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NOÉMI\ZÁRSZÁMADÁS\2018\"/>
    </mc:Choice>
  </mc:AlternateContent>
  <bookViews>
    <workbookView xWindow="0" yWindow="0" windowWidth="28800" windowHeight="12435" tabRatio="574" firstSheet="3" activeTab="12"/>
  </bookViews>
  <sheets>
    <sheet name="1.sz.mell." sheetId="1" r:id="rId1"/>
    <sheet name="2.sz.mell" sheetId="2" r:id="rId2"/>
    <sheet name="3.1. sz. mell" sheetId="69" r:id="rId3"/>
    <sheet name="3.2.a. sz. mell." sheetId="72" r:id="rId4"/>
    <sheet name="4.sz.mell" sheetId="14" r:id="rId5"/>
    <sheet name="5.sz.mell " sheetId="15" r:id="rId6"/>
    <sheet name="6.sz.mell" sheetId="16" r:id="rId7"/>
    <sheet name="7.sz.mell" sheetId="17" r:id="rId8"/>
    <sheet name="8.sz.mell." sheetId="75" r:id="rId9"/>
    <sheet name="9.sz.mell." sheetId="87" r:id="rId10"/>
    <sheet name="10.sz.mell." sheetId="78" r:id="rId11"/>
    <sheet name="11.sz.mell." sheetId="79" r:id="rId12"/>
    <sheet name="12.sz.mell." sheetId="82" r:id="rId13"/>
    <sheet name="Munka1" sheetId="86" r:id="rId14"/>
  </sheets>
  <definedNames>
    <definedName name="_xlnm.Print_Titles" localSheetId="2">'3.1. sz. mell'!$1:$7</definedName>
    <definedName name="_xlnm.Print_Area" localSheetId="3">'3.2.a. sz. mell.'!$A$1:$F$44</definedName>
  </definedNames>
  <calcPr calcId="152511"/>
</workbook>
</file>

<file path=xl/calcChain.xml><?xml version="1.0" encoding="utf-8"?>
<calcChain xmlns="http://schemas.openxmlformats.org/spreadsheetml/2006/main">
  <c r="C48" i="82" l="1"/>
  <c r="C59" i="82" s="1"/>
  <c r="C50" i="82"/>
  <c r="D50" i="82"/>
  <c r="B50" i="82"/>
  <c r="D49" i="82"/>
  <c r="B59" i="82"/>
  <c r="D16" i="82"/>
  <c r="D17" i="82"/>
  <c r="D47" i="82"/>
  <c r="D46" i="82"/>
  <c r="D55" i="82"/>
  <c r="B16" i="17" l="1"/>
  <c r="C16" i="17"/>
  <c r="D58" i="82" l="1"/>
  <c r="E39" i="1" l="1"/>
  <c r="D39" i="1"/>
  <c r="C39" i="1"/>
  <c r="D12" i="82"/>
  <c r="B48" i="82"/>
  <c r="D45" i="82"/>
  <c r="BB11" i="87"/>
  <c r="BF11" i="87"/>
  <c r="W11" i="87"/>
  <c r="AA11" i="87"/>
  <c r="BB22" i="87"/>
  <c r="BF22" i="87"/>
  <c r="W22" i="87"/>
  <c r="AA22" i="87"/>
  <c r="AX22" i="87"/>
  <c r="S22" i="87"/>
  <c r="AX11" i="87"/>
  <c r="S11" i="87"/>
  <c r="E76" i="1"/>
  <c r="D76" i="1"/>
  <c r="C76" i="1"/>
  <c r="D69" i="1"/>
  <c r="D80" i="1" s="1"/>
  <c r="D63" i="1"/>
  <c r="D55" i="1"/>
  <c r="D34" i="1"/>
  <c r="E12" i="1"/>
  <c r="D12" i="1"/>
  <c r="E9" i="69"/>
  <c r="E16" i="69"/>
  <c r="E25" i="69"/>
  <c r="E33" i="69"/>
  <c r="E41" i="69"/>
  <c r="F73" i="69"/>
  <c r="E73" i="69"/>
  <c r="C12" i="1"/>
  <c r="D7" i="82"/>
  <c r="D8" i="82"/>
  <c r="D9" i="82"/>
  <c r="D10" i="82"/>
  <c r="D11" i="82"/>
  <c r="D13" i="82"/>
  <c r="D14" i="82"/>
  <c r="D15" i="82"/>
  <c r="D18" i="82"/>
  <c r="D19" i="82"/>
  <c r="D20" i="82"/>
  <c r="D21" i="82"/>
  <c r="D22" i="82"/>
  <c r="D23" i="82"/>
  <c r="D24" i="82"/>
  <c r="D25" i="82"/>
  <c r="D27" i="82"/>
  <c r="D28" i="82"/>
  <c r="D29" i="82"/>
  <c r="D30" i="82"/>
  <c r="D31" i="82"/>
  <c r="D32" i="82"/>
  <c r="D33" i="82"/>
  <c r="D34" i="82"/>
  <c r="D35" i="82"/>
  <c r="D36" i="82"/>
  <c r="D37" i="82"/>
  <c r="D38" i="82"/>
  <c r="D39" i="82"/>
  <c r="D40" i="82"/>
  <c r="D41" i="82"/>
  <c r="D42" i="82"/>
  <c r="D43" i="82"/>
  <c r="D44" i="82"/>
  <c r="D51" i="82"/>
  <c r="D52" i="82"/>
  <c r="D53" i="82"/>
  <c r="D54" i="82"/>
  <c r="D56" i="82"/>
  <c r="B5" i="82"/>
  <c r="C5" i="82"/>
  <c r="C26" i="82"/>
  <c r="C57" i="82"/>
  <c r="B26" i="82"/>
  <c r="B57" i="82"/>
  <c r="D4" i="82"/>
  <c r="D3" i="82"/>
  <c r="H5" i="78"/>
  <c r="H15" i="78" s="1"/>
  <c r="H10" i="78"/>
  <c r="G5" i="78"/>
  <c r="G15" i="78"/>
  <c r="G10" i="78"/>
  <c r="F5" i="78"/>
  <c r="F15" i="78" s="1"/>
  <c r="F10" i="78"/>
  <c r="E5" i="78"/>
  <c r="E15" i="78" s="1"/>
  <c r="E10" i="78"/>
  <c r="D5" i="79"/>
  <c r="D17" i="79" s="1"/>
  <c r="I17" i="79" s="1"/>
  <c r="D8" i="79"/>
  <c r="D13" i="79"/>
  <c r="D15" i="79"/>
  <c r="I15" i="79" s="1"/>
  <c r="E5" i="79"/>
  <c r="E8" i="79"/>
  <c r="E17" i="79"/>
  <c r="E13" i="79"/>
  <c r="E15" i="79"/>
  <c r="F5" i="79"/>
  <c r="I5" i="79"/>
  <c r="F8" i="79"/>
  <c r="F13" i="79"/>
  <c r="F15" i="79"/>
  <c r="F17" i="79"/>
  <c r="G5" i="79"/>
  <c r="G8" i="79"/>
  <c r="G13" i="79"/>
  <c r="I13" i="79"/>
  <c r="G15" i="79"/>
  <c r="H5" i="79"/>
  <c r="H8" i="79"/>
  <c r="H17" i="79"/>
  <c r="H13" i="79"/>
  <c r="H15" i="79"/>
  <c r="I16" i="79"/>
  <c r="I14" i="79"/>
  <c r="I12" i="79"/>
  <c r="I11" i="79"/>
  <c r="I10" i="79"/>
  <c r="I8" i="79" s="1"/>
  <c r="I9" i="79"/>
  <c r="I7" i="79"/>
  <c r="I6" i="79"/>
  <c r="D16" i="17"/>
  <c r="C11" i="16"/>
  <c r="B11" i="16"/>
  <c r="D10" i="75"/>
  <c r="B10" i="75"/>
  <c r="C10" i="75"/>
  <c r="D24" i="1"/>
  <c r="E24" i="1"/>
  <c r="C24" i="1"/>
  <c r="D16" i="1"/>
  <c r="E16" i="1"/>
  <c r="C16" i="1"/>
  <c r="F41" i="69"/>
  <c r="G20" i="14"/>
  <c r="H20" i="14"/>
  <c r="C20" i="14"/>
  <c r="D20" i="14"/>
  <c r="E27" i="72"/>
  <c r="E35" i="72"/>
  <c r="D39" i="72"/>
  <c r="E39" i="72"/>
  <c r="D35" i="72"/>
  <c r="D27" i="72"/>
  <c r="D20" i="72"/>
  <c r="E9" i="72"/>
  <c r="E20" i="72"/>
  <c r="D17" i="72"/>
  <c r="E17" i="72"/>
  <c r="D9" i="72"/>
  <c r="D64" i="69"/>
  <c r="D60" i="69"/>
  <c r="D52" i="69"/>
  <c r="D73" i="69"/>
  <c r="D77" i="69"/>
  <c r="E52" i="69"/>
  <c r="E77" i="69"/>
  <c r="E60" i="69"/>
  <c r="E64" i="69"/>
  <c r="D16" i="69"/>
  <c r="D25" i="69"/>
  <c r="D33" i="69"/>
  <c r="D9" i="69"/>
  <c r="D21" i="69"/>
  <c r="D45" i="69"/>
  <c r="E45" i="69"/>
  <c r="E21" i="69"/>
  <c r="C7" i="1"/>
  <c r="C5" i="1" s="1"/>
  <c r="D7" i="1"/>
  <c r="D5" i="1" s="1"/>
  <c r="E7" i="1"/>
  <c r="E5" i="1" s="1"/>
  <c r="E31" i="1"/>
  <c r="E34" i="1"/>
  <c r="C69" i="1"/>
  <c r="C63" i="1"/>
  <c r="C55" i="1"/>
  <c r="B13" i="2"/>
  <c r="F77" i="69"/>
  <c r="D11" i="16"/>
  <c r="F39" i="72"/>
  <c r="F35" i="72"/>
  <c r="F27" i="72"/>
  <c r="F20" i="72"/>
  <c r="F17" i="72"/>
  <c r="F9" i="72"/>
  <c r="F9" i="69"/>
  <c r="F45" i="69"/>
  <c r="F33" i="69"/>
  <c r="F25" i="69"/>
  <c r="F16" i="69"/>
  <c r="F21" i="69"/>
  <c r="F52" i="69"/>
  <c r="F60" i="69"/>
  <c r="F64" i="69"/>
  <c r="F20" i="14"/>
  <c r="E55" i="1"/>
  <c r="E63" i="1"/>
  <c r="E69" i="1"/>
  <c r="B20" i="14"/>
  <c r="D16" i="15"/>
  <c r="H16" i="15"/>
  <c r="C16" i="15"/>
  <c r="G16" i="15"/>
  <c r="B16" i="15"/>
  <c r="F16" i="15"/>
  <c r="G17" i="79"/>
  <c r="B61" i="82" l="1"/>
  <c r="C61" i="82"/>
  <c r="D57" i="82"/>
  <c r="D48" i="82"/>
  <c r="D59" i="82" s="1"/>
  <c r="D61" i="82" s="1"/>
  <c r="H17" i="15"/>
  <c r="G17" i="15"/>
  <c r="D17" i="15"/>
  <c r="D42" i="72"/>
  <c r="E80" i="69"/>
  <c r="C80" i="1"/>
  <c r="D38" i="1"/>
  <c r="D44" i="1" s="1"/>
  <c r="C38" i="1"/>
  <c r="C44" i="1" s="1"/>
  <c r="D26" i="82"/>
  <c r="D5" i="82"/>
  <c r="D21" i="14"/>
  <c r="F17" i="15"/>
  <c r="C17" i="15"/>
  <c r="B17" i="15"/>
  <c r="H21" i="14"/>
  <c r="G21" i="14"/>
  <c r="F21" i="14"/>
  <c r="E38" i="1"/>
  <c r="E44" i="1" s="1"/>
  <c r="E80" i="1"/>
  <c r="B21" i="14"/>
  <c r="C21" i="14"/>
  <c r="D24" i="72"/>
  <c r="F48" i="69"/>
  <c r="F80" i="69"/>
  <c r="D80" i="69"/>
  <c r="E48" i="69"/>
  <c r="D48" i="69"/>
  <c r="F24" i="72"/>
  <c r="F42" i="72"/>
  <c r="E42" i="72"/>
  <c r="E24" i="72"/>
</calcChain>
</file>

<file path=xl/sharedStrings.xml><?xml version="1.0" encoding="utf-8"?>
<sst xmlns="http://schemas.openxmlformats.org/spreadsheetml/2006/main" count="617" uniqueCount="383">
  <si>
    <t>B E V É T E L E K</t>
  </si>
  <si>
    <t>Sor-szám</t>
  </si>
  <si>
    <t>Bevételi jogcím</t>
  </si>
  <si>
    <t>1.</t>
  </si>
  <si>
    <t>2.</t>
  </si>
  <si>
    <t>I/1. Intézményi működési bevételek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</si>
  <si>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</si>
  <si>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</si>
  <si>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</si>
  <si>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</si>
  <si>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</si>
  <si>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</si>
  <si>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</si>
  <si>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</si>
  <si>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</si>
  <si>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24.</t>
  </si>
  <si>
    <t>K I A D Á S O K</t>
  </si>
  <si>
    <t>Kiadási jogcímek</t>
  </si>
  <si>
    <t>Személyi  juttatások</t>
  </si>
  <si>
    <t>Munkaadókat terhelő járulékok</t>
  </si>
  <si>
    <t>Dologi  kiadások</t>
  </si>
  <si>
    <t>Ellátottak pénzbeli juttatása</t>
  </si>
  <si>
    <t>Tartalékok</t>
  </si>
  <si>
    <t>Jogcím</t>
  </si>
  <si>
    <t>Bevételek</t>
  </si>
  <si>
    <t>Helyi adók</t>
  </si>
  <si>
    <t>Átengedett központi adók</t>
  </si>
  <si>
    <t>Bírságok, egyéb bevételek</t>
  </si>
  <si>
    <t>Egyéb központi támogatás</t>
  </si>
  <si>
    <t>EU támogatás</t>
  </si>
  <si>
    <t>Kiadások</t>
  </si>
  <si>
    <t>Dologi jellegű kiadások</t>
  </si>
  <si>
    <t>Általános tartalék</t>
  </si>
  <si>
    <t>Egyéb kiadások</t>
  </si>
  <si>
    <t>I. Működési célú (folyó) bevételek, működési célú (folyó) kiadások mérlege
(Önkormányzati szinten)</t>
  </si>
  <si>
    <t>Megnevezés</t>
  </si>
  <si>
    <t>Int. működési bevételek</t>
  </si>
  <si>
    <t>Személyi juttatások</t>
  </si>
  <si>
    <t>Munkaadókat terhelő járulék</t>
  </si>
  <si>
    <t>Dologi kiadások</t>
  </si>
  <si>
    <t>Társ. és szociálpol. juttatások</t>
  </si>
  <si>
    <t>Tartalék</t>
  </si>
  <si>
    <t>ÖSSZESEN:</t>
  </si>
  <si>
    <t>Hiány:</t>
  </si>
  <si>
    <t>Többlet:</t>
  </si>
  <si>
    <t>II. Tőkejellegű bevételek és kiadások mérlege
(Önkormányzati szinten)</t>
  </si>
  <si>
    <t>Beruházás  megnevezése</t>
  </si>
  <si>
    <t>Felújítás  megnevezése</t>
  </si>
  <si>
    <t>Hitelek, kölcsönök bevételei</t>
  </si>
  <si>
    <t>Önkormányzatok sajátos felhalmozási és tőkebevételei</t>
  </si>
  <si>
    <t>Tárgyi eszközök, immateriális javak értékesítése</t>
  </si>
  <si>
    <t>Pénzügyi befektetések bevételei</t>
  </si>
  <si>
    <t>Finanszírozási bevételek</t>
  </si>
  <si>
    <t>Illetékek</t>
  </si>
  <si>
    <t>Finanszírozási kiadások</t>
  </si>
  <si>
    <t>Hitelek, kölcsönök kiadásai</t>
  </si>
  <si>
    <t>Előző évi vállalkozási eredmény igénybevétele</t>
  </si>
  <si>
    <t xml:space="preserve">Forráshiány </t>
  </si>
  <si>
    <t>Felújítás</t>
  </si>
  <si>
    <t>Pénzügyi befektetések kiadásai</t>
  </si>
  <si>
    <t>Társadalom- és szociálpolitikai juttatások</t>
  </si>
  <si>
    <t>Támogatások, kiegészítések</t>
  </si>
  <si>
    <t>Egyéb folyó kiadások</t>
  </si>
  <si>
    <t>Előző évi pénzmaradvány</t>
  </si>
  <si>
    <t>Hitelek kamatai</t>
  </si>
  <si>
    <t>Intézményi beruházási kiadások</t>
  </si>
  <si>
    <t>IV.  Hitelek kamatai</t>
  </si>
  <si>
    <t>V. Egyéb kiadások</t>
  </si>
  <si>
    <t>Önkormányzatok sajátos működési bevételei</t>
  </si>
  <si>
    <t>Területi kiegyenlítést szolg. Fejl. Célú támogatás</t>
  </si>
  <si>
    <t>Intézményi beruházás</t>
  </si>
  <si>
    <t>3.1.</t>
  </si>
  <si>
    <t>3.2.</t>
  </si>
  <si>
    <t>3.3.</t>
  </si>
  <si>
    <t>3.4.</t>
  </si>
  <si>
    <t>5.1.</t>
  </si>
  <si>
    <t>5.2.</t>
  </si>
  <si>
    <t>6.1.</t>
  </si>
  <si>
    <t>6.2.</t>
  </si>
  <si>
    <t>8.1.</t>
  </si>
  <si>
    <t>8.2.</t>
  </si>
  <si>
    <t>7.1.</t>
  </si>
  <si>
    <t>7.2.</t>
  </si>
  <si>
    <t>Felhalmozási célú  kölcsön visszatér., értékpapír bev.</t>
  </si>
  <si>
    <t>Működési célú  kölcsön visszatér., értékpapír bev.</t>
  </si>
  <si>
    <t>Működési célú pénzmaradvány igénybevétele</t>
  </si>
  <si>
    <t>Felhalmozási célú pénzmaradvány igénybevétele</t>
  </si>
  <si>
    <t>FOLYÓ BEVÉTELEK ÖSSZESEN: (1+4+5+6+7+8)</t>
  </si>
  <si>
    <t>1.1.</t>
  </si>
  <si>
    <t>1.2.</t>
  </si>
  <si>
    <t>1.3.</t>
  </si>
  <si>
    <t>1.4.</t>
  </si>
  <si>
    <t>1.5.</t>
  </si>
  <si>
    <t>1.6.</t>
  </si>
  <si>
    <t>1.7.</t>
  </si>
  <si>
    <t>I. Folyó (működési) kiadások (1.1+…+1.7)</t>
  </si>
  <si>
    <t>2.1.</t>
  </si>
  <si>
    <t>2.2.</t>
  </si>
  <si>
    <t>2.3.</t>
  </si>
  <si>
    <t>2.4.</t>
  </si>
  <si>
    <t>2.5.</t>
  </si>
  <si>
    <t>II. Felhalmozási és tőke jellegű kiadások (2.1+…+2.5)</t>
  </si>
  <si>
    <t>III. Tartalékok (3.+3.2+3.3)</t>
  </si>
  <si>
    <t>Államháztartási céltartalék</t>
  </si>
  <si>
    <t>Támogatásértékű bevétel központi költségvetési szervtől</t>
  </si>
  <si>
    <t>Támogatásértékű bevétel elkülönített állami pénzalapoktól</t>
  </si>
  <si>
    <t>Támogatásértékű bevétel önkormányzati szervektől</t>
  </si>
  <si>
    <t>Működési célú támogatásértékű kiadás, pénzeszközátadás</t>
  </si>
  <si>
    <t>Felhalmozási célú támogatásértékű kiadás, pénzeszközátadás</t>
  </si>
  <si>
    <t>Egyéb fejlesztési célú kiadás</t>
  </si>
  <si>
    <t>Fejlesztési célú tartalék</t>
  </si>
  <si>
    <t>Támog. ért. bev, átvett pénze.</t>
  </si>
  <si>
    <t>Támog. ért. kiadás, pénze.átadás</t>
  </si>
  <si>
    <t>Felhalmozási célú támog. ért. kiadás, pénzeszköz átadás</t>
  </si>
  <si>
    <t>Támogatásértékű bevétel EU-tól</t>
  </si>
  <si>
    <t>Működési célú céltartalék</t>
  </si>
  <si>
    <t>VI. Támog. kölcsön kiadásai</t>
  </si>
  <si>
    <t>1.2</t>
  </si>
  <si>
    <t>1.3.1.</t>
  </si>
  <si>
    <t>1.3.2.</t>
  </si>
  <si>
    <t>1.3.3.</t>
  </si>
  <si>
    <t>1.3.4.</t>
  </si>
  <si>
    <t>2..1.</t>
  </si>
  <si>
    <t>2..2.</t>
  </si>
  <si>
    <t>2..3.</t>
  </si>
  <si>
    <t>I. Önkormányzat működési bevételei (1.2+1.3)</t>
  </si>
  <si>
    <t>I/2. Önkorm. sajátos műk. bevételei (1.3.1+…+1.3.4)</t>
  </si>
  <si>
    <t>II. Felhalmozási és tőkejellegű bevételek (2.1+…2.3)</t>
  </si>
  <si>
    <t>III. Támogatások, kiegészítések (3.1+…+3.7)</t>
  </si>
  <si>
    <t>3.5.</t>
  </si>
  <si>
    <t>3.6.</t>
  </si>
  <si>
    <t>IV. támogatásértékű bevételek, átvett pénzesz. (4.1+4.2)</t>
  </si>
  <si>
    <t>4.1.1.</t>
  </si>
  <si>
    <t>4.1.2.</t>
  </si>
  <si>
    <t>4.1.3.</t>
  </si>
  <si>
    <t>4.1.4.</t>
  </si>
  <si>
    <t>4.1.5.</t>
  </si>
  <si>
    <t>V. Tám. kölcs. visszatér. igénybev., értékp. bev. (5.1+5.2)</t>
  </si>
  <si>
    <t>VI. Finanszírozási bevételek (6.1+6.2)</t>
  </si>
  <si>
    <t>BEVÉTELEK ÖSSZESEN: (7+8+9+10)</t>
  </si>
  <si>
    <t xml:space="preserve"> KIADÁSOK ÖSSZESEN: (1+2+3+4+5+6+7)</t>
  </si>
  <si>
    <t>Tám. Kölcsön visszatérülése</t>
  </si>
  <si>
    <t>Támog. kölcsön kiadásai</t>
  </si>
  <si>
    <t>Egyéb (függő-, átfutó kiadások)</t>
  </si>
  <si>
    <t>Támog. ért. bevétel,átvett pénzeszközök</t>
  </si>
  <si>
    <t>Egyéb szervezetektől átvett pénzeszközök</t>
  </si>
  <si>
    <t>likvid hitel felvétel</t>
  </si>
  <si>
    <t>Működési kamatkiadások</t>
  </si>
  <si>
    <t>Működési hitel törlesztés</t>
  </si>
  <si>
    <t>Felhalmzosi célú hitel felvétele</t>
  </si>
  <si>
    <t>Létszámkeret /átlagos állományi létszám/ (fő)</t>
  </si>
  <si>
    <t xml:space="preserve">KIADÁSOK ÖSSZESEN: </t>
  </si>
  <si>
    <t>Költségvetési szervek támogatása</t>
  </si>
  <si>
    <t>Értékpapírok kiadásai</t>
  </si>
  <si>
    <t>Egyéb fejlesztési célú kiadások</t>
  </si>
  <si>
    <t>Felújítások kiadásai</t>
  </si>
  <si>
    <t>Felhalmozási célú kiadások</t>
  </si>
  <si>
    <t>Társadalom és szociálpolitikai juttatások</t>
  </si>
  <si>
    <t>Működési célú támog. ért. Kiadás,pénze. átadás</t>
  </si>
  <si>
    <t>Személyi jellegű juttatások</t>
  </si>
  <si>
    <t>Működési kiadások</t>
  </si>
  <si>
    <t>BEVÉTELEK ÖSSZESEN:</t>
  </si>
  <si>
    <t>Előző évi pénzmaradvány igénybevétele</t>
  </si>
  <si>
    <t>Pénzforgalom nélküli bevételek</t>
  </si>
  <si>
    <t>Értékpapírok bevételei</t>
  </si>
  <si>
    <t>Tám. kölcsön visszatérítése</t>
  </si>
  <si>
    <t>Egyéb szervezetektől átvett pénzeszköz</t>
  </si>
  <si>
    <t>Támogatásért. Bevétel EU-tól</t>
  </si>
  <si>
    <t>Támogatásért. bevétel önkormányzati szervtől</t>
  </si>
  <si>
    <t>Támogatásért. bevétel elkülönített állami pénzalap</t>
  </si>
  <si>
    <t>Támogatásértékű bevétel központi kvi szervtől</t>
  </si>
  <si>
    <t>Támogatásértékű bevételek, átvett pénzeszközök</t>
  </si>
  <si>
    <t>Egyéb felhalmozási bevételek</t>
  </si>
  <si>
    <t>Tárgyi eszközök, immateriális javak érték.</t>
  </si>
  <si>
    <t>Felhalmozási és tőkejellegű bevételek</t>
  </si>
  <si>
    <t>Bírságok, pótlékok, egyéb bevételek</t>
  </si>
  <si>
    <t>Önkormányzat sajátos működési bevételei</t>
  </si>
  <si>
    <t>Kamatbevételek</t>
  </si>
  <si>
    <t>Vállalkozási bevételek</t>
  </si>
  <si>
    <t>Általános forgalmi adó-bevételek, visszatér.</t>
  </si>
  <si>
    <t>Intézmények egyéb sajátos bevételei</t>
  </si>
  <si>
    <t>Alaptevékenység egyéb bevételei</t>
  </si>
  <si>
    <t>Alaptevékenység bevételei</t>
  </si>
  <si>
    <t>Intézményi működési bevételek</t>
  </si>
  <si>
    <t>száma</t>
  </si>
  <si>
    <t>Előirányzat-csoport, kiemelt előirányzat megnevezése</t>
  </si>
  <si>
    <t>Kiemelt előirány-zat</t>
  </si>
  <si>
    <t>Előirányzat-csoport</t>
  </si>
  <si>
    <t>--------</t>
  </si>
  <si>
    <t xml:space="preserve">    </t>
  </si>
  <si>
    <t>Alcím neve, száma</t>
  </si>
  <si>
    <t>Cím neve, száma</t>
  </si>
  <si>
    <t>Céltartalék</t>
  </si>
  <si>
    <t>Működési célú támog. ért. kiadás, pénzeszköz átadás</t>
  </si>
  <si>
    <t>Fejlesztési célra átvett pénzeszközök</t>
  </si>
  <si>
    <t>Működési célra átvett pénzeszközök</t>
  </si>
  <si>
    <t>Támogatásértékű bevétel,átvett pénzeszközök</t>
  </si>
  <si>
    <t>-------------------------</t>
  </si>
  <si>
    <t>----------------------------------------------------------</t>
  </si>
  <si>
    <t>3/1. számú melléklet</t>
  </si>
  <si>
    <t>Irányítószervi támogatás</t>
  </si>
  <si>
    <t xml:space="preserve"> Ft</t>
  </si>
  <si>
    <t>Általános működési támogatás</t>
  </si>
  <si>
    <t xml:space="preserve">         - felhalmozási célú</t>
  </si>
  <si>
    <t xml:space="preserve"> ebből: -működési célú (közfoglalkoztatás önerő)</t>
  </si>
  <si>
    <t>Támogatói kölcsönök kiadásai</t>
  </si>
  <si>
    <t>Támogatási kölcsönök visszatérülése</t>
  </si>
  <si>
    <t xml:space="preserve">Összesen
</t>
  </si>
  <si>
    <t>Cikó Község Önkormányzata</t>
  </si>
  <si>
    <t>Cikói Óvoda és Egyésges Óvoda-Bölcsőde</t>
  </si>
  <si>
    <t>3/2. számú melléklet</t>
  </si>
  <si>
    <t>KIADÁSI JOGCÍMEK</t>
  </si>
  <si>
    <t>Bursa Hungarica ösztöndíj támogatása</t>
  </si>
  <si>
    <t>Hagyományőrzők</t>
  </si>
  <si>
    <t>Óvoda finanszírozás</t>
  </si>
  <si>
    <t>Közös Hivatal finanszírozása</t>
  </si>
  <si>
    <t>Helyi önkormányzatok működésének általános támogatása</t>
  </si>
  <si>
    <t>Köznevelési feladatok támogatása</t>
  </si>
  <si>
    <t>Települési önkormányzatok szociális, gyermekjóléti és gyermekétkeztetési feladatainak támogatása</t>
  </si>
  <si>
    <t>Települési önkormányzatok kulturális feladatainak támogatása</t>
  </si>
  <si>
    <t>Szociális, gyermekjóléti és gyermekétk.feladatok tám.</t>
  </si>
  <si>
    <t>Kulturális feladatok támogatása</t>
  </si>
  <si>
    <t>Működési célú központosított előirányzatok</t>
  </si>
  <si>
    <t>Kiegészítő támogatások</t>
  </si>
  <si>
    <t>Államháztartáson belüli megelőlegezés</t>
  </si>
  <si>
    <t>6.3.</t>
  </si>
  <si>
    <t>Közös Hivatal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</si>
  <si>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</si>
  <si>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</si>
  <si>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</si>
  <si>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</si>
  <si>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</si>
  <si>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</si>
  <si>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Működési célú hiteltörlesztés (tőke+kamat)</t>
  </si>
  <si>
    <t>Folyószámlahitel- tőke</t>
  </si>
  <si>
    <t>Folyószámlahitel kamat</t>
  </si>
  <si>
    <t>Felhalmozási célú hiteltörlesztés (tőke+kamat)</t>
  </si>
  <si>
    <t>Infrastruktúrális hitel -tőke</t>
  </si>
  <si>
    <t>Infrastruktúrális hitel -kamat</t>
  </si>
  <si>
    <t>Felhalmozási célú hiteltörlesztés-tőke</t>
  </si>
  <si>
    <t>Felhalmozási célő hitel - kamat</t>
  </si>
  <si>
    <t>Beruházás célonként</t>
  </si>
  <si>
    <t>............................</t>
  </si>
  <si>
    <t>Felújítás feladatonként</t>
  </si>
  <si>
    <t>12.</t>
  </si>
  <si>
    <t>13.</t>
  </si>
  <si>
    <t>Összesen (1+4+7+9)</t>
  </si>
  <si>
    <t>Hitel jellege</t>
  </si>
  <si>
    <t>Felvétel
éve</t>
  </si>
  <si>
    <t xml:space="preserve">Lejárat 
éve </t>
  </si>
  <si>
    <t>Hitel állomány január 1-jén</t>
  </si>
  <si>
    <t xml:space="preserve">Működési célú </t>
  </si>
  <si>
    <t>Működési célú hitel</t>
  </si>
  <si>
    <t>Felhalmozási célú</t>
  </si>
  <si>
    <t>Felhalmozási célú hitel</t>
  </si>
  <si>
    <t>Összesen (1+6)</t>
  </si>
  <si>
    <t>MEGNEVEZÉS</t>
  </si>
  <si>
    <t>Bruttó érték</t>
  </si>
  <si>
    <t>Értékcsökkenés</t>
  </si>
  <si>
    <t>Nettó érték</t>
  </si>
  <si>
    <t>Vagyoni értékű jogok</t>
  </si>
  <si>
    <t>Szellemi termékek</t>
  </si>
  <si>
    <t>IMMATERIÁLIS JAVAK</t>
  </si>
  <si>
    <t>Földterület (forgalomképtelen)</t>
  </si>
  <si>
    <t>Földterület (korlátozottan forgalomképes)</t>
  </si>
  <si>
    <t>Földterület (forgalomképes)</t>
  </si>
  <si>
    <t>Egyéb telkek (korlátozottan forgalomképes)</t>
  </si>
  <si>
    <t>Egyéb telkek (forgalomképes)</t>
  </si>
  <si>
    <t>Egyéb épület (forgalomképtelen)</t>
  </si>
  <si>
    <t>Egyéb épület (korlátozottan forgalomképes)</t>
  </si>
  <si>
    <t>Egyéb épület (forgalomképes)</t>
  </si>
  <si>
    <t>Ültetvény (korlátozottan forgalomképes)</t>
  </si>
  <si>
    <t>Ültetvény (forgalomképes)</t>
  </si>
  <si>
    <t>Erdő (forgalomképes)</t>
  </si>
  <si>
    <t>Egyéb építmény (forgalomképtelen)</t>
  </si>
  <si>
    <t>Egyéb építmény (korlátozottan forgalomképes)</t>
  </si>
  <si>
    <t>Egyéb építmény (forgalomképes)</t>
  </si>
  <si>
    <t>Üzemeltetésre átadott földterület (korlátozottan forgalomképes)</t>
  </si>
  <si>
    <t>Üzemeltetésre átadott egyéb épület (korlátozottan forgalomképes)</t>
  </si>
  <si>
    <t>Üzemeltetésre átadott egyéb építmény (korlátozottan forgalomképes)</t>
  </si>
  <si>
    <t>Ingatlanok és kapcsolódó vagyoni értékű jogok</t>
  </si>
  <si>
    <t>Casio pianíno</t>
  </si>
  <si>
    <t>Elszívóberendezés</t>
  </si>
  <si>
    <t>Varázsláda</t>
  </si>
  <si>
    <t>Panasonic lézerfal</t>
  </si>
  <si>
    <t>Binokuláris labormikroszkóp</t>
  </si>
  <si>
    <t>Búvárszivattyú</t>
  </si>
  <si>
    <t>LG palackhűtő</t>
  </si>
  <si>
    <t>Fizikoterápiás készülék</t>
  </si>
  <si>
    <t>Pinceajtó</t>
  </si>
  <si>
    <t>EKG-gép</t>
  </si>
  <si>
    <t>Kamera</t>
  </si>
  <si>
    <t>Kazán + puffertartály (önkormányzat)</t>
  </si>
  <si>
    <t>Kazán + puffertartály (konyha)</t>
  </si>
  <si>
    <t>Kazán + puffertartály (óvoda)</t>
  </si>
  <si>
    <t>Viking MT 4112S2 fűnyírótraktor</t>
  </si>
  <si>
    <t>FS 460C bozótvágó (4db)</t>
  </si>
  <si>
    <t>MS 362 motorfűrész (2db)</t>
  </si>
  <si>
    <t>LG 155 RTG fűnyíró</t>
  </si>
  <si>
    <t>Gépek, berendezések, felszerelések</t>
  </si>
  <si>
    <t>Mercedes busz</t>
  </si>
  <si>
    <t>Mazda teherautó</t>
  </si>
  <si>
    <t>Tűzoltóautó</t>
  </si>
  <si>
    <t>Ford Tranzit</t>
  </si>
  <si>
    <t>Skorpion 120 SD aprítógép</t>
  </si>
  <si>
    <t>Járművek</t>
  </si>
  <si>
    <t>TÁRGYI ESZKÖZÖK ÖSSZESEN</t>
  </si>
  <si>
    <t>BEFEKTETETT ESZKÖZÖK ÖSSZESEN:</t>
  </si>
  <si>
    <t>Tehetséges Tanulók Alapítványa</t>
  </si>
  <si>
    <t>Finanszírozási előleg visszafizetése</t>
  </si>
  <si>
    <t>VII. Finanszírozási kiadások (7.1+7.2+7.3)</t>
  </si>
  <si>
    <t>7.3.</t>
  </si>
  <si>
    <t>(intézményi szintű bevételek és kiadások kötelező feladatok, önként vállalt feladatok, állami (államigazgatási) feladatok szerinti bontásban)</t>
  </si>
  <si>
    <t>Ssz.</t>
  </si>
  <si>
    <t>Bevétel</t>
  </si>
  <si>
    <t>Kiadás</t>
  </si>
  <si>
    <t>Megnevezése</t>
  </si>
  <si>
    <t>Eredeti
előirányzat</t>
  </si>
  <si>
    <t>Módosított
előirányzat</t>
  </si>
  <si>
    <t>Teljesítés</t>
  </si>
  <si>
    <t>Telj. %</t>
  </si>
  <si>
    <t>Rovat megnevezése</t>
  </si>
  <si>
    <t>01</t>
  </si>
  <si>
    <t>Kötelező feladatok bevételei</t>
  </si>
  <si>
    <t>B1</t>
  </si>
  <si>
    <t>Kötelező feladatok kiadásai</t>
  </si>
  <si>
    <t>K1</t>
  </si>
  <si>
    <t>02</t>
  </si>
  <si>
    <t>Önként vállalt feladatok bevételei</t>
  </si>
  <si>
    <t>B3</t>
  </si>
  <si>
    <t>Önként vállalt feladatok kiadásai</t>
  </si>
  <si>
    <t>K2</t>
  </si>
  <si>
    <t>03</t>
  </si>
  <si>
    <t>Állami (államigazgatási) feladatok bevételei</t>
  </si>
  <si>
    <t>B4</t>
  </si>
  <si>
    <t>Állami (államigazgatási) feladatok kiadásai</t>
  </si>
  <si>
    <t>K3</t>
  </si>
  <si>
    <t>04</t>
  </si>
  <si>
    <t>Bevételek összesen (=01+…+03)</t>
  </si>
  <si>
    <t>Kiadások összesen (=01+…+03)</t>
  </si>
  <si>
    <t>Cikói Óvoda és Egységes Óvoda-Bölcsőde</t>
  </si>
  <si>
    <t xml:space="preserve">9. melléklet </t>
  </si>
  <si>
    <t>Előd duplatorony (óvoda)</t>
  </si>
  <si>
    <t>Körhinta (óvoda)</t>
  </si>
  <si>
    <t>Lakóépület (forgalomképes)</t>
  </si>
  <si>
    <t>Forintban</t>
  </si>
  <si>
    <t>Előző évi várható pénzmaradvány igénybevétele (8.1.+8.2)</t>
  </si>
  <si>
    <t xml:space="preserve"> Forintban </t>
  </si>
  <si>
    <t xml:space="preserve"> Forintban</t>
  </si>
  <si>
    <t xml:space="preserve">Forintban </t>
  </si>
  <si>
    <t>2018.</t>
  </si>
  <si>
    <t>Egyéb szervezetek (Bonyhádi Mozgássér.Egy.)</t>
  </si>
  <si>
    <t>Kisértékű tárgyi eszközök</t>
  </si>
  <si>
    <t>Egyház</t>
  </si>
  <si>
    <t>2019.</t>
  </si>
  <si>
    <t>2018. évi előirányzat</t>
  </si>
  <si>
    <t>2018. évi módosított előirányzat</t>
  </si>
  <si>
    <t>2018. évi teljesítés</t>
  </si>
  <si>
    <t>3.7.</t>
  </si>
  <si>
    <t>Elszámolásból származó bevételek</t>
  </si>
  <si>
    <t>Támogatásért. bevétel kp.kezelésű előirányzattól</t>
  </si>
  <si>
    <t>Támogatásértékű bevétel kp.kezelésű előirányzattól</t>
  </si>
  <si>
    <t>A 2018.évi önkormányzati támogatások teljesülése jogcímenként</t>
  </si>
  <si>
    <t>2018.évi Előirányzat</t>
  </si>
  <si>
    <t>2018.évi Módosított előirányzat</t>
  </si>
  <si>
    <t>2018.évi Teljesítés</t>
  </si>
  <si>
    <t>Elszámolásból eredő bevételek</t>
  </si>
  <si>
    <t>Napelemes kandeláber</t>
  </si>
  <si>
    <t>Óvodafelújítás</t>
  </si>
  <si>
    <t>Önkormányzati épületek felújítása</t>
  </si>
  <si>
    <t>Műv.Ház.színpad felújítás</t>
  </si>
  <si>
    <t>Könyvtár kialakítása</t>
  </si>
  <si>
    <t>Hivatal - Klíma</t>
  </si>
  <si>
    <t>Petőfi u. felújítása</t>
  </si>
  <si>
    <t>Bevezető út, gyalogos híd átépítése</t>
  </si>
  <si>
    <t>Stangliczky Katalinnak adott támogatás</t>
  </si>
  <si>
    <t>2020.</t>
  </si>
  <si>
    <t>2020. után</t>
  </si>
  <si>
    <t>2018. elötti kifizetés</t>
  </si>
  <si>
    <t>2020.    után</t>
  </si>
  <si>
    <t>Napelemes kandeláber (alsó buszmegálló)</t>
  </si>
  <si>
    <t>Informatikai eszközök</t>
  </si>
  <si>
    <t>Develop 227t nyomtató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</si>
</sst>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0"/>
    <numFmt numFmtId="168" formatCode="#,##0_ ;\-#,##0\ 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11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darkHorizontal">
        <bgColor indexed="13"/>
      </patternFill>
    </fill>
    <fill>
      <patternFill patternType="darkHorizontal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indexed="2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96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8" fillId="0" borderId="0" xfId="4"/>
    <xf numFmtId="0" fontId="12" fillId="0" borderId="0" xfId="4" applyFont="1"/>
    <xf numFmtId="0" fontId="12" fillId="0" borderId="0" xfId="4" applyFont="1" applyFill="1"/>
    <xf numFmtId="0" fontId="8" fillId="0" borderId="0" xfId="4" applyFont="1"/>
    <xf numFmtId="164" fontId="4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Continuous" vertical="center" wrapText="1"/>
    </xf>
    <xf numFmtId="164" fontId="3" fillId="0" borderId="3" xfId="0" applyNumberFormat="1" applyFont="1" applyBorder="1" applyAlignment="1">
      <alignment horizontal="centerContinuous" vertical="center" wrapText="1"/>
    </xf>
    <xf numFmtId="164" fontId="17" fillId="0" borderId="4" xfId="0" applyNumberFormat="1" applyFont="1" applyBorder="1" applyAlignment="1" applyProtection="1">
      <alignment horizontal="left" vertical="center" wrapText="1"/>
      <protection locked="0"/>
    </xf>
    <xf numFmtId="164" fontId="17" fillId="0" borderId="5" xfId="0" applyNumberFormat="1" applyFont="1" applyBorder="1" applyAlignment="1">
      <alignment horizontal="left" vertical="center" wrapText="1" indent="1"/>
    </xf>
    <xf numFmtId="164" fontId="17" fillId="0" borderId="6" xfId="0" applyNumberFormat="1" applyFont="1" applyBorder="1" applyAlignment="1">
      <alignment horizontal="left" vertical="center" wrapText="1" indent="1"/>
    </xf>
    <xf numFmtId="164" fontId="17" fillId="0" borderId="5" xfId="0" applyNumberFormat="1" applyFont="1" applyBorder="1" applyAlignment="1" applyProtection="1">
      <alignment horizontal="left" vertical="center" wrapText="1" indent="1"/>
      <protection locked="0"/>
    </xf>
    <xf numFmtId="164" fontId="17" fillId="0" borderId="7" xfId="0" applyNumberFormat="1" applyFont="1" applyBorder="1" applyAlignment="1">
      <alignment horizontal="left" vertical="center" wrapText="1" indent="1"/>
    </xf>
    <xf numFmtId="164" fontId="17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2" borderId="2" xfId="0" applyNumberFormat="1" applyFont="1" applyFill="1" applyBorder="1" applyAlignment="1">
      <alignment horizontal="left" vertical="center" wrapText="1" indent="1"/>
    </xf>
    <xf numFmtId="164" fontId="6" fillId="2" borderId="9" xfId="0" applyNumberFormat="1" applyFont="1" applyFill="1" applyBorder="1" applyAlignment="1">
      <alignment horizontal="left" vertical="center" wrapText="1" indent="1"/>
    </xf>
    <xf numFmtId="164" fontId="17" fillId="2" borderId="1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Border="1" applyAlignment="1" applyProtection="1">
      <alignment horizontal="centerContinuous" vertical="center"/>
    </xf>
    <xf numFmtId="164" fontId="5" fillId="0" borderId="11" xfId="4" applyNumberFormat="1" applyFont="1" applyBorder="1" applyAlignment="1" applyProtection="1">
      <alignment horizontal="centerContinuous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0" fontId="2" fillId="0" borderId="0" xfId="4" applyFont="1" applyFill="1" applyProtection="1"/>
    <xf numFmtId="164" fontId="5" fillId="0" borderId="0" xfId="4" applyNumberFormat="1" applyFont="1" applyFill="1" applyBorder="1" applyAlignment="1" applyProtection="1">
      <alignment horizontal="centerContinuous" vertical="center"/>
    </xf>
    <xf numFmtId="164" fontId="5" fillId="0" borderId="11" xfId="4" applyNumberFormat="1" applyFont="1" applyFill="1" applyBorder="1" applyAlignment="1" applyProtection="1">
      <alignment horizontal="centerContinuous" vertical="center"/>
    </xf>
    <xf numFmtId="164" fontId="17" fillId="0" borderId="12" xfId="0" applyNumberFormat="1" applyFont="1" applyBorder="1" applyAlignment="1" applyProtection="1">
      <alignment horizontal="left" vertical="center" wrapText="1" indent="1"/>
    </xf>
    <xf numFmtId="164" fontId="17" fillId="0" borderId="5" xfId="0" applyNumberFormat="1" applyFont="1" applyBorder="1" applyAlignment="1" applyProtection="1">
      <alignment horizontal="left" vertical="center" wrapText="1" indent="1"/>
    </xf>
    <xf numFmtId="164" fontId="17" fillId="0" borderId="7" xfId="0" applyNumberFormat="1" applyFont="1" applyBorder="1" applyAlignment="1" applyProtection="1">
      <alignment horizontal="left" vertical="center" wrapText="1" indent="1"/>
    </xf>
    <xf numFmtId="0" fontId="3" fillId="0" borderId="2" xfId="4" applyFont="1" applyBorder="1" applyAlignment="1" applyProtection="1">
      <alignment horizontal="center" vertical="center" wrapText="1"/>
    </xf>
    <xf numFmtId="0" fontId="3" fillId="0" borderId="1" xfId="4" applyFont="1" applyBorder="1" applyAlignment="1" applyProtection="1">
      <alignment horizontal="center" vertical="center" wrapText="1"/>
    </xf>
    <xf numFmtId="0" fontId="19" fillId="0" borderId="2" xfId="4" applyFont="1" applyBorder="1" applyAlignment="1" applyProtection="1">
      <alignment horizontal="center" vertical="center" wrapText="1"/>
    </xf>
    <xf numFmtId="0" fontId="19" fillId="0" borderId="1" xfId="4" applyFont="1" applyBorder="1" applyAlignment="1" applyProtection="1">
      <alignment horizontal="center" vertical="center" wrapText="1"/>
    </xf>
    <xf numFmtId="0" fontId="19" fillId="0" borderId="3" xfId="4" applyFont="1" applyBorder="1" applyAlignment="1" applyProtection="1">
      <alignment horizontal="center" vertical="center" wrapText="1"/>
    </xf>
    <xf numFmtId="0" fontId="21" fillId="0" borderId="0" xfId="4" applyFont="1"/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0" fontId="19" fillId="0" borderId="2" xfId="4" applyFont="1" applyFill="1" applyBorder="1" applyAlignment="1" applyProtection="1">
      <alignment horizontal="center" vertical="center" wrapText="1"/>
    </xf>
    <xf numFmtId="0" fontId="19" fillId="0" borderId="1" xfId="4" applyFont="1" applyFill="1" applyBorder="1" applyAlignment="1" applyProtection="1">
      <alignment horizontal="center" vertical="center" wrapText="1"/>
    </xf>
    <xf numFmtId="0" fontId="19" fillId="2" borderId="13" xfId="4" applyFont="1" applyFill="1" applyBorder="1" applyAlignment="1" applyProtection="1">
      <alignment horizontal="left" vertical="center" wrapText="1" indent="1"/>
    </xf>
    <xf numFmtId="0" fontId="19" fillId="2" borderId="1" xfId="4" applyFont="1" applyFill="1" applyBorder="1" applyAlignment="1" applyProtection="1">
      <alignment horizontal="left" vertical="center" wrapText="1" indent="1"/>
    </xf>
    <xf numFmtId="0" fontId="21" fillId="0" borderId="14" xfId="4" applyFont="1" applyFill="1" applyBorder="1" applyAlignment="1" applyProtection="1">
      <alignment horizontal="left" vertical="center" wrapText="1" indent="1"/>
    </xf>
    <xf numFmtId="0" fontId="21" fillId="0" borderId="15" xfId="4" applyFont="1" applyFill="1" applyBorder="1" applyAlignment="1" applyProtection="1">
      <alignment horizontal="left" vertical="center" wrapText="1" indent="1"/>
    </xf>
    <xf numFmtId="0" fontId="21" fillId="0" borderId="10" xfId="4" applyFont="1" applyFill="1" applyBorder="1" applyAlignment="1" applyProtection="1">
      <alignment horizontal="left" vertical="center" wrapText="1" indent="1"/>
    </xf>
    <xf numFmtId="0" fontId="21" fillId="0" borderId="16" xfId="4" applyFont="1" applyFill="1" applyBorder="1" applyAlignment="1" applyProtection="1">
      <alignment horizontal="left" vertical="center" wrapText="1" indent="1"/>
    </xf>
    <xf numFmtId="0" fontId="21" fillId="3" borderId="16" xfId="4" applyFont="1" applyFill="1" applyBorder="1" applyAlignment="1" applyProtection="1">
      <alignment horizontal="left" vertical="center" wrapText="1" indent="1"/>
    </xf>
    <xf numFmtId="0" fontId="21" fillId="0" borderId="17" xfId="4" applyFont="1" applyFill="1" applyBorder="1" applyAlignment="1" applyProtection="1">
      <alignment horizontal="left" vertical="center" wrapText="1" indent="1"/>
    </xf>
    <xf numFmtId="0" fontId="22" fillId="2" borderId="1" xfId="4" applyFont="1" applyFill="1" applyBorder="1" applyAlignment="1" applyProtection="1">
      <alignment horizontal="left" vertical="center" wrapText="1" indent="1"/>
    </xf>
    <xf numFmtId="0" fontId="23" fillId="0" borderId="14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19" fillId="2" borderId="13" xfId="4" applyFont="1" applyFill="1" applyBorder="1" applyAlignment="1" applyProtection="1">
      <alignment vertical="center" wrapText="1"/>
    </xf>
    <xf numFmtId="0" fontId="21" fillId="0" borderId="0" xfId="4" applyFont="1" applyAlignment="1" applyProtection="1">
      <alignment horizontal="left" indent="1"/>
    </xf>
    <xf numFmtId="0" fontId="21" fillId="0" borderId="18" xfId="4" applyFont="1" applyFill="1" applyBorder="1" applyAlignment="1" applyProtection="1">
      <alignment horizontal="left" vertical="center" wrapText="1" indent="1"/>
    </xf>
    <xf numFmtId="0" fontId="19" fillId="2" borderId="1" xfId="4" applyFont="1" applyFill="1" applyBorder="1" applyAlignment="1" applyProtection="1">
      <alignment vertical="center" wrapText="1"/>
    </xf>
    <xf numFmtId="0" fontId="19" fillId="2" borderId="19" xfId="4" applyFont="1" applyFill="1" applyBorder="1" applyAlignment="1" applyProtection="1">
      <alignment horizontal="left" vertical="center" wrapText="1" indent="1"/>
    </xf>
    <xf numFmtId="0" fontId="19" fillId="2" borderId="2" xfId="4" applyFont="1" applyFill="1" applyBorder="1" applyAlignment="1" applyProtection="1">
      <alignment horizontal="left" vertical="center" wrapText="1" indent="1"/>
    </xf>
    <xf numFmtId="49" fontId="21" fillId="0" borderId="6" xfId="4" applyNumberFormat="1" applyFont="1" applyFill="1" applyBorder="1" applyAlignment="1" applyProtection="1">
      <alignment horizontal="left" vertical="center" wrapText="1" indent="1"/>
    </xf>
    <xf numFmtId="49" fontId="21" fillId="0" borderId="5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49" fontId="21" fillId="0" borderId="4" xfId="4" applyNumberFormat="1" applyFont="1" applyFill="1" applyBorder="1" applyAlignment="1" applyProtection="1">
      <alignment horizontal="left" vertical="center" wrapText="1" indent="1"/>
    </xf>
    <xf numFmtId="49" fontId="21" fillId="3" borderId="12" xfId="4" applyNumberFormat="1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19" fillId="2" borderId="2" xfId="4" applyNumberFormat="1" applyFont="1" applyFill="1" applyBorder="1" applyAlignment="1" applyProtection="1">
      <alignment horizontal="left" vertical="center" wrapText="1" indent="1"/>
    </xf>
    <xf numFmtId="0" fontId="16" fillId="0" borderId="0" xfId="4" applyFont="1"/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 inden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4" fillId="0" borderId="22" xfId="0" applyFont="1" applyFill="1" applyBorder="1" applyAlignment="1">
      <alignment horizontal="left" vertical="center" wrapText="1" indent="1"/>
    </xf>
    <xf numFmtId="0" fontId="24" fillId="0" borderId="2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left" vertical="center" wrapText="1" inden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left" vertical="center" wrapText="1" inden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2" borderId="14" xfId="0" applyFont="1" applyFill="1" applyBorder="1" applyAlignment="1">
      <alignment horizontal="left" vertical="center" wrapText="1" inden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 indent="1"/>
    </xf>
    <xf numFmtId="0" fontId="17" fillId="0" borderId="14" xfId="0" applyFont="1" applyFill="1" applyBorder="1" applyAlignment="1">
      <alignment horizontal="left" vertical="center" wrapText="1" indent="1"/>
    </xf>
    <xf numFmtId="0" fontId="17" fillId="0" borderId="1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 indent="1"/>
    </xf>
    <xf numFmtId="0" fontId="30" fillId="0" borderId="7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Continuous" vertical="center" wrapText="1"/>
    </xf>
    <xf numFmtId="0" fontId="3" fillId="0" borderId="27" xfId="0" applyFont="1" applyFill="1" applyBorder="1" applyAlignment="1">
      <alignment horizontal="centerContinuous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32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quotePrefix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 indent="1"/>
    </xf>
    <xf numFmtId="0" fontId="3" fillId="0" borderId="35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64" fontId="2" fillId="0" borderId="0" xfId="0" applyNumberFormat="1" applyFont="1" applyAlignment="1">
      <alignment vertical="center" wrapText="1"/>
    </xf>
    <xf numFmtId="164" fontId="31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left" vertical="center" wrapText="1" indent="1"/>
    </xf>
    <xf numFmtId="0" fontId="28" fillId="2" borderId="14" xfId="0" applyFont="1" applyFill="1" applyBorder="1" applyAlignment="1">
      <alignment horizontal="left" vertical="center" wrapText="1" indent="1"/>
    </xf>
    <xf numFmtId="0" fontId="17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 inden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 inden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 inden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Continuous" vertical="center" wrapText="1"/>
    </xf>
    <xf numFmtId="0" fontId="3" fillId="0" borderId="33" xfId="0" applyFont="1" applyFill="1" applyBorder="1" applyAlignment="1">
      <alignment horizontal="centerContinuous" vertical="center" wrapText="1"/>
    </xf>
    <xf numFmtId="0" fontId="3" fillId="0" borderId="36" xfId="0" quotePrefix="1" applyFont="1" applyFill="1" applyBorder="1" applyAlignment="1" applyProtection="1">
      <alignment horizontal="center" vertical="center"/>
    </xf>
    <xf numFmtId="0" fontId="3" fillId="0" borderId="22" xfId="0" quotePrefix="1" applyFont="1" applyFill="1" applyBorder="1" applyAlignment="1" applyProtection="1">
      <alignment horizontal="left" vertical="center" indent="1"/>
    </xf>
    <xf numFmtId="0" fontId="15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164" fontId="5" fillId="6" borderId="24" xfId="0" applyNumberFormat="1" applyFont="1" applyFill="1" applyBorder="1" applyAlignment="1">
      <alignment horizontal="left" vertical="center" wrapText="1"/>
    </xf>
    <xf numFmtId="166" fontId="13" fillId="6" borderId="37" xfId="1" applyNumberFormat="1" applyFont="1" applyFill="1" applyBorder="1" applyAlignment="1" applyProtection="1">
      <alignment horizontal="right" vertical="center" wrapText="1"/>
    </xf>
    <xf numFmtId="164" fontId="32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wrapText="1"/>
    </xf>
    <xf numFmtId="166" fontId="17" fillId="0" borderId="38" xfId="1" applyNumberFormat="1" applyFont="1" applyBorder="1" applyAlignment="1" applyProtection="1">
      <alignment vertical="center" wrapText="1"/>
      <protection locked="0"/>
    </xf>
    <xf numFmtId="166" fontId="17" fillId="0" borderId="39" xfId="1" applyNumberFormat="1" applyFont="1" applyBorder="1" applyAlignment="1" applyProtection="1">
      <alignment vertical="center" wrapText="1"/>
      <protection locked="0"/>
    </xf>
    <xf numFmtId="0" fontId="19" fillId="0" borderId="40" xfId="4" applyFont="1" applyBorder="1" applyAlignment="1" applyProtection="1">
      <alignment horizontal="center" vertical="center" wrapText="1"/>
    </xf>
    <xf numFmtId="0" fontId="21" fillId="0" borderId="11" xfId="4" applyFont="1" applyFill="1" applyBorder="1" applyAlignment="1" applyProtection="1">
      <alignment horizontal="left" indent="1"/>
    </xf>
    <xf numFmtId="0" fontId="21" fillId="0" borderId="26" xfId="4" applyFont="1" applyFill="1" applyBorder="1" applyAlignment="1" applyProtection="1">
      <alignment horizontal="left" vertical="center" wrapText="1" indent="1"/>
    </xf>
    <xf numFmtId="0" fontId="3" fillId="0" borderId="29" xfId="0" applyFont="1" applyFill="1" applyBorder="1" applyAlignment="1">
      <alignment horizontal="left" vertical="center" indent="1"/>
    </xf>
    <xf numFmtId="0" fontId="3" fillId="0" borderId="11" xfId="0" applyFont="1" applyFill="1" applyBorder="1" applyAlignment="1" applyProtection="1">
      <alignment horizontal="left" vertical="center"/>
    </xf>
    <xf numFmtId="0" fontId="6" fillId="0" borderId="4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3" fillId="0" borderId="41" xfId="0" quotePrefix="1" applyFont="1" applyFill="1" applyBorder="1" applyAlignment="1" applyProtection="1">
      <alignment horizontal="left" vertical="center" indent="1"/>
    </xf>
    <xf numFmtId="0" fontId="3" fillId="0" borderId="21" xfId="0" applyFont="1" applyBorder="1" applyAlignment="1">
      <alignment vertical="center" wrapText="1"/>
    </xf>
    <xf numFmtId="166" fontId="5" fillId="0" borderId="0" xfId="1" applyNumberFormat="1" applyFont="1" applyFill="1" applyBorder="1" applyAlignment="1" applyProtection="1">
      <alignment vertical="center" wrapText="1"/>
    </xf>
    <xf numFmtId="166" fontId="2" fillId="0" borderId="0" xfId="1" applyNumberFormat="1" applyFont="1" applyFill="1" applyProtection="1"/>
    <xf numFmtId="166" fontId="5" fillId="0" borderId="0" xfId="1" applyNumberFormat="1" applyFont="1" applyFill="1" applyBorder="1" applyAlignment="1" applyProtection="1">
      <alignment horizontal="centerContinuous" vertical="center"/>
    </xf>
    <xf numFmtId="166" fontId="5" fillId="0" borderId="11" xfId="1" applyNumberFormat="1" applyFont="1" applyFill="1" applyBorder="1" applyAlignment="1" applyProtection="1">
      <alignment horizontal="centerContinuous" vertical="center"/>
    </xf>
    <xf numFmtId="168" fontId="19" fillId="0" borderId="40" xfId="1" applyNumberFormat="1" applyFont="1" applyFill="1" applyBorder="1" applyAlignment="1" applyProtection="1">
      <alignment horizontal="center" vertical="center" wrapText="1"/>
    </xf>
    <xf numFmtId="168" fontId="19" fillId="0" borderId="3" xfId="1" applyNumberFormat="1" applyFont="1" applyFill="1" applyBorder="1" applyAlignment="1" applyProtection="1">
      <alignment horizontal="center" vertical="center" wrapText="1"/>
    </xf>
    <xf numFmtId="166" fontId="19" fillId="2" borderId="42" xfId="1" applyNumberFormat="1" applyFont="1" applyFill="1" applyBorder="1" applyAlignment="1" applyProtection="1">
      <alignment horizontal="center" vertical="center" wrapText="1"/>
    </xf>
    <xf numFmtId="166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1" xfId="1" applyNumberFormat="1" applyFont="1" applyFill="1" applyBorder="1" applyAlignment="1" applyProtection="1">
      <alignment horizontal="center" vertical="center" wrapText="1"/>
    </xf>
    <xf numFmtId="166" fontId="21" fillId="0" borderId="43" xfId="1" applyNumberFormat="1" applyFont="1" applyFill="1" applyBorder="1" applyAlignment="1" applyProtection="1">
      <alignment horizontal="center" vertical="center" wrapText="1"/>
    </xf>
    <xf numFmtId="166" fontId="21" fillId="0" borderId="44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39" xfId="1" applyNumberFormat="1" applyFont="1" applyFill="1" applyBorder="1" applyAlignment="1" applyProtection="1">
      <alignment horizontal="center" vertical="center" wrapText="1"/>
    </xf>
    <xf numFmtId="166" fontId="21" fillId="0" borderId="45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46" xfId="1" applyNumberFormat="1" applyFont="1" applyFill="1" applyBorder="1" applyAlignment="1" applyProtection="1">
      <alignment horizontal="center" vertical="center" wrapText="1"/>
    </xf>
    <xf numFmtId="166" fontId="21" fillId="0" borderId="47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40" xfId="1" applyNumberFormat="1" applyFont="1" applyFill="1" applyBorder="1" applyAlignment="1" applyProtection="1">
      <alignment horizontal="center" vertical="center" wrapText="1"/>
    </xf>
    <xf numFmtId="166" fontId="19" fillId="2" borderId="3" xfId="1" applyNumberFormat="1" applyFont="1" applyFill="1" applyBorder="1" applyAlignment="1" applyProtection="1">
      <alignment horizontal="center" vertical="center" wrapText="1"/>
    </xf>
    <xf numFmtId="166" fontId="21" fillId="0" borderId="29" xfId="1" applyNumberFormat="1" applyFont="1" applyFill="1" applyBorder="1" applyAlignment="1" applyProtection="1">
      <alignment horizontal="center" vertical="center" wrapText="1"/>
    </xf>
    <xf numFmtId="166" fontId="21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15" xfId="1" applyNumberFormat="1" applyFont="1" applyFill="1" applyBorder="1" applyAlignment="1" applyProtection="1">
      <alignment horizontal="center" vertical="center" wrapText="1"/>
    </xf>
    <xf numFmtId="166" fontId="21" fillId="0" borderId="22" xfId="1" applyNumberFormat="1" applyFont="1" applyFill="1" applyBorder="1" applyAlignment="1" applyProtection="1">
      <alignment horizontal="center"/>
    </xf>
    <xf numFmtId="166" fontId="21" fillId="0" borderId="11" xfId="1" applyNumberFormat="1" applyFont="1" applyFill="1" applyBorder="1" applyAlignment="1" applyProtection="1">
      <alignment horizontal="center"/>
    </xf>
    <xf numFmtId="166" fontId="21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38" xfId="1" applyNumberFormat="1" applyFont="1" applyFill="1" applyBorder="1" applyAlignment="1">
      <alignment horizontal="center" vertical="center" wrapText="1"/>
    </xf>
    <xf numFmtId="166" fontId="21" fillId="0" borderId="48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39" xfId="1" applyNumberFormat="1" applyFont="1" applyFill="1" applyBorder="1" applyAlignment="1">
      <alignment horizontal="center" vertical="center" wrapText="1"/>
    </xf>
    <xf numFmtId="166" fontId="17" fillId="0" borderId="49" xfId="1" applyNumberFormat="1" applyFont="1" applyFill="1" applyBorder="1" applyAlignment="1">
      <alignment horizontal="center" vertical="center" wrapText="1"/>
    </xf>
    <xf numFmtId="166" fontId="21" fillId="0" borderId="50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49" xfId="1" applyNumberFormat="1" applyFont="1" applyFill="1" applyBorder="1" applyAlignment="1" applyProtection="1">
      <alignment horizontal="center" vertical="center" wrapText="1"/>
    </xf>
    <xf numFmtId="166" fontId="21" fillId="2" borderId="3" xfId="1" applyNumberFormat="1" applyFont="1" applyFill="1" applyBorder="1" applyAlignment="1" applyProtection="1">
      <alignment horizontal="center" vertical="center" wrapText="1"/>
    </xf>
    <xf numFmtId="166" fontId="21" fillId="0" borderId="38" xfId="1" applyNumberFormat="1" applyFont="1" applyFill="1" applyBorder="1" applyAlignment="1" applyProtection="1">
      <alignment horizontal="center" vertical="center" wrapText="1"/>
    </xf>
    <xf numFmtId="166" fontId="21" fillId="3" borderId="16" xfId="1" applyNumberFormat="1" applyFont="1" applyFill="1" applyBorder="1" applyAlignment="1" applyProtection="1">
      <alignment horizontal="center" vertical="center" wrapText="1"/>
    </xf>
    <xf numFmtId="166" fontId="21" fillId="3" borderId="16" xfId="1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1" applyNumberFormat="1" applyFont="1" applyFill="1" applyBorder="1" applyAlignment="1" applyProtection="1">
      <alignment horizontal="center" vertical="center" wrapText="1"/>
    </xf>
    <xf numFmtId="166" fontId="23" fillId="0" borderId="44" xfId="1" applyNumberFormat="1" applyFont="1" applyFill="1" applyBorder="1" applyAlignment="1" applyProtection="1">
      <alignment horizontal="center" vertical="center" wrapText="1"/>
      <protection locked="0"/>
    </xf>
    <xf numFmtId="166" fontId="23" fillId="0" borderId="39" xfId="1" applyNumberFormat="1" applyFont="1" applyFill="1" applyBorder="1" applyAlignment="1" applyProtection="1">
      <alignment horizontal="center" vertical="center" wrapText="1"/>
    </xf>
    <xf numFmtId="166" fontId="23" fillId="0" borderId="45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23" xfId="1" applyNumberFormat="1" applyFont="1" applyFill="1" applyBorder="1" applyAlignment="1" applyProtection="1">
      <alignment horizontal="center" vertical="center" wrapText="1"/>
    </xf>
    <xf numFmtId="166" fontId="19" fillId="2" borderId="51" xfId="1" applyNumberFormat="1" applyFont="1" applyFill="1" applyBorder="1" applyAlignment="1" applyProtection="1">
      <alignment horizontal="center" vertical="center" wrapText="1"/>
    </xf>
    <xf numFmtId="166" fontId="19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13" xfId="1" applyNumberFormat="1" applyFont="1" applyFill="1" applyBorder="1" applyAlignment="1" applyProtection="1">
      <alignment horizontal="center" vertical="center" wrapText="1"/>
    </xf>
    <xf numFmtId="166" fontId="19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19" fillId="2" borderId="52" xfId="1" applyNumberFormat="1" applyFont="1" applyFill="1" applyBorder="1" applyAlignment="1" applyProtection="1">
      <alignment horizontal="center" vertical="center" wrapText="1"/>
    </xf>
    <xf numFmtId="166" fontId="20" fillId="2" borderId="1" xfId="1" applyNumberFormat="1" applyFont="1" applyFill="1" applyBorder="1" applyAlignment="1" applyProtection="1">
      <alignment horizontal="center" vertical="center" wrapText="1"/>
    </xf>
    <xf numFmtId="166" fontId="20" fillId="2" borderId="23" xfId="1" applyNumberFormat="1" applyFont="1" applyFill="1" applyBorder="1" applyAlignment="1" applyProtection="1">
      <alignment horizontal="center" vertical="center" wrapText="1"/>
    </xf>
    <xf numFmtId="166" fontId="17" fillId="0" borderId="45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40" xfId="1" applyNumberFormat="1" applyFont="1" applyFill="1" applyBorder="1" applyAlignment="1">
      <alignment horizontal="center" vertical="center" wrapText="1"/>
    </xf>
    <xf numFmtId="166" fontId="20" fillId="2" borderId="3" xfId="1" applyNumberFormat="1" applyFont="1" applyFill="1" applyBorder="1" applyAlignment="1">
      <alignment horizontal="center" vertical="center" wrapText="1"/>
    </xf>
    <xf numFmtId="166" fontId="17" fillId="0" borderId="29" xfId="1" applyNumberFormat="1" applyFont="1" applyFill="1" applyBorder="1" applyAlignment="1">
      <alignment horizontal="center" vertical="center" wrapText="1"/>
    </xf>
    <xf numFmtId="166" fontId="17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43" xfId="1" applyNumberFormat="1" applyFont="1" applyFill="1" applyBorder="1" applyAlignment="1">
      <alignment horizontal="center" vertical="center" wrapText="1"/>
    </xf>
    <xf numFmtId="166" fontId="17" fillId="0" borderId="44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50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48" xfId="1" applyNumberFormat="1" applyFont="1" applyFill="1" applyBorder="1" applyAlignment="1" applyProtection="1">
      <alignment horizontal="center" vertical="center" wrapText="1"/>
      <protection locked="0"/>
    </xf>
    <xf numFmtId="166" fontId="30" fillId="2" borderId="43" xfId="1" applyNumberFormat="1" applyFont="1" applyFill="1" applyBorder="1" applyAlignment="1">
      <alignment horizontal="center" vertical="center" wrapText="1"/>
    </xf>
    <xf numFmtId="166" fontId="30" fillId="2" borderId="44" xfId="1" applyNumberFormat="1" applyFont="1" applyFill="1" applyBorder="1" applyAlignment="1" applyProtection="1">
      <alignment horizontal="center" vertical="center" wrapText="1"/>
      <protection locked="0"/>
    </xf>
    <xf numFmtId="166" fontId="6" fillId="2" borderId="3" xfId="1" applyNumberFormat="1" applyFont="1" applyFill="1" applyBorder="1" applyAlignment="1">
      <alignment horizontal="center" vertical="center" wrapText="1"/>
    </xf>
    <xf numFmtId="166" fontId="20" fillId="2" borderId="3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41" xfId="1" applyNumberFormat="1" applyFont="1" applyFill="1" applyBorder="1" applyAlignment="1">
      <alignment horizontal="center" vertical="center" wrapText="1"/>
    </xf>
    <xf numFmtId="166" fontId="17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23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6" fillId="2" borderId="23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20" fillId="2" borderId="20" xfId="1" applyNumberFormat="1" applyFont="1" applyFill="1" applyBorder="1" applyAlignment="1">
      <alignment horizontal="center" vertical="center" wrapText="1"/>
    </xf>
    <xf numFmtId="166" fontId="27" fillId="2" borderId="53" xfId="1" applyNumberFormat="1" applyFont="1" applyFill="1" applyBorder="1" applyAlignment="1" applyProtection="1">
      <alignment horizontal="center" vertical="center" wrapText="1"/>
    </xf>
    <xf numFmtId="166" fontId="27" fillId="2" borderId="15" xfId="1" applyNumberFormat="1" applyFont="1" applyFill="1" applyBorder="1" applyAlignment="1" applyProtection="1">
      <alignment horizontal="center" vertical="center" wrapText="1"/>
    </xf>
    <xf numFmtId="166" fontId="6" fillId="2" borderId="54" xfId="1" applyNumberFormat="1" applyFont="1" applyFill="1" applyBorder="1" applyAlignment="1">
      <alignment horizontal="center" vertical="center" wrapText="1"/>
    </xf>
    <xf numFmtId="166" fontId="20" fillId="0" borderId="40" xfId="1" applyNumberFormat="1" applyFont="1" applyFill="1" applyBorder="1" applyAlignment="1">
      <alignment horizontal="center" vertical="center" wrapText="1"/>
    </xf>
    <xf numFmtId="166" fontId="20" fillId="0" borderId="3" xfId="1" applyNumberFormat="1" applyFont="1" applyFill="1" applyBorder="1" applyAlignment="1" applyProtection="1">
      <alignment horizontal="center" vertical="center" wrapText="1"/>
      <protection locked="0"/>
    </xf>
    <xf numFmtId="166" fontId="17" fillId="0" borderId="46" xfId="1" applyNumberFormat="1" applyFont="1" applyFill="1" applyBorder="1" applyAlignment="1">
      <alignment horizontal="center" vertical="center" wrapText="1"/>
    </xf>
    <xf numFmtId="166" fontId="17" fillId="0" borderId="4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>
      <alignment horizontal="center" vertical="center" wrapText="1"/>
    </xf>
    <xf numFmtId="166" fontId="17" fillId="0" borderId="23" xfId="1" applyNumberFormat="1" applyFont="1" applyFill="1" applyBorder="1" applyAlignment="1">
      <alignment horizontal="center" vertical="center" wrapText="1"/>
    </xf>
    <xf numFmtId="166" fontId="3" fillId="0" borderId="21" xfId="1" applyNumberFormat="1" applyFont="1" applyFill="1" applyBorder="1" applyAlignment="1">
      <alignment horizontal="center" vertical="center" wrapText="1"/>
    </xf>
    <xf numFmtId="166" fontId="5" fillId="0" borderId="23" xfId="1" applyNumberFormat="1" applyFont="1" applyFill="1" applyBorder="1" applyAlignment="1">
      <alignment horizontal="center" vertical="center" wrapText="1"/>
    </xf>
    <xf numFmtId="166" fontId="24" fillId="0" borderId="29" xfId="1" applyNumberFormat="1" applyFont="1" applyFill="1" applyBorder="1" applyAlignment="1">
      <alignment horizontal="center" vertical="center" wrapText="1"/>
    </xf>
    <xf numFmtId="166" fontId="17" fillId="2" borderId="53" xfId="1" applyNumberFormat="1" applyFont="1" applyFill="1" applyBorder="1" applyAlignment="1" applyProtection="1">
      <alignment horizontal="center" vertical="center" wrapText="1"/>
      <protection locked="0"/>
    </xf>
    <xf numFmtId="166" fontId="17" fillId="2" borderId="22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23" xfId="1" applyNumberFormat="1" applyFont="1" applyBorder="1" applyAlignment="1" applyProtection="1">
      <alignment horizontal="center" vertical="center" wrapText="1"/>
    </xf>
    <xf numFmtId="166" fontId="3" fillId="0" borderId="1" xfId="1" applyNumberFormat="1" applyFont="1" applyBorder="1" applyAlignment="1" applyProtection="1">
      <alignment horizontal="center" vertical="center" wrapText="1"/>
    </xf>
    <xf numFmtId="0" fontId="3" fillId="0" borderId="23" xfId="4" applyFont="1" applyBorder="1" applyAlignment="1" applyProtection="1">
      <alignment horizontal="center" vertical="center" wrapText="1"/>
    </xf>
    <xf numFmtId="0" fontId="3" fillId="0" borderId="20" xfId="4" applyFont="1" applyBorder="1" applyAlignment="1" applyProtection="1">
      <alignment horizontal="center" vertical="center" wrapText="1"/>
    </xf>
    <xf numFmtId="166" fontId="17" fillId="0" borderId="16" xfId="1" applyNumberFormat="1" applyFont="1" applyBorder="1" applyAlignment="1" applyProtection="1">
      <alignment vertical="center" wrapText="1"/>
      <protection locked="0"/>
    </xf>
    <xf numFmtId="166" fontId="17" fillId="0" borderId="15" xfId="1" applyNumberFormat="1" applyFont="1" applyBorder="1" applyAlignment="1" applyProtection="1">
      <alignment vertical="center" wrapText="1"/>
      <protection locked="0"/>
    </xf>
    <xf numFmtId="166" fontId="17" fillId="0" borderId="18" xfId="1" applyNumberFormat="1" applyFont="1" applyBorder="1" applyAlignment="1" applyProtection="1">
      <alignment vertical="center" wrapText="1"/>
      <protection locked="0"/>
    </xf>
    <xf numFmtId="166" fontId="17" fillId="0" borderId="49" xfId="1" applyNumberFormat="1" applyFont="1" applyBorder="1" applyAlignment="1" applyProtection="1">
      <alignment vertical="center" wrapText="1"/>
      <protection locked="0"/>
    </xf>
    <xf numFmtId="166" fontId="6" fillId="2" borderId="1" xfId="1" applyNumberFormat="1" applyFont="1" applyFill="1" applyBorder="1" applyAlignment="1">
      <alignment vertical="center" wrapText="1"/>
    </xf>
    <xf numFmtId="166" fontId="17" fillId="2" borderId="10" xfId="1" applyNumberFormat="1" applyFont="1" applyFill="1" applyBorder="1" applyAlignment="1" applyProtection="1">
      <alignment vertical="center" wrapText="1"/>
    </xf>
    <xf numFmtId="166" fontId="17" fillId="0" borderId="48" xfId="1" applyNumberFormat="1" applyFont="1" applyBorder="1" applyAlignment="1" applyProtection="1">
      <alignment vertical="center" wrapText="1"/>
      <protection locked="0"/>
    </xf>
    <xf numFmtId="166" fontId="17" fillId="0" borderId="45" xfId="1" applyNumberFormat="1" applyFont="1" applyBorder="1" applyAlignment="1" applyProtection="1">
      <alignment vertical="center" wrapText="1"/>
      <protection locked="0"/>
    </xf>
    <xf numFmtId="166" fontId="17" fillId="0" borderId="50" xfId="1" applyNumberFormat="1" applyFont="1" applyBorder="1" applyAlignment="1" applyProtection="1">
      <alignment vertical="center" wrapText="1"/>
      <protection locked="0"/>
    </xf>
    <xf numFmtId="166" fontId="17" fillId="2" borderId="47" xfId="1" applyNumberFormat="1" applyFont="1" applyFill="1" applyBorder="1" applyAlignment="1" applyProtection="1">
      <alignment vertical="center" wrapText="1"/>
    </xf>
    <xf numFmtId="164" fontId="17" fillId="0" borderId="16" xfId="0" applyNumberFormat="1" applyFont="1" applyBorder="1" applyAlignment="1" applyProtection="1">
      <alignment horizontal="center" vertical="center" wrapText="1"/>
      <protection locked="0"/>
    </xf>
    <xf numFmtId="164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39" xfId="0" applyNumberFormat="1" applyFont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>
      <alignment horizontal="center" vertical="center" wrapText="1"/>
    </xf>
    <xf numFmtId="166" fontId="17" fillId="0" borderId="16" xfId="1" applyNumberFormat="1" applyFont="1" applyBorder="1" applyAlignment="1" applyProtection="1">
      <alignment horizontal="center" vertical="center" wrapText="1"/>
      <protection locked="0"/>
    </xf>
    <xf numFmtId="166" fontId="17" fillId="0" borderId="48" xfId="1" applyNumberFormat="1" applyFont="1" applyBorder="1" applyAlignment="1" applyProtection="1">
      <alignment horizontal="center" vertical="center" wrapText="1"/>
      <protection locked="0"/>
    </xf>
    <xf numFmtId="166" fontId="17" fillId="0" borderId="15" xfId="1" applyNumberFormat="1" applyFont="1" applyBorder="1" applyAlignment="1" applyProtection="1">
      <alignment horizontal="center" vertical="center" wrapText="1"/>
      <protection locked="0"/>
    </xf>
    <xf numFmtId="166" fontId="17" fillId="0" borderId="45" xfId="1" applyNumberFormat="1" applyFont="1" applyBorder="1" applyAlignment="1" applyProtection="1">
      <alignment horizontal="center" vertical="center" wrapText="1"/>
      <protection locked="0"/>
    </xf>
    <xf numFmtId="166" fontId="17" fillId="2" borderId="10" xfId="1" applyNumberFormat="1" applyFont="1" applyFill="1" applyBorder="1" applyAlignment="1" applyProtection="1">
      <alignment horizontal="center" vertical="center" wrapText="1"/>
    </xf>
    <xf numFmtId="166" fontId="17" fillId="2" borderId="47" xfId="1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Alignment="1">
      <alignment vertical="center"/>
    </xf>
    <xf numFmtId="0" fontId="17" fillId="0" borderId="17" xfId="4" applyFont="1" applyFill="1" applyBorder="1" applyAlignment="1" applyProtection="1">
      <alignment horizontal="left" vertical="center" wrapText="1" indent="1"/>
    </xf>
    <xf numFmtId="0" fontId="17" fillId="0" borderId="16" xfId="4" applyFont="1" applyFill="1" applyBorder="1" applyAlignment="1" applyProtection="1">
      <alignment horizontal="left" vertical="center" wrapText="1" indent="1"/>
    </xf>
    <xf numFmtId="0" fontId="21" fillId="0" borderId="15" xfId="0" applyFont="1" applyFill="1" applyBorder="1" applyAlignment="1">
      <alignment horizontal="left" vertical="center" wrapText="1" indent="1"/>
    </xf>
    <xf numFmtId="166" fontId="25" fillId="0" borderId="39" xfId="1" applyNumberFormat="1" applyFont="1" applyFill="1" applyBorder="1" applyAlignment="1" applyProtection="1">
      <alignment horizontal="center" vertical="center" wrapText="1"/>
    </xf>
    <xf numFmtId="166" fontId="25" fillId="0" borderId="45" xfId="1" applyNumberFormat="1" applyFont="1" applyFill="1" applyBorder="1" applyAlignment="1" applyProtection="1">
      <alignment horizontal="center" vertical="center" wrapText="1"/>
      <protection locked="0"/>
    </xf>
    <xf numFmtId="166" fontId="25" fillId="0" borderId="49" xfId="1" applyNumberFormat="1" applyFont="1" applyFill="1" applyBorder="1" applyAlignment="1" applyProtection="1">
      <alignment horizontal="center" vertical="center" wrapText="1"/>
    </xf>
    <xf numFmtId="166" fontId="25" fillId="0" borderId="50" xfId="1" applyNumberFormat="1" applyFont="1" applyFill="1" applyBorder="1" applyAlignment="1" applyProtection="1">
      <alignment horizontal="center" vertical="center" wrapText="1"/>
      <protection locked="0"/>
    </xf>
    <xf numFmtId="166" fontId="21" fillId="0" borderId="15" xfId="1" applyNumberFormat="1" applyFont="1" applyBorder="1" applyAlignment="1" applyProtection="1">
      <alignment horizontal="center" vertical="center" wrapText="1"/>
    </xf>
    <xf numFmtId="166" fontId="17" fillId="0" borderId="50" xfId="1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14" fillId="0" borderId="37" xfId="0" applyNumberFormat="1" applyFont="1" applyBorder="1" applyAlignment="1">
      <alignment horizontal="center" vertical="center" wrapText="1"/>
    </xf>
    <xf numFmtId="164" fontId="14" fillId="6" borderId="37" xfId="0" applyNumberFormat="1" applyFont="1" applyFill="1" applyBorder="1" applyAlignment="1">
      <alignment horizontal="left" vertical="center" wrapText="1"/>
    </xf>
    <xf numFmtId="166" fontId="6" fillId="2" borderId="20" xfId="1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0" borderId="58" xfId="0" applyFont="1" applyBorder="1" applyAlignment="1" applyProtection="1">
      <alignment horizontal="left" vertical="center" wrapText="1"/>
      <protection locked="0"/>
    </xf>
    <xf numFmtId="0" fontId="17" fillId="0" borderId="58" xfId="0" applyFont="1" applyBorder="1" applyAlignment="1">
      <alignment horizontal="left" vertical="center" wrapText="1"/>
    </xf>
    <xf numFmtId="0" fontId="17" fillId="0" borderId="59" xfId="0" applyFont="1" applyBorder="1" applyAlignment="1">
      <alignment vertical="center" wrapText="1"/>
    </xf>
    <xf numFmtId="0" fontId="6" fillId="2" borderId="37" xfId="0" applyFont="1" applyFill="1" applyBorder="1" applyAlignment="1">
      <alignment horizontal="left" vertical="center" wrapText="1" indent="1"/>
    </xf>
    <xf numFmtId="166" fontId="1" fillId="0" borderId="15" xfId="1" applyNumberFormat="1" applyFont="1" applyBorder="1" applyAlignment="1" applyProtection="1">
      <alignment horizontal="center" vertical="center" wrapText="1"/>
      <protection locked="0"/>
    </xf>
    <xf numFmtId="166" fontId="1" fillId="0" borderId="18" xfId="1" applyNumberFormat="1" applyFont="1" applyBorder="1" applyAlignment="1" applyProtection="1">
      <alignment horizontal="center" vertical="center" wrapText="1"/>
      <protection locked="0"/>
    </xf>
    <xf numFmtId="166" fontId="1" fillId="0" borderId="48" xfId="1" applyNumberFormat="1" applyFont="1" applyBorder="1" applyAlignment="1" applyProtection="1">
      <alignment horizontal="center" vertical="center" wrapText="1"/>
      <protection locked="0"/>
    </xf>
    <xf numFmtId="166" fontId="1" fillId="0" borderId="45" xfId="1" applyNumberFormat="1" applyFont="1" applyBorder="1" applyAlignment="1" applyProtection="1">
      <alignment horizontal="center" vertical="center" wrapText="1"/>
      <protection locked="0"/>
    </xf>
    <xf numFmtId="166" fontId="1" fillId="0" borderId="50" xfId="1" applyNumberFormat="1" applyFont="1" applyBorder="1" applyAlignment="1" applyProtection="1">
      <alignment horizontal="center" vertical="center" wrapText="1"/>
      <protection locked="0"/>
    </xf>
    <xf numFmtId="166" fontId="9" fillId="6" borderId="1" xfId="1" applyNumberFormat="1" applyFont="1" applyFill="1" applyBorder="1" applyAlignment="1" applyProtection="1">
      <alignment horizontal="center" vertical="center" wrapText="1"/>
    </xf>
    <xf numFmtId="166" fontId="9" fillId="6" borderId="3" xfId="1" applyNumberFormat="1" applyFont="1" applyFill="1" applyBorder="1" applyAlignment="1" applyProtection="1">
      <alignment horizontal="center" vertical="center" wrapText="1"/>
    </xf>
    <xf numFmtId="166" fontId="32" fillId="0" borderId="15" xfId="1" applyNumberFormat="1" applyFont="1" applyBorder="1" applyAlignment="1" applyProtection="1">
      <alignment horizontal="center" vertical="center" wrapText="1"/>
      <protection locked="0"/>
    </xf>
    <xf numFmtId="166" fontId="32" fillId="0" borderId="45" xfId="1" applyNumberFormat="1" applyFont="1" applyBorder="1" applyAlignment="1" applyProtection="1">
      <alignment horizontal="center" vertical="center" wrapText="1"/>
      <protection locked="0"/>
    </xf>
    <xf numFmtId="166" fontId="32" fillId="6" borderId="45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>
      <alignment vertical="center" wrapText="1"/>
    </xf>
    <xf numFmtId="164" fontId="33" fillId="0" borderId="0" xfId="0" applyNumberFormat="1" applyFont="1" applyAlignment="1">
      <alignment vertical="center"/>
    </xf>
    <xf numFmtId="164" fontId="33" fillId="0" borderId="60" xfId="0" applyNumberFormat="1" applyFont="1" applyBorder="1" applyAlignment="1">
      <alignment horizontal="center" vertical="center"/>
    </xf>
    <xf numFmtId="164" fontId="33" fillId="0" borderId="41" xfId="0" applyNumberFormat="1" applyFont="1" applyBorder="1" applyAlignment="1">
      <alignment horizontal="center" vertical="center"/>
    </xf>
    <xf numFmtId="164" fontId="33" fillId="0" borderId="36" xfId="0" applyNumberFormat="1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/>
    </xf>
    <xf numFmtId="164" fontId="19" fillId="0" borderId="24" xfId="0" applyNumberFormat="1" applyFont="1" applyBorder="1" applyAlignment="1">
      <alignment horizontal="center" vertical="center" wrapText="1"/>
    </xf>
    <xf numFmtId="164" fontId="19" fillId="0" borderId="37" xfId="0" applyNumberFormat="1" applyFont="1" applyBorder="1" applyAlignment="1">
      <alignment horizontal="center" vertical="center" wrapText="1"/>
    </xf>
    <xf numFmtId="164" fontId="19" fillId="0" borderId="40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164" fontId="19" fillId="0" borderId="61" xfId="0" applyNumberFormat="1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164" fontId="6" fillId="0" borderId="37" xfId="0" applyNumberFormat="1" applyFont="1" applyBorder="1" applyAlignment="1">
      <alignment horizontal="left" vertical="center" wrapText="1" indent="1"/>
    </xf>
    <xf numFmtId="164" fontId="17" fillId="7" borderId="1" xfId="0" applyNumberFormat="1" applyFont="1" applyFill="1" applyBorder="1" applyAlignment="1" applyProtection="1">
      <alignment vertical="center" wrapText="1"/>
    </xf>
    <xf numFmtId="164" fontId="17" fillId="2" borderId="37" xfId="0" applyNumberFormat="1" applyFont="1" applyFill="1" applyBorder="1" applyAlignment="1" applyProtection="1">
      <alignment vertical="center" wrapText="1"/>
    </xf>
    <xf numFmtId="164" fontId="17" fillId="2" borderId="2" xfId="0" applyNumberFormat="1" applyFont="1" applyFill="1" applyBorder="1" applyAlignment="1" applyProtection="1">
      <alignment vertical="center" wrapText="1"/>
    </xf>
    <xf numFmtId="164" fontId="17" fillId="2" borderId="1" xfId="0" applyNumberFormat="1" applyFont="1" applyFill="1" applyBorder="1" applyAlignment="1" applyProtection="1">
      <alignment vertical="center" wrapText="1"/>
    </xf>
    <xf numFmtId="164" fontId="17" fillId="2" borderId="3" xfId="0" applyNumberFormat="1" applyFont="1" applyFill="1" applyBorder="1" applyAlignment="1" applyProtection="1">
      <alignment vertical="center" wrapText="1"/>
    </xf>
    <xf numFmtId="164" fontId="17" fillId="2" borderId="37" xfId="0" applyNumberFormat="1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7" fillId="0" borderId="58" xfId="0" applyNumberFormat="1" applyFont="1" applyBorder="1" applyAlignment="1" applyProtection="1">
      <alignment horizontal="left" vertical="center" wrapText="1" indent="1"/>
      <protection locked="0"/>
    </xf>
    <xf numFmtId="165" fontId="17" fillId="0" borderId="15" xfId="0" applyNumberFormat="1" applyFont="1" applyBorder="1" applyAlignment="1" applyProtection="1">
      <alignment vertical="center" wrapText="1"/>
      <protection locked="0"/>
    </xf>
    <xf numFmtId="164" fontId="17" fillId="0" borderId="58" xfId="0" applyNumberFormat="1" applyFont="1" applyBorder="1" applyAlignment="1" applyProtection="1">
      <alignment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164" fontId="17" fillId="0" borderId="45" xfId="0" applyNumberFormat="1" applyFont="1" applyBorder="1" applyAlignment="1" applyProtection="1">
      <alignment vertical="center" wrapText="1"/>
      <protection locked="0"/>
    </xf>
    <xf numFmtId="164" fontId="17" fillId="2" borderId="58" xfId="0" applyNumberFormat="1" applyFont="1" applyFill="1" applyBorder="1" applyAlignment="1">
      <alignment vertical="center" wrapText="1"/>
    </xf>
    <xf numFmtId="164" fontId="6" fillId="0" borderId="37" xfId="0" applyNumberFormat="1" applyFont="1" applyBorder="1" applyAlignment="1" applyProtection="1">
      <alignment horizontal="left" vertical="center" wrapText="1" indent="1"/>
      <protection locked="0"/>
    </xf>
    <xf numFmtId="164" fontId="17" fillId="2" borderId="24" xfId="0" applyNumberFormat="1" applyFont="1" applyFill="1" applyBorder="1" applyAlignment="1" applyProtection="1">
      <alignment vertical="center" wrapText="1"/>
    </xf>
    <xf numFmtId="164" fontId="17" fillId="2" borderId="40" xfId="0" applyNumberFormat="1" applyFont="1" applyFill="1" applyBorder="1" applyAlignment="1" applyProtection="1">
      <alignment vertical="center" wrapText="1"/>
    </xf>
    <xf numFmtId="164" fontId="17" fillId="0" borderId="58" xfId="0" applyNumberFormat="1" applyFont="1" applyBorder="1" applyAlignment="1">
      <alignment horizontal="left" vertical="center" wrapText="1" indent="1"/>
    </xf>
    <xf numFmtId="164" fontId="17" fillId="7" borderId="40" xfId="0" applyNumberFormat="1" applyFont="1" applyFill="1" applyBorder="1" applyAlignment="1" applyProtection="1">
      <alignment vertical="center" wrapText="1"/>
    </xf>
    <xf numFmtId="164" fontId="6" fillId="0" borderId="30" xfId="0" applyNumberFormat="1" applyFont="1" applyBorder="1" applyAlignment="1">
      <alignment horizontal="centerContinuous" vertical="center"/>
    </xf>
    <xf numFmtId="164" fontId="6" fillId="0" borderId="62" xfId="0" applyNumberFormat="1" applyFont="1" applyBorder="1" applyAlignment="1">
      <alignment horizontal="centerContinuous" vertical="center"/>
    </xf>
    <xf numFmtId="164" fontId="6" fillId="0" borderId="63" xfId="0" applyNumberFormat="1" applyFont="1" applyBorder="1" applyAlignment="1">
      <alignment horizontal="centerContinuous" vertical="center"/>
    </xf>
    <xf numFmtId="164" fontId="6" fillId="0" borderId="60" xfId="0" applyNumberFormat="1" applyFont="1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17" fillId="5" borderId="37" xfId="0" applyNumberFormat="1" applyFont="1" applyFill="1" applyBorder="1" applyAlignment="1">
      <alignment vertical="center" wrapText="1"/>
    </xf>
    <xf numFmtId="164" fontId="17" fillId="5" borderId="20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5" fontId="17" fillId="0" borderId="58" xfId="0" applyNumberFormat="1" applyFont="1" applyBorder="1" applyAlignment="1" applyProtection="1">
      <alignment vertical="center" wrapText="1"/>
      <protection locked="0"/>
    </xf>
    <xf numFmtId="164" fontId="6" fillId="2" borderId="1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 vertical="center"/>
    </xf>
    <xf numFmtId="166" fontId="13" fillId="0" borderId="3" xfId="1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6" fontId="32" fillId="0" borderId="0" xfId="1" applyNumberFormat="1" applyFont="1" applyAlignment="1">
      <alignment vertical="center"/>
    </xf>
    <xf numFmtId="0" fontId="32" fillId="0" borderId="7" xfId="0" applyFont="1" applyBorder="1" applyAlignment="1">
      <alignment vertical="center"/>
    </xf>
    <xf numFmtId="166" fontId="32" fillId="0" borderId="17" xfId="1" applyNumberFormat="1" applyFont="1" applyBorder="1" applyAlignment="1">
      <alignment vertical="center"/>
    </xf>
    <xf numFmtId="166" fontId="32" fillId="0" borderId="34" xfId="1" applyNumberFormat="1" applyFont="1" applyBorder="1" applyAlignment="1">
      <alignment vertical="center"/>
    </xf>
    <xf numFmtId="0" fontId="32" fillId="0" borderId="64" xfId="0" applyFont="1" applyBorder="1" applyAlignment="1">
      <alignment vertical="center"/>
    </xf>
    <xf numFmtId="166" fontId="32" fillId="0" borderId="65" xfId="1" applyNumberFormat="1" applyFont="1" applyBorder="1" applyAlignment="1">
      <alignment vertical="center"/>
    </xf>
    <xf numFmtId="166" fontId="32" fillId="0" borderId="66" xfId="1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6" fontId="14" fillId="0" borderId="10" xfId="1" applyNumberFormat="1" applyFont="1" applyBorder="1" applyAlignment="1">
      <alignment vertical="center"/>
    </xf>
    <xf numFmtId="166" fontId="14" fillId="0" borderId="47" xfId="1" applyNumberFormat="1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166" fontId="32" fillId="0" borderId="15" xfId="1" applyNumberFormat="1" applyFont="1" applyBorder="1" applyAlignment="1">
      <alignment vertical="center"/>
    </xf>
    <xf numFmtId="166" fontId="32" fillId="0" borderId="45" xfId="1" applyNumberFormat="1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166" fontId="32" fillId="0" borderId="18" xfId="1" applyNumberFormat="1" applyFont="1" applyBorder="1" applyAlignment="1">
      <alignment vertical="center"/>
    </xf>
    <xf numFmtId="166" fontId="32" fillId="0" borderId="50" xfId="1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66" fontId="14" fillId="0" borderId="1" xfId="1" applyNumberFormat="1" applyFont="1" applyBorder="1" applyAlignment="1">
      <alignment vertical="center"/>
    </xf>
    <xf numFmtId="166" fontId="14" fillId="0" borderId="3" xfId="1" applyNumberFormat="1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166" fontId="32" fillId="0" borderId="16" xfId="1" applyNumberFormat="1" applyFont="1" applyBorder="1" applyAlignment="1">
      <alignment vertical="center"/>
    </xf>
    <xf numFmtId="166" fontId="32" fillId="0" borderId="48" xfId="1" applyNumberFormat="1" applyFont="1" applyBorder="1" applyAlignment="1">
      <alignment vertical="center"/>
    </xf>
    <xf numFmtId="166" fontId="32" fillId="0" borderId="15" xfId="1" applyNumberFormat="1" applyFont="1" applyBorder="1" applyAlignment="1">
      <alignment horizontal="right" vertical="center"/>
    </xf>
    <xf numFmtId="166" fontId="32" fillId="0" borderId="18" xfId="1" applyNumberFormat="1" applyFont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166" fontId="32" fillId="0" borderId="0" xfId="1" applyNumberFormat="1" applyFont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66" fontId="13" fillId="0" borderId="1" xfId="1" applyNumberFormat="1" applyFont="1" applyFill="1" applyBorder="1" applyAlignment="1">
      <alignment vertical="center"/>
    </xf>
    <xf numFmtId="166" fontId="13" fillId="0" borderId="3" xfId="1" applyNumberFormat="1" applyFont="1" applyFill="1" applyBorder="1" applyAlignment="1">
      <alignment vertical="center"/>
    </xf>
    <xf numFmtId="164" fontId="32" fillId="0" borderId="27" xfId="0" applyNumberFormat="1" applyFont="1" applyBorder="1" applyAlignment="1" applyProtection="1">
      <alignment horizontal="left" vertical="center" wrapText="1"/>
      <protection locked="0"/>
    </xf>
    <xf numFmtId="164" fontId="32" fillId="0" borderId="68" xfId="0" applyNumberFormat="1" applyFont="1" applyBorder="1" applyAlignment="1" applyProtection="1">
      <alignment horizontal="left" vertical="center" wrapText="1"/>
      <protection locked="0"/>
    </xf>
    <xf numFmtId="166" fontId="32" fillId="0" borderId="17" xfId="1" applyNumberFormat="1" applyFont="1" applyBorder="1" applyAlignment="1" applyProtection="1">
      <alignment horizontal="center" vertical="center" wrapText="1"/>
      <protection locked="0"/>
    </xf>
    <xf numFmtId="166" fontId="32" fillId="0" borderId="34" xfId="1" applyNumberFormat="1" applyFont="1" applyBorder="1" applyAlignment="1" applyProtection="1">
      <alignment horizontal="center" vertical="center" wrapText="1"/>
      <protection locked="0"/>
    </xf>
    <xf numFmtId="166" fontId="32" fillId="0" borderId="5" xfId="1" applyNumberFormat="1" applyFont="1" applyBorder="1" applyAlignment="1" applyProtection="1">
      <alignment horizontal="center" vertical="center" wrapText="1"/>
      <protection locked="0"/>
    </xf>
    <xf numFmtId="166" fontId="32" fillId="0" borderId="8" xfId="1" applyNumberFormat="1" applyFont="1" applyBorder="1" applyAlignment="1" applyProtection="1">
      <alignment horizontal="center" vertical="center" wrapText="1"/>
      <protection locked="0"/>
    </xf>
    <xf numFmtId="166" fontId="32" fillId="0" borderId="22" xfId="1" applyNumberFormat="1" applyFont="1" applyBorder="1" applyAlignment="1" applyProtection="1">
      <alignment horizontal="center" vertical="center" wrapText="1"/>
      <protection locked="0"/>
    </xf>
    <xf numFmtId="166" fontId="32" fillId="0" borderId="36" xfId="1" applyNumberFormat="1" applyFont="1" applyBorder="1" applyAlignment="1" applyProtection="1">
      <alignment horizontal="center" vertical="center" wrapText="1"/>
      <protection locked="0"/>
    </xf>
    <xf numFmtId="166" fontId="14" fillId="0" borderId="69" xfId="1" applyNumberFormat="1" applyFont="1" applyBorder="1" applyAlignment="1" applyProtection="1">
      <alignment horizontal="center" vertical="center" wrapText="1"/>
      <protection locked="0"/>
    </xf>
    <xf numFmtId="166" fontId="14" fillId="0" borderId="31" xfId="1" applyNumberFormat="1" applyFont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>
      <alignment horizontal="center" vertical="center" wrapText="1"/>
    </xf>
    <xf numFmtId="166" fontId="27" fillId="2" borderId="16" xfId="1" applyNumberFormat="1" applyFont="1" applyFill="1" applyBorder="1" applyAlignment="1" applyProtection="1">
      <alignment horizontal="center" vertical="center" wrapText="1"/>
    </xf>
    <xf numFmtId="166" fontId="17" fillId="0" borderId="15" xfId="1" applyNumberFormat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166" fontId="0" fillId="0" borderId="15" xfId="1" applyNumberFormat="1" applyFont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left" vertical="center" wrapText="1" indent="1"/>
    </xf>
    <xf numFmtId="166" fontId="20" fillId="2" borderId="13" xfId="1" applyNumberFormat="1" applyFont="1" applyFill="1" applyBorder="1" applyAlignment="1" applyProtection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166" fontId="20" fillId="2" borderId="52" xfId="1" applyNumberFormat="1" applyFont="1" applyFill="1" applyBorder="1" applyAlignment="1" applyProtection="1">
      <alignment horizontal="center" vertical="center" wrapText="1"/>
    </xf>
    <xf numFmtId="166" fontId="17" fillId="0" borderId="17" xfId="1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 indent="1"/>
    </xf>
    <xf numFmtId="166" fontId="17" fillId="0" borderId="41" xfId="1" applyNumberFormat="1" applyFont="1" applyFill="1" applyBorder="1" applyAlignment="1">
      <alignment horizontal="center" vertical="center" wrapText="1"/>
    </xf>
    <xf numFmtId="166" fontId="17" fillId="0" borderId="22" xfId="1" applyNumberFormat="1" applyFont="1" applyFill="1" applyBorder="1" applyAlignment="1">
      <alignment horizontal="center" vertical="center" wrapText="1"/>
    </xf>
    <xf numFmtId="0" fontId="19" fillId="2" borderId="9" xfId="4" applyFont="1" applyFill="1" applyBorder="1" applyAlignment="1" applyProtection="1">
      <alignment horizontal="left" vertical="center" wrapText="1" indent="1"/>
    </xf>
    <xf numFmtId="0" fontId="19" fillId="2" borderId="10" xfId="4" applyFont="1" applyFill="1" applyBorder="1" applyAlignment="1" applyProtection="1">
      <alignment vertical="center" wrapText="1"/>
    </xf>
    <xf numFmtId="166" fontId="19" fillId="2" borderId="10" xfId="1" applyNumberFormat="1" applyFont="1" applyFill="1" applyBorder="1" applyAlignment="1" applyProtection="1">
      <alignment horizontal="center" vertical="center" wrapText="1"/>
    </xf>
    <xf numFmtId="0" fontId="21" fillId="0" borderId="22" xfId="4" applyFont="1" applyFill="1" applyBorder="1" applyAlignment="1" applyProtection="1">
      <alignment horizontal="left" vertical="center" wrapText="1" indent="1"/>
    </xf>
    <xf numFmtId="166" fontId="21" fillId="0" borderId="22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/>
    <xf numFmtId="0" fontId="37" fillId="0" borderId="15" xfId="0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34" fillId="0" borderId="15" xfId="0" applyFont="1" applyFill="1" applyBorder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left" vertical="center" wrapText="1"/>
    </xf>
    <xf numFmtId="0" fontId="37" fillId="8" borderId="28" xfId="0" applyFont="1" applyFill="1" applyBorder="1" applyAlignment="1" applyProtection="1">
      <alignment horizontal="left" vertical="center" wrapText="1"/>
    </xf>
    <xf numFmtId="0" fontId="39" fillId="8" borderId="15" xfId="0" applyFont="1" applyFill="1" applyBorder="1" applyAlignment="1" applyProtection="1">
      <alignment horizontal="left" vertical="center" wrapText="1"/>
    </xf>
    <xf numFmtId="0" fontId="37" fillId="0" borderId="0" xfId="0" applyFont="1" applyFill="1"/>
    <xf numFmtId="0" fontId="40" fillId="0" borderId="0" xfId="0" applyFont="1" applyFill="1" applyBorder="1" applyAlignment="1" applyProtection="1">
      <alignment horizontal="right" vertical="top"/>
    </xf>
    <xf numFmtId="0" fontId="34" fillId="0" borderId="0" xfId="0" applyFont="1" applyFill="1" applyBorder="1" applyAlignment="1" applyProtection="1">
      <alignment horizontal="left" vertical="center" wrapText="1"/>
    </xf>
    <xf numFmtId="167" fontId="38" fillId="0" borderId="0" xfId="0" applyNumberFormat="1" applyFont="1" applyFill="1"/>
    <xf numFmtId="166" fontId="17" fillId="0" borderId="14" xfId="1" applyNumberFormat="1" applyFont="1" applyBorder="1" applyAlignment="1" applyProtection="1">
      <alignment horizontal="center" vertical="center" wrapText="1"/>
      <protection locked="0"/>
    </xf>
    <xf numFmtId="166" fontId="32" fillId="0" borderId="0" xfId="0" applyNumberFormat="1" applyFont="1" applyAlignment="1">
      <alignment vertical="center"/>
    </xf>
    <xf numFmtId="166" fontId="24" fillId="0" borderId="15" xfId="1" applyNumberFormat="1" applyFont="1" applyBorder="1" applyAlignment="1">
      <alignment horizontal="center" vertical="center" wrapText="1"/>
    </xf>
    <xf numFmtId="166" fontId="17" fillId="0" borderId="74" xfId="1" applyNumberFormat="1" applyFont="1" applyBorder="1" applyAlignment="1" applyProtection="1">
      <alignment horizontal="center" vertical="center" wrapText="1"/>
      <protection locked="0"/>
    </xf>
    <xf numFmtId="164" fontId="32" fillId="0" borderId="67" xfId="0" applyNumberFormat="1" applyFont="1" applyBorder="1" applyAlignment="1" applyProtection="1">
      <alignment horizontal="left" vertical="center" wrapText="1"/>
      <protection locked="0"/>
    </xf>
    <xf numFmtId="164" fontId="32" fillId="0" borderId="27" xfId="0" applyNumberFormat="1" applyFont="1" applyBorder="1" applyAlignment="1">
      <alignment horizontal="left" vertical="center" wrapText="1"/>
    </xf>
    <xf numFmtId="166" fontId="32" fillId="0" borderId="7" xfId="1" applyNumberFormat="1" applyFont="1" applyBorder="1" applyAlignment="1" applyProtection="1">
      <alignment horizontal="center" vertical="center" wrapText="1"/>
      <protection locked="0"/>
    </xf>
    <xf numFmtId="166" fontId="17" fillId="0" borderId="12" xfId="1" applyNumberFormat="1" applyFont="1" applyBorder="1" applyAlignment="1" applyProtection="1">
      <alignment horizontal="center" vertical="center" wrapText="1"/>
      <protection locked="0"/>
    </xf>
    <xf numFmtId="166" fontId="17" fillId="0" borderId="16" xfId="1" applyNumberFormat="1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>
      <alignment horizontal="center" vertical="center" wrapText="1"/>
    </xf>
    <xf numFmtId="0" fontId="8" fillId="6" borderId="67" xfId="0" applyFont="1" applyFill="1" applyBorder="1" applyAlignment="1">
      <alignment horizontal="left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68" xfId="0" applyFont="1" applyFill="1" applyBorder="1" applyAlignment="1" applyProtection="1">
      <alignment horizontal="left" vertical="center" wrapText="1"/>
      <protection locked="0"/>
    </xf>
    <xf numFmtId="166" fontId="18" fillId="6" borderId="57" xfId="1" applyNumberFormat="1" applyFont="1" applyFill="1" applyBorder="1" applyAlignment="1" applyProtection="1">
      <alignment horizontal="right" vertical="center" wrapText="1"/>
    </xf>
    <xf numFmtId="166" fontId="18" fillId="6" borderId="58" xfId="1" applyNumberFormat="1" applyFont="1" applyFill="1" applyBorder="1" applyAlignment="1" applyProtection="1">
      <alignment horizontal="right" vertical="center" wrapText="1"/>
    </xf>
    <xf numFmtId="166" fontId="18" fillId="6" borderId="59" xfId="1" applyNumberFormat="1" applyFont="1" applyFill="1" applyBorder="1" applyAlignment="1" applyProtection="1">
      <alignment horizontal="right" vertical="center" wrapText="1"/>
    </xf>
    <xf numFmtId="164" fontId="0" fillId="0" borderId="67" xfId="0" applyNumberFormat="1" applyBorder="1" applyAlignment="1" applyProtection="1">
      <alignment horizontal="left" vertical="center" wrapText="1"/>
      <protection locked="0"/>
    </xf>
    <xf numFmtId="164" fontId="0" fillId="0" borderId="27" xfId="0" applyNumberFormat="1" applyBorder="1" applyAlignment="1" applyProtection="1">
      <alignment horizontal="left" vertical="center" wrapText="1"/>
      <protection locked="0"/>
    </xf>
    <xf numFmtId="164" fontId="0" fillId="0" borderId="27" xfId="0" applyNumberFormat="1" applyFont="1" applyBorder="1" applyAlignment="1" applyProtection="1">
      <alignment horizontal="left" vertical="center" wrapText="1"/>
      <protection locked="0"/>
    </xf>
    <xf numFmtId="164" fontId="1" fillId="0" borderId="27" xfId="0" applyNumberFormat="1" applyFont="1" applyBorder="1" applyAlignment="1" applyProtection="1">
      <alignment horizontal="center" vertical="center" wrapText="1"/>
      <protection locked="0"/>
    </xf>
    <xf numFmtId="164" fontId="1" fillId="0" borderId="68" xfId="0" applyNumberFormat="1" applyFont="1" applyBorder="1" applyAlignment="1" applyProtection="1">
      <alignment horizontal="center" vertical="center" wrapText="1"/>
      <protection locked="0"/>
    </xf>
    <xf numFmtId="166" fontId="1" fillId="0" borderId="16" xfId="1" applyNumberFormat="1" applyFont="1" applyBorder="1" applyAlignment="1" applyProtection="1">
      <alignment horizontal="center" vertical="center" wrapText="1"/>
      <protection locked="0"/>
    </xf>
    <xf numFmtId="166" fontId="9" fillId="6" borderId="2" xfId="1" applyNumberFormat="1" applyFont="1" applyFill="1" applyBorder="1" applyAlignment="1" applyProtection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164" fontId="9" fillId="6" borderId="24" xfId="0" applyNumberFormat="1" applyFont="1" applyFill="1" applyBorder="1" applyAlignment="1">
      <alignment horizontal="left" vertical="center" wrapText="1"/>
    </xf>
    <xf numFmtId="166" fontId="1" fillId="0" borderId="12" xfId="1" applyNumberFormat="1" applyFont="1" applyBorder="1" applyAlignment="1" applyProtection="1">
      <alignment horizontal="center" vertical="center" wrapText="1"/>
      <protection locked="0"/>
    </xf>
    <xf numFmtId="166" fontId="1" fillId="0" borderId="5" xfId="1" applyNumberFormat="1" applyFont="1" applyBorder="1" applyAlignment="1" applyProtection="1">
      <alignment horizontal="center" vertical="center" wrapText="1"/>
      <protection locked="0"/>
    </xf>
    <xf numFmtId="166" fontId="1" fillId="0" borderId="4" xfId="1" applyNumberFormat="1" applyFont="1" applyBorder="1" applyAlignment="1" applyProtection="1">
      <alignment horizontal="center" vertical="center" wrapText="1"/>
      <protection locked="0"/>
    </xf>
    <xf numFmtId="0" fontId="17" fillId="0" borderId="59" xfId="0" applyFont="1" applyBorder="1" applyAlignment="1">
      <alignment horizontal="left" vertical="center" wrapText="1"/>
    </xf>
    <xf numFmtId="166" fontId="17" fillId="0" borderId="55" xfId="1" applyNumberFormat="1" applyFont="1" applyBorder="1" applyAlignment="1">
      <alignment horizontal="center" vertical="center" wrapText="1"/>
    </xf>
    <xf numFmtId="166" fontId="17" fillId="0" borderId="16" xfId="1" applyNumberFormat="1" applyFont="1" applyBorder="1" applyAlignment="1">
      <alignment horizontal="center" vertical="center" wrapText="1"/>
    </xf>
    <xf numFmtId="166" fontId="17" fillId="0" borderId="5" xfId="1" applyNumberFormat="1" applyFont="1" applyBorder="1" applyAlignment="1" applyProtection="1">
      <alignment horizontal="center" vertical="center" wrapText="1"/>
      <protection locked="0"/>
    </xf>
    <xf numFmtId="166" fontId="17" fillId="0" borderId="28" xfId="1" applyNumberFormat="1" applyFont="1" applyBorder="1" applyAlignment="1">
      <alignment horizontal="center" vertical="center" wrapText="1"/>
    </xf>
    <xf numFmtId="166" fontId="17" fillId="0" borderId="15" xfId="1" applyNumberFormat="1" applyFont="1" applyBorder="1" applyAlignment="1">
      <alignment horizontal="center" vertical="center" wrapText="1"/>
    </xf>
    <xf numFmtId="166" fontId="17" fillId="0" borderId="56" xfId="1" applyNumberFormat="1" applyFont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8" fillId="0" borderId="72" xfId="0" applyFont="1" applyFill="1" applyBorder="1" applyAlignment="1" applyProtection="1">
      <alignment horizontal="center" vertical="center"/>
    </xf>
    <xf numFmtId="0" fontId="34" fillId="0" borderId="72" xfId="0" applyFont="1" applyFill="1" applyBorder="1" applyAlignment="1" applyProtection="1">
      <alignment horizontal="left" vertical="center" wrapText="1"/>
    </xf>
    <xf numFmtId="0" fontId="34" fillId="0" borderId="72" xfId="0" applyFont="1" applyFill="1" applyBorder="1" applyAlignment="1" applyProtection="1">
      <alignment horizontal="center"/>
    </xf>
    <xf numFmtId="0" fontId="37" fillId="8" borderId="39" xfId="0" applyFont="1" applyFill="1" applyBorder="1" applyAlignment="1" applyProtection="1">
      <alignment horizontal="left" vertical="center" wrapText="1"/>
    </xf>
    <xf numFmtId="0" fontId="37" fillId="8" borderId="26" xfId="0" applyFont="1" applyFill="1" applyBorder="1" applyAlignment="1" applyProtection="1">
      <alignment horizontal="left" vertical="center" wrapText="1"/>
    </xf>
    <xf numFmtId="0" fontId="37" fillId="8" borderId="28" xfId="0" applyFont="1" applyFill="1" applyBorder="1" applyAlignment="1" applyProtection="1">
      <alignment horizontal="left" vertical="center" wrapText="1"/>
    </xf>
    <xf numFmtId="3" fontId="37" fillId="8" borderId="39" xfId="0" applyNumberFormat="1" applyFont="1" applyFill="1" applyBorder="1" applyAlignment="1" applyProtection="1">
      <alignment horizontal="right" vertical="center"/>
    </xf>
    <xf numFmtId="3" fontId="37" fillId="8" borderId="26" xfId="0" applyNumberFormat="1" applyFont="1" applyFill="1" applyBorder="1" applyAlignment="1" applyProtection="1">
      <alignment horizontal="right" vertical="center"/>
    </xf>
    <xf numFmtId="3" fontId="37" fillId="8" borderId="28" xfId="0" applyNumberFormat="1" applyFont="1" applyFill="1" applyBorder="1" applyAlignment="1" applyProtection="1">
      <alignment horizontal="right" vertical="center"/>
    </xf>
    <xf numFmtId="3" fontId="39" fillId="8" borderId="39" xfId="0" applyNumberFormat="1" applyFont="1" applyFill="1" applyBorder="1" applyAlignment="1" applyProtection="1">
      <alignment horizontal="right" vertical="center"/>
    </xf>
    <xf numFmtId="3" fontId="39" fillId="8" borderId="28" xfId="0" applyNumberFormat="1" applyFont="1" applyFill="1" applyBorder="1" applyAlignment="1" applyProtection="1">
      <alignment horizontal="right" vertical="center"/>
    </xf>
    <xf numFmtId="0" fontId="38" fillId="0" borderId="72" xfId="0" quotePrefix="1" applyFont="1" applyFill="1" applyBorder="1" applyAlignment="1" applyProtection="1">
      <alignment horizontal="center" vertical="center"/>
    </xf>
    <xf numFmtId="0" fontId="34" fillId="0" borderId="72" xfId="0" applyFont="1" applyFill="1" applyBorder="1" applyAlignment="1" applyProtection="1">
      <alignment horizontal="center" vertical="center" wrapText="1"/>
    </xf>
    <xf numFmtId="49" fontId="39" fillId="8" borderId="39" xfId="0" applyNumberFormat="1" applyFont="1" applyFill="1" applyBorder="1" applyAlignment="1" applyProtection="1">
      <alignment horizontal="center" vertical="center"/>
    </xf>
    <xf numFmtId="49" fontId="39" fillId="8" borderId="28" xfId="0" applyNumberFormat="1" applyFont="1" applyFill="1" applyBorder="1" applyAlignment="1" applyProtection="1">
      <alignment horizontal="center" vertical="center"/>
    </xf>
    <xf numFmtId="3" fontId="37" fillId="8" borderId="39" xfId="0" applyNumberFormat="1" applyFont="1" applyFill="1" applyBorder="1" applyAlignment="1" applyProtection="1">
      <alignment horizontal="right" vertical="center" wrapText="1"/>
    </xf>
    <xf numFmtId="3" fontId="37" fillId="8" borderId="26" xfId="0" applyNumberFormat="1" applyFont="1" applyFill="1" applyBorder="1" applyAlignment="1" applyProtection="1">
      <alignment horizontal="right" vertical="center" wrapText="1"/>
    </xf>
    <xf numFmtId="3" fontId="37" fillId="8" borderId="28" xfId="0" applyNumberFormat="1" applyFont="1" applyFill="1" applyBorder="1" applyAlignment="1" applyProtection="1">
      <alignment horizontal="right" vertical="center" wrapText="1"/>
    </xf>
    <xf numFmtId="3" fontId="38" fillId="0" borderId="39" xfId="0" applyNumberFormat="1" applyFont="1" applyFill="1" applyBorder="1" applyAlignment="1" applyProtection="1">
      <alignment horizontal="right" vertical="center"/>
    </xf>
    <xf numFmtId="3" fontId="38" fillId="0" borderId="28" xfId="0" applyNumberFormat="1" applyFont="1" applyFill="1" applyBorder="1" applyAlignment="1" applyProtection="1">
      <alignment horizontal="right" vertical="center"/>
    </xf>
    <xf numFmtId="0" fontId="34" fillId="0" borderId="39" xfId="0" applyFont="1" applyFill="1" applyBorder="1" applyAlignment="1" applyProtection="1">
      <alignment horizontal="left" vertical="center" wrapText="1"/>
    </xf>
    <xf numFmtId="0" fontId="34" fillId="0" borderId="26" xfId="0" applyFont="1" applyFill="1" applyBorder="1" applyAlignment="1" applyProtection="1">
      <alignment horizontal="left" vertical="center" wrapText="1"/>
    </xf>
    <xf numFmtId="0" fontId="34" fillId="0" borderId="28" xfId="0" applyFont="1" applyFill="1" applyBorder="1" applyAlignment="1" applyProtection="1">
      <alignment horizontal="left" vertical="center" wrapText="1"/>
    </xf>
    <xf numFmtId="3" fontId="34" fillId="0" borderId="39" xfId="0" applyNumberFormat="1" applyFont="1" applyFill="1" applyBorder="1" applyAlignment="1" applyProtection="1">
      <alignment horizontal="right" vertical="center" wrapText="1"/>
    </xf>
    <xf numFmtId="3" fontId="34" fillId="0" borderId="26" xfId="0" applyNumberFormat="1" applyFont="1" applyFill="1" applyBorder="1" applyAlignment="1" applyProtection="1">
      <alignment horizontal="right" vertical="center" wrapText="1"/>
    </xf>
    <xf numFmtId="3" fontId="34" fillId="0" borderId="28" xfId="0" applyNumberFormat="1" applyFont="1" applyFill="1" applyBorder="1" applyAlignment="1" applyProtection="1">
      <alignment horizontal="right" vertical="center" wrapText="1"/>
    </xf>
    <xf numFmtId="3" fontId="34" fillId="0" borderId="39" xfId="0" applyNumberFormat="1" applyFont="1" applyFill="1" applyBorder="1" applyAlignment="1" applyProtection="1">
      <alignment horizontal="right" vertical="center"/>
    </xf>
    <xf numFmtId="3" fontId="34" fillId="0" borderId="26" xfId="0" applyNumberFormat="1" applyFont="1" applyFill="1" applyBorder="1" applyAlignment="1" applyProtection="1">
      <alignment horizontal="right" vertical="center"/>
    </xf>
    <xf numFmtId="3" fontId="34" fillId="0" borderId="28" xfId="0" applyNumberFormat="1" applyFont="1" applyFill="1" applyBorder="1" applyAlignment="1" applyProtection="1">
      <alignment horizontal="right" vertical="center"/>
    </xf>
    <xf numFmtId="49" fontId="38" fillId="0" borderId="39" xfId="0" applyNumberFormat="1" applyFont="1" applyFill="1" applyBorder="1" applyAlignment="1" applyProtection="1">
      <alignment horizontal="center" vertical="center"/>
    </xf>
    <xf numFmtId="49" fontId="38" fillId="0" borderId="28" xfId="0" applyNumberFormat="1" applyFont="1" applyFill="1" applyBorder="1" applyAlignment="1" applyProtection="1">
      <alignment horizontal="center" vertical="center"/>
    </xf>
    <xf numFmtId="0" fontId="34" fillId="0" borderId="39" xfId="0" applyFont="1" applyFill="1" applyBorder="1" applyAlignment="1" applyProtection="1">
      <alignment horizontal="center" vertical="center"/>
    </xf>
    <xf numFmtId="0" fontId="34" fillId="0" borderId="26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/>
    </xf>
    <xf numFmtId="0" fontId="34" fillId="0" borderId="39" xfId="0" applyFont="1" applyFill="1" applyBorder="1" applyAlignment="1" applyProtection="1">
      <alignment horizontal="center"/>
    </xf>
    <xf numFmtId="0" fontId="34" fillId="0" borderId="26" xfId="0" applyFont="1" applyFill="1" applyBorder="1" applyAlignment="1" applyProtection="1">
      <alignment horizontal="center"/>
    </xf>
    <xf numFmtId="0" fontId="34" fillId="0" borderId="28" xfId="0" applyFont="1" applyFill="1" applyBorder="1" applyAlignment="1" applyProtection="1">
      <alignment horizontal="center"/>
    </xf>
    <xf numFmtId="1" fontId="34" fillId="0" borderId="39" xfId="0" applyNumberFormat="1" applyFont="1" applyFill="1" applyBorder="1" applyAlignment="1" applyProtection="1">
      <alignment horizontal="center" vertical="center"/>
    </xf>
    <xf numFmtId="1" fontId="34" fillId="0" borderId="28" xfId="0" applyNumberFormat="1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 wrapText="1"/>
    </xf>
    <xf numFmtId="167" fontId="36" fillId="0" borderId="49" xfId="0" applyNumberFormat="1" applyFont="1" applyFill="1" applyBorder="1" applyAlignment="1" applyProtection="1">
      <alignment horizontal="center" vertical="center"/>
    </xf>
    <xf numFmtId="167" fontId="36" fillId="0" borderId="72" xfId="0" applyNumberFormat="1" applyFont="1" applyFill="1" applyBorder="1" applyAlignment="1" applyProtection="1">
      <alignment horizontal="center" vertical="center"/>
    </xf>
    <xf numFmtId="167" fontId="36" fillId="0" borderId="56" xfId="0" applyNumberFormat="1" applyFont="1" applyFill="1" applyBorder="1" applyAlignment="1" applyProtection="1">
      <alignment horizontal="center" vertical="center"/>
    </xf>
    <xf numFmtId="167" fontId="34" fillId="0" borderId="38" xfId="0" applyNumberFormat="1" applyFont="1" applyFill="1" applyBorder="1" applyAlignment="1" applyProtection="1">
      <alignment horizontal="center" vertical="center"/>
    </xf>
    <xf numFmtId="167" fontId="34" fillId="0" borderId="73" xfId="0" applyNumberFormat="1" applyFont="1" applyFill="1" applyBorder="1" applyAlignment="1" applyProtection="1">
      <alignment horizontal="center" vertical="center"/>
    </xf>
    <xf numFmtId="167" fontId="34" fillId="0" borderId="55" xfId="0" applyNumberFormat="1" applyFont="1" applyFill="1" applyBorder="1" applyAlignment="1" applyProtection="1">
      <alignment horizontal="center" vertical="center"/>
    </xf>
    <xf numFmtId="0" fontId="37" fillId="0" borderId="26" xfId="0" applyFont="1" applyFill="1" applyBorder="1" applyAlignment="1" applyProtection="1">
      <alignment horizontal="right"/>
    </xf>
    <xf numFmtId="167" fontId="37" fillId="0" borderId="49" xfId="0" applyNumberFormat="1" applyFont="1" applyFill="1" applyBorder="1" applyAlignment="1" applyProtection="1">
      <alignment horizontal="center" vertical="center" wrapText="1"/>
    </xf>
    <xf numFmtId="167" fontId="37" fillId="0" borderId="56" xfId="0" applyNumberFormat="1" applyFont="1" applyFill="1" applyBorder="1" applyAlignment="1" applyProtection="1">
      <alignment horizontal="center" vertical="center" wrapText="1"/>
    </xf>
    <xf numFmtId="167" fontId="37" fillId="0" borderId="38" xfId="0" applyNumberFormat="1" applyFont="1" applyFill="1" applyBorder="1" applyAlignment="1" applyProtection="1">
      <alignment horizontal="center" vertical="center" wrapText="1"/>
    </xf>
    <xf numFmtId="167" fontId="37" fillId="0" borderId="55" xfId="0" applyNumberFormat="1" applyFont="1" applyFill="1" applyBorder="1" applyAlignment="1" applyProtection="1">
      <alignment horizontal="center" vertical="center" wrapText="1"/>
    </xf>
    <xf numFmtId="0" fontId="37" fillId="0" borderId="39" xfId="0" applyFont="1" applyFill="1" applyBorder="1" applyAlignment="1" applyProtection="1">
      <alignment horizontal="center"/>
    </xf>
    <xf numFmtId="0" fontId="37" fillId="0" borderId="26" xfId="0" applyFont="1" applyFill="1" applyBorder="1" applyAlignment="1" applyProtection="1">
      <alignment horizontal="center"/>
    </xf>
    <xf numFmtId="0" fontId="37" fillId="0" borderId="28" xfId="0" applyFont="1" applyFill="1" applyBorder="1" applyAlignment="1" applyProtection="1">
      <alignment horizontal="center"/>
    </xf>
    <xf numFmtId="0" fontId="37" fillId="0" borderId="39" xfId="0" applyFont="1" applyFill="1" applyBorder="1" applyAlignment="1" applyProtection="1">
      <alignment horizontal="center" vertical="center"/>
    </xf>
    <xf numFmtId="0" fontId="37" fillId="0" borderId="26" xfId="0" applyFont="1" applyFill="1" applyBorder="1" applyAlignment="1" applyProtection="1">
      <alignment horizontal="center" vertical="center"/>
    </xf>
    <xf numFmtId="0" fontId="37" fillId="0" borderId="28" xfId="0" applyFont="1" applyFill="1" applyBorder="1" applyAlignment="1" applyProtection="1">
      <alignment horizontal="center" vertical="center"/>
    </xf>
    <xf numFmtId="0" fontId="35" fillId="0" borderId="73" xfId="0" applyFont="1" applyFill="1" applyBorder="1" applyAlignment="1" applyProtection="1">
      <alignment horizontal="right" vertical="top"/>
    </xf>
    <xf numFmtId="164" fontId="6" fillId="0" borderId="70" xfId="0" applyNumberFormat="1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wrapText="1"/>
    </xf>
    <xf numFmtId="164" fontId="6" fillId="0" borderId="70" xfId="0" applyNumberFormat="1" applyFont="1" applyBorder="1" applyAlignment="1">
      <alignment horizontal="center" vertical="center"/>
    </xf>
    <xf numFmtId="164" fontId="6" fillId="0" borderId="71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62" xfId="0" applyNumberFormat="1" applyFont="1" applyBorder="1" applyAlignment="1">
      <alignment horizontal="center" vertical="center"/>
    </xf>
    <xf numFmtId="164" fontId="5" fillId="0" borderId="63" xfId="0" applyNumberFormat="1" applyFont="1" applyBorder="1" applyAlignment="1">
      <alignment horizontal="center" vertical="center"/>
    </xf>
    <xf numFmtId="164" fontId="33" fillId="0" borderId="70" xfId="0" applyNumberFormat="1" applyFont="1" applyBorder="1" applyAlignment="1">
      <alignment horizontal="center" vertical="center"/>
    </xf>
    <xf numFmtId="164" fontId="33" fillId="0" borderId="71" xfId="0" applyNumberFormat="1" applyFont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 wrapText="1"/>
    </xf>
    <xf numFmtId="164" fontId="3" fillId="0" borderId="71" xfId="0" applyNumberFormat="1" applyFont="1" applyBorder="1" applyAlignment="1">
      <alignment horizontal="center" vertical="center" wrapText="1"/>
    </xf>
    <xf numFmtId="164" fontId="33" fillId="0" borderId="70" xfId="0" applyNumberFormat="1" applyFont="1" applyBorder="1" applyAlignment="1">
      <alignment horizontal="center" vertical="center" wrapText="1"/>
    </xf>
    <xf numFmtId="164" fontId="33" fillId="0" borderId="71" xfId="0" applyNumberFormat="1" applyFont="1" applyBorder="1" applyAlignment="1">
      <alignment horizontal="center" vertical="center" wrapText="1"/>
    </xf>
    <xf numFmtId="166" fontId="32" fillId="0" borderId="14" xfId="1" applyNumberFormat="1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166" fontId="32" fillId="0" borderId="44" xfId="1" applyNumberFormat="1" applyFont="1" applyBorder="1" applyAlignment="1">
      <alignment vertical="center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showGridLines="0" view="pageLayout" zoomScaleNormal="100" workbookViewId="0">
      <selection activeCell="E80" sqref="E80"/>
    </sheetView>
  </sheetViews>
  <sheetFormatPr defaultRowHeight="15.75" x14ac:dyDescent="0.25"/>
  <cols>
    <col min="1" max="1" width="8.5" style="15" customWidth="1"/>
    <col min="2" max="2" width="51" style="15" customWidth="1"/>
    <col min="3" max="3" width="13.6640625" style="15" bestFit="1" customWidth="1"/>
    <col min="4" max="4" width="13.6640625" style="15" customWidth="1"/>
    <col min="5" max="5" width="13.6640625" style="15" bestFit="1" customWidth="1"/>
    <col min="6" max="16384" width="9.33203125" style="15"/>
  </cols>
  <sheetData>
    <row r="1" spans="1:5" ht="15.95" customHeight="1" x14ac:dyDescent="0.25">
      <c r="A1" s="32" t="s">
        <v>0</v>
      </c>
      <c r="B1" s="32"/>
      <c r="C1" s="32"/>
      <c r="D1" s="32"/>
      <c r="E1" s="32"/>
    </row>
    <row r="2" spans="1:5" ht="15.95" customHeight="1" thickBot="1" x14ac:dyDescent="0.3">
      <c r="A2" s="33"/>
      <c r="B2" s="33"/>
      <c r="C2" s="33"/>
      <c r="D2" s="33"/>
      <c r="E2" s="137" t="s">
        <v>345</v>
      </c>
    </row>
    <row r="3" spans="1:5" ht="38.1" customHeight="1" thickBot="1" x14ac:dyDescent="0.3">
      <c r="A3" s="42" t="s">
        <v>1</v>
      </c>
      <c r="B3" s="43" t="s">
        <v>2</v>
      </c>
      <c r="C3" s="43" t="s">
        <v>355</v>
      </c>
      <c r="D3" s="291" t="s">
        <v>356</v>
      </c>
      <c r="E3" s="290" t="s">
        <v>357</v>
      </c>
    </row>
    <row r="4" spans="1:5" s="47" customFormat="1" ht="12" customHeight="1" thickBot="1" x14ac:dyDescent="0.25">
      <c r="A4" s="44">
        <v>1</v>
      </c>
      <c r="B4" s="45">
        <v>2</v>
      </c>
      <c r="C4" s="200">
        <v>3</v>
      </c>
      <c r="D4" s="200">
        <v>4</v>
      </c>
      <c r="E4" s="46">
        <v>5</v>
      </c>
    </row>
    <row r="5" spans="1:5" s="16" customFormat="1" ht="12" customHeight="1" thickBot="1" x14ac:dyDescent="0.25">
      <c r="A5" s="67" t="s">
        <v>3</v>
      </c>
      <c r="B5" s="52" t="s">
        <v>125</v>
      </c>
      <c r="C5" s="249">
        <f>C6+C7</f>
        <v>25550800</v>
      </c>
      <c r="D5" s="247">
        <f>D6+D7</f>
        <v>56239337</v>
      </c>
      <c r="E5" s="215">
        <f>E6+E7</f>
        <v>30710587</v>
      </c>
    </row>
    <row r="6" spans="1:5" s="16" customFormat="1" ht="12" customHeight="1" thickBot="1" x14ac:dyDescent="0.25">
      <c r="A6" s="77" t="s">
        <v>117</v>
      </c>
      <c r="B6" s="53" t="s">
        <v>5</v>
      </c>
      <c r="C6" s="250">
        <v>5470800</v>
      </c>
      <c r="D6" s="248">
        <v>12972977</v>
      </c>
      <c r="E6" s="216">
        <v>8925508</v>
      </c>
    </row>
    <row r="7" spans="1:5" s="16" customFormat="1" ht="12" customHeight="1" thickBot="1" x14ac:dyDescent="0.25">
      <c r="A7" s="77" t="s">
        <v>90</v>
      </c>
      <c r="B7" s="53" t="s">
        <v>126</v>
      </c>
      <c r="C7" s="217">
        <f>SUM(C8:C11)</f>
        <v>20080000</v>
      </c>
      <c r="D7" s="217">
        <f>SUM(D8:D11)</f>
        <v>43266360</v>
      </c>
      <c r="E7" s="217">
        <f>SUM(E8:E11)</f>
        <v>21785079</v>
      </c>
    </row>
    <row r="8" spans="1:5" s="16" customFormat="1" ht="12" customHeight="1" x14ac:dyDescent="0.2">
      <c r="A8" s="69" t="s">
        <v>118</v>
      </c>
      <c r="B8" s="54" t="s">
        <v>53</v>
      </c>
      <c r="C8" s="218"/>
      <c r="D8" s="218"/>
      <c r="E8" s="219"/>
    </row>
    <row r="9" spans="1:5" s="16" customFormat="1" ht="12" customHeight="1" x14ac:dyDescent="0.2">
      <c r="A9" s="70" t="s">
        <v>119</v>
      </c>
      <c r="B9" s="55" t="s">
        <v>25</v>
      </c>
      <c r="C9" s="220">
        <v>17000000</v>
      </c>
      <c r="D9" s="220">
        <v>37152624</v>
      </c>
      <c r="E9" s="221">
        <v>18240040</v>
      </c>
    </row>
    <row r="10" spans="1:5" s="16" customFormat="1" ht="12" customHeight="1" x14ac:dyDescent="0.2">
      <c r="A10" s="70" t="s">
        <v>120</v>
      </c>
      <c r="B10" s="55" t="s">
        <v>26</v>
      </c>
      <c r="C10" s="220">
        <v>3000000</v>
      </c>
      <c r="D10" s="220">
        <v>5533902</v>
      </c>
      <c r="E10" s="221">
        <v>3325309</v>
      </c>
    </row>
    <row r="11" spans="1:5" s="16" customFormat="1" ht="12" customHeight="1" thickBot="1" x14ac:dyDescent="0.25">
      <c r="A11" s="71" t="s">
        <v>121</v>
      </c>
      <c r="B11" s="56" t="s">
        <v>27</v>
      </c>
      <c r="C11" s="222">
        <v>80000</v>
      </c>
      <c r="D11" s="222">
        <v>579834</v>
      </c>
      <c r="E11" s="223">
        <v>219730</v>
      </c>
    </row>
    <row r="12" spans="1:5" s="16" customFormat="1" ht="12" customHeight="1" thickBot="1" x14ac:dyDescent="0.25">
      <c r="A12" s="68" t="s">
        <v>4</v>
      </c>
      <c r="B12" s="53" t="s">
        <v>127</v>
      </c>
      <c r="C12" s="224">
        <f>SUM(C13:C15)</f>
        <v>0</v>
      </c>
      <c r="D12" s="224">
        <f>SUM(D13:D15)</f>
        <v>80000</v>
      </c>
      <c r="E12" s="225">
        <f>SUM(E13:E15)</f>
        <v>80000</v>
      </c>
    </row>
    <row r="13" spans="1:5" s="16" customFormat="1" ht="12" customHeight="1" x14ac:dyDescent="0.2">
      <c r="A13" s="75" t="s">
        <v>122</v>
      </c>
      <c r="B13" s="59" t="s">
        <v>50</v>
      </c>
      <c r="C13" s="226"/>
      <c r="D13" s="226">
        <v>80000</v>
      </c>
      <c r="E13" s="227">
        <v>80000</v>
      </c>
    </row>
    <row r="14" spans="1:5" s="16" customFormat="1" ht="12" customHeight="1" x14ac:dyDescent="0.2">
      <c r="A14" s="69" t="s">
        <v>123</v>
      </c>
      <c r="B14" s="55" t="s">
        <v>49</v>
      </c>
      <c r="C14" s="218"/>
      <c r="D14" s="228"/>
      <c r="E14" s="219"/>
    </row>
    <row r="15" spans="1:5" s="16" customFormat="1" ht="12" customHeight="1" thickBot="1" x14ac:dyDescent="0.25">
      <c r="A15" s="76" t="s">
        <v>124</v>
      </c>
      <c r="B15" s="201" t="s">
        <v>51</v>
      </c>
      <c r="C15" s="229"/>
      <c r="D15" s="230"/>
      <c r="E15" s="231"/>
    </row>
    <row r="16" spans="1:5" s="16" customFormat="1" ht="12" customHeight="1" thickBot="1" x14ac:dyDescent="0.25">
      <c r="A16" s="68" t="s">
        <v>6</v>
      </c>
      <c r="B16" s="53" t="s">
        <v>128</v>
      </c>
      <c r="C16" s="217">
        <f>SUM(C17:C23)</f>
        <v>44408190</v>
      </c>
      <c r="D16" s="217">
        <f>SUM(D17:D23)</f>
        <v>48891806</v>
      </c>
      <c r="E16" s="225">
        <f>SUM(E17:E23)</f>
        <v>48891806</v>
      </c>
    </row>
    <row r="17" spans="1:5" s="16" customFormat="1" ht="12" customHeight="1" x14ac:dyDescent="0.2">
      <c r="A17" s="72" t="s">
        <v>71</v>
      </c>
      <c r="B17" s="315" t="s">
        <v>202</v>
      </c>
      <c r="C17" s="234">
        <v>7715062</v>
      </c>
      <c r="D17" s="234">
        <v>7756664</v>
      </c>
      <c r="E17" s="254">
        <v>7756664</v>
      </c>
    </row>
    <row r="18" spans="1:5" s="16" customFormat="1" ht="12" customHeight="1" x14ac:dyDescent="0.2">
      <c r="A18" s="70" t="s">
        <v>72</v>
      </c>
      <c r="B18" s="315" t="s">
        <v>217</v>
      </c>
      <c r="C18" s="234">
        <v>22130700</v>
      </c>
      <c r="D18" s="234">
        <v>23162600</v>
      </c>
      <c r="E18" s="254">
        <v>23162600</v>
      </c>
    </row>
    <row r="19" spans="1:5" s="16" customFormat="1" ht="12" customHeight="1" x14ac:dyDescent="0.2">
      <c r="A19" s="70" t="s">
        <v>73</v>
      </c>
      <c r="B19" s="315" t="s">
        <v>220</v>
      </c>
      <c r="C19" s="234">
        <v>12762428</v>
      </c>
      <c r="D19" s="234">
        <v>12469666</v>
      </c>
      <c r="E19" s="254">
        <v>12469666</v>
      </c>
    </row>
    <row r="20" spans="1:5" s="16" customFormat="1" ht="12" customHeight="1" x14ac:dyDescent="0.2">
      <c r="A20" s="73" t="s">
        <v>74</v>
      </c>
      <c r="B20" s="315" t="s">
        <v>221</v>
      </c>
      <c r="C20" s="234">
        <v>1800000</v>
      </c>
      <c r="D20" s="234">
        <v>1800000</v>
      </c>
      <c r="E20" s="254">
        <v>1800000</v>
      </c>
    </row>
    <row r="21" spans="1:5" s="16" customFormat="1" ht="12" customHeight="1" x14ac:dyDescent="0.2">
      <c r="A21" s="73" t="s">
        <v>129</v>
      </c>
      <c r="B21" s="315" t="s">
        <v>222</v>
      </c>
      <c r="C21" s="234"/>
      <c r="D21" s="234"/>
      <c r="E21" s="254"/>
    </row>
    <row r="22" spans="1:5" s="16" customFormat="1" ht="12" customHeight="1" x14ac:dyDescent="0.2">
      <c r="A22" s="73" t="s">
        <v>130</v>
      </c>
      <c r="B22" s="315" t="s">
        <v>223</v>
      </c>
      <c r="C22" s="234"/>
      <c r="D22" s="234">
        <v>2227193</v>
      </c>
      <c r="E22" s="254">
        <v>2227193</v>
      </c>
    </row>
    <row r="23" spans="1:5" s="16" customFormat="1" ht="12" customHeight="1" thickBot="1" x14ac:dyDescent="0.25">
      <c r="A23" s="73" t="s">
        <v>358</v>
      </c>
      <c r="B23" s="315" t="s">
        <v>359</v>
      </c>
      <c r="C23" s="234"/>
      <c r="D23" s="234">
        <v>1475683</v>
      </c>
      <c r="E23" s="254">
        <v>1475683</v>
      </c>
    </row>
    <row r="24" spans="1:5" s="16" customFormat="1" ht="12" customHeight="1" thickBot="1" x14ac:dyDescent="0.25">
      <c r="A24" s="68" t="s">
        <v>7</v>
      </c>
      <c r="B24" s="53" t="s">
        <v>131</v>
      </c>
      <c r="C24" s="217">
        <f>SUM(C25:C30)</f>
        <v>21782125</v>
      </c>
      <c r="D24" s="217">
        <f>SUM(D25:D30)</f>
        <v>27333016</v>
      </c>
      <c r="E24" s="225">
        <f>SUM(E25:E30)</f>
        <v>27333016</v>
      </c>
    </row>
    <row r="25" spans="1:5" s="16" customFormat="1" ht="12" customHeight="1" x14ac:dyDescent="0.2">
      <c r="A25" s="70" t="s">
        <v>132</v>
      </c>
      <c r="B25" s="55" t="s">
        <v>104</v>
      </c>
      <c r="C25" s="316"/>
      <c r="D25" s="316"/>
      <c r="E25" s="317">
        <v>50000</v>
      </c>
    </row>
    <row r="26" spans="1:5" s="16" customFormat="1" ht="12" customHeight="1" x14ac:dyDescent="0.2">
      <c r="A26" s="70" t="s">
        <v>133</v>
      </c>
      <c r="B26" s="55" t="s">
        <v>361</v>
      </c>
      <c r="C26" s="316"/>
      <c r="D26" s="316"/>
      <c r="E26" s="317">
        <v>150500</v>
      </c>
    </row>
    <row r="27" spans="1:5" s="16" customFormat="1" ht="12" customHeight="1" x14ac:dyDescent="0.2">
      <c r="A27" s="70" t="s">
        <v>134</v>
      </c>
      <c r="B27" s="55" t="s">
        <v>105</v>
      </c>
      <c r="C27" s="316">
        <v>21782125</v>
      </c>
      <c r="D27" s="316">
        <v>27133016</v>
      </c>
      <c r="E27" s="317">
        <v>26432516</v>
      </c>
    </row>
    <row r="28" spans="1:5" s="16" customFormat="1" ht="12" customHeight="1" x14ac:dyDescent="0.2">
      <c r="A28" s="70" t="s">
        <v>134</v>
      </c>
      <c r="B28" s="65" t="s">
        <v>106</v>
      </c>
      <c r="C28" s="318"/>
      <c r="D28" s="318">
        <v>200000</v>
      </c>
      <c r="E28" s="319">
        <v>700000</v>
      </c>
    </row>
    <row r="29" spans="1:5" s="16" customFormat="1" ht="12" customHeight="1" x14ac:dyDescent="0.2">
      <c r="A29" s="70" t="s">
        <v>135</v>
      </c>
      <c r="B29" s="65" t="s">
        <v>114</v>
      </c>
      <c r="C29" s="318"/>
      <c r="D29" s="318"/>
      <c r="E29" s="319"/>
    </row>
    <row r="30" spans="1:5" s="16" customFormat="1" ht="12" customHeight="1" thickBot="1" x14ac:dyDescent="0.25">
      <c r="A30" s="70" t="s">
        <v>136</v>
      </c>
      <c r="B30" s="65" t="s">
        <v>145</v>
      </c>
      <c r="C30" s="318"/>
      <c r="D30" s="318"/>
      <c r="E30" s="319"/>
    </row>
    <row r="31" spans="1:5" s="16" customFormat="1" ht="12" customHeight="1" thickBot="1" x14ac:dyDescent="0.25">
      <c r="A31" s="68" t="s">
        <v>8</v>
      </c>
      <c r="B31" s="53" t="s">
        <v>137</v>
      </c>
      <c r="C31" s="224"/>
      <c r="D31" s="224"/>
      <c r="E31" s="238">
        <f>E32+E33</f>
        <v>0</v>
      </c>
    </row>
    <row r="32" spans="1:5" s="16" customFormat="1" ht="12" customHeight="1" x14ac:dyDescent="0.2">
      <c r="A32" s="75" t="s">
        <v>75</v>
      </c>
      <c r="B32" s="313" t="s">
        <v>84</v>
      </c>
      <c r="C32" s="226"/>
      <c r="D32" s="226"/>
      <c r="E32" s="227"/>
    </row>
    <row r="33" spans="1:5" s="16" customFormat="1" ht="12" customHeight="1" thickBot="1" x14ac:dyDescent="0.25">
      <c r="A33" s="76" t="s">
        <v>76</v>
      </c>
      <c r="B33" s="314" t="s">
        <v>83</v>
      </c>
      <c r="C33" s="218"/>
      <c r="D33" s="218"/>
      <c r="E33" s="231"/>
    </row>
    <row r="34" spans="1:5" s="16" customFormat="1" ht="12" customHeight="1" thickBot="1" x14ac:dyDescent="0.25">
      <c r="A34" s="68" t="s">
        <v>9</v>
      </c>
      <c r="B34" s="53" t="s">
        <v>138</v>
      </c>
      <c r="C34" s="224"/>
      <c r="D34" s="224">
        <f>SUM(D35:D37)</f>
        <v>1788478</v>
      </c>
      <c r="E34" s="225">
        <f>SUM(E35:E37)</f>
        <v>1788478</v>
      </c>
    </row>
    <row r="35" spans="1:5" s="16" customFormat="1" ht="12" customHeight="1" x14ac:dyDescent="0.2">
      <c r="A35" s="72" t="s">
        <v>77</v>
      </c>
      <c r="B35" s="57" t="s">
        <v>48</v>
      </c>
      <c r="C35" s="239"/>
      <c r="D35" s="239"/>
      <c r="E35" s="233"/>
    </row>
    <row r="36" spans="1:5" s="16" customFormat="1" ht="12" customHeight="1" x14ac:dyDescent="0.2">
      <c r="A36" s="72" t="s">
        <v>78</v>
      </c>
      <c r="B36" s="57" t="s">
        <v>164</v>
      </c>
      <c r="C36" s="239"/>
      <c r="D36" s="239"/>
      <c r="E36" s="233"/>
    </row>
    <row r="37" spans="1:5" s="16" customFormat="1" ht="12" customHeight="1" thickBot="1" x14ac:dyDescent="0.25">
      <c r="A37" s="70" t="s">
        <v>225</v>
      </c>
      <c r="B37" s="55" t="s">
        <v>224</v>
      </c>
      <c r="C37" s="220"/>
      <c r="D37" s="220">
        <v>1788478</v>
      </c>
      <c r="E37" s="221">
        <v>1788478</v>
      </c>
    </row>
    <row r="38" spans="1:5" s="16" customFormat="1" ht="12" customHeight="1" thickBot="1" x14ac:dyDescent="0.25">
      <c r="A38" s="68" t="s">
        <v>10</v>
      </c>
      <c r="B38" s="60" t="s">
        <v>87</v>
      </c>
      <c r="C38" s="217">
        <f>C5+C12+C16+C24+C31+C34</f>
        <v>91741115</v>
      </c>
      <c r="D38" s="217">
        <f>D5+D12+D16+D24+D31+D34</f>
        <v>134332637</v>
      </c>
      <c r="E38" s="246">
        <f>E5+E12+E16+E24+E31+E34</f>
        <v>108803887</v>
      </c>
    </row>
    <row r="39" spans="1:5" s="16" customFormat="1" ht="12" customHeight="1" x14ac:dyDescent="0.2">
      <c r="A39" s="74" t="s">
        <v>11</v>
      </c>
      <c r="B39" s="58" t="s">
        <v>346</v>
      </c>
      <c r="C39" s="240">
        <f>C40+C41</f>
        <v>38687231</v>
      </c>
      <c r="D39" s="240">
        <f>D40+D41</f>
        <v>38061037</v>
      </c>
      <c r="E39" s="241">
        <f>E40+E41</f>
        <v>38061037</v>
      </c>
    </row>
    <row r="40" spans="1:5" s="16" customFormat="1" ht="12" customHeight="1" x14ac:dyDescent="0.2">
      <c r="A40" s="72" t="s">
        <v>79</v>
      </c>
      <c r="B40" s="61" t="s">
        <v>85</v>
      </c>
      <c r="C40" s="242">
        <v>38687231</v>
      </c>
      <c r="D40" s="242">
        <v>38061037</v>
      </c>
      <c r="E40" s="243">
        <v>38061037</v>
      </c>
    </row>
    <row r="41" spans="1:5" s="16" customFormat="1" ht="12" customHeight="1" x14ac:dyDescent="0.2">
      <c r="A41" s="72" t="s">
        <v>80</v>
      </c>
      <c r="B41" s="62" t="s">
        <v>86</v>
      </c>
      <c r="C41" s="244"/>
      <c r="D41" s="244"/>
      <c r="E41" s="245"/>
    </row>
    <row r="42" spans="1:5" s="16" customFormat="1" ht="12" customHeight="1" thickBot="1" x14ac:dyDescent="0.25">
      <c r="A42" s="69" t="s">
        <v>12</v>
      </c>
      <c r="B42" s="54" t="s">
        <v>56</v>
      </c>
      <c r="C42" s="218"/>
      <c r="D42" s="218"/>
      <c r="E42" s="219"/>
    </row>
    <row r="43" spans="1:5" s="16" customFormat="1" ht="12" customHeight="1" thickBot="1" x14ac:dyDescent="0.25">
      <c r="A43" s="68" t="s">
        <v>13</v>
      </c>
      <c r="B43" s="53" t="s">
        <v>57</v>
      </c>
      <c r="C43" s="224"/>
      <c r="D43" s="224"/>
      <c r="E43" s="216"/>
    </row>
    <row r="44" spans="1:5" s="16" customFormat="1" ht="12" customHeight="1" thickBot="1" x14ac:dyDescent="0.25">
      <c r="A44" s="68" t="s">
        <v>14</v>
      </c>
      <c r="B44" s="53" t="s">
        <v>139</v>
      </c>
      <c r="C44" s="217">
        <f>C38+C39+C41+C42+C43</f>
        <v>130428346</v>
      </c>
      <c r="D44" s="217">
        <f>D38+D39+D41+D42+D43</f>
        <v>172393674</v>
      </c>
      <c r="E44" s="217">
        <f>E38+E39+E41+E42+E43</f>
        <v>146864924</v>
      </c>
    </row>
    <row r="45" spans="1:5" s="17" customFormat="1" ht="12.95" customHeight="1" x14ac:dyDescent="0.2">
      <c r="A45" s="34"/>
      <c r="B45" s="35"/>
      <c r="C45" s="209"/>
      <c r="D45" s="209"/>
      <c r="E45" s="209"/>
    </row>
    <row r="46" spans="1:5" s="17" customFormat="1" ht="12.95" customHeight="1" x14ac:dyDescent="0.2">
      <c r="A46" s="34"/>
      <c r="B46" s="35"/>
      <c r="C46" s="209"/>
      <c r="D46" s="209"/>
      <c r="E46" s="209"/>
    </row>
    <row r="47" spans="1:5" s="17" customFormat="1" ht="12.95" customHeight="1" x14ac:dyDescent="0.2">
      <c r="A47" s="34"/>
      <c r="B47" s="35"/>
      <c r="C47" s="209"/>
      <c r="D47" s="209"/>
      <c r="E47" s="209"/>
    </row>
    <row r="48" spans="1:5" s="17" customFormat="1" ht="12.95" customHeight="1" x14ac:dyDescent="0.2">
      <c r="A48" s="34"/>
      <c r="B48" s="35"/>
      <c r="C48" s="209"/>
      <c r="D48" s="209"/>
      <c r="E48" s="209"/>
    </row>
    <row r="49" spans="1:5" s="17" customFormat="1" ht="12.95" customHeight="1" x14ac:dyDescent="0.2">
      <c r="A49" s="34"/>
      <c r="B49" s="35"/>
      <c r="C49" s="209"/>
      <c r="D49" s="209"/>
      <c r="E49" s="209"/>
    </row>
    <row r="50" spans="1:5" ht="12.95" customHeight="1" x14ac:dyDescent="0.25">
      <c r="A50" s="36"/>
      <c r="B50" s="36"/>
      <c r="C50" s="210"/>
      <c r="D50" s="210"/>
      <c r="E50" s="210"/>
    </row>
    <row r="51" spans="1:5" ht="16.5" customHeight="1" x14ac:dyDescent="0.25">
      <c r="A51" s="37" t="s">
        <v>16</v>
      </c>
      <c r="B51" s="37"/>
      <c r="C51" s="211"/>
      <c r="D51" s="211"/>
      <c r="E51" s="211"/>
    </row>
    <row r="52" spans="1:5" ht="16.5" customHeight="1" thickBot="1" x14ac:dyDescent="0.3">
      <c r="A52" s="38"/>
      <c r="B52" s="38"/>
      <c r="C52" s="212"/>
      <c r="D52" s="212"/>
      <c r="E52" s="137" t="s">
        <v>345</v>
      </c>
    </row>
    <row r="53" spans="1:5" ht="38.1" customHeight="1" thickBot="1" x14ac:dyDescent="0.3">
      <c r="A53" s="48" t="s">
        <v>1</v>
      </c>
      <c r="B53" s="49" t="s">
        <v>17</v>
      </c>
      <c r="C53" s="289" t="s">
        <v>355</v>
      </c>
      <c r="D53" s="289" t="s">
        <v>356</v>
      </c>
      <c r="E53" s="288" t="s">
        <v>357</v>
      </c>
    </row>
    <row r="54" spans="1:5" s="47" customFormat="1" ht="12" customHeight="1" thickBot="1" x14ac:dyDescent="0.25">
      <c r="A54" s="50">
        <v>1</v>
      </c>
      <c r="B54" s="51">
        <v>2</v>
      </c>
      <c r="C54" s="213">
        <v>3</v>
      </c>
      <c r="D54" s="213">
        <v>4</v>
      </c>
      <c r="E54" s="214">
        <v>5</v>
      </c>
    </row>
    <row r="55" spans="1:5" ht="12" customHeight="1" thickBot="1" x14ac:dyDescent="0.3">
      <c r="A55" s="67" t="s">
        <v>3</v>
      </c>
      <c r="B55" s="63" t="s">
        <v>95</v>
      </c>
      <c r="C55" s="217">
        <f>SUM(C56:C62)</f>
        <v>100477570</v>
      </c>
      <c r="D55" s="217">
        <f>SUM(D56:D62)</f>
        <v>100781118</v>
      </c>
      <c r="E55" s="251">
        <f>SUM(E56:E62)</f>
        <v>99474930</v>
      </c>
    </row>
    <row r="56" spans="1:5" ht="12" customHeight="1" x14ac:dyDescent="0.25">
      <c r="A56" s="75" t="s">
        <v>88</v>
      </c>
      <c r="B56" s="59" t="s">
        <v>18</v>
      </c>
      <c r="C56" s="226">
        <v>36855012</v>
      </c>
      <c r="D56" s="226">
        <v>39415481</v>
      </c>
      <c r="E56" s="227">
        <v>39415481</v>
      </c>
    </row>
    <row r="57" spans="1:5" ht="12" customHeight="1" x14ac:dyDescent="0.25">
      <c r="A57" s="70" t="s">
        <v>89</v>
      </c>
      <c r="B57" s="55" t="s">
        <v>19</v>
      </c>
      <c r="C57" s="220">
        <v>6964155</v>
      </c>
      <c r="D57" s="220">
        <v>7432560</v>
      </c>
      <c r="E57" s="221">
        <v>7432560</v>
      </c>
    </row>
    <row r="58" spans="1:5" ht="12" customHeight="1" x14ac:dyDescent="0.25">
      <c r="A58" s="70" t="s">
        <v>90</v>
      </c>
      <c r="B58" s="55" t="s">
        <v>20</v>
      </c>
      <c r="C58" s="237">
        <v>45322000</v>
      </c>
      <c r="D58" s="237">
        <v>39991144</v>
      </c>
      <c r="E58" s="236">
        <v>38689956</v>
      </c>
    </row>
    <row r="59" spans="1:5" ht="12" customHeight="1" x14ac:dyDescent="0.25">
      <c r="A59" s="70" t="s">
        <v>91</v>
      </c>
      <c r="B59" s="202" t="s">
        <v>62</v>
      </c>
      <c r="C59" s="228"/>
      <c r="D59" s="228">
        <v>945832</v>
      </c>
      <c r="E59" s="236">
        <v>945832</v>
      </c>
    </row>
    <row r="60" spans="1:5" ht="12" customHeight="1" x14ac:dyDescent="0.25">
      <c r="A60" s="70" t="s">
        <v>92</v>
      </c>
      <c r="B60" s="64" t="s">
        <v>107</v>
      </c>
      <c r="C60" s="320">
        <v>7186403</v>
      </c>
      <c r="D60" s="320">
        <v>7197303</v>
      </c>
      <c r="E60" s="236">
        <v>7197303</v>
      </c>
    </row>
    <row r="61" spans="1:5" ht="12" customHeight="1" x14ac:dyDescent="0.25">
      <c r="A61" s="70" t="s">
        <v>93</v>
      </c>
      <c r="B61" s="55" t="s">
        <v>60</v>
      </c>
      <c r="C61" s="237"/>
      <c r="D61" s="237"/>
      <c r="E61" s="236"/>
    </row>
    <row r="62" spans="1:5" ht="12" customHeight="1" thickBot="1" x14ac:dyDescent="0.3">
      <c r="A62" s="70" t="s">
        <v>94</v>
      </c>
      <c r="B62" s="65" t="s">
        <v>21</v>
      </c>
      <c r="C62" s="237">
        <v>4150000</v>
      </c>
      <c r="D62" s="237">
        <v>5798798</v>
      </c>
      <c r="E62" s="236">
        <v>5793798</v>
      </c>
    </row>
    <row r="63" spans="1:5" ht="12" customHeight="1" thickBot="1" x14ac:dyDescent="0.3">
      <c r="A63" s="68" t="s">
        <v>4</v>
      </c>
      <c r="B63" s="66" t="s">
        <v>101</v>
      </c>
      <c r="C63" s="217">
        <f>SUM(C64:C68)</f>
        <v>17500000</v>
      </c>
      <c r="D63" s="217">
        <f>SUM(D64:D68)</f>
        <v>29368332</v>
      </c>
      <c r="E63" s="246">
        <f>SUM(E64:E68)</f>
        <v>29368332</v>
      </c>
    </row>
    <row r="64" spans="1:5" ht="12" customHeight="1" x14ac:dyDescent="0.25">
      <c r="A64" s="72" t="s">
        <v>96</v>
      </c>
      <c r="B64" s="57" t="s">
        <v>58</v>
      </c>
      <c r="C64" s="239">
        <v>16000000</v>
      </c>
      <c r="D64" s="239">
        <v>27752863</v>
      </c>
      <c r="E64" s="233">
        <v>27752863</v>
      </c>
    </row>
    <row r="65" spans="1:6" ht="12" customHeight="1" x14ac:dyDescent="0.25">
      <c r="A65" s="72" t="s">
        <v>97</v>
      </c>
      <c r="B65" s="55" t="s">
        <v>65</v>
      </c>
      <c r="C65" s="220"/>
      <c r="D65" s="220">
        <v>1591479</v>
      </c>
      <c r="E65" s="221">
        <v>1591479</v>
      </c>
    </row>
    <row r="66" spans="1:6" ht="12" customHeight="1" x14ac:dyDescent="0.25">
      <c r="A66" s="72" t="s">
        <v>98</v>
      </c>
      <c r="B66" s="55" t="s">
        <v>108</v>
      </c>
      <c r="C66" s="220"/>
      <c r="D66" s="220"/>
      <c r="E66" s="221"/>
    </row>
    <row r="67" spans="1:6" ht="12" customHeight="1" x14ac:dyDescent="0.25">
      <c r="A67" s="72" t="s">
        <v>99</v>
      </c>
      <c r="B67" s="55" t="s">
        <v>59</v>
      </c>
      <c r="C67" s="220"/>
      <c r="D67" s="220"/>
      <c r="E67" s="221"/>
    </row>
    <row r="68" spans="1:6" ht="12" customHeight="1" thickBot="1" x14ac:dyDescent="0.3">
      <c r="A68" s="73" t="s">
        <v>100</v>
      </c>
      <c r="B68" s="65" t="s">
        <v>109</v>
      </c>
      <c r="C68" s="237">
        <v>1500000</v>
      </c>
      <c r="D68" s="237">
        <v>23990</v>
      </c>
      <c r="E68" s="236">
        <v>23990</v>
      </c>
    </row>
    <row r="69" spans="1:6" ht="12" customHeight="1" thickBot="1" x14ac:dyDescent="0.3">
      <c r="A69" s="68" t="s">
        <v>6</v>
      </c>
      <c r="B69" s="66" t="s">
        <v>102</v>
      </c>
      <c r="C69" s="217">
        <f>SUM(C70:C72)</f>
        <v>12450776</v>
      </c>
      <c r="D69" s="217">
        <f>SUM(D70:D72)</f>
        <v>40721085</v>
      </c>
      <c r="E69" s="246">
        <f>SUM(E70:E72)</f>
        <v>0</v>
      </c>
    </row>
    <row r="70" spans="1:6" ht="12" customHeight="1" x14ac:dyDescent="0.25">
      <c r="A70" s="72" t="s">
        <v>71</v>
      </c>
      <c r="B70" s="57" t="s">
        <v>32</v>
      </c>
      <c r="C70" s="239">
        <v>2450776</v>
      </c>
      <c r="D70" s="239">
        <v>5721085</v>
      </c>
      <c r="E70" s="233"/>
    </row>
    <row r="71" spans="1:6" ht="12" customHeight="1" x14ac:dyDescent="0.25">
      <c r="A71" s="70" t="s">
        <v>72</v>
      </c>
      <c r="B71" s="55" t="s">
        <v>115</v>
      </c>
      <c r="C71" s="220"/>
      <c r="D71" s="220"/>
      <c r="E71" s="221"/>
    </row>
    <row r="72" spans="1:6" ht="12" customHeight="1" thickBot="1" x14ac:dyDescent="0.3">
      <c r="A72" s="73" t="s">
        <v>73</v>
      </c>
      <c r="B72" s="55" t="s">
        <v>110</v>
      </c>
      <c r="C72" s="237">
        <v>10000000</v>
      </c>
      <c r="D72" s="237">
        <v>35000000</v>
      </c>
      <c r="E72" s="236"/>
    </row>
    <row r="73" spans="1:6" ht="12" customHeight="1" thickBot="1" x14ac:dyDescent="0.3">
      <c r="A73" s="68" t="s">
        <v>7</v>
      </c>
      <c r="B73" s="66" t="s">
        <v>66</v>
      </c>
      <c r="C73" s="224"/>
      <c r="D73" s="224"/>
      <c r="E73" s="216"/>
    </row>
    <row r="74" spans="1:6" ht="12" customHeight="1" thickBot="1" x14ac:dyDescent="0.3">
      <c r="A74" s="68" t="s">
        <v>8</v>
      </c>
      <c r="B74" s="66" t="s">
        <v>67</v>
      </c>
      <c r="C74" s="224"/>
      <c r="D74" s="224"/>
      <c r="E74" s="216"/>
    </row>
    <row r="75" spans="1:6" ht="12" customHeight="1" thickBot="1" x14ac:dyDescent="0.3">
      <c r="A75" s="68" t="s">
        <v>9</v>
      </c>
      <c r="B75" s="66" t="s">
        <v>116</v>
      </c>
      <c r="C75" s="224"/>
      <c r="D75" s="224"/>
      <c r="E75" s="216"/>
    </row>
    <row r="76" spans="1:6" ht="12" customHeight="1" thickBot="1" x14ac:dyDescent="0.3">
      <c r="A76" s="68" t="s">
        <v>10</v>
      </c>
      <c r="B76" s="66" t="s">
        <v>310</v>
      </c>
      <c r="C76" s="224">
        <f>SUM(C77:C79)</f>
        <v>0</v>
      </c>
      <c r="D76" s="224">
        <f>SUM(D77:D79)</f>
        <v>1523139</v>
      </c>
      <c r="E76" s="225">
        <f>SUM(E77:E79)</f>
        <v>1523139</v>
      </c>
    </row>
    <row r="77" spans="1:6" ht="12" customHeight="1" x14ac:dyDescent="0.25">
      <c r="A77" s="75" t="s">
        <v>81</v>
      </c>
      <c r="B77" s="59" t="s">
        <v>55</v>
      </c>
      <c r="C77" s="226"/>
      <c r="D77" s="226"/>
      <c r="E77" s="227"/>
    </row>
    <row r="78" spans="1:6" ht="12" customHeight="1" x14ac:dyDescent="0.25">
      <c r="A78" s="70" t="s">
        <v>82</v>
      </c>
      <c r="B78" s="55" t="s">
        <v>153</v>
      </c>
      <c r="C78" s="228"/>
      <c r="D78" s="228"/>
      <c r="E78" s="221"/>
    </row>
    <row r="79" spans="1:6" ht="12" customHeight="1" thickBot="1" x14ac:dyDescent="0.3">
      <c r="A79" s="76" t="s">
        <v>311</v>
      </c>
      <c r="B79" s="458" t="s">
        <v>309</v>
      </c>
      <c r="C79" s="459"/>
      <c r="D79" s="459">
        <v>1523139</v>
      </c>
      <c r="E79" s="231">
        <v>1523139</v>
      </c>
    </row>
    <row r="80" spans="1:6" ht="12" customHeight="1" thickBot="1" x14ac:dyDescent="0.3">
      <c r="A80" s="455" t="s">
        <v>15</v>
      </c>
      <c r="B80" s="456" t="s">
        <v>140</v>
      </c>
      <c r="C80" s="457">
        <f>C55+C63+C69+C73+C74+C75+C76</f>
        <v>130428346</v>
      </c>
      <c r="D80" s="457">
        <f>D55+D63+D69+D73+D74+D75+D76</f>
        <v>172393674</v>
      </c>
      <c r="E80" s="457">
        <f>E55+E63+E69+E73+E74+E75+E76</f>
        <v>130366401</v>
      </c>
      <c r="F80" s="78"/>
    </row>
    <row r="81" spans="1:1" x14ac:dyDescent="0.25">
      <c r="A81" s="18"/>
    </row>
  </sheetData>
  <phoneticPr fontId="0" type="noConversion"/>
  <printOptions horizontalCentered="1"/>
  <pageMargins left="0.59055118110236227" right="0.39370078740157483" top="1.0236220472440944" bottom="0.23622047244094491" header="0.23622047244094491" footer="0.23622047244094491"/>
  <pageSetup paperSize="9" firstPageNumber="2" orientation="portrait" r:id="rId1"/>
  <headerFooter alignWithMargins="0">
    <oddHeader>&amp;C&amp;"Times New Roman CE,Félkövér"
&amp;11CIKÓ KÖZSÉG ÖNKORMÁNYZATA
2018. ÉVI KÖLTSÉGVETÉSÉNEK PÉNZÜGYI MÉRLEGE&amp;10
&amp;R&amp;"Times New Roman CE,Félkövér dőlt"
&amp;12 1. sz. melléklet</oddHeader>
  </headerFooter>
  <rowBreaks count="1" manualBreakCount="1">
    <brk id="4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selection activeCell="BB8" sqref="BB8:BE8"/>
    </sheetView>
  </sheetViews>
  <sheetFormatPr defaultRowHeight="12.75" x14ac:dyDescent="0.2"/>
  <cols>
    <col min="1" max="1" width="2.83203125" style="470" customWidth="1"/>
    <col min="2" max="2" width="2.5" style="470" customWidth="1"/>
    <col min="3" max="14" width="3.1640625" style="460" customWidth="1"/>
    <col min="15" max="15" width="2" style="460" customWidth="1"/>
    <col min="16" max="18" width="3.1640625" style="460" hidden="1" customWidth="1"/>
    <col min="19" max="30" width="3.1640625" style="460" customWidth="1"/>
    <col min="31" max="31" width="4" style="460" customWidth="1"/>
    <col min="32" max="32" width="3.5" style="460" customWidth="1"/>
    <col min="33" max="44" width="3.1640625" style="460" customWidth="1"/>
    <col min="45" max="45" width="2.1640625" style="460" customWidth="1"/>
    <col min="46" max="46" width="4" style="460" hidden="1" customWidth="1"/>
    <col min="47" max="47" width="3.83203125" style="460" hidden="1" customWidth="1"/>
    <col min="48" max="49" width="3.1640625" style="460" hidden="1" customWidth="1"/>
    <col min="50" max="61" width="3.1640625" style="460" customWidth="1"/>
    <col min="62" max="62" width="3.6640625" style="460" customWidth="1"/>
    <col min="63" max="63" width="3.5" style="460" customWidth="1"/>
    <col min="64" max="16384" width="9.33203125" style="460"/>
  </cols>
  <sheetData>
    <row r="1" spans="1:63" ht="28.5" customHeight="1" x14ac:dyDescent="0.2">
      <c r="A1" s="579" t="s">
        <v>341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79"/>
      <c r="AI1" s="579"/>
      <c r="AJ1" s="579"/>
      <c r="AK1" s="579"/>
      <c r="AL1" s="579"/>
      <c r="AM1" s="579"/>
      <c r="AN1" s="579"/>
      <c r="AO1" s="579"/>
      <c r="AP1" s="579"/>
      <c r="AQ1" s="579"/>
      <c r="AR1" s="579"/>
      <c r="AS1" s="579"/>
      <c r="AT1" s="579"/>
      <c r="AU1" s="579"/>
      <c r="AV1" s="579"/>
      <c r="AW1" s="579"/>
      <c r="AX1" s="579"/>
      <c r="AY1" s="579"/>
      <c r="AZ1" s="579"/>
      <c r="BA1" s="579"/>
      <c r="BB1" s="579"/>
      <c r="BC1" s="579"/>
      <c r="BD1" s="579"/>
      <c r="BE1" s="579"/>
      <c r="BF1" s="579"/>
      <c r="BG1" s="579"/>
      <c r="BH1" s="579"/>
      <c r="BI1" s="579"/>
      <c r="BJ1" s="579"/>
      <c r="BK1" s="579"/>
    </row>
    <row r="2" spans="1:63" ht="28.5" customHeight="1" x14ac:dyDescent="0.2">
      <c r="A2" s="562" t="s">
        <v>208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563"/>
      <c r="AH2" s="563"/>
      <c r="AI2" s="563"/>
      <c r="AJ2" s="563"/>
      <c r="AK2" s="563"/>
      <c r="AL2" s="563"/>
      <c r="AM2" s="563"/>
      <c r="AN2" s="563"/>
      <c r="AO2" s="563"/>
      <c r="AP2" s="563"/>
      <c r="AQ2" s="563"/>
      <c r="AR2" s="563"/>
      <c r="AS2" s="563"/>
      <c r="AT2" s="563"/>
      <c r="AU2" s="563"/>
      <c r="AV2" s="563"/>
      <c r="AW2" s="563"/>
      <c r="AX2" s="563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4"/>
    </row>
    <row r="3" spans="1:63" ht="15" customHeight="1" x14ac:dyDescent="0.2">
      <c r="A3" s="565" t="s">
        <v>312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566"/>
      <c r="AL3" s="566"/>
      <c r="AM3" s="566"/>
      <c r="AN3" s="566"/>
      <c r="AO3" s="566"/>
      <c r="AP3" s="566"/>
      <c r="AQ3" s="566"/>
      <c r="AR3" s="566"/>
      <c r="AS3" s="566"/>
      <c r="AT3" s="566"/>
      <c r="AU3" s="566"/>
      <c r="AV3" s="566"/>
      <c r="AW3" s="566"/>
      <c r="AX3" s="566"/>
      <c r="AY3" s="566"/>
      <c r="AZ3" s="566"/>
      <c r="BA3" s="566"/>
      <c r="BB3" s="566"/>
      <c r="BC3" s="566"/>
      <c r="BD3" s="566"/>
      <c r="BE3" s="566"/>
      <c r="BF3" s="566"/>
      <c r="BG3" s="566"/>
      <c r="BH3" s="566"/>
      <c r="BI3" s="566"/>
      <c r="BJ3" s="566"/>
      <c r="BK3" s="567"/>
    </row>
    <row r="4" spans="1:63" ht="15.95" customHeight="1" x14ac:dyDescent="0.2">
      <c r="A4" s="568" t="s">
        <v>348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568"/>
      <c r="AU4" s="568"/>
      <c r="AV4" s="568"/>
      <c r="AW4" s="568"/>
      <c r="AX4" s="568"/>
      <c r="AY4" s="568"/>
      <c r="AZ4" s="568"/>
      <c r="BA4" s="568"/>
      <c r="BB4" s="568"/>
      <c r="BC4" s="568"/>
      <c r="BD4" s="568"/>
      <c r="BE4" s="568"/>
      <c r="BF4" s="568"/>
      <c r="BG4" s="568"/>
      <c r="BH4" s="568"/>
      <c r="BI4" s="568"/>
      <c r="BJ4" s="568"/>
      <c r="BK4" s="568"/>
    </row>
    <row r="5" spans="1:63" ht="15.95" customHeight="1" x14ac:dyDescent="0.2">
      <c r="A5" s="569" t="s">
        <v>313</v>
      </c>
      <c r="B5" s="570"/>
      <c r="C5" s="573" t="s">
        <v>314</v>
      </c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4"/>
      <c r="Y5" s="574"/>
      <c r="Z5" s="574"/>
      <c r="AA5" s="574"/>
      <c r="AB5" s="574"/>
      <c r="AC5" s="574"/>
      <c r="AD5" s="574"/>
      <c r="AE5" s="574"/>
      <c r="AF5" s="575"/>
      <c r="AG5" s="573" t="s">
        <v>315</v>
      </c>
      <c r="AH5" s="574"/>
      <c r="AI5" s="574"/>
      <c r="AJ5" s="574"/>
      <c r="AK5" s="574"/>
      <c r="AL5" s="574"/>
      <c r="AM5" s="574"/>
      <c r="AN5" s="574"/>
      <c r="AO5" s="574"/>
      <c r="AP5" s="574"/>
      <c r="AQ5" s="574"/>
      <c r="AR5" s="574"/>
      <c r="AS5" s="574"/>
      <c r="AT5" s="574"/>
      <c r="AU5" s="574"/>
      <c r="AV5" s="574"/>
      <c r="AW5" s="574"/>
      <c r="AX5" s="574"/>
      <c r="AY5" s="574"/>
      <c r="AZ5" s="574"/>
      <c r="BA5" s="574"/>
      <c r="BB5" s="574"/>
      <c r="BC5" s="574"/>
      <c r="BD5" s="574"/>
      <c r="BE5" s="574"/>
      <c r="BF5" s="574"/>
      <c r="BG5" s="574"/>
      <c r="BH5" s="574"/>
      <c r="BI5" s="574"/>
      <c r="BJ5" s="574"/>
      <c r="BK5" s="575"/>
    </row>
    <row r="6" spans="1:63" ht="35.1" customHeight="1" x14ac:dyDescent="0.2">
      <c r="A6" s="571"/>
      <c r="B6" s="572"/>
      <c r="C6" s="576" t="s">
        <v>316</v>
      </c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8"/>
      <c r="R6" s="461"/>
      <c r="S6" s="556" t="s">
        <v>317</v>
      </c>
      <c r="T6" s="561"/>
      <c r="U6" s="561"/>
      <c r="V6" s="557"/>
      <c r="W6" s="556" t="s">
        <v>318</v>
      </c>
      <c r="X6" s="561"/>
      <c r="Y6" s="561"/>
      <c r="Z6" s="557"/>
      <c r="AA6" s="556" t="s">
        <v>319</v>
      </c>
      <c r="AB6" s="561"/>
      <c r="AC6" s="561"/>
      <c r="AD6" s="557"/>
      <c r="AE6" s="556" t="s">
        <v>320</v>
      </c>
      <c r="AF6" s="557"/>
      <c r="AG6" s="558" t="s">
        <v>321</v>
      </c>
      <c r="AH6" s="559"/>
      <c r="AI6" s="559"/>
      <c r="AJ6" s="559"/>
      <c r="AK6" s="559"/>
      <c r="AL6" s="559"/>
      <c r="AM6" s="559"/>
      <c r="AN6" s="559"/>
      <c r="AO6" s="559"/>
      <c r="AP6" s="559"/>
      <c r="AQ6" s="559"/>
      <c r="AR6" s="559"/>
      <c r="AS6" s="559"/>
      <c r="AT6" s="559"/>
      <c r="AU6" s="559"/>
      <c r="AV6" s="560"/>
      <c r="AW6" s="462"/>
      <c r="AX6" s="556" t="s">
        <v>317</v>
      </c>
      <c r="AY6" s="561"/>
      <c r="AZ6" s="561"/>
      <c r="BA6" s="557"/>
      <c r="BB6" s="556" t="s">
        <v>318</v>
      </c>
      <c r="BC6" s="561"/>
      <c r="BD6" s="561"/>
      <c r="BE6" s="557"/>
      <c r="BF6" s="556" t="s">
        <v>319</v>
      </c>
      <c r="BG6" s="561"/>
      <c r="BH6" s="561"/>
      <c r="BI6" s="557"/>
      <c r="BJ6" s="556" t="s">
        <v>320</v>
      </c>
      <c r="BK6" s="557"/>
    </row>
    <row r="7" spans="1:63" x14ac:dyDescent="0.2">
      <c r="A7" s="554" t="s">
        <v>3</v>
      </c>
      <c r="B7" s="555"/>
      <c r="C7" s="548" t="s">
        <v>4</v>
      </c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49"/>
      <c r="P7" s="549"/>
      <c r="Q7" s="550"/>
      <c r="R7" s="463"/>
      <c r="S7" s="548" t="s">
        <v>6</v>
      </c>
      <c r="T7" s="549"/>
      <c r="U7" s="549"/>
      <c r="V7" s="550"/>
      <c r="W7" s="548" t="s">
        <v>7</v>
      </c>
      <c r="X7" s="549"/>
      <c r="Y7" s="549"/>
      <c r="Z7" s="550"/>
      <c r="AA7" s="548" t="s">
        <v>8</v>
      </c>
      <c r="AB7" s="549"/>
      <c r="AC7" s="549"/>
      <c r="AD7" s="550"/>
      <c r="AE7" s="548" t="s">
        <v>9</v>
      </c>
      <c r="AF7" s="550"/>
      <c r="AG7" s="548" t="s">
        <v>10</v>
      </c>
      <c r="AH7" s="549"/>
      <c r="AI7" s="549"/>
      <c r="AJ7" s="549"/>
      <c r="AK7" s="549"/>
      <c r="AL7" s="549"/>
      <c r="AM7" s="549"/>
      <c r="AN7" s="549"/>
      <c r="AO7" s="549"/>
      <c r="AP7" s="549"/>
      <c r="AQ7" s="549"/>
      <c r="AR7" s="549"/>
      <c r="AS7" s="549"/>
      <c r="AT7" s="549"/>
      <c r="AU7" s="549"/>
      <c r="AV7" s="550"/>
      <c r="AW7" s="463"/>
      <c r="AX7" s="551" t="s">
        <v>11</v>
      </c>
      <c r="AY7" s="552"/>
      <c r="AZ7" s="552"/>
      <c r="BA7" s="553"/>
      <c r="BB7" s="551" t="s">
        <v>12</v>
      </c>
      <c r="BC7" s="552"/>
      <c r="BD7" s="552"/>
      <c r="BE7" s="553"/>
      <c r="BF7" s="551" t="s">
        <v>13</v>
      </c>
      <c r="BG7" s="552"/>
      <c r="BH7" s="552"/>
      <c r="BI7" s="553"/>
      <c r="BJ7" s="551" t="s">
        <v>14</v>
      </c>
      <c r="BK7" s="553"/>
    </row>
    <row r="8" spans="1:63" ht="20.100000000000001" customHeight="1" x14ac:dyDescent="0.2">
      <c r="A8" s="546" t="s">
        <v>322</v>
      </c>
      <c r="B8" s="547"/>
      <c r="C8" s="537" t="s">
        <v>323</v>
      </c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9"/>
      <c r="R8" s="464" t="s">
        <v>324</v>
      </c>
      <c r="S8" s="540">
        <v>74420315</v>
      </c>
      <c r="T8" s="541"/>
      <c r="U8" s="541"/>
      <c r="V8" s="542"/>
      <c r="W8" s="540">
        <v>93946644</v>
      </c>
      <c r="X8" s="541"/>
      <c r="Y8" s="541"/>
      <c r="Z8" s="542"/>
      <c r="AA8" s="540">
        <v>72465363</v>
      </c>
      <c r="AB8" s="541"/>
      <c r="AC8" s="541"/>
      <c r="AD8" s="542"/>
      <c r="AE8" s="535"/>
      <c r="AF8" s="536"/>
      <c r="AG8" s="537" t="s">
        <v>325</v>
      </c>
      <c r="AH8" s="538"/>
      <c r="AI8" s="538"/>
      <c r="AJ8" s="538"/>
      <c r="AK8" s="538"/>
      <c r="AL8" s="538"/>
      <c r="AM8" s="538"/>
      <c r="AN8" s="538"/>
      <c r="AO8" s="538"/>
      <c r="AP8" s="538"/>
      <c r="AQ8" s="538"/>
      <c r="AR8" s="538"/>
      <c r="AS8" s="538"/>
      <c r="AT8" s="538"/>
      <c r="AU8" s="538"/>
      <c r="AV8" s="539"/>
      <c r="AW8" s="464" t="s">
        <v>326</v>
      </c>
      <c r="AX8" s="540">
        <v>101425010</v>
      </c>
      <c r="AY8" s="541"/>
      <c r="AZ8" s="541"/>
      <c r="BA8" s="542"/>
      <c r="BB8" s="543">
        <v>100961554</v>
      </c>
      <c r="BC8" s="544"/>
      <c r="BD8" s="544"/>
      <c r="BE8" s="545"/>
      <c r="BF8" s="543">
        <v>93939281</v>
      </c>
      <c r="BG8" s="544"/>
      <c r="BH8" s="544"/>
      <c r="BI8" s="545"/>
      <c r="BJ8" s="543"/>
      <c r="BK8" s="545"/>
    </row>
    <row r="9" spans="1:63" ht="20.100000000000001" customHeight="1" x14ac:dyDescent="0.2">
      <c r="A9" s="546" t="s">
        <v>327</v>
      </c>
      <c r="B9" s="547"/>
      <c r="C9" s="537" t="s">
        <v>328</v>
      </c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9"/>
      <c r="R9" s="464" t="s">
        <v>329</v>
      </c>
      <c r="S9" s="540">
        <v>55654695</v>
      </c>
      <c r="T9" s="541"/>
      <c r="U9" s="541"/>
      <c r="V9" s="542"/>
      <c r="W9" s="540">
        <v>78447030</v>
      </c>
      <c r="X9" s="541"/>
      <c r="Y9" s="541"/>
      <c r="Z9" s="542"/>
      <c r="AA9" s="540">
        <v>74399561</v>
      </c>
      <c r="AB9" s="541"/>
      <c r="AC9" s="541"/>
      <c r="AD9" s="542"/>
      <c r="AE9" s="535"/>
      <c r="AF9" s="536"/>
      <c r="AG9" s="537" t="s">
        <v>330</v>
      </c>
      <c r="AH9" s="538"/>
      <c r="AI9" s="538"/>
      <c r="AJ9" s="538"/>
      <c r="AK9" s="538"/>
      <c r="AL9" s="538"/>
      <c r="AM9" s="538"/>
      <c r="AN9" s="538"/>
      <c r="AO9" s="538"/>
      <c r="AP9" s="538"/>
      <c r="AQ9" s="538"/>
      <c r="AR9" s="538"/>
      <c r="AS9" s="538"/>
      <c r="AT9" s="538"/>
      <c r="AU9" s="538"/>
      <c r="AV9" s="539"/>
      <c r="AW9" s="464" t="s">
        <v>331</v>
      </c>
      <c r="AX9" s="540">
        <v>28650000</v>
      </c>
      <c r="AY9" s="541"/>
      <c r="AZ9" s="541"/>
      <c r="BA9" s="542"/>
      <c r="BB9" s="543">
        <v>71432120</v>
      </c>
      <c r="BC9" s="544"/>
      <c r="BD9" s="544"/>
      <c r="BE9" s="545"/>
      <c r="BF9" s="543">
        <v>36427120</v>
      </c>
      <c r="BG9" s="544"/>
      <c r="BH9" s="544"/>
      <c r="BI9" s="545"/>
      <c r="BJ9" s="543"/>
      <c r="BK9" s="545"/>
    </row>
    <row r="10" spans="1:63" ht="20.100000000000001" customHeight="1" x14ac:dyDescent="0.2">
      <c r="A10" s="546" t="s">
        <v>332</v>
      </c>
      <c r="B10" s="547"/>
      <c r="C10" s="537" t="s">
        <v>333</v>
      </c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9"/>
      <c r="R10" s="464" t="s">
        <v>334</v>
      </c>
      <c r="S10" s="540"/>
      <c r="T10" s="541"/>
      <c r="U10" s="541"/>
      <c r="V10" s="542"/>
      <c r="W10" s="540"/>
      <c r="X10" s="541"/>
      <c r="Y10" s="541"/>
      <c r="Z10" s="542"/>
      <c r="AA10" s="540"/>
      <c r="AB10" s="541"/>
      <c r="AC10" s="541"/>
      <c r="AD10" s="542"/>
      <c r="AE10" s="535"/>
      <c r="AF10" s="536"/>
      <c r="AG10" s="537" t="s">
        <v>335</v>
      </c>
      <c r="AH10" s="538"/>
      <c r="AI10" s="538"/>
      <c r="AJ10" s="538"/>
      <c r="AK10" s="538"/>
      <c r="AL10" s="538"/>
      <c r="AM10" s="538"/>
      <c r="AN10" s="538"/>
      <c r="AO10" s="538"/>
      <c r="AP10" s="538"/>
      <c r="AQ10" s="538"/>
      <c r="AR10" s="538"/>
      <c r="AS10" s="538"/>
      <c r="AT10" s="538"/>
      <c r="AU10" s="538"/>
      <c r="AV10" s="539"/>
      <c r="AW10" s="464" t="s">
        <v>336</v>
      </c>
      <c r="AX10" s="540"/>
      <c r="AY10" s="541"/>
      <c r="AZ10" s="541"/>
      <c r="BA10" s="542"/>
      <c r="BB10" s="543"/>
      <c r="BC10" s="544"/>
      <c r="BD10" s="544"/>
      <c r="BE10" s="545"/>
      <c r="BF10" s="543"/>
      <c r="BG10" s="544"/>
      <c r="BH10" s="544"/>
      <c r="BI10" s="545"/>
      <c r="BJ10" s="543"/>
      <c r="BK10" s="545"/>
    </row>
    <row r="11" spans="1:63" s="467" customFormat="1" ht="20.100000000000001" customHeight="1" x14ac:dyDescent="0.2">
      <c r="A11" s="530" t="s">
        <v>337</v>
      </c>
      <c r="B11" s="531"/>
      <c r="C11" s="520" t="s">
        <v>338</v>
      </c>
      <c r="D11" s="521"/>
      <c r="E11" s="521"/>
      <c r="F11" s="521"/>
      <c r="G11" s="521"/>
      <c r="H11" s="521"/>
      <c r="I11" s="521"/>
      <c r="J11" s="521"/>
      <c r="K11" s="521"/>
      <c r="L11" s="521"/>
      <c r="M11" s="521"/>
      <c r="N11" s="521"/>
      <c r="O11" s="521"/>
      <c r="P11" s="521"/>
      <c r="Q11" s="522"/>
      <c r="R11" s="466"/>
      <c r="S11" s="532">
        <f>SUM(S8:V10)</f>
        <v>130075010</v>
      </c>
      <c r="T11" s="533"/>
      <c r="U11" s="533"/>
      <c r="V11" s="534"/>
      <c r="W11" s="532">
        <f>SUM(W8:Z10)</f>
        <v>172393674</v>
      </c>
      <c r="X11" s="533"/>
      <c r="Y11" s="533"/>
      <c r="Z11" s="534"/>
      <c r="AA11" s="532">
        <f>SUM(AA8:AD10)</f>
        <v>146864924</v>
      </c>
      <c r="AB11" s="533"/>
      <c r="AC11" s="533"/>
      <c r="AD11" s="534"/>
      <c r="AE11" s="526"/>
      <c r="AF11" s="527"/>
      <c r="AG11" s="520" t="s">
        <v>339</v>
      </c>
      <c r="AH11" s="521"/>
      <c r="AI11" s="521"/>
      <c r="AJ11" s="521"/>
      <c r="AK11" s="521"/>
      <c r="AL11" s="521"/>
      <c r="AM11" s="521"/>
      <c r="AN11" s="521"/>
      <c r="AO11" s="521"/>
      <c r="AP11" s="521"/>
      <c r="AQ11" s="521"/>
      <c r="AR11" s="521"/>
      <c r="AS11" s="521"/>
      <c r="AT11" s="521"/>
      <c r="AU11" s="521"/>
      <c r="AV11" s="522"/>
      <c r="AW11" s="465"/>
      <c r="AX11" s="523">
        <f>SUM(AX8:BA10)</f>
        <v>130075010</v>
      </c>
      <c r="AY11" s="524"/>
      <c r="AZ11" s="524"/>
      <c r="BA11" s="525"/>
      <c r="BB11" s="523">
        <f>SUM(BB8:BE10)</f>
        <v>172393674</v>
      </c>
      <c r="BC11" s="524"/>
      <c r="BD11" s="524"/>
      <c r="BE11" s="525"/>
      <c r="BF11" s="523">
        <f>SUM(BF8:BI10)</f>
        <v>130366401</v>
      </c>
      <c r="BG11" s="524"/>
      <c r="BH11" s="524"/>
      <c r="BI11" s="525"/>
      <c r="BJ11" s="523"/>
      <c r="BK11" s="525"/>
    </row>
    <row r="12" spans="1:63" ht="28.5" customHeight="1" x14ac:dyDescent="0.2">
      <c r="A12" s="468"/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468"/>
      <c r="AF12" s="468"/>
      <c r="AG12" s="468"/>
      <c r="AH12" s="468"/>
      <c r="AI12" s="468"/>
      <c r="AJ12" s="468"/>
      <c r="AK12" s="468"/>
      <c r="AL12" s="468"/>
      <c r="AM12" s="468"/>
      <c r="AN12" s="468"/>
      <c r="AO12" s="468"/>
      <c r="AP12" s="468"/>
      <c r="AQ12" s="468"/>
      <c r="AR12" s="468"/>
      <c r="AS12" s="468"/>
      <c r="AT12" s="468"/>
      <c r="AU12" s="468"/>
      <c r="AV12" s="468"/>
      <c r="AW12" s="468"/>
      <c r="AX12" s="468"/>
      <c r="AY12" s="468"/>
      <c r="AZ12" s="468"/>
      <c r="BA12" s="468"/>
      <c r="BB12" s="468"/>
      <c r="BC12" s="468"/>
      <c r="BD12" s="468"/>
      <c r="BE12" s="468"/>
      <c r="BF12" s="468"/>
      <c r="BG12" s="468"/>
      <c r="BH12" s="468"/>
      <c r="BI12" s="468"/>
      <c r="BJ12" s="468"/>
      <c r="BK12" s="468"/>
    </row>
    <row r="13" spans="1:63" ht="28.5" customHeight="1" x14ac:dyDescent="0.2">
      <c r="A13" s="562" t="s">
        <v>340</v>
      </c>
      <c r="B13" s="563"/>
      <c r="C13" s="563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3"/>
      <c r="Y13" s="563"/>
      <c r="Z13" s="563"/>
      <c r="AA13" s="563"/>
      <c r="AB13" s="563"/>
      <c r="AC13" s="563"/>
      <c r="AD13" s="563"/>
      <c r="AE13" s="563"/>
      <c r="AF13" s="563"/>
      <c r="AG13" s="563"/>
      <c r="AH13" s="563"/>
      <c r="AI13" s="563"/>
      <c r="AJ13" s="563"/>
      <c r="AK13" s="563"/>
      <c r="AL13" s="563"/>
      <c r="AM13" s="563"/>
      <c r="AN13" s="563"/>
      <c r="AO13" s="563"/>
      <c r="AP13" s="563"/>
      <c r="AQ13" s="563"/>
      <c r="AR13" s="563"/>
      <c r="AS13" s="563"/>
      <c r="AT13" s="563"/>
      <c r="AU13" s="563"/>
      <c r="AV13" s="563"/>
      <c r="AW13" s="563"/>
      <c r="AX13" s="563"/>
      <c r="AY13" s="563"/>
      <c r="AZ13" s="563"/>
      <c r="BA13" s="563"/>
      <c r="BB13" s="563"/>
      <c r="BC13" s="563"/>
      <c r="BD13" s="563"/>
      <c r="BE13" s="563"/>
      <c r="BF13" s="563"/>
      <c r="BG13" s="563"/>
      <c r="BH13" s="563"/>
      <c r="BI13" s="563"/>
      <c r="BJ13" s="563"/>
      <c r="BK13" s="564"/>
    </row>
    <row r="14" spans="1:63" ht="15" customHeight="1" x14ac:dyDescent="0.2">
      <c r="A14" s="565" t="s">
        <v>312</v>
      </c>
      <c r="B14" s="566"/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566"/>
      <c r="R14" s="566"/>
      <c r="S14" s="566"/>
      <c r="T14" s="566"/>
      <c r="U14" s="566"/>
      <c r="V14" s="566"/>
      <c r="W14" s="566"/>
      <c r="X14" s="566"/>
      <c r="Y14" s="566"/>
      <c r="Z14" s="566"/>
      <c r="AA14" s="566"/>
      <c r="AB14" s="566"/>
      <c r="AC14" s="566"/>
      <c r="AD14" s="566"/>
      <c r="AE14" s="566"/>
      <c r="AF14" s="566"/>
      <c r="AG14" s="566"/>
      <c r="AH14" s="566"/>
      <c r="AI14" s="566"/>
      <c r="AJ14" s="566"/>
      <c r="AK14" s="566"/>
      <c r="AL14" s="566"/>
      <c r="AM14" s="566"/>
      <c r="AN14" s="566"/>
      <c r="AO14" s="566"/>
      <c r="AP14" s="566"/>
      <c r="AQ14" s="566"/>
      <c r="AR14" s="566"/>
      <c r="AS14" s="566"/>
      <c r="AT14" s="566"/>
      <c r="AU14" s="566"/>
      <c r="AV14" s="566"/>
      <c r="AW14" s="566"/>
      <c r="AX14" s="566"/>
      <c r="AY14" s="566"/>
      <c r="AZ14" s="566"/>
      <c r="BA14" s="566"/>
      <c r="BB14" s="566"/>
      <c r="BC14" s="566"/>
      <c r="BD14" s="566"/>
      <c r="BE14" s="566"/>
      <c r="BF14" s="566"/>
      <c r="BG14" s="566"/>
      <c r="BH14" s="566"/>
      <c r="BI14" s="566"/>
      <c r="BJ14" s="566"/>
      <c r="BK14" s="567"/>
    </row>
    <row r="15" spans="1:63" ht="15.95" customHeight="1" x14ac:dyDescent="0.2">
      <c r="A15" s="568" t="s">
        <v>345</v>
      </c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  <c r="AW15" s="568"/>
      <c r="AX15" s="568"/>
      <c r="AY15" s="568"/>
      <c r="AZ15" s="568"/>
      <c r="BA15" s="568"/>
      <c r="BB15" s="568"/>
      <c r="BC15" s="568"/>
      <c r="BD15" s="568"/>
      <c r="BE15" s="568"/>
      <c r="BF15" s="568"/>
      <c r="BG15" s="568"/>
      <c r="BH15" s="568"/>
      <c r="BI15" s="568"/>
      <c r="BJ15" s="568"/>
      <c r="BK15" s="568"/>
    </row>
    <row r="16" spans="1:63" ht="15.95" customHeight="1" x14ac:dyDescent="0.2">
      <c r="A16" s="569" t="s">
        <v>313</v>
      </c>
      <c r="B16" s="570"/>
      <c r="C16" s="573" t="s">
        <v>314</v>
      </c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  <c r="S16" s="574"/>
      <c r="T16" s="574"/>
      <c r="U16" s="574"/>
      <c r="V16" s="574"/>
      <c r="W16" s="574"/>
      <c r="X16" s="574"/>
      <c r="Y16" s="574"/>
      <c r="Z16" s="574"/>
      <c r="AA16" s="574"/>
      <c r="AB16" s="574"/>
      <c r="AC16" s="574"/>
      <c r="AD16" s="574"/>
      <c r="AE16" s="574"/>
      <c r="AF16" s="575"/>
      <c r="AG16" s="573" t="s">
        <v>315</v>
      </c>
      <c r="AH16" s="574"/>
      <c r="AI16" s="574"/>
      <c r="AJ16" s="574"/>
      <c r="AK16" s="574"/>
      <c r="AL16" s="574"/>
      <c r="AM16" s="574"/>
      <c r="AN16" s="574"/>
      <c r="AO16" s="574"/>
      <c r="AP16" s="574"/>
      <c r="AQ16" s="574"/>
      <c r="AR16" s="574"/>
      <c r="AS16" s="574"/>
      <c r="AT16" s="574"/>
      <c r="AU16" s="574"/>
      <c r="AV16" s="574"/>
      <c r="AW16" s="574"/>
      <c r="AX16" s="574"/>
      <c r="AY16" s="574"/>
      <c r="AZ16" s="574"/>
      <c r="BA16" s="574"/>
      <c r="BB16" s="574"/>
      <c r="BC16" s="574"/>
      <c r="BD16" s="574"/>
      <c r="BE16" s="574"/>
      <c r="BF16" s="574"/>
      <c r="BG16" s="574"/>
      <c r="BH16" s="574"/>
      <c r="BI16" s="574"/>
      <c r="BJ16" s="574"/>
      <c r="BK16" s="575"/>
    </row>
    <row r="17" spans="1:63" ht="35.1" customHeight="1" x14ac:dyDescent="0.2">
      <c r="A17" s="571"/>
      <c r="B17" s="572"/>
      <c r="C17" s="576" t="s">
        <v>316</v>
      </c>
      <c r="D17" s="577"/>
      <c r="E17" s="577"/>
      <c r="F17" s="577"/>
      <c r="G17" s="577"/>
      <c r="H17" s="577"/>
      <c r="I17" s="577"/>
      <c r="J17" s="577"/>
      <c r="K17" s="577"/>
      <c r="L17" s="577"/>
      <c r="M17" s="577"/>
      <c r="N17" s="577"/>
      <c r="O17" s="577"/>
      <c r="P17" s="577"/>
      <c r="Q17" s="578"/>
      <c r="R17" s="461"/>
      <c r="S17" s="556" t="s">
        <v>317</v>
      </c>
      <c r="T17" s="561"/>
      <c r="U17" s="561"/>
      <c r="V17" s="557"/>
      <c r="W17" s="556" t="s">
        <v>318</v>
      </c>
      <c r="X17" s="561"/>
      <c r="Y17" s="561"/>
      <c r="Z17" s="557"/>
      <c r="AA17" s="556" t="s">
        <v>319</v>
      </c>
      <c r="AB17" s="561"/>
      <c r="AC17" s="561"/>
      <c r="AD17" s="557"/>
      <c r="AE17" s="556" t="s">
        <v>320</v>
      </c>
      <c r="AF17" s="557"/>
      <c r="AG17" s="558" t="s">
        <v>321</v>
      </c>
      <c r="AH17" s="559"/>
      <c r="AI17" s="559"/>
      <c r="AJ17" s="559"/>
      <c r="AK17" s="559"/>
      <c r="AL17" s="559"/>
      <c r="AM17" s="559"/>
      <c r="AN17" s="559"/>
      <c r="AO17" s="559"/>
      <c r="AP17" s="559"/>
      <c r="AQ17" s="559"/>
      <c r="AR17" s="559"/>
      <c r="AS17" s="559"/>
      <c r="AT17" s="559"/>
      <c r="AU17" s="559"/>
      <c r="AV17" s="560"/>
      <c r="AW17" s="462"/>
      <c r="AX17" s="556" t="s">
        <v>317</v>
      </c>
      <c r="AY17" s="561"/>
      <c r="AZ17" s="561"/>
      <c r="BA17" s="557"/>
      <c r="BB17" s="556" t="s">
        <v>318</v>
      </c>
      <c r="BC17" s="561"/>
      <c r="BD17" s="561"/>
      <c r="BE17" s="557"/>
      <c r="BF17" s="556" t="s">
        <v>319</v>
      </c>
      <c r="BG17" s="561"/>
      <c r="BH17" s="561"/>
      <c r="BI17" s="557"/>
      <c r="BJ17" s="556" t="s">
        <v>320</v>
      </c>
      <c r="BK17" s="557"/>
    </row>
    <row r="18" spans="1:63" x14ac:dyDescent="0.2">
      <c r="A18" s="554" t="s">
        <v>3</v>
      </c>
      <c r="B18" s="555"/>
      <c r="C18" s="548" t="s">
        <v>4</v>
      </c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49"/>
      <c r="P18" s="549"/>
      <c r="Q18" s="550"/>
      <c r="R18" s="463"/>
      <c r="S18" s="548" t="s">
        <v>6</v>
      </c>
      <c r="T18" s="549"/>
      <c r="U18" s="549"/>
      <c r="V18" s="550"/>
      <c r="W18" s="548" t="s">
        <v>7</v>
      </c>
      <c r="X18" s="549"/>
      <c r="Y18" s="549"/>
      <c r="Z18" s="550"/>
      <c r="AA18" s="548" t="s">
        <v>8</v>
      </c>
      <c r="AB18" s="549"/>
      <c r="AC18" s="549"/>
      <c r="AD18" s="550"/>
      <c r="AE18" s="548" t="s">
        <v>9</v>
      </c>
      <c r="AF18" s="550"/>
      <c r="AG18" s="548" t="s">
        <v>10</v>
      </c>
      <c r="AH18" s="549"/>
      <c r="AI18" s="549"/>
      <c r="AJ18" s="549"/>
      <c r="AK18" s="549"/>
      <c r="AL18" s="549"/>
      <c r="AM18" s="549"/>
      <c r="AN18" s="549"/>
      <c r="AO18" s="549"/>
      <c r="AP18" s="549"/>
      <c r="AQ18" s="549"/>
      <c r="AR18" s="549"/>
      <c r="AS18" s="549"/>
      <c r="AT18" s="549"/>
      <c r="AU18" s="549"/>
      <c r="AV18" s="550"/>
      <c r="AW18" s="463"/>
      <c r="AX18" s="551" t="s">
        <v>11</v>
      </c>
      <c r="AY18" s="552"/>
      <c r="AZ18" s="552"/>
      <c r="BA18" s="553"/>
      <c r="BB18" s="551" t="s">
        <v>12</v>
      </c>
      <c r="BC18" s="552"/>
      <c r="BD18" s="552"/>
      <c r="BE18" s="553"/>
      <c r="BF18" s="551" t="s">
        <v>13</v>
      </c>
      <c r="BG18" s="552"/>
      <c r="BH18" s="552"/>
      <c r="BI18" s="553"/>
      <c r="BJ18" s="551" t="s">
        <v>14</v>
      </c>
      <c r="BK18" s="553"/>
    </row>
    <row r="19" spans="1:63" ht="20.100000000000001" customHeight="1" x14ac:dyDescent="0.2">
      <c r="A19" s="546" t="s">
        <v>322</v>
      </c>
      <c r="B19" s="547"/>
      <c r="C19" s="537" t="s">
        <v>323</v>
      </c>
      <c r="D19" s="538"/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/>
      <c r="R19" s="464" t="s">
        <v>324</v>
      </c>
      <c r="S19" s="540">
        <v>29479011</v>
      </c>
      <c r="T19" s="541"/>
      <c r="U19" s="541"/>
      <c r="V19" s="542"/>
      <c r="W19" s="540">
        <v>30622466</v>
      </c>
      <c r="X19" s="541"/>
      <c r="Y19" s="541"/>
      <c r="Z19" s="542"/>
      <c r="AA19" s="540">
        <v>30611766</v>
      </c>
      <c r="AB19" s="541"/>
      <c r="AC19" s="541"/>
      <c r="AD19" s="542"/>
      <c r="AE19" s="535"/>
      <c r="AF19" s="536"/>
      <c r="AG19" s="537" t="s">
        <v>325</v>
      </c>
      <c r="AH19" s="538"/>
      <c r="AI19" s="538"/>
      <c r="AJ19" s="538"/>
      <c r="AK19" s="538"/>
      <c r="AL19" s="538"/>
      <c r="AM19" s="538"/>
      <c r="AN19" s="538"/>
      <c r="AO19" s="538"/>
      <c r="AP19" s="538"/>
      <c r="AQ19" s="538"/>
      <c r="AR19" s="538"/>
      <c r="AS19" s="538"/>
      <c r="AT19" s="538"/>
      <c r="AU19" s="538"/>
      <c r="AV19" s="539"/>
      <c r="AW19" s="464" t="s">
        <v>326</v>
      </c>
      <c r="AX19" s="540">
        <v>29479011</v>
      </c>
      <c r="AY19" s="541"/>
      <c r="AZ19" s="541"/>
      <c r="BA19" s="542"/>
      <c r="BB19" s="543">
        <v>30622466</v>
      </c>
      <c r="BC19" s="544"/>
      <c r="BD19" s="544"/>
      <c r="BE19" s="545"/>
      <c r="BF19" s="543">
        <v>30601607</v>
      </c>
      <c r="BG19" s="544"/>
      <c r="BH19" s="544"/>
      <c r="BI19" s="545"/>
      <c r="BJ19" s="543"/>
      <c r="BK19" s="545"/>
    </row>
    <row r="20" spans="1:63" ht="20.100000000000001" customHeight="1" x14ac:dyDescent="0.2">
      <c r="A20" s="546" t="s">
        <v>327</v>
      </c>
      <c r="B20" s="547"/>
      <c r="C20" s="537" t="s">
        <v>328</v>
      </c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9"/>
      <c r="R20" s="464" t="s">
        <v>329</v>
      </c>
      <c r="S20" s="540"/>
      <c r="T20" s="541"/>
      <c r="U20" s="541"/>
      <c r="V20" s="542"/>
      <c r="W20" s="540"/>
      <c r="X20" s="541"/>
      <c r="Y20" s="541"/>
      <c r="Z20" s="542"/>
      <c r="AA20" s="540"/>
      <c r="AB20" s="541"/>
      <c r="AC20" s="541"/>
      <c r="AD20" s="542"/>
      <c r="AE20" s="535"/>
      <c r="AF20" s="536"/>
      <c r="AG20" s="537" t="s">
        <v>330</v>
      </c>
      <c r="AH20" s="538"/>
      <c r="AI20" s="538"/>
      <c r="AJ20" s="538"/>
      <c r="AK20" s="538"/>
      <c r="AL20" s="538"/>
      <c r="AM20" s="538"/>
      <c r="AN20" s="538"/>
      <c r="AO20" s="538"/>
      <c r="AP20" s="538"/>
      <c r="AQ20" s="538"/>
      <c r="AR20" s="538"/>
      <c r="AS20" s="538"/>
      <c r="AT20" s="538"/>
      <c r="AU20" s="538"/>
      <c r="AV20" s="539"/>
      <c r="AW20" s="464" t="s">
        <v>331</v>
      </c>
      <c r="AX20" s="540"/>
      <c r="AY20" s="541"/>
      <c r="AZ20" s="541"/>
      <c r="BA20" s="542"/>
      <c r="BB20" s="543"/>
      <c r="BC20" s="544"/>
      <c r="BD20" s="544"/>
      <c r="BE20" s="545"/>
      <c r="BF20" s="543"/>
      <c r="BG20" s="544"/>
      <c r="BH20" s="544"/>
      <c r="BI20" s="545"/>
      <c r="BJ20" s="543"/>
      <c r="BK20" s="545"/>
    </row>
    <row r="21" spans="1:63" ht="20.100000000000001" customHeight="1" x14ac:dyDescent="0.2">
      <c r="A21" s="546" t="s">
        <v>332</v>
      </c>
      <c r="B21" s="547"/>
      <c r="C21" s="537" t="s">
        <v>333</v>
      </c>
      <c r="D21" s="538"/>
      <c r="E21" s="538"/>
      <c r="F21" s="538"/>
      <c r="G21" s="538"/>
      <c r="H21" s="538"/>
      <c r="I21" s="538"/>
      <c r="J21" s="538"/>
      <c r="K21" s="538"/>
      <c r="L21" s="538"/>
      <c r="M21" s="538"/>
      <c r="N21" s="538"/>
      <c r="O21" s="538"/>
      <c r="P21" s="538"/>
      <c r="Q21" s="539"/>
      <c r="R21" s="464" t="s">
        <v>334</v>
      </c>
      <c r="S21" s="540"/>
      <c r="T21" s="541"/>
      <c r="U21" s="541"/>
      <c r="V21" s="542"/>
      <c r="W21" s="540"/>
      <c r="X21" s="541"/>
      <c r="Y21" s="541"/>
      <c r="Z21" s="542"/>
      <c r="AA21" s="540"/>
      <c r="AB21" s="541"/>
      <c r="AC21" s="541"/>
      <c r="AD21" s="542"/>
      <c r="AE21" s="535"/>
      <c r="AF21" s="536"/>
      <c r="AG21" s="537" t="s">
        <v>335</v>
      </c>
      <c r="AH21" s="538"/>
      <c r="AI21" s="538"/>
      <c r="AJ21" s="538"/>
      <c r="AK21" s="538"/>
      <c r="AL21" s="538"/>
      <c r="AM21" s="538"/>
      <c r="AN21" s="538"/>
      <c r="AO21" s="538"/>
      <c r="AP21" s="538"/>
      <c r="AQ21" s="538"/>
      <c r="AR21" s="538"/>
      <c r="AS21" s="538"/>
      <c r="AT21" s="538"/>
      <c r="AU21" s="538"/>
      <c r="AV21" s="539"/>
      <c r="AW21" s="464" t="s">
        <v>336</v>
      </c>
      <c r="AX21" s="540"/>
      <c r="AY21" s="541"/>
      <c r="AZ21" s="541"/>
      <c r="BA21" s="542"/>
      <c r="BB21" s="543"/>
      <c r="BC21" s="544"/>
      <c r="BD21" s="544"/>
      <c r="BE21" s="545"/>
      <c r="BF21" s="543"/>
      <c r="BG21" s="544"/>
      <c r="BH21" s="544"/>
      <c r="BI21" s="545"/>
      <c r="BJ21" s="543"/>
      <c r="BK21" s="545"/>
    </row>
    <row r="22" spans="1:63" s="467" customFormat="1" ht="20.100000000000001" customHeight="1" x14ac:dyDescent="0.2">
      <c r="A22" s="530" t="s">
        <v>337</v>
      </c>
      <c r="B22" s="531"/>
      <c r="C22" s="520" t="s">
        <v>338</v>
      </c>
      <c r="D22" s="521"/>
      <c r="E22" s="521"/>
      <c r="F22" s="521"/>
      <c r="G22" s="521"/>
      <c r="H22" s="521"/>
      <c r="I22" s="521"/>
      <c r="J22" s="521"/>
      <c r="K22" s="521"/>
      <c r="L22" s="521"/>
      <c r="M22" s="521"/>
      <c r="N22" s="521"/>
      <c r="O22" s="521"/>
      <c r="P22" s="521"/>
      <c r="Q22" s="522"/>
      <c r="R22" s="466"/>
      <c r="S22" s="532">
        <f>SUM(S19:V21)</f>
        <v>29479011</v>
      </c>
      <c r="T22" s="533"/>
      <c r="U22" s="533"/>
      <c r="V22" s="534"/>
      <c r="W22" s="532">
        <f>SUM(W19:Z21)</f>
        <v>30622466</v>
      </c>
      <c r="X22" s="533"/>
      <c r="Y22" s="533"/>
      <c r="Z22" s="534"/>
      <c r="AA22" s="532">
        <f>SUM(AA19:AD21)</f>
        <v>30611766</v>
      </c>
      <c r="AB22" s="533"/>
      <c r="AC22" s="533"/>
      <c r="AD22" s="534"/>
      <c r="AE22" s="526"/>
      <c r="AF22" s="527"/>
      <c r="AG22" s="520" t="s">
        <v>339</v>
      </c>
      <c r="AH22" s="521"/>
      <c r="AI22" s="521"/>
      <c r="AJ22" s="521"/>
      <c r="AK22" s="521"/>
      <c r="AL22" s="521"/>
      <c r="AM22" s="521"/>
      <c r="AN22" s="521"/>
      <c r="AO22" s="521"/>
      <c r="AP22" s="521"/>
      <c r="AQ22" s="521"/>
      <c r="AR22" s="521"/>
      <c r="AS22" s="521"/>
      <c r="AT22" s="521"/>
      <c r="AU22" s="521"/>
      <c r="AV22" s="522"/>
      <c r="AW22" s="465"/>
      <c r="AX22" s="523">
        <f>SUM(AX19:BA21)</f>
        <v>29479011</v>
      </c>
      <c r="AY22" s="524"/>
      <c r="AZ22" s="524"/>
      <c r="BA22" s="525"/>
      <c r="BB22" s="523">
        <f>SUM(BB19:BE21)</f>
        <v>30622466</v>
      </c>
      <c r="BC22" s="524"/>
      <c r="BD22" s="524"/>
      <c r="BE22" s="525"/>
      <c r="BF22" s="523">
        <f>SUM(BF19:BI21)</f>
        <v>30601607</v>
      </c>
      <c r="BG22" s="524"/>
      <c r="BH22" s="524"/>
      <c r="BI22" s="525"/>
      <c r="BJ22" s="523"/>
      <c r="BK22" s="525"/>
    </row>
    <row r="23" spans="1:63" ht="20.100000000000001" customHeight="1" x14ac:dyDescent="0.2">
      <c r="A23" s="528"/>
      <c r="B23" s="528"/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46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17"/>
      <c r="AF23" s="517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469"/>
      <c r="AW23" s="469"/>
      <c r="AX23" s="519"/>
      <c r="AY23" s="519"/>
      <c r="AZ23" s="519"/>
      <c r="BA23" s="519"/>
      <c r="BB23" s="519"/>
      <c r="BC23" s="519"/>
      <c r="BD23" s="519"/>
      <c r="BE23" s="519"/>
      <c r="BF23" s="519"/>
      <c r="BG23" s="519"/>
      <c r="BH23" s="519"/>
      <c r="BI23" s="519"/>
      <c r="BJ23" s="519"/>
      <c r="BK23" s="519"/>
    </row>
  </sheetData>
  <mergeCells count="154">
    <mergeCell ref="AA7:AD7"/>
    <mergeCell ref="AE7:AF7"/>
    <mergeCell ref="AG7:AV7"/>
    <mergeCell ref="AX7:BA7"/>
    <mergeCell ref="BB7:BE7"/>
    <mergeCell ref="A1:BK1"/>
    <mergeCell ref="A2:BK2"/>
    <mergeCell ref="A3:BK3"/>
    <mergeCell ref="A4:BK4"/>
    <mergeCell ref="A5:B6"/>
    <mergeCell ref="C5:AF5"/>
    <mergeCell ref="AG5:BK5"/>
    <mergeCell ref="C6:Q6"/>
    <mergeCell ref="S6:V6"/>
    <mergeCell ref="W6:Z6"/>
    <mergeCell ref="BJ6:BK6"/>
    <mergeCell ref="AA6:AD6"/>
    <mergeCell ref="AE6:AF6"/>
    <mergeCell ref="AG6:AV6"/>
    <mergeCell ref="AX6:BA6"/>
    <mergeCell ref="BB6:BE6"/>
    <mergeCell ref="BF6:BI6"/>
    <mergeCell ref="A11:B11"/>
    <mergeCell ref="C11:Q11"/>
    <mergeCell ref="S11:V11"/>
    <mergeCell ref="W11:Z11"/>
    <mergeCell ref="AA11:AD11"/>
    <mergeCell ref="AE11:AF11"/>
    <mergeCell ref="AG11:AV11"/>
    <mergeCell ref="BF7:BI7"/>
    <mergeCell ref="BJ7:BK7"/>
    <mergeCell ref="A8:B8"/>
    <mergeCell ref="C8:Q8"/>
    <mergeCell ref="S8:V8"/>
    <mergeCell ref="W8:Z8"/>
    <mergeCell ref="AA8:AD8"/>
    <mergeCell ref="AE8:AF8"/>
    <mergeCell ref="AG8:AV8"/>
    <mergeCell ref="AX8:BA8"/>
    <mergeCell ref="BB8:BE8"/>
    <mergeCell ref="BF8:BI8"/>
    <mergeCell ref="BJ8:BK8"/>
    <mergeCell ref="A7:B7"/>
    <mergeCell ref="C7:Q7"/>
    <mergeCell ref="S7:V7"/>
    <mergeCell ref="W7:Z7"/>
    <mergeCell ref="AX9:BA9"/>
    <mergeCell ref="BB9:BE9"/>
    <mergeCell ref="BF9:BI9"/>
    <mergeCell ref="BJ9:BK9"/>
    <mergeCell ref="A10:B10"/>
    <mergeCell ref="C10:Q10"/>
    <mergeCell ref="S10:V10"/>
    <mergeCell ref="W10:Z10"/>
    <mergeCell ref="AA10:AD10"/>
    <mergeCell ref="AE10:AF10"/>
    <mergeCell ref="A9:B9"/>
    <mergeCell ref="C9:Q9"/>
    <mergeCell ref="S9:V9"/>
    <mergeCell ref="W9:Z9"/>
    <mergeCell ref="AA9:AD9"/>
    <mergeCell ref="AE9:AF9"/>
    <mergeCell ref="AG9:AV9"/>
    <mergeCell ref="AX11:BA11"/>
    <mergeCell ref="BB11:BE11"/>
    <mergeCell ref="BF11:BI11"/>
    <mergeCell ref="BJ11:BK11"/>
    <mergeCell ref="AG10:AV10"/>
    <mergeCell ref="AX10:BA10"/>
    <mergeCell ref="BB10:BE10"/>
    <mergeCell ref="BF10:BI10"/>
    <mergeCell ref="BJ10:BK10"/>
    <mergeCell ref="AE17:AF17"/>
    <mergeCell ref="AG17:AV17"/>
    <mergeCell ref="AX17:BA17"/>
    <mergeCell ref="BB17:BE17"/>
    <mergeCell ref="BF17:BI17"/>
    <mergeCell ref="BJ17:BK17"/>
    <mergeCell ref="A13:BK13"/>
    <mergeCell ref="A14:BK14"/>
    <mergeCell ref="A15:BK15"/>
    <mergeCell ref="A16:B17"/>
    <mergeCell ref="C16:AF16"/>
    <mergeCell ref="AG16:BK16"/>
    <mergeCell ref="C17:Q17"/>
    <mergeCell ref="S17:V17"/>
    <mergeCell ref="W17:Z17"/>
    <mergeCell ref="AA17:AD17"/>
    <mergeCell ref="A19:B19"/>
    <mergeCell ref="C19:Q19"/>
    <mergeCell ref="S19:V19"/>
    <mergeCell ref="W19:Z19"/>
    <mergeCell ref="AA19:AD19"/>
    <mergeCell ref="A18:B18"/>
    <mergeCell ref="C18:Q18"/>
    <mergeCell ref="S18:V18"/>
    <mergeCell ref="W18:Z18"/>
    <mergeCell ref="AA18:AD18"/>
    <mergeCell ref="AE19:AF19"/>
    <mergeCell ref="AG19:AV19"/>
    <mergeCell ref="AX19:BA19"/>
    <mergeCell ref="BB19:BE19"/>
    <mergeCell ref="BF19:BI19"/>
    <mergeCell ref="BJ19:BK19"/>
    <mergeCell ref="AG18:AV18"/>
    <mergeCell ref="AX18:BA18"/>
    <mergeCell ref="BB18:BE18"/>
    <mergeCell ref="BF18:BI18"/>
    <mergeCell ref="BJ18:BK18"/>
    <mergeCell ref="AE18:AF18"/>
    <mergeCell ref="A21:B21"/>
    <mergeCell ref="C21:Q21"/>
    <mergeCell ref="S21:V21"/>
    <mergeCell ref="W21:Z21"/>
    <mergeCell ref="AA21:AD21"/>
    <mergeCell ref="A20:B20"/>
    <mergeCell ref="C20:Q20"/>
    <mergeCell ref="S20:V20"/>
    <mergeCell ref="W20:Z20"/>
    <mergeCell ref="AA20:AD20"/>
    <mergeCell ref="AE21:AF21"/>
    <mergeCell ref="AG21:AV21"/>
    <mergeCell ref="AX21:BA21"/>
    <mergeCell ref="BB21:BE21"/>
    <mergeCell ref="BF21:BI21"/>
    <mergeCell ref="BJ21:BK21"/>
    <mergeCell ref="AG20:AV20"/>
    <mergeCell ref="AX20:BA20"/>
    <mergeCell ref="BB20:BE20"/>
    <mergeCell ref="BF20:BI20"/>
    <mergeCell ref="BJ20:BK20"/>
    <mergeCell ref="AE20:AF20"/>
    <mergeCell ref="A23:B23"/>
    <mergeCell ref="C23:Q23"/>
    <mergeCell ref="S23:V23"/>
    <mergeCell ref="W23:Z23"/>
    <mergeCell ref="AA23:AD23"/>
    <mergeCell ref="A22:B22"/>
    <mergeCell ref="C22:Q22"/>
    <mergeCell ref="S22:V22"/>
    <mergeCell ref="W22:Z22"/>
    <mergeCell ref="AA22:AD22"/>
    <mergeCell ref="AE23:AF23"/>
    <mergeCell ref="AG23:AU23"/>
    <mergeCell ref="AX23:BA23"/>
    <mergeCell ref="BB23:BE23"/>
    <mergeCell ref="BF23:BI23"/>
    <mergeCell ref="BJ23:BK23"/>
    <mergeCell ref="AG22:AV22"/>
    <mergeCell ref="AX22:BA22"/>
    <mergeCell ref="BB22:BE22"/>
    <mergeCell ref="BF22:BI22"/>
    <mergeCell ref="BJ22:BK22"/>
    <mergeCell ref="AE22:AF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13" sqref="G13:H14"/>
    </sheetView>
  </sheetViews>
  <sheetFormatPr defaultRowHeight="12.75" x14ac:dyDescent="0.2"/>
  <cols>
    <col min="1" max="1" width="6.83203125" style="3" customWidth="1"/>
    <col min="2" max="2" width="43.5" style="2" customWidth="1"/>
    <col min="3" max="4" width="12.83203125" style="2" customWidth="1"/>
    <col min="5" max="5" width="14.6640625" style="2" customWidth="1"/>
    <col min="6" max="6" width="13.5" style="2" customWidth="1"/>
    <col min="7" max="7" width="13.83203125" style="2" customWidth="1"/>
    <col min="8" max="8" width="15.33203125" style="2" customWidth="1"/>
    <col min="9" max="16384" width="9.33203125" style="2"/>
  </cols>
  <sheetData>
    <row r="1" spans="1:8" ht="14.25" thickBot="1" x14ac:dyDescent="0.25">
      <c r="H1" s="19" t="s">
        <v>349</v>
      </c>
    </row>
    <row r="2" spans="1:8" s="343" customFormat="1" ht="26.25" customHeight="1" x14ac:dyDescent="0.2">
      <c r="A2" s="580" t="s">
        <v>227</v>
      </c>
      <c r="B2" s="582" t="s">
        <v>247</v>
      </c>
      <c r="C2" s="580" t="s">
        <v>248</v>
      </c>
      <c r="D2" s="580" t="s">
        <v>249</v>
      </c>
      <c r="E2" s="374" t="s">
        <v>250</v>
      </c>
      <c r="F2" s="375"/>
      <c r="G2" s="375"/>
      <c r="H2" s="376"/>
    </row>
    <row r="3" spans="1:8" s="347" customFormat="1" ht="32.25" customHeight="1" thickBot="1" x14ac:dyDescent="0.25">
      <c r="A3" s="581"/>
      <c r="B3" s="583"/>
      <c r="C3" s="583"/>
      <c r="D3" s="581"/>
      <c r="E3" s="377" t="s">
        <v>350</v>
      </c>
      <c r="F3" s="378" t="s">
        <v>354</v>
      </c>
      <c r="G3" s="378" t="s">
        <v>376</v>
      </c>
      <c r="H3" s="379" t="s">
        <v>377</v>
      </c>
    </row>
    <row r="4" spans="1:8" s="353" customFormat="1" ht="18" customHeight="1" thickBot="1" x14ac:dyDescent="0.25">
      <c r="A4" s="380">
        <v>1</v>
      </c>
      <c r="B4" s="381">
        <v>2</v>
      </c>
      <c r="C4" s="381">
        <v>3</v>
      </c>
      <c r="D4" s="382">
        <v>4</v>
      </c>
      <c r="E4" s="380">
        <v>5</v>
      </c>
      <c r="F4" s="382">
        <v>6</v>
      </c>
      <c r="G4" s="382">
        <v>7</v>
      </c>
      <c r="H4" s="383">
        <v>8</v>
      </c>
    </row>
    <row r="5" spans="1:8" ht="18" customHeight="1" thickBot="1" x14ac:dyDescent="0.25">
      <c r="A5" s="384" t="s">
        <v>3</v>
      </c>
      <c r="B5" s="354" t="s">
        <v>251</v>
      </c>
      <c r="C5" s="385"/>
      <c r="D5" s="386"/>
      <c r="E5" s="387">
        <f>SUM(E6:E9)</f>
        <v>0</v>
      </c>
      <c r="F5" s="388">
        <f>SUM(F6:F9)</f>
        <v>0</v>
      </c>
      <c r="G5" s="388">
        <f>SUM(G6:G9)</f>
        <v>0</v>
      </c>
      <c r="H5" s="342">
        <f>SUM(H6:H9)</f>
        <v>0</v>
      </c>
    </row>
    <row r="6" spans="1:8" ht="18" customHeight="1" x14ac:dyDescent="0.2">
      <c r="A6" s="389" t="s">
        <v>4</v>
      </c>
      <c r="B6" s="362" t="s">
        <v>252</v>
      </c>
      <c r="C6" s="390"/>
      <c r="D6" s="363"/>
      <c r="E6" s="365"/>
      <c r="F6" s="366"/>
      <c r="G6" s="366"/>
      <c r="H6" s="367"/>
    </row>
    <row r="7" spans="1:8" ht="18" customHeight="1" x14ac:dyDescent="0.2">
      <c r="A7" s="389" t="s">
        <v>6</v>
      </c>
      <c r="B7" s="362" t="s">
        <v>242</v>
      </c>
      <c r="C7" s="390"/>
      <c r="D7" s="363"/>
      <c r="E7" s="365"/>
      <c r="F7" s="366"/>
      <c r="G7" s="366"/>
      <c r="H7" s="367"/>
    </row>
    <row r="8" spans="1:8" ht="18" customHeight="1" x14ac:dyDescent="0.2">
      <c r="A8" s="389" t="s">
        <v>7</v>
      </c>
      <c r="B8" s="362" t="s">
        <v>242</v>
      </c>
      <c r="C8" s="390"/>
      <c r="D8" s="363"/>
      <c r="E8" s="365"/>
      <c r="F8" s="366"/>
      <c r="G8" s="366"/>
      <c r="H8" s="367"/>
    </row>
    <row r="9" spans="1:8" ht="18" customHeight="1" thickBot="1" x14ac:dyDescent="0.25">
      <c r="A9" s="389" t="s">
        <v>8</v>
      </c>
      <c r="B9" s="362" t="s">
        <v>242</v>
      </c>
      <c r="C9" s="390"/>
      <c r="D9" s="363"/>
      <c r="E9" s="365"/>
      <c r="F9" s="366"/>
      <c r="G9" s="366"/>
      <c r="H9" s="367"/>
    </row>
    <row r="10" spans="1:8" ht="18" customHeight="1" thickBot="1" x14ac:dyDescent="0.25">
      <c r="A10" s="384" t="s">
        <v>9</v>
      </c>
      <c r="B10" s="354" t="s">
        <v>253</v>
      </c>
      <c r="C10" s="385"/>
      <c r="D10" s="386"/>
      <c r="E10" s="387">
        <f>SUM(E11:E14)</f>
        <v>0</v>
      </c>
      <c r="F10" s="391">
        <f>SUM(F11:F14)</f>
        <v>0</v>
      </c>
      <c r="G10" s="391">
        <f>SUM(G11:G14)</f>
        <v>0</v>
      </c>
      <c r="H10" s="392">
        <f>SUM(H11:H14)</f>
        <v>0</v>
      </c>
    </row>
    <row r="11" spans="1:8" ht="18" customHeight="1" x14ac:dyDescent="0.2">
      <c r="A11" s="389" t="s">
        <v>10</v>
      </c>
      <c r="B11" s="362" t="s">
        <v>254</v>
      </c>
      <c r="C11" s="390"/>
      <c r="D11" s="363"/>
      <c r="E11" s="365"/>
      <c r="F11" s="366"/>
      <c r="G11" s="366"/>
      <c r="H11" s="367"/>
    </row>
    <row r="12" spans="1:8" ht="18" customHeight="1" x14ac:dyDescent="0.2">
      <c r="A12" s="389" t="s">
        <v>11</v>
      </c>
      <c r="B12" s="362"/>
      <c r="C12" s="390"/>
      <c r="D12" s="363"/>
      <c r="E12" s="365"/>
      <c r="F12" s="366"/>
      <c r="G12" s="366"/>
      <c r="H12" s="367"/>
    </row>
    <row r="13" spans="1:8" ht="18" customHeight="1" x14ac:dyDescent="0.2">
      <c r="A13" s="389" t="s">
        <v>12</v>
      </c>
      <c r="B13" s="362" t="s">
        <v>242</v>
      </c>
      <c r="C13" s="390"/>
      <c r="D13" s="363"/>
      <c r="E13" s="365"/>
      <c r="F13" s="366"/>
      <c r="G13" s="366"/>
      <c r="H13" s="367"/>
    </row>
    <row r="14" spans="1:8" ht="18" customHeight="1" thickBot="1" x14ac:dyDescent="0.25">
      <c r="A14" s="389" t="s">
        <v>13</v>
      </c>
      <c r="B14" s="362" t="s">
        <v>242</v>
      </c>
      <c r="C14" s="390"/>
      <c r="D14" s="363"/>
      <c r="E14" s="365"/>
      <c r="F14" s="366"/>
      <c r="G14" s="366"/>
      <c r="H14" s="367"/>
    </row>
    <row r="15" spans="1:8" ht="18" customHeight="1" thickBot="1" x14ac:dyDescent="0.25">
      <c r="A15" s="384" t="s">
        <v>14</v>
      </c>
      <c r="B15" s="354" t="s">
        <v>255</v>
      </c>
      <c r="C15" s="385"/>
      <c r="D15" s="386"/>
      <c r="E15" s="393">
        <f>E5+E10</f>
        <v>0</v>
      </c>
      <c r="F15" s="388">
        <f>F5+F10</f>
        <v>0</v>
      </c>
      <c r="G15" s="388">
        <f>G5+G10</f>
        <v>0</v>
      </c>
      <c r="H15" s="342">
        <f>H5+H10</f>
        <v>0</v>
      </c>
    </row>
  </sheetData>
  <mergeCells count="4">
    <mergeCell ref="A2:A3"/>
    <mergeCell ref="B2:B3"/>
    <mergeCell ref="C2:C3"/>
    <mergeCell ref="D2:D3"/>
  </mergeCells>
  <phoneticPr fontId="2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Roman,Félkövér"&amp;14
Az önkormányzat által felvett hitelállomány alakulása
 lejárat és eszközök szerinti bontásban&amp;R&amp;"Times New Roman CE,Félkövér dőlt"&amp;12 10.sz.melléklet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4" sqref="H4"/>
    </sheetView>
  </sheetViews>
  <sheetFormatPr defaultRowHeight="12.75" x14ac:dyDescent="0.2"/>
  <cols>
    <col min="1" max="1" width="6.83203125" style="3" customWidth="1"/>
    <col min="2" max="2" width="37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ht="14.25" thickBot="1" x14ac:dyDescent="0.25">
      <c r="I1" s="19" t="s">
        <v>349</v>
      </c>
    </row>
    <row r="2" spans="1:9" s="343" customFormat="1" ht="26.25" customHeight="1" x14ac:dyDescent="0.2">
      <c r="A2" s="589" t="s">
        <v>227</v>
      </c>
      <c r="B2" s="587" t="s">
        <v>228</v>
      </c>
      <c r="C2" s="591" t="s">
        <v>229</v>
      </c>
      <c r="D2" s="591" t="s">
        <v>378</v>
      </c>
      <c r="E2" s="584" t="s">
        <v>230</v>
      </c>
      <c r="F2" s="585"/>
      <c r="G2" s="585"/>
      <c r="H2" s="586"/>
      <c r="I2" s="587" t="s">
        <v>231</v>
      </c>
    </row>
    <row r="3" spans="1:9" s="347" customFormat="1" ht="32.25" customHeight="1" thickBot="1" x14ac:dyDescent="0.25">
      <c r="A3" s="590"/>
      <c r="B3" s="588"/>
      <c r="C3" s="588"/>
      <c r="D3" s="592"/>
      <c r="E3" s="344" t="s">
        <v>350</v>
      </c>
      <c r="F3" s="345" t="s">
        <v>354</v>
      </c>
      <c r="G3" s="345" t="s">
        <v>376</v>
      </c>
      <c r="H3" s="346" t="s">
        <v>379</v>
      </c>
      <c r="I3" s="588"/>
    </row>
    <row r="4" spans="1:9" s="353" customFormat="1" ht="18" customHeight="1" thickBot="1" x14ac:dyDescent="0.25">
      <c r="A4" s="348">
        <v>1</v>
      </c>
      <c r="B4" s="349">
        <v>2</v>
      </c>
      <c r="C4" s="350">
        <v>3</v>
      </c>
      <c r="D4" s="349">
        <v>4</v>
      </c>
      <c r="E4" s="348">
        <v>5</v>
      </c>
      <c r="F4" s="350">
        <v>6</v>
      </c>
      <c r="G4" s="350">
        <v>7</v>
      </c>
      <c r="H4" s="351">
        <v>8</v>
      </c>
      <c r="I4" s="352" t="s">
        <v>232</v>
      </c>
    </row>
    <row r="5" spans="1:9" ht="33.75" customHeight="1" thickBot="1" x14ac:dyDescent="0.25">
      <c r="A5" s="11" t="s">
        <v>3</v>
      </c>
      <c r="B5" s="354" t="s">
        <v>233</v>
      </c>
      <c r="C5" s="355"/>
      <c r="D5" s="356">
        <f>SUM(D6:D7)</f>
        <v>0</v>
      </c>
      <c r="E5" s="357">
        <f>SUM(E6:E7)</f>
        <v>0</v>
      </c>
      <c r="F5" s="358">
        <f>SUM(F6:F7)</f>
        <v>0</v>
      </c>
      <c r="G5" s="358">
        <f>SUM(G6:G7)</f>
        <v>0</v>
      </c>
      <c r="H5" s="359">
        <f>SUM(H6:H7)</f>
        <v>0</v>
      </c>
      <c r="I5" s="360">
        <f>SUM(D5:H5)</f>
        <v>0</v>
      </c>
    </row>
    <row r="6" spans="1:9" ht="21" customHeight="1" x14ac:dyDescent="0.2">
      <c r="A6" s="361" t="s">
        <v>4</v>
      </c>
      <c r="B6" s="362" t="s">
        <v>234</v>
      </c>
      <c r="C6" s="363"/>
      <c r="D6" s="364"/>
      <c r="E6" s="365"/>
      <c r="F6" s="366"/>
      <c r="G6" s="366"/>
      <c r="H6" s="367"/>
      <c r="I6" s="368">
        <f t="shared" ref="I6:I17" si="0">SUM(D6:H6)</f>
        <v>0</v>
      </c>
    </row>
    <row r="7" spans="1:9" ht="21" customHeight="1" thickBot="1" x14ac:dyDescent="0.25">
      <c r="A7" s="361" t="s">
        <v>6</v>
      </c>
      <c r="B7" s="362" t="s">
        <v>235</v>
      </c>
      <c r="C7" s="363"/>
      <c r="D7" s="364"/>
      <c r="E7" s="365"/>
      <c r="F7" s="366"/>
      <c r="G7" s="366"/>
      <c r="H7" s="367"/>
      <c r="I7" s="368">
        <f t="shared" si="0"/>
        <v>0</v>
      </c>
    </row>
    <row r="8" spans="1:9" ht="36" customHeight="1" thickBot="1" x14ac:dyDescent="0.25">
      <c r="A8" s="11" t="s">
        <v>7</v>
      </c>
      <c r="B8" s="369" t="s">
        <v>236</v>
      </c>
      <c r="C8" s="355"/>
      <c r="D8" s="356">
        <f t="shared" ref="D8:I8" si="1">SUM(D9:D12)</f>
        <v>0</v>
      </c>
      <c r="E8" s="370">
        <f t="shared" si="1"/>
        <v>0</v>
      </c>
      <c r="F8" s="371">
        <f t="shared" si="1"/>
        <v>0</v>
      </c>
      <c r="G8" s="371">
        <f t="shared" si="1"/>
        <v>0</v>
      </c>
      <c r="H8" s="359">
        <f t="shared" si="1"/>
        <v>0</v>
      </c>
      <c r="I8" s="356">
        <f t="shared" si="1"/>
        <v>0</v>
      </c>
    </row>
    <row r="9" spans="1:9" ht="21" customHeight="1" x14ac:dyDescent="0.2">
      <c r="A9" s="361" t="s">
        <v>8</v>
      </c>
      <c r="B9" s="362" t="s">
        <v>237</v>
      </c>
      <c r="C9" s="363"/>
      <c r="D9" s="364"/>
      <c r="E9" s="365"/>
      <c r="F9" s="366"/>
      <c r="G9" s="366"/>
      <c r="H9" s="367"/>
      <c r="I9" s="368">
        <f>SUM(D9:H9)</f>
        <v>0</v>
      </c>
    </row>
    <row r="10" spans="1:9" ht="21" customHeight="1" x14ac:dyDescent="0.2">
      <c r="A10" s="361" t="s">
        <v>9</v>
      </c>
      <c r="B10" s="372" t="s">
        <v>238</v>
      </c>
      <c r="C10" s="363"/>
      <c r="D10" s="364"/>
      <c r="E10" s="365"/>
      <c r="F10" s="366"/>
      <c r="G10" s="366"/>
      <c r="H10" s="367"/>
      <c r="I10" s="368">
        <f>SUM(D10:H10)</f>
        <v>0</v>
      </c>
    </row>
    <row r="11" spans="1:9" ht="21" customHeight="1" x14ac:dyDescent="0.2">
      <c r="A11" s="361" t="s">
        <v>10</v>
      </c>
      <c r="B11" s="362" t="s">
        <v>239</v>
      </c>
      <c r="C11" s="363"/>
      <c r="D11" s="364"/>
      <c r="E11" s="365"/>
      <c r="F11" s="366"/>
      <c r="G11" s="366"/>
      <c r="H11" s="367"/>
      <c r="I11" s="368">
        <f>SUM(D11:H11)</f>
        <v>0</v>
      </c>
    </row>
    <row r="12" spans="1:9" ht="18" customHeight="1" thickBot="1" x14ac:dyDescent="0.25">
      <c r="A12" s="361" t="s">
        <v>11</v>
      </c>
      <c r="B12" s="362" t="s">
        <v>240</v>
      </c>
      <c r="C12" s="363"/>
      <c r="D12" s="364"/>
      <c r="E12" s="365"/>
      <c r="F12" s="366"/>
      <c r="G12" s="366"/>
      <c r="H12" s="367"/>
      <c r="I12" s="368">
        <f>SUM(D12:H12)</f>
        <v>0</v>
      </c>
    </row>
    <row r="13" spans="1:9" ht="21" customHeight="1" thickBot="1" x14ac:dyDescent="0.25">
      <c r="A13" s="11" t="s">
        <v>12</v>
      </c>
      <c r="B13" s="369" t="s">
        <v>241</v>
      </c>
      <c r="C13" s="355"/>
      <c r="D13" s="356">
        <f>SUM(D14:D14)</f>
        <v>0</v>
      </c>
      <c r="E13" s="357">
        <f>SUM(E14:E14)</f>
        <v>0</v>
      </c>
      <c r="F13" s="358">
        <f>SUM(F14:F14)</f>
        <v>0</v>
      </c>
      <c r="G13" s="358">
        <f>SUM(G14:G14)</f>
        <v>0</v>
      </c>
      <c r="H13" s="359">
        <f>SUM(H14:H14)</f>
        <v>0</v>
      </c>
      <c r="I13" s="360">
        <f t="shared" si="0"/>
        <v>0</v>
      </c>
    </row>
    <row r="14" spans="1:9" ht="21" customHeight="1" thickBot="1" x14ac:dyDescent="0.25">
      <c r="A14" s="361" t="s">
        <v>13</v>
      </c>
      <c r="B14" s="362" t="s">
        <v>242</v>
      </c>
      <c r="C14" s="363"/>
      <c r="D14" s="364"/>
      <c r="E14" s="365"/>
      <c r="F14" s="366"/>
      <c r="G14" s="366"/>
      <c r="H14" s="367"/>
      <c r="I14" s="368">
        <f t="shared" si="0"/>
        <v>0</v>
      </c>
    </row>
    <row r="15" spans="1:9" ht="21" customHeight="1" thickBot="1" x14ac:dyDescent="0.25">
      <c r="A15" s="11" t="s">
        <v>14</v>
      </c>
      <c r="B15" s="369" t="s">
        <v>243</v>
      </c>
      <c r="C15" s="355"/>
      <c r="D15" s="356">
        <f>SUM(D16:D16)</f>
        <v>0</v>
      </c>
      <c r="E15" s="357">
        <f>SUM(E16:E16)</f>
        <v>0</v>
      </c>
      <c r="F15" s="358">
        <f>SUM(F16:F16)</f>
        <v>0</v>
      </c>
      <c r="G15" s="358">
        <f>SUM(G16:G16)</f>
        <v>0</v>
      </c>
      <c r="H15" s="359">
        <f>SUM(H16:H16)</f>
        <v>0</v>
      </c>
      <c r="I15" s="360">
        <f t="shared" si="0"/>
        <v>0</v>
      </c>
    </row>
    <row r="16" spans="1:9" ht="21" customHeight="1" thickBot="1" x14ac:dyDescent="0.25">
      <c r="A16" s="361" t="s">
        <v>244</v>
      </c>
      <c r="B16" s="362"/>
      <c r="C16" s="363"/>
      <c r="D16" s="364"/>
      <c r="E16" s="365"/>
      <c r="F16" s="366"/>
      <c r="G16" s="366"/>
      <c r="H16" s="367"/>
      <c r="I16" s="368">
        <f t="shared" si="0"/>
        <v>0</v>
      </c>
    </row>
    <row r="17" spans="1:9" ht="21" customHeight="1" thickBot="1" x14ac:dyDescent="0.25">
      <c r="A17" s="11" t="s">
        <v>245</v>
      </c>
      <c r="B17" s="354" t="s">
        <v>246</v>
      </c>
      <c r="C17" s="373"/>
      <c r="D17" s="356">
        <f>D5+D8+D13+D15</f>
        <v>0</v>
      </c>
      <c r="E17" s="357">
        <f>E5+E8+E13+E15</f>
        <v>0</v>
      </c>
      <c r="F17" s="358">
        <f>F5+F8+F13+F15</f>
        <v>0</v>
      </c>
      <c r="G17" s="358">
        <f>G5+G8+G13+G15</f>
        <v>0</v>
      </c>
      <c r="H17" s="359">
        <f>H5+H8+H13+H15</f>
        <v>0</v>
      </c>
      <c r="I17" s="360">
        <f t="shared" si="0"/>
        <v>0</v>
      </c>
    </row>
  </sheetData>
  <mergeCells count="6">
    <mergeCell ref="E2:H2"/>
    <mergeCell ref="I2:I3"/>
    <mergeCell ref="A2:A3"/>
    <mergeCell ref="B2:B3"/>
    <mergeCell ref="C2:C3"/>
    <mergeCell ref="D2:D3"/>
  </mergeCells>
  <phoneticPr fontId="2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Roman,Félkövér"&amp;14
Többéves kihatással járó döntésekből származó kötelezettségek
célok szerint, évenkénti bontásban&amp;R&amp;"Times New Roman,Félkövér dőlt"&amp;12 11.sz.melléklet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22" zoomScaleNormal="100" workbookViewId="0">
      <selection activeCell="D61" sqref="D61"/>
    </sheetView>
  </sheetViews>
  <sheetFormatPr defaultRowHeight="12.75" x14ac:dyDescent="0.2"/>
  <cols>
    <col min="1" max="1" width="61.5" style="398" customWidth="1"/>
    <col min="2" max="4" width="20.6640625" style="399" customWidth="1"/>
    <col min="5" max="6" width="9.33203125" style="398"/>
    <col min="7" max="8" width="14" style="398" bestFit="1" customWidth="1"/>
    <col min="9" max="16384" width="9.33203125" style="398"/>
  </cols>
  <sheetData>
    <row r="1" spans="1:4" s="397" customFormat="1" ht="20.100000000000001" customHeight="1" thickBot="1" x14ac:dyDescent="0.25">
      <c r="A1" s="394" t="s">
        <v>256</v>
      </c>
      <c r="B1" s="395" t="s">
        <v>257</v>
      </c>
      <c r="C1" s="395" t="s">
        <v>258</v>
      </c>
      <c r="D1" s="396" t="s">
        <v>259</v>
      </c>
    </row>
    <row r="2" spans="1:4" ht="13.5" thickBot="1" x14ac:dyDescent="0.25"/>
    <row r="3" spans="1:4" x14ac:dyDescent="0.2">
      <c r="A3" s="400" t="s">
        <v>260</v>
      </c>
      <c r="B3" s="401">
        <v>1176000</v>
      </c>
      <c r="C3" s="401">
        <v>1176000</v>
      </c>
      <c r="D3" s="402">
        <f>B3-C3</f>
        <v>0</v>
      </c>
    </row>
    <row r="4" spans="1:4" ht="13.5" thickBot="1" x14ac:dyDescent="0.25">
      <c r="A4" s="403" t="s">
        <v>261</v>
      </c>
      <c r="B4" s="404">
        <v>327663</v>
      </c>
      <c r="C4" s="404">
        <v>327663</v>
      </c>
      <c r="D4" s="405">
        <f>B4-C4</f>
        <v>0</v>
      </c>
    </row>
    <row r="5" spans="1:4" ht="14.25" thickTop="1" thickBot="1" x14ac:dyDescent="0.25">
      <c r="A5" s="406" t="s">
        <v>262</v>
      </c>
      <c r="B5" s="407">
        <f>SUM(B3:B4)</f>
        <v>1503663</v>
      </c>
      <c r="C5" s="407">
        <f>SUM(C3:C4)</f>
        <v>1503663</v>
      </c>
      <c r="D5" s="408">
        <f>B5-C5</f>
        <v>0</v>
      </c>
    </row>
    <row r="6" spans="1:4" ht="13.5" thickBot="1" x14ac:dyDescent="0.25"/>
    <row r="7" spans="1:4" x14ac:dyDescent="0.2">
      <c r="A7" s="400" t="s">
        <v>263</v>
      </c>
      <c r="B7" s="401">
        <v>16796933</v>
      </c>
      <c r="C7" s="401"/>
      <c r="D7" s="402">
        <f>B7-C7</f>
        <v>16796933</v>
      </c>
    </row>
    <row r="8" spans="1:4" x14ac:dyDescent="0.2">
      <c r="A8" s="409" t="s">
        <v>264</v>
      </c>
      <c r="B8" s="410">
        <v>11137929</v>
      </c>
      <c r="C8" s="410"/>
      <c r="D8" s="411">
        <f t="shared" ref="D8:D25" si="0">B8-C8</f>
        <v>11137929</v>
      </c>
    </row>
    <row r="9" spans="1:4" x14ac:dyDescent="0.2">
      <c r="A9" s="409" t="s">
        <v>265</v>
      </c>
      <c r="B9" s="410">
        <v>7560050</v>
      </c>
      <c r="C9" s="410"/>
      <c r="D9" s="411">
        <f t="shared" si="0"/>
        <v>7560050</v>
      </c>
    </row>
    <row r="10" spans="1:4" x14ac:dyDescent="0.2">
      <c r="A10" s="409" t="s">
        <v>266</v>
      </c>
      <c r="B10" s="410">
        <v>1387000</v>
      </c>
      <c r="C10" s="410"/>
      <c r="D10" s="411">
        <f t="shared" si="0"/>
        <v>1387000</v>
      </c>
    </row>
    <row r="11" spans="1:4" x14ac:dyDescent="0.2">
      <c r="A11" s="409" t="s">
        <v>267</v>
      </c>
      <c r="B11" s="410">
        <v>586000</v>
      </c>
      <c r="C11" s="410"/>
      <c r="D11" s="411">
        <f t="shared" si="0"/>
        <v>586000</v>
      </c>
    </row>
    <row r="12" spans="1:4" x14ac:dyDescent="0.2">
      <c r="A12" s="409" t="s">
        <v>344</v>
      </c>
      <c r="B12" s="410">
        <v>4000000</v>
      </c>
      <c r="C12" s="410">
        <v>242190</v>
      </c>
      <c r="D12" s="411">
        <f t="shared" si="0"/>
        <v>3757810</v>
      </c>
    </row>
    <row r="13" spans="1:4" x14ac:dyDescent="0.2">
      <c r="A13" s="409" t="s">
        <v>268</v>
      </c>
      <c r="B13" s="410">
        <v>6377688</v>
      </c>
      <c r="C13" s="410">
        <v>1445779</v>
      </c>
      <c r="D13" s="411">
        <f t="shared" si="0"/>
        <v>4931909</v>
      </c>
    </row>
    <row r="14" spans="1:4" x14ac:dyDescent="0.2">
      <c r="A14" s="409" t="s">
        <v>269</v>
      </c>
      <c r="B14" s="410">
        <v>166096636</v>
      </c>
      <c r="C14" s="410">
        <v>37266476</v>
      </c>
      <c r="D14" s="411">
        <f t="shared" si="0"/>
        <v>128830160</v>
      </c>
    </row>
    <row r="15" spans="1:4" x14ac:dyDescent="0.2">
      <c r="A15" s="409" t="s">
        <v>270</v>
      </c>
      <c r="B15" s="410">
        <v>10968409</v>
      </c>
      <c r="C15" s="410">
        <v>2009806</v>
      </c>
      <c r="D15" s="411">
        <f t="shared" si="0"/>
        <v>8958603</v>
      </c>
    </row>
    <row r="16" spans="1:4" x14ac:dyDescent="0.2">
      <c r="A16" s="409" t="s">
        <v>271</v>
      </c>
      <c r="B16" s="410">
        <v>673000</v>
      </c>
      <c r="C16" s="410"/>
      <c r="D16" s="411">
        <f t="shared" si="0"/>
        <v>673000</v>
      </c>
    </row>
    <row r="17" spans="1:4" x14ac:dyDescent="0.2">
      <c r="A17" s="409" t="s">
        <v>272</v>
      </c>
      <c r="B17" s="410">
        <v>21000</v>
      </c>
      <c r="C17" s="410"/>
      <c r="D17" s="411">
        <f t="shared" si="0"/>
        <v>21000</v>
      </c>
    </row>
    <row r="18" spans="1:4" x14ac:dyDescent="0.2">
      <c r="A18" s="409" t="s">
        <v>273</v>
      </c>
      <c r="B18" s="410">
        <v>79000</v>
      </c>
      <c r="C18" s="410"/>
      <c r="D18" s="411">
        <f t="shared" si="0"/>
        <v>79000</v>
      </c>
    </row>
    <row r="19" spans="1:4" x14ac:dyDescent="0.2">
      <c r="A19" s="409" t="s">
        <v>274</v>
      </c>
      <c r="B19" s="410">
        <v>316021211</v>
      </c>
      <c r="C19" s="410">
        <v>116962901</v>
      </c>
      <c r="D19" s="411">
        <f t="shared" si="0"/>
        <v>199058310</v>
      </c>
    </row>
    <row r="20" spans="1:4" x14ac:dyDescent="0.2">
      <c r="A20" s="409" t="s">
        <v>275</v>
      </c>
      <c r="B20" s="410">
        <v>23988707</v>
      </c>
      <c r="C20" s="410">
        <v>8495073</v>
      </c>
      <c r="D20" s="411">
        <f t="shared" si="0"/>
        <v>15493634</v>
      </c>
    </row>
    <row r="21" spans="1:4" x14ac:dyDescent="0.2">
      <c r="A21" s="409" t="s">
        <v>276</v>
      </c>
      <c r="B21" s="410">
        <v>4469156</v>
      </c>
      <c r="C21" s="410">
        <v>1106138</v>
      </c>
      <c r="D21" s="411">
        <f t="shared" si="0"/>
        <v>3363018</v>
      </c>
    </row>
    <row r="22" spans="1:4" x14ac:dyDescent="0.2">
      <c r="A22" s="409" t="s">
        <v>268</v>
      </c>
      <c r="B22" s="410">
        <v>60000</v>
      </c>
      <c r="C22" s="410">
        <v>60000</v>
      </c>
      <c r="D22" s="411">
        <f>B22-C22</f>
        <v>0</v>
      </c>
    </row>
    <row r="23" spans="1:4" x14ac:dyDescent="0.2">
      <c r="A23" s="409" t="s">
        <v>277</v>
      </c>
      <c r="B23" s="410">
        <v>325000</v>
      </c>
      <c r="C23" s="410"/>
      <c r="D23" s="411">
        <f t="shared" si="0"/>
        <v>325000</v>
      </c>
    </row>
    <row r="24" spans="1:4" x14ac:dyDescent="0.2">
      <c r="A24" s="409" t="s">
        <v>278</v>
      </c>
      <c r="B24" s="410">
        <v>1268142</v>
      </c>
      <c r="C24" s="410">
        <v>459785</v>
      </c>
      <c r="D24" s="411">
        <f t="shared" si="0"/>
        <v>808357</v>
      </c>
    </row>
    <row r="25" spans="1:4" ht="13.5" thickBot="1" x14ac:dyDescent="0.25">
      <c r="A25" s="412" t="s">
        <v>279</v>
      </c>
      <c r="B25" s="413">
        <v>330846407</v>
      </c>
      <c r="C25" s="413">
        <v>178688838</v>
      </c>
      <c r="D25" s="414">
        <f t="shared" si="0"/>
        <v>152157569</v>
      </c>
    </row>
    <row r="26" spans="1:4" ht="13.5" thickBot="1" x14ac:dyDescent="0.25">
      <c r="A26" s="415" t="s">
        <v>280</v>
      </c>
      <c r="B26" s="416">
        <f>SUM(B7:B25)</f>
        <v>902662268</v>
      </c>
      <c r="C26" s="416">
        <f>SUM(C7:C25)</f>
        <v>346736986</v>
      </c>
      <c r="D26" s="417">
        <f>SUM(D7:D25)</f>
        <v>555925282</v>
      </c>
    </row>
    <row r="27" spans="1:4" x14ac:dyDescent="0.2">
      <c r="A27" s="400" t="s">
        <v>281</v>
      </c>
      <c r="B27" s="401">
        <v>154184</v>
      </c>
      <c r="C27" s="401">
        <v>154184</v>
      </c>
      <c r="D27" s="402">
        <f>B27-C27</f>
        <v>0</v>
      </c>
    </row>
    <row r="28" spans="1:4" x14ac:dyDescent="0.2">
      <c r="A28" s="409" t="s">
        <v>282</v>
      </c>
      <c r="B28" s="410">
        <v>121804</v>
      </c>
      <c r="C28" s="410">
        <v>121804</v>
      </c>
      <c r="D28" s="411">
        <f t="shared" ref="D28:D47" si="1">B28-C28</f>
        <v>0</v>
      </c>
    </row>
    <row r="29" spans="1:4" x14ac:dyDescent="0.2">
      <c r="A29" s="409" t="s">
        <v>283</v>
      </c>
      <c r="B29" s="410">
        <v>348000</v>
      </c>
      <c r="C29" s="410">
        <v>348000</v>
      </c>
      <c r="D29" s="411">
        <f t="shared" si="1"/>
        <v>0</v>
      </c>
    </row>
    <row r="30" spans="1:4" x14ac:dyDescent="0.2">
      <c r="A30" s="409" t="s">
        <v>284</v>
      </c>
      <c r="B30" s="410">
        <v>102077</v>
      </c>
      <c r="C30" s="410">
        <v>102077</v>
      </c>
      <c r="D30" s="411">
        <f t="shared" si="1"/>
        <v>0</v>
      </c>
    </row>
    <row r="31" spans="1:4" x14ac:dyDescent="0.2">
      <c r="A31" s="409" t="s">
        <v>285</v>
      </c>
      <c r="B31" s="410">
        <v>111051</v>
      </c>
      <c r="C31" s="410">
        <v>111051</v>
      </c>
      <c r="D31" s="411">
        <f t="shared" si="1"/>
        <v>0</v>
      </c>
    </row>
    <row r="32" spans="1:4" x14ac:dyDescent="0.2">
      <c r="A32" s="409" t="s">
        <v>286</v>
      </c>
      <c r="B32" s="410">
        <v>118280</v>
      </c>
      <c r="C32" s="410">
        <v>118280</v>
      </c>
      <c r="D32" s="411">
        <f t="shared" si="1"/>
        <v>0</v>
      </c>
    </row>
    <row r="33" spans="1:4" x14ac:dyDescent="0.2">
      <c r="A33" s="409" t="s">
        <v>287</v>
      </c>
      <c r="B33" s="410">
        <v>159750</v>
      </c>
      <c r="C33" s="410">
        <v>159750</v>
      </c>
      <c r="D33" s="411">
        <f t="shared" si="1"/>
        <v>0</v>
      </c>
    </row>
    <row r="34" spans="1:4" x14ac:dyDescent="0.2">
      <c r="A34" s="409" t="s">
        <v>288</v>
      </c>
      <c r="B34" s="421">
        <v>150022</v>
      </c>
      <c r="C34" s="410">
        <v>150022</v>
      </c>
      <c r="D34" s="411">
        <f t="shared" si="1"/>
        <v>0</v>
      </c>
    </row>
    <row r="35" spans="1:4" x14ac:dyDescent="0.2">
      <c r="A35" s="409" t="s">
        <v>289</v>
      </c>
      <c r="B35" s="421">
        <v>120000</v>
      </c>
      <c r="C35" s="410">
        <v>120000</v>
      </c>
      <c r="D35" s="411">
        <f t="shared" si="1"/>
        <v>0</v>
      </c>
    </row>
    <row r="36" spans="1:4" x14ac:dyDescent="0.2">
      <c r="A36" s="409" t="s">
        <v>290</v>
      </c>
      <c r="B36" s="421">
        <v>399000</v>
      </c>
      <c r="C36" s="410">
        <v>399000</v>
      </c>
      <c r="D36" s="411">
        <f t="shared" si="1"/>
        <v>0</v>
      </c>
    </row>
    <row r="37" spans="1:4" x14ac:dyDescent="0.2">
      <c r="A37" s="409" t="s">
        <v>291</v>
      </c>
      <c r="B37" s="421">
        <v>215000</v>
      </c>
      <c r="C37" s="410">
        <v>215000</v>
      </c>
      <c r="D37" s="411">
        <f t="shared" si="1"/>
        <v>0</v>
      </c>
    </row>
    <row r="38" spans="1:4" x14ac:dyDescent="0.2">
      <c r="A38" s="409" t="s">
        <v>292</v>
      </c>
      <c r="B38" s="421">
        <v>1610360</v>
      </c>
      <c r="C38" s="410">
        <v>1305789</v>
      </c>
      <c r="D38" s="411">
        <f t="shared" si="1"/>
        <v>304571</v>
      </c>
    </row>
    <row r="39" spans="1:4" x14ac:dyDescent="0.2">
      <c r="A39" s="409" t="s">
        <v>293</v>
      </c>
      <c r="B39" s="421">
        <v>1610360</v>
      </c>
      <c r="C39" s="410">
        <v>1305789</v>
      </c>
      <c r="D39" s="411">
        <f t="shared" si="1"/>
        <v>304571</v>
      </c>
    </row>
    <row r="40" spans="1:4" x14ac:dyDescent="0.2">
      <c r="A40" s="409" t="s">
        <v>294</v>
      </c>
      <c r="B40" s="421">
        <v>1390370</v>
      </c>
      <c r="C40" s="410">
        <v>1127201</v>
      </c>
      <c r="D40" s="411">
        <f t="shared" si="1"/>
        <v>263169</v>
      </c>
    </row>
    <row r="41" spans="1:4" x14ac:dyDescent="0.2">
      <c r="A41" s="409" t="s">
        <v>295</v>
      </c>
      <c r="B41" s="421">
        <v>1149903</v>
      </c>
      <c r="C41" s="410">
        <v>872578</v>
      </c>
      <c r="D41" s="411">
        <f t="shared" si="1"/>
        <v>277325</v>
      </c>
    </row>
    <row r="42" spans="1:4" x14ac:dyDescent="0.2">
      <c r="A42" s="409" t="s">
        <v>296</v>
      </c>
      <c r="B42" s="421">
        <v>927786</v>
      </c>
      <c r="C42" s="410">
        <v>704130</v>
      </c>
      <c r="D42" s="411">
        <f t="shared" si="1"/>
        <v>223656</v>
      </c>
    </row>
    <row r="43" spans="1:4" x14ac:dyDescent="0.2">
      <c r="A43" s="409" t="s">
        <v>297</v>
      </c>
      <c r="B43" s="421">
        <v>497797</v>
      </c>
      <c r="C43" s="410">
        <v>377802</v>
      </c>
      <c r="D43" s="411">
        <f t="shared" si="1"/>
        <v>119995</v>
      </c>
    </row>
    <row r="44" spans="1:4" x14ac:dyDescent="0.2">
      <c r="A44" s="412" t="s">
        <v>298</v>
      </c>
      <c r="B44" s="422">
        <v>323610</v>
      </c>
      <c r="C44" s="413">
        <v>237348</v>
      </c>
      <c r="D44" s="414">
        <f t="shared" si="1"/>
        <v>86262</v>
      </c>
    </row>
    <row r="45" spans="1:4" x14ac:dyDescent="0.2">
      <c r="A45" s="409" t="s">
        <v>342</v>
      </c>
      <c r="B45" s="421">
        <v>503937</v>
      </c>
      <c r="C45" s="410">
        <v>238233</v>
      </c>
      <c r="D45" s="414">
        <f t="shared" si="1"/>
        <v>265704</v>
      </c>
    </row>
    <row r="46" spans="1:4" x14ac:dyDescent="0.2">
      <c r="A46" s="412" t="s">
        <v>343</v>
      </c>
      <c r="B46" s="422">
        <v>287402</v>
      </c>
      <c r="C46" s="413">
        <v>135867</v>
      </c>
      <c r="D46" s="414">
        <f t="shared" si="1"/>
        <v>151535</v>
      </c>
    </row>
    <row r="47" spans="1:4" ht="13.5" thickBot="1" x14ac:dyDescent="0.25">
      <c r="A47" s="412" t="s">
        <v>380</v>
      </c>
      <c r="B47" s="422">
        <v>248000</v>
      </c>
      <c r="C47" s="413">
        <v>10246</v>
      </c>
      <c r="D47" s="414">
        <f t="shared" si="1"/>
        <v>237754</v>
      </c>
    </row>
    <row r="48" spans="1:4" ht="13.5" thickBot="1" x14ac:dyDescent="0.25">
      <c r="A48" s="415" t="s">
        <v>299</v>
      </c>
      <c r="B48" s="416">
        <f>SUM(B27:B47)</f>
        <v>10548693</v>
      </c>
      <c r="C48" s="416">
        <f>SUM(C27:C47)</f>
        <v>8314151</v>
      </c>
      <c r="D48" s="417">
        <f>SUM(D27:D47)</f>
        <v>2234542</v>
      </c>
    </row>
    <row r="49" spans="1:8" ht="13.5" thickBot="1" x14ac:dyDescent="0.25">
      <c r="A49" s="594" t="s">
        <v>382</v>
      </c>
      <c r="B49" s="593">
        <v>630000</v>
      </c>
      <c r="C49" s="593">
        <v>389310</v>
      </c>
      <c r="D49" s="595">
        <f>B49-C49</f>
        <v>240690</v>
      </c>
    </row>
    <row r="50" spans="1:8" ht="13.5" thickBot="1" x14ac:dyDescent="0.25">
      <c r="A50" s="415" t="s">
        <v>381</v>
      </c>
      <c r="B50" s="416">
        <f>SUM(B49)</f>
        <v>630000</v>
      </c>
      <c r="C50" s="416">
        <f t="shared" ref="C50:D50" si="2">SUM(C49)</f>
        <v>389310</v>
      </c>
      <c r="D50" s="417">
        <f t="shared" si="2"/>
        <v>240690</v>
      </c>
    </row>
    <row r="51" spans="1:8" x14ac:dyDescent="0.2">
      <c r="A51" s="418" t="s">
        <v>300</v>
      </c>
      <c r="B51" s="419">
        <v>2000000</v>
      </c>
      <c r="C51" s="419">
        <v>2000000</v>
      </c>
      <c r="D51" s="420">
        <f>B51-C51</f>
        <v>0</v>
      </c>
    </row>
    <row r="52" spans="1:8" x14ac:dyDescent="0.2">
      <c r="A52" s="409" t="s">
        <v>301</v>
      </c>
      <c r="B52" s="410">
        <v>2150000</v>
      </c>
      <c r="C52" s="410">
        <v>2150000</v>
      </c>
      <c r="D52" s="411">
        <f t="shared" ref="D52:D56" si="3">B52-C52</f>
        <v>0</v>
      </c>
    </row>
    <row r="53" spans="1:8" x14ac:dyDescent="0.2">
      <c r="A53" s="409" t="s">
        <v>302</v>
      </c>
      <c r="B53" s="410">
        <v>380000</v>
      </c>
      <c r="C53" s="410">
        <v>380000</v>
      </c>
      <c r="D53" s="411">
        <f t="shared" si="3"/>
        <v>0</v>
      </c>
    </row>
    <row r="54" spans="1:8" x14ac:dyDescent="0.2">
      <c r="A54" s="409" t="s">
        <v>303</v>
      </c>
      <c r="B54" s="410">
        <v>900000</v>
      </c>
      <c r="C54" s="410">
        <v>900000</v>
      </c>
      <c r="D54" s="411">
        <f t="shared" si="3"/>
        <v>0</v>
      </c>
    </row>
    <row r="55" spans="1:8" x14ac:dyDescent="0.2">
      <c r="A55" s="412" t="s">
        <v>303</v>
      </c>
      <c r="B55" s="413">
        <v>9406339</v>
      </c>
      <c r="C55" s="413">
        <v>2783160</v>
      </c>
      <c r="D55" s="414">
        <f t="shared" si="3"/>
        <v>6623179</v>
      </c>
    </row>
    <row r="56" spans="1:8" ht="13.5" thickBot="1" x14ac:dyDescent="0.25">
      <c r="A56" s="412" t="s">
        <v>304</v>
      </c>
      <c r="B56" s="413">
        <v>3923700</v>
      </c>
      <c r="C56" s="413">
        <v>3923700</v>
      </c>
      <c r="D56" s="414">
        <f t="shared" si="3"/>
        <v>0</v>
      </c>
    </row>
    <row r="57" spans="1:8" ht="13.5" thickBot="1" x14ac:dyDescent="0.25">
      <c r="A57" s="415" t="s">
        <v>305</v>
      </c>
      <c r="B57" s="416">
        <f>SUM(B51:B56)</f>
        <v>18760039</v>
      </c>
      <c r="C57" s="416">
        <f>SUM(C51:C56)</f>
        <v>12136860</v>
      </c>
      <c r="D57" s="417">
        <f>SUM(D51:D56)</f>
        <v>6623179</v>
      </c>
      <c r="G57" s="472"/>
      <c r="H57" s="472"/>
    </row>
    <row r="58" spans="1:8" ht="13.5" thickBot="1" x14ac:dyDescent="0.25">
      <c r="A58" s="412" t="s">
        <v>352</v>
      </c>
      <c r="B58" s="413">
        <v>4688107</v>
      </c>
      <c r="C58" s="413">
        <v>4688107</v>
      </c>
      <c r="D58" s="414">
        <f>B58-C58</f>
        <v>0</v>
      </c>
    </row>
    <row r="59" spans="1:8" ht="13.5" thickBot="1" x14ac:dyDescent="0.25">
      <c r="A59" s="415" t="s">
        <v>306</v>
      </c>
      <c r="B59" s="416">
        <f>B26+B48+B57+B58+B50</f>
        <v>937289107</v>
      </c>
      <c r="C59" s="416">
        <f t="shared" ref="C59:D59" si="4">C26+C48+C57+C58+C50</f>
        <v>372265414</v>
      </c>
      <c r="D59" s="416">
        <f>D26+D48+D57+D58+D50</f>
        <v>565023693</v>
      </c>
    </row>
    <row r="60" spans="1:8" ht="13.5" thickBot="1" x14ac:dyDescent="0.25">
      <c r="A60" s="423"/>
      <c r="B60" s="424"/>
      <c r="C60" s="424"/>
      <c r="D60" s="424"/>
    </row>
    <row r="61" spans="1:8" ht="20.100000000000001" customHeight="1" thickBot="1" x14ac:dyDescent="0.25">
      <c r="A61" s="425" t="s">
        <v>307</v>
      </c>
      <c r="B61" s="426">
        <f>B59+B5</f>
        <v>938792770</v>
      </c>
      <c r="C61" s="426">
        <f>C59+C5</f>
        <v>373769077</v>
      </c>
      <c r="D61" s="427">
        <f>D59+D5</f>
        <v>565023693</v>
      </c>
    </row>
  </sheetData>
  <phoneticPr fontId="25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>
    <oddHeader>&amp;C&amp;"Times New Roman CE,Félkövér dőlt"&amp;16
Cikó Község Önkormányzatának befektetett eszközei 2018. évben&amp;R&amp;"Times New Roman CE,Félkövér dőlt"&amp;12 12/1.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zoomScale="75" zoomScaleNormal="75" workbookViewId="0">
      <selection activeCell="D14" sqref="D14"/>
    </sheetView>
  </sheetViews>
  <sheetFormatPr defaultRowHeight="12.75" x14ac:dyDescent="0.2"/>
  <cols>
    <col min="1" max="1" width="68.33203125" style="12" customWidth="1"/>
    <col min="2" max="2" width="28.33203125" style="12" customWidth="1"/>
    <col min="3" max="3" width="9.33203125" style="12"/>
    <col min="4" max="4" width="16" style="12" bestFit="1" customWidth="1"/>
    <col min="5" max="16384" width="9.33203125" style="12"/>
  </cols>
  <sheetData>
    <row r="1" spans="1:4" ht="24.75" customHeight="1" x14ac:dyDescent="0.2">
      <c r="A1" s="183" t="s">
        <v>362</v>
      </c>
      <c r="B1" s="184"/>
    </row>
    <row r="2" spans="1:4" ht="27.75" customHeight="1" thickBot="1" x14ac:dyDescent="0.25">
      <c r="A2" s="185"/>
      <c r="B2" s="185"/>
    </row>
    <row r="3" spans="1:4" ht="24" customHeight="1" x14ac:dyDescent="0.2">
      <c r="A3" s="507" t="s">
        <v>23</v>
      </c>
      <c r="B3" s="510" t="s">
        <v>207</v>
      </c>
    </row>
    <row r="4" spans="1:4" ht="16.5" customHeight="1" x14ac:dyDescent="0.2">
      <c r="A4" s="508"/>
      <c r="B4" s="511"/>
    </row>
    <row r="5" spans="1:4" s="13" customFormat="1" ht="13.5" customHeight="1" thickBot="1" x14ac:dyDescent="0.25">
      <c r="A5" s="508"/>
      <c r="B5" s="512"/>
    </row>
    <row r="6" spans="1:4" ht="16.5" customHeight="1" thickBot="1" x14ac:dyDescent="0.25">
      <c r="A6" s="509"/>
      <c r="B6" s="480" t="s">
        <v>201</v>
      </c>
    </row>
    <row r="7" spans="1:4" ht="35.1" customHeight="1" x14ac:dyDescent="0.2">
      <c r="A7" s="481" t="s">
        <v>216</v>
      </c>
      <c r="B7" s="484">
        <v>7756664</v>
      </c>
    </row>
    <row r="8" spans="1:4" ht="35.1" customHeight="1" x14ac:dyDescent="0.2">
      <c r="A8" s="482" t="s">
        <v>217</v>
      </c>
      <c r="B8" s="485">
        <v>23162600</v>
      </c>
    </row>
    <row r="9" spans="1:4" ht="35.1" customHeight="1" x14ac:dyDescent="0.2">
      <c r="A9" s="482" t="s">
        <v>218</v>
      </c>
      <c r="B9" s="485">
        <v>12469666</v>
      </c>
    </row>
    <row r="10" spans="1:4" ht="35.1" customHeight="1" x14ac:dyDescent="0.2">
      <c r="A10" s="482" t="s">
        <v>219</v>
      </c>
      <c r="B10" s="485">
        <v>1800000</v>
      </c>
    </row>
    <row r="11" spans="1:4" ht="35.1" customHeight="1" x14ac:dyDescent="0.2">
      <c r="A11" s="482" t="s">
        <v>223</v>
      </c>
      <c r="B11" s="485">
        <v>2227193</v>
      </c>
      <c r="D11" s="312"/>
    </row>
    <row r="12" spans="1:4" ht="35.1" customHeight="1" thickBot="1" x14ac:dyDescent="0.25">
      <c r="A12" s="483" t="s">
        <v>366</v>
      </c>
      <c r="B12" s="486">
        <v>1475683</v>
      </c>
    </row>
    <row r="13" spans="1:4" s="14" customFormat="1" ht="45" customHeight="1" thickBot="1" x14ac:dyDescent="0.25">
      <c r="A13" s="186" t="s">
        <v>42</v>
      </c>
      <c r="B13" s="187">
        <f>SUM(B7:B12)</f>
        <v>48891806</v>
      </c>
    </row>
  </sheetData>
  <mergeCells count="2">
    <mergeCell ref="A3:A6"/>
    <mergeCell ref="B3:B5"/>
  </mergeCells>
  <phoneticPr fontId="0" type="noConversion"/>
  <printOptions horizontalCentered="1"/>
  <pageMargins left="0.74803149606299213" right="0.74803149606299213" top="0.85" bottom="0.64" header="0.56999999999999995" footer="0.51181102362204722"/>
  <pageSetup paperSize="9" orientation="landscape" r:id="rId1"/>
  <headerFooter alignWithMargins="0">
    <oddHeader>&amp;R&amp;"Times New Roman CE,Félkövér dőlt"&amp;12 2.sz.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zoomScaleNormal="100" workbookViewId="0">
      <selection activeCell="F25" sqref="F25"/>
    </sheetView>
  </sheetViews>
  <sheetFormatPr defaultRowHeight="12.75" x14ac:dyDescent="0.2"/>
  <cols>
    <col min="1" max="1" width="8.83203125" style="7" customWidth="1"/>
    <col min="2" max="2" width="8.83203125" style="1" customWidth="1"/>
    <col min="3" max="3" width="45.83203125" style="1" customWidth="1"/>
    <col min="4" max="6" width="15.83203125" style="1" customWidth="1"/>
    <col min="7" max="16384" width="9.33203125" style="1"/>
  </cols>
  <sheetData>
    <row r="1" spans="1:6" s="148" customFormat="1" ht="21" customHeight="1" thickBot="1" x14ac:dyDescent="0.25">
      <c r="A1" s="151"/>
      <c r="B1" s="150"/>
      <c r="C1" s="150"/>
      <c r="D1" s="150"/>
      <c r="E1" s="150"/>
      <c r="F1" s="149" t="s">
        <v>199</v>
      </c>
    </row>
    <row r="2" spans="1:6" s="139" customFormat="1" ht="15.75" x14ac:dyDescent="0.2">
      <c r="A2" s="147" t="s">
        <v>191</v>
      </c>
      <c r="B2" s="146"/>
      <c r="C2" s="145" t="s">
        <v>208</v>
      </c>
      <c r="D2" s="203"/>
      <c r="E2" s="203"/>
      <c r="F2" s="144"/>
    </row>
    <row r="3" spans="1:6" s="139" customFormat="1" ht="16.5" thickBot="1" x14ac:dyDescent="0.25">
      <c r="A3" s="143" t="s">
        <v>190</v>
      </c>
      <c r="B3" s="142"/>
      <c r="C3" s="141" t="s">
        <v>189</v>
      </c>
      <c r="D3" s="204"/>
      <c r="E3" s="204"/>
      <c r="F3" s="140" t="s">
        <v>188</v>
      </c>
    </row>
    <row r="4" spans="1:6" s="136" customFormat="1" ht="21" customHeight="1" thickBot="1" x14ac:dyDescent="0.3">
      <c r="A4" s="138"/>
      <c r="B4" s="138"/>
      <c r="C4" s="138"/>
      <c r="D4" s="138"/>
      <c r="E4" s="138"/>
      <c r="F4" s="137" t="s">
        <v>345</v>
      </c>
    </row>
    <row r="5" spans="1:6" ht="38.25" x14ac:dyDescent="0.2">
      <c r="A5" s="135" t="s">
        <v>187</v>
      </c>
      <c r="B5" s="134" t="s">
        <v>186</v>
      </c>
      <c r="C5" s="513" t="s">
        <v>185</v>
      </c>
      <c r="D5" s="513" t="s">
        <v>355</v>
      </c>
      <c r="E5" s="513" t="s">
        <v>356</v>
      </c>
      <c r="F5" s="515" t="s">
        <v>357</v>
      </c>
    </row>
    <row r="6" spans="1:6" ht="13.5" thickBot="1" x14ac:dyDescent="0.25">
      <c r="A6" s="133" t="s">
        <v>184</v>
      </c>
      <c r="B6" s="132"/>
      <c r="C6" s="514"/>
      <c r="D6" s="514"/>
      <c r="E6" s="514"/>
      <c r="F6" s="516"/>
    </row>
    <row r="7" spans="1:6" s="8" customFormat="1" ht="16.5" thickBot="1" x14ac:dyDescent="0.25">
      <c r="A7" s="131">
        <v>1</v>
      </c>
      <c r="B7" s="130">
        <v>2</v>
      </c>
      <c r="C7" s="130">
        <v>3</v>
      </c>
      <c r="D7" s="205">
        <v>4</v>
      </c>
      <c r="E7" s="205">
        <v>5</v>
      </c>
      <c r="F7" s="129">
        <v>6</v>
      </c>
    </row>
    <row r="8" spans="1:6" s="8" customFormat="1" ht="15.95" customHeight="1" thickBot="1" x14ac:dyDescent="0.25">
      <c r="A8" s="128"/>
      <c r="B8" s="127"/>
      <c r="C8" s="126" t="s">
        <v>24</v>
      </c>
      <c r="D8" s="126"/>
      <c r="E8" s="126"/>
      <c r="F8" s="125"/>
    </row>
    <row r="9" spans="1:6" s="114" customFormat="1" ht="14.1" customHeight="1" thickBot="1" x14ac:dyDescent="0.25">
      <c r="A9" s="98">
        <v>1</v>
      </c>
      <c r="B9" s="124" t="s">
        <v>89</v>
      </c>
      <c r="C9" s="96" t="s">
        <v>183</v>
      </c>
      <c r="D9" s="252">
        <f>SUM(D10:D15)</f>
        <v>5165800</v>
      </c>
      <c r="E9" s="252">
        <f>SUM(E10:E15)</f>
        <v>12589131</v>
      </c>
      <c r="F9" s="253">
        <f>SUM(F10:F15)</f>
        <v>8552362</v>
      </c>
    </row>
    <row r="10" spans="1:6" s="106" customFormat="1" ht="14.1" customHeight="1" x14ac:dyDescent="0.2">
      <c r="A10" s="94"/>
      <c r="B10" s="93">
        <v>1</v>
      </c>
      <c r="C10" s="92" t="s">
        <v>182</v>
      </c>
      <c r="D10" s="234"/>
      <c r="E10" s="234"/>
      <c r="F10" s="254"/>
    </row>
    <row r="11" spans="1:6" s="106" customFormat="1" ht="14.1" customHeight="1" x14ac:dyDescent="0.2">
      <c r="A11" s="94"/>
      <c r="B11" s="93">
        <v>2</v>
      </c>
      <c r="C11" s="92" t="s">
        <v>181</v>
      </c>
      <c r="D11" s="234"/>
      <c r="E11" s="234"/>
      <c r="F11" s="254"/>
    </row>
    <row r="12" spans="1:6" s="106" customFormat="1" ht="14.1" customHeight="1" x14ac:dyDescent="0.2">
      <c r="A12" s="94"/>
      <c r="B12" s="93">
        <v>3</v>
      </c>
      <c r="C12" s="92" t="s">
        <v>180</v>
      </c>
      <c r="D12" s="234">
        <v>5115800</v>
      </c>
      <c r="E12" s="234">
        <v>9403103</v>
      </c>
      <c r="F12" s="254">
        <v>8552334</v>
      </c>
    </row>
    <row r="13" spans="1:6" s="106" customFormat="1" ht="14.1" customHeight="1" x14ac:dyDescent="0.2">
      <c r="A13" s="94"/>
      <c r="B13" s="93">
        <v>4</v>
      </c>
      <c r="C13" s="92" t="s">
        <v>179</v>
      </c>
      <c r="D13" s="234"/>
      <c r="E13" s="234">
        <v>3186000</v>
      </c>
      <c r="F13" s="254"/>
    </row>
    <row r="14" spans="1:6" s="106" customFormat="1" ht="14.1" customHeight="1" x14ac:dyDescent="0.2">
      <c r="A14" s="94"/>
      <c r="B14" s="93">
        <v>5</v>
      </c>
      <c r="C14" s="92" t="s">
        <v>178</v>
      </c>
      <c r="D14" s="234"/>
      <c r="E14" s="234"/>
      <c r="F14" s="254"/>
    </row>
    <row r="15" spans="1:6" s="106" customFormat="1" ht="14.1" customHeight="1" thickBot="1" x14ac:dyDescent="0.25">
      <c r="A15" s="94"/>
      <c r="B15" s="93">
        <v>6</v>
      </c>
      <c r="C15" s="92" t="s">
        <v>177</v>
      </c>
      <c r="D15" s="234">
        <v>50000</v>
      </c>
      <c r="E15" s="234">
        <v>28</v>
      </c>
      <c r="F15" s="254">
        <v>28</v>
      </c>
    </row>
    <row r="16" spans="1:6" s="114" customFormat="1" ht="14.1" customHeight="1" thickBot="1" x14ac:dyDescent="0.25">
      <c r="A16" s="98"/>
      <c r="B16" s="124" t="s">
        <v>90</v>
      </c>
      <c r="C16" s="96" t="s">
        <v>176</v>
      </c>
      <c r="D16" s="270">
        <f>SUM(D17:D20)</f>
        <v>20080000</v>
      </c>
      <c r="E16" s="270">
        <f>SUM(E17:E20)</f>
        <v>43266360</v>
      </c>
      <c r="F16" s="269">
        <f>SUM(F17:F20)</f>
        <v>21785079</v>
      </c>
    </row>
    <row r="17" spans="1:6" s="114" customFormat="1" ht="14.1" customHeight="1" x14ac:dyDescent="0.2">
      <c r="A17" s="123"/>
      <c r="B17" s="112">
        <v>1</v>
      </c>
      <c r="C17" s="122" t="s">
        <v>53</v>
      </c>
      <c r="D17" s="257"/>
      <c r="E17" s="257"/>
      <c r="F17" s="258"/>
    </row>
    <row r="18" spans="1:6" s="114" customFormat="1" ht="14.1" customHeight="1" x14ac:dyDescent="0.2">
      <c r="A18" s="121"/>
      <c r="B18" s="120">
        <v>2</v>
      </c>
      <c r="C18" s="119" t="s">
        <v>25</v>
      </c>
      <c r="D18" s="259">
        <v>17000000</v>
      </c>
      <c r="E18" s="259">
        <v>37152624</v>
      </c>
      <c r="F18" s="260">
        <v>18240040</v>
      </c>
    </row>
    <row r="19" spans="1:6" s="106" customFormat="1" ht="14.1" customHeight="1" x14ac:dyDescent="0.2">
      <c r="A19" s="94"/>
      <c r="B19" s="93">
        <v>3</v>
      </c>
      <c r="C19" s="92" t="s">
        <v>26</v>
      </c>
      <c r="D19" s="234">
        <v>3000000</v>
      </c>
      <c r="E19" s="234">
        <v>5533902</v>
      </c>
      <c r="F19" s="254">
        <v>3325309</v>
      </c>
    </row>
    <row r="20" spans="1:6" s="106" customFormat="1" ht="14.1" customHeight="1" thickBot="1" x14ac:dyDescent="0.25">
      <c r="A20" s="94"/>
      <c r="B20" s="93">
        <v>4</v>
      </c>
      <c r="C20" s="92" t="s">
        <v>175</v>
      </c>
      <c r="D20" s="234">
        <v>80000</v>
      </c>
      <c r="E20" s="234">
        <v>579834</v>
      </c>
      <c r="F20" s="254">
        <v>219730</v>
      </c>
    </row>
    <row r="21" spans="1:6" s="114" customFormat="1" ht="14.1" customHeight="1" thickBot="1" x14ac:dyDescent="0.25">
      <c r="A21" s="98">
        <v>2</v>
      </c>
      <c r="B21" s="97"/>
      <c r="C21" s="96" t="s">
        <v>174</v>
      </c>
      <c r="D21" s="270">
        <f>SUM(D22:D24)</f>
        <v>0</v>
      </c>
      <c r="E21" s="270">
        <f>SUM(E22:E24)</f>
        <v>80000</v>
      </c>
      <c r="F21" s="269">
        <f>SUM(F22:F24)</f>
        <v>80000</v>
      </c>
    </row>
    <row r="22" spans="1:6" s="106" customFormat="1" ht="14.1" customHeight="1" x14ac:dyDescent="0.2">
      <c r="A22" s="94"/>
      <c r="B22" s="93">
        <v>1</v>
      </c>
      <c r="C22" s="92" t="s">
        <v>173</v>
      </c>
      <c r="D22" s="234"/>
      <c r="E22" s="234">
        <v>80000</v>
      </c>
      <c r="F22" s="254">
        <v>80000</v>
      </c>
    </row>
    <row r="23" spans="1:6" s="106" customFormat="1" ht="14.1" customHeight="1" x14ac:dyDescent="0.2">
      <c r="A23" s="94"/>
      <c r="B23" s="93">
        <v>2</v>
      </c>
      <c r="C23" s="92" t="s">
        <v>51</v>
      </c>
      <c r="D23" s="234"/>
      <c r="E23" s="234"/>
      <c r="F23" s="254"/>
    </row>
    <row r="24" spans="1:6" s="106" customFormat="1" ht="14.1" customHeight="1" thickBot="1" x14ac:dyDescent="0.25">
      <c r="A24" s="94"/>
      <c r="B24" s="93">
        <v>3</v>
      </c>
      <c r="C24" s="92" t="s">
        <v>172</v>
      </c>
      <c r="D24" s="234"/>
      <c r="E24" s="234"/>
      <c r="F24" s="254"/>
    </row>
    <row r="25" spans="1:6" s="114" customFormat="1" ht="14.25" customHeight="1" thickBot="1" x14ac:dyDescent="0.25">
      <c r="A25" s="98">
        <v>3</v>
      </c>
      <c r="B25" s="97"/>
      <c r="C25" s="96" t="s">
        <v>61</v>
      </c>
      <c r="D25" s="270">
        <f>SUM(D26:D32)</f>
        <v>44408190</v>
      </c>
      <c r="E25" s="270">
        <f>SUM(E26:E32)</f>
        <v>48891806</v>
      </c>
      <c r="F25" s="269">
        <f>SUM(F26:F32)</f>
        <v>48891806</v>
      </c>
    </row>
    <row r="26" spans="1:6" s="106" customFormat="1" ht="14.1" customHeight="1" x14ac:dyDescent="0.2">
      <c r="A26" s="94"/>
      <c r="B26" s="93">
        <v>1</v>
      </c>
      <c r="C26" s="92" t="s">
        <v>202</v>
      </c>
      <c r="D26" s="234">
        <v>7715062</v>
      </c>
      <c r="E26" s="234">
        <v>7756664</v>
      </c>
      <c r="F26" s="254">
        <v>7756664</v>
      </c>
    </row>
    <row r="27" spans="1:6" s="106" customFormat="1" ht="14.1" customHeight="1" x14ac:dyDescent="0.2">
      <c r="A27" s="94"/>
      <c r="B27" s="93">
        <v>2</v>
      </c>
      <c r="C27" s="92" t="s">
        <v>217</v>
      </c>
      <c r="D27" s="234">
        <v>22130700</v>
      </c>
      <c r="E27" s="234">
        <v>23162600</v>
      </c>
      <c r="F27" s="254">
        <v>23162600</v>
      </c>
    </row>
    <row r="28" spans="1:6" s="106" customFormat="1" ht="14.1" customHeight="1" x14ac:dyDescent="0.2">
      <c r="A28" s="94"/>
      <c r="B28" s="93">
        <v>3</v>
      </c>
      <c r="C28" s="92" t="s">
        <v>220</v>
      </c>
      <c r="D28" s="234">
        <v>12762428</v>
      </c>
      <c r="E28" s="234">
        <v>12469666</v>
      </c>
      <c r="F28" s="254">
        <v>12469666</v>
      </c>
    </row>
    <row r="29" spans="1:6" s="106" customFormat="1" ht="14.1" customHeight="1" x14ac:dyDescent="0.2">
      <c r="A29" s="94"/>
      <c r="B29" s="93">
        <v>4</v>
      </c>
      <c r="C29" s="92" t="s">
        <v>221</v>
      </c>
      <c r="D29" s="234">
        <v>1800000</v>
      </c>
      <c r="E29" s="234">
        <v>1800000</v>
      </c>
      <c r="F29" s="254">
        <v>1800000</v>
      </c>
    </row>
    <row r="30" spans="1:6" s="106" customFormat="1" ht="14.1" customHeight="1" x14ac:dyDescent="0.2">
      <c r="A30" s="94"/>
      <c r="B30" s="93">
        <v>5</v>
      </c>
      <c r="C30" s="92" t="s">
        <v>222</v>
      </c>
      <c r="D30" s="234"/>
      <c r="E30" s="234"/>
      <c r="F30" s="254"/>
    </row>
    <row r="31" spans="1:6" s="106" customFormat="1" ht="14.1" customHeight="1" x14ac:dyDescent="0.2">
      <c r="A31" s="94"/>
      <c r="B31" s="93">
        <v>6</v>
      </c>
      <c r="C31" s="92" t="s">
        <v>223</v>
      </c>
      <c r="D31" s="234"/>
      <c r="E31" s="234">
        <v>2227193</v>
      </c>
      <c r="F31" s="254">
        <v>2227193</v>
      </c>
    </row>
    <row r="32" spans="1:6" s="106" customFormat="1" ht="14.1" customHeight="1" thickBot="1" x14ac:dyDescent="0.25">
      <c r="A32" s="94"/>
      <c r="B32" s="93">
        <v>7</v>
      </c>
      <c r="C32" s="92" t="s">
        <v>359</v>
      </c>
      <c r="D32" s="234"/>
      <c r="E32" s="234">
        <v>1475683</v>
      </c>
      <c r="F32" s="254">
        <v>1475683</v>
      </c>
    </row>
    <row r="33" spans="1:6" s="106" customFormat="1" ht="14.1" customHeight="1" thickBot="1" x14ac:dyDescent="0.25">
      <c r="A33" s="98">
        <v>4</v>
      </c>
      <c r="B33" s="97"/>
      <c r="C33" s="96" t="s">
        <v>171</v>
      </c>
      <c r="D33" s="270">
        <f>SUM(D34:D39)</f>
        <v>21782125</v>
      </c>
      <c r="E33" s="270">
        <f>SUM(E34:E39)</f>
        <v>27133016</v>
      </c>
      <c r="F33" s="269">
        <f>SUM(F34:F39)</f>
        <v>27133016</v>
      </c>
    </row>
    <row r="34" spans="1:6" s="106" customFormat="1" ht="14.1" customHeight="1" x14ac:dyDescent="0.2">
      <c r="A34" s="111"/>
      <c r="B34" s="110">
        <v>1</v>
      </c>
      <c r="C34" s="118" t="s">
        <v>170</v>
      </c>
      <c r="D34" s="232"/>
      <c r="E34" s="232"/>
      <c r="F34" s="262">
        <v>50000</v>
      </c>
    </row>
    <row r="35" spans="1:6" s="106" customFormat="1" ht="14.1" customHeight="1" x14ac:dyDescent="0.2">
      <c r="A35" s="94"/>
      <c r="B35" s="93">
        <v>2</v>
      </c>
      <c r="C35" s="92" t="s">
        <v>360</v>
      </c>
      <c r="D35" s="234"/>
      <c r="E35" s="234"/>
      <c r="F35" s="254">
        <v>150500</v>
      </c>
    </row>
    <row r="36" spans="1:6" s="106" customFormat="1" ht="14.1" customHeight="1" x14ac:dyDescent="0.2">
      <c r="A36" s="94"/>
      <c r="B36" s="93">
        <v>3</v>
      </c>
      <c r="C36" s="92" t="s">
        <v>169</v>
      </c>
      <c r="D36" s="234">
        <v>21782125</v>
      </c>
      <c r="E36" s="234">
        <v>27133016</v>
      </c>
      <c r="F36" s="254">
        <v>26432516</v>
      </c>
    </row>
    <row r="37" spans="1:6" s="106" customFormat="1" ht="14.1" customHeight="1" x14ac:dyDescent="0.2">
      <c r="A37" s="94"/>
      <c r="B37" s="93">
        <v>4</v>
      </c>
      <c r="C37" s="92" t="s">
        <v>168</v>
      </c>
      <c r="D37" s="234"/>
      <c r="E37" s="234"/>
      <c r="F37" s="254">
        <v>500000</v>
      </c>
    </row>
    <row r="38" spans="1:6" s="106" customFormat="1" ht="14.1" customHeight="1" x14ac:dyDescent="0.2">
      <c r="A38" s="94"/>
      <c r="B38" s="93">
        <v>5</v>
      </c>
      <c r="C38" s="92" t="s">
        <v>167</v>
      </c>
      <c r="D38" s="234"/>
      <c r="E38" s="234"/>
      <c r="F38" s="254"/>
    </row>
    <row r="39" spans="1:6" s="106" customFormat="1" ht="14.1" customHeight="1" x14ac:dyDescent="0.2">
      <c r="A39" s="94"/>
      <c r="B39" s="93">
        <v>6</v>
      </c>
      <c r="C39" s="92" t="s">
        <v>166</v>
      </c>
      <c r="D39" s="234"/>
      <c r="E39" s="234"/>
      <c r="F39" s="254"/>
    </row>
    <row r="40" spans="1:6" s="106" customFormat="1" ht="14.1" customHeight="1" thickBot="1" x14ac:dyDescent="0.25">
      <c r="A40" s="117">
        <v>5</v>
      </c>
      <c r="B40" s="116"/>
      <c r="C40" s="115" t="s">
        <v>165</v>
      </c>
      <c r="D40" s="263"/>
      <c r="E40" s="263"/>
      <c r="F40" s="264"/>
    </row>
    <row r="41" spans="1:6" s="114" customFormat="1" ht="14.1" customHeight="1" thickBot="1" x14ac:dyDescent="0.25">
      <c r="A41" s="98">
        <v>6</v>
      </c>
      <c r="B41" s="97"/>
      <c r="C41" s="96" t="s">
        <v>52</v>
      </c>
      <c r="D41" s="255"/>
      <c r="E41" s="255">
        <f>SUM(E42:E44)</f>
        <v>1788478</v>
      </c>
      <c r="F41" s="256">
        <f>SUM(F42:F44)</f>
        <v>1788478</v>
      </c>
    </row>
    <row r="42" spans="1:6" s="106" customFormat="1" ht="14.1" customHeight="1" x14ac:dyDescent="0.2">
      <c r="A42" s="94"/>
      <c r="B42" s="93">
        <v>1</v>
      </c>
      <c r="C42" s="92" t="s">
        <v>48</v>
      </c>
      <c r="D42" s="234"/>
      <c r="E42" s="234"/>
      <c r="F42" s="254"/>
    </row>
    <row r="43" spans="1:6" s="106" customFormat="1" ht="14.1" customHeight="1" x14ac:dyDescent="0.2">
      <c r="A43" s="94"/>
      <c r="B43" s="93">
        <v>2</v>
      </c>
      <c r="C43" s="92" t="s">
        <v>164</v>
      </c>
      <c r="D43" s="234"/>
      <c r="E43" s="234"/>
      <c r="F43" s="254"/>
    </row>
    <row r="44" spans="1:6" s="106" customFormat="1" ht="14.1" customHeight="1" thickBot="1" x14ac:dyDescent="0.25">
      <c r="A44" s="94"/>
      <c r="B44" s="93">
        <v>3</v>
      </c>
      <c r="C44" s="92" t="s">
        <v>224</v>
      </c>
      <c r="D44" s="234"/>
      <c r="E44" s="234">
        <v>1788478</v>
      </c>
      <c r="F44" s="254">
        <v>1788478</v>
      </c>
    </row>
    <row r="45" spans="1:6" s="106" customFormat="1" ht="14.1" customHeight="1" thickBot="1" x14ac:dyDescent="0.25">
      <c r="A45" s="448">
        <v>7</v>
      </c>
      <c r="B45" s="449"/>
      <c r="C45" s="446" t="s">
        <v>163</v>
      </c>
      <c r="D45" s="447">
        <f>D46+D47</f>
        <v>38638895</v>
      </c>
      <c r="E45" s="447">
        <f>E46+E47</f>
        <v>37843731</v>
      </c>
      <c r="F45" s="450">
        <f>F46+F47</f>
        <v>37843731</v>
      </c>
    </row>
    <row r="46" spans="1:6" s="106" customFormat="1" ht="14.1" customHeight="1" x14ac:dyDescent="0.2">
      <c r="A46" s="113"/>
      <c r="B46" s="112">
        <v>1</v>
      </c>
      <c r="C46" s="122" t="s">
        <v>162</v>
      </c>
      <c r="D46" s="451">
        <v>38638895</v>
      </c>
      <c r="E46" s="451">
        <v>37843731</v>
      </c>
      <c r="F46" s="258">
        <v>37843731</v>
      </c>
    </row>
    <row r="47" spans="1:6" s="106" customFormat="1" ht="14.1" customHeight="1" thickBot="1" x14ac:dyDescent="0.25">
      <c r="A47" s="176"/>
      <c r="B47" s="175">
        <v>2</v>
      </c>
      <c r="C47" s="452" t="s">
        <v>56</v>
      </c>
      <c r="D47" s="453"/>
      <c r="E47" s="454"/>
      <c r="F47" s="280"/>
    </row>
    <row r="48" spans="1:6" s="106" customFormat="1" ht="15.75" thickBot="1" x14ac:dyDescent="0.25">
      <c r="A48" s="109"/>
      <c r="B48" s="108"/>
      <c r="C48" s="107" t="s">
        <v>161</v>
      </c>
      <c r="D48" s="272">
        <f>D9+D16+D21+D25+D33+D40+D41+D45</f>
        <v>130075010</v>
      </c>
      <c r="E48" s="272">
        <f>E9+E16+E21+E25+E33+E40+E41+E45</f>
        <v>171592522</v>
      </c>
      <c r="F48" s="271">
        <f>F9+F16+F21+F25+F33+F40+F41+F45</f>
        <v>146074472</v>
      </c>
    </row>
    <row r="49" spans="1:6" x14ac:dyDescent="0.2">
      <c r="A49" s="84"/>
      <c r="B49" s="83"/>
      <c r="C49" s="83"/>
      <c r="D49" s="83"/>
      <c r="E49" s="83"/>
      <c r="F49" s="83"/>
    </row>
    <row r="50" spans="1:6" ht="13.5" thickBot="1" x14ac:dyDescent="0.25">
      <c r="A50" s="84"/>
      <c r="B50" s="83"/>
      <c r="C50" s="83"/>
      <c r="D50" s="83"/>
      <c r="E50" s="83"/>
      <c r="F50" s="83"/>
    </row>
    <row r="51" spans="1:6" s="8" customFormat="1" ht="16.5" customHeight="1" thickBot="1" x14ac:dyDescent="0.25">
      <c r="A51" s="105"/>
      <c r="B51" s="104"/>
      <c r="C51" s="103" t="s">
        <v>30</v>
      </c>
      <c r="D51" s="103"/>
      <c r="E51" s="103"/>
      <c r="F51" s="102"/>
    </row>
    <row r="52" spans="1:6" s="88" customFormat="1" ht="15" customHeight="1" thickBot="1" x14ac:dyDescent="0.25">
      <c r="A52" s="98">
        <v>1</v>
      </c>
      <c r="B52" s="97"/>
      <c r="C52" s="96" t="s">
        <v>160</v>
      </c>
      <c r="D52" s="270">
        <f>SUM(D53:D59)</f>
        <v>65962156</v>
      </c>
      <c r="E52" s="270">
        <f>SUM(E53:E59)</f>
        <v>64250329</v>
      </c>
      <c r="F52" s="269">
        <f>SUM(F53:F59)</f>
        <v>62965000</v>
      </c>
    </row>
    <row r="53" spans="1:6" ht="15" customHeight="1" x14ac:dyDescent="0.2">
      <c r="A53" s="94"/>
      <c r="B53" s="93">
        <v>1</v>
      </c>
      <c r="C53" s="92" t="s">
        <v>159</v>
      </c>
      <c r="D53" s="234">
        <v>18178132</v>
      </c>
      <c r="E53" s="234">
        <v>20188415</v>
      </c>
      <c r="F53" s="254">
        <v>20188415</v>
      </c>
    </row>
    <row r="54" spans="1:6" ht="15" customHeight="1" x14ac:dyDescent="0.2">
      <c r="A54" s="94"/>
      <c r="B54" s="93">
        <v>2</v>
      </c>
      <c r="C54" s="92" t="s">
        <v>19</v>
      </c>
      <c r="D54" s="234">
        <v>3274024</v>
      </c>
      <c r="E54" s="234">
        <v>3514021</v>
      </c>
      <c r="F54" s="254">
        <v>3514021</v>
      </c>
    </row>
    <row r="55" spans="1:6" ht="15" customHeight="1" x14ac:dyDescent="0.2">
      <c r="A55" s="94"/>
      <c r="B55" s="93">
        <v>3</v>
      </c>
      <c r="C55" s="92" t="s">
        <v>31</v>
      </c>
      <c r="D55" s="234">
        <v>38710000</v>
      </c>
      <c r="E55" s="234">
        <v>32538273</v>
      </c>
      <c r="F55" s="254">
        <v>31257944</v>
      </c>
    </row>
    <row r="56" spans="1:6" ht="15" customHeight="1" x14ac:dyDescent="0.2">
      <c r="A56" s="94"/>
      <c r="B56" s="93">
        <v>4</v>
      </c>
      <c r="C56" s="444" t="s">
        <v>62</v>
      </c>
      <c r="D56" s="445"/>
      <c r="E56" s="473">
        <v>945832</v>
      </c>
      <c r="F56" s="254">
        <v>945832</v>
      </c>
    </row>
    <row r="57" spans="1:6" ht="15" customHeight="1" x14ac:dyDescent="0.2">
      <c r="A57" s="94"/>
      <c r="B57" s="93">
        <v>5</v>
      </c>
      <c r="C57" s="92" t="s">
        <v>158</v>
      </c>
      <c r="D57" s="234">
        <v>1650000</v>
      </c>
      <c r="E57" s="234">
        <v>1264990</v>
      </c>
      <c r="F57" s="254">
        <v>1264990</v>
      </c>
    </row>
    <row r="58" spans="1:6" ht="15" customHeight="1" x14ac:dyDescent="0.2">
      <c r="A58" s="94"/>
      <c r="B58" s="93">
        <v>6</v>
      </c>
      <c r="C58" s="92" t="s">
        <v>157</v>
      </c>
      <c r="D58" s="234"/>
      <c r="E58" s="234"/>
      <c r="F58" s="254"/>
    </row>
    <row r="59" spans="1:6" ht="15" customHeight="1" thickBot="1" x14ac:dyDescent="0.25">
      <c r="A59" s="94"/>
      <c r="B59" s="93">
        <v>7</v>
      </c>
      <c r="C59" s="92" t="s">
        <v>21</v>
      </c>
      <c r="D59" s="234">
        <v>4150000</v>
      </c>
      <c r="E59" s="234">
        <v>5798798</v>
      </c>
      <c r="F59" s="254">
        <v>5793798</v>
      </c>
    </row>
    <row r="60" spans="1:6" s="88" customFormat="1" ht="15" customHeight="1" thickBot="1" x14ac:dyDescent="0.25">
      <c r="A60" s="98">
        <v>2</v>
      </c>
      <c r="B60" s="97"/>
      <c r="C60" s="96" t="s">
        <v>156</v>
      </c>
      <c r="D60" s="270">
        <f>SUM(D61:D63)</f>
        <v>17000000</v>
      </c>
      <c r="E60" s="270">
        <f>SUM(E61:E63)</f>
        <v>29344342</v>
      </c>
      <c r="F60" s="269">
        <f>SUM(F61:F63)</f>
        <v>29344342</v>
      </c>
    </row>
    <row r="61" spans="1:6" ht="15" customHeight="1" x14ac:dyDescent="0.2">
      <c r="A61" s="94"/>
      <c r="B61" s="93">
        <v>1</v>
      </c>
      <c r="C61" s="92" t="s">
        <v>155</v>
      </c>
      <c r="D61" s="234">
        <v>16000000</v>
      </c>
      <c r="E61" s="234">
        <v>27752863</v>
      </c>
      <c r="F61" s="254">
        <v>27752863</v>
      </c>
    </row>
    <row r="62" spans="1:6" ht="15" customHeight="1" x14ac:dyDescent="0.2">
      <c r="A62" s="94"/>
      <c r="B62" s="93">
        <v>2</v>
      </c>
      <c r="C62" s="92" t="s">
        <v>65</v>
      </c>
      <c r="D62" s="234"/>
      <c r="E62" s="234">
        <v>1591479</v>
      </c>
      <c r="F62" s="254">
        <v>1591479</v>
      </c>
    </row>
    <row r="63" spans="1:6" ht="15" customHeight="1" thickBot="1" x14ac:dyDescent="0.25">
      <c r="A63" s="94"/>
      <c r="B63" s="93">
        <v>3</v>
      </c>
      <c r="C63" s="92" t="s">
        <v>154</v>
      </c>
      <c r="D63" s="234">
        <v>1000000</v>
      </c>
      <c r="E63" s="234"/>
      <c r="F63" s="254"/>
    </row>
    <row r="64" spans="1:6" s="88" customFormat="1" ht="15" customHeight="1" thickBot="1" x14ac:dyDescent="0.25">
      <c r="A64" s="98">
        <v>3</v>
      </c>
      <c r="B64" s="97"/>
      <c r="C64" s="96" t="s">
        <v>22</v>
      </c>
      <c r="D64" s="270">
        <f>SUM(D65:D66)</f>
        <v>12450776</v>
      </c>
      <c r="E64" s="270">
        <f>SUM(E65:E66)</f>
        <v>40721085</v>
      </c>
      <c r="F64" s="269">
        <f>SUM(F65:F66)</f>
        <v>0</v>
      </c>
    </row>
    <row r="65" spans="1:6" ht="15" customHeight="1" x14ac:dyDescent="0.2">
      <c r="A65" s="94"/>
      <c r="B65" s="93">
        <v>1</v>
      </c>
      <c r="C65" s="92" t="s">
        <v>32</v>
      </c>
      <c r="D65" s="234">
        <v>2450776</v>
      </c>
      <c r="E65" s="234">
        <v>5721085</v>
      </c>
      <c r="F65" s="254"/>
    </row>
    <row r="66" spans="1:6" ht="15" customHeight="1" x14ac:dyDescent="0.2">
      <c r="A66" s="101"/>
      <c r="B66" s="100">
        <v>2</v>
      </c>
      <c r="C66" s="99" t="s">
        <v>192</v>
      </c>
      <c r="D66" s="235">
        <v>10000000</v>
      </c>
      <c r="E66" s="235">
        <v>35000000</v>
      </c>
      <c r="F66" s="261"/>
    </row>
    <row r="67" spans="1:6" ht="15" customHeight="1" x14ac:dyDescent="0.2">
      <c r="A67" s="101"/>
      <c r="B67" s="100"/>
      <c r="C67" s="99" t="s">
        <v>204</v>
      </c>
      <c r="D67" s="235"/>
      <c r="E67" s="235"/>
      <c r="F67" s="261"/>
    </row>
    <row r="68" spans="1:6" ht="15" customHeight="1" x14ac:dyDescent="0.2">
      <c r="A68" s="101"/>
      <c r="B68" s="100"/>
      <c r="C68" s="99" t="s">
        <v>203</v>
      </c>
      <c r="D68" s="235">
        <v>10000000</v>
      </c>
      <c r="E68" s="235">
        <v>35000000</v>
      </c>
      <c r="F68" s="261"/>
    </row>
    <row r="69" spans="1:6" ht="15" customHeight="1" thickBot="1" x14ac:dyDescent="0.25">
      <c r="A69" s="101"/>
      <c r="B69" s="100">
        <v>3</v>
      </c>
      <c r="C69" s="99" t="s">
        <v>103</v>
      </c>
      <c r="D69" s="235"/>
      <c r="E69" s="235"/>
      <c r="F69" s="261"/>
    </row>
    <row r="70" spans="1:6" ht="15" customHeight="1" thickBot="1" x14ac:dyDescent="0.25">
      <c r="A70" s="98">
        <v>4</v>
      </c>
      <c r="B70" s="97"/>
      <c r="C70" s="96" t="s">
        <v>64</v>
      </c>
      <c r="D70" s="255"/>
      <c r="E70" s="255"/>
      <c r="F70" s="266"/>
    </row>
    <row r="71" spans="1:6" ht="15" customHeight="1" thickBot="1" x14ac:dyDescent="0.25">
      <c r="A71" s="98">
        <v>5</v>
      </c>
      <c r="B71" s="97"/>
      <c r="C71" s="96" t="s">
        <v>33</v>
      </c>
      <c r="D71" s="255"/>
      <c r="E71" s="255"/>
      <c r="F71" s="266"/>
    </row>
    <row r="72" spans="1:6" ht="15" customHeight="1" thickBot="1" x14ac:dyDescent="0.25">
      <c r="A72" s="98">
        <v>6</v>
      </c>
      <c r="B72" s="97"/>
      <c r="C72" s="96" t="s">
        <v>205</v>
      </c>
      <c r="D72" s="255"/>
      <c r="E72" s="255"/>
      <c r="F72" s="266"/>
    </row>
    <row r="73" spans="1:6" s="88" customFormat="1" ht="15" customHeight="1" thickBot="1" x14ac:dyDescent="0.25">
      <c r="A73" s="98">
        <v>7</v>
      </c>
      <c r="B73" s="97"/>
      <c r="C73" s="96" t="s">
        <v>54</v>
      </c>
      <c r="D73" s="270">
        <f>SUM(D74:D75)</f>
        <v>0</v>
      </c>
      <c r="E73" s="273">
        <f>SUM(E74:E76)</f>
        <v>1523139</v>
      </c>
      <c r="F73" s="269">
        <f>SUM(F74:F76)</f>
        <v>1523139</v>
      </c>
    </row>
    <row r="74" spans="1:6" ht="15" customHeight="1" x14ac:dyDescent="0.2">
      <c r="A74" s="113"/>
      <c r="B74" s="112">
        <v>1</v>
      </c>
      <c r="C74" s="122" t="s">
        <v>55</v>
      </c>
      <c r="D74" s="257"/>
      <c r="E74" s="257"/>
      <c r="F74" s="258"/>
    </row>
    <row r="75" spans="1:6" ht="15" customHeight="1" x14ac:dyDescent="0.2">
      <c r="A75" s="94"/>
      <c r="B75" s="93">
        <v>2</v>
      </c>
      <c r="C75" s="92" t="s">
        <v>153</v>
      </c>
      <c r="D75" s="234"/>
      <c r="E75" s="440"/>
      <c r="F75" s="254"/>
    </row>
    <row r="76" spans="1:6" ht="15" customHeight="1" x14ac:dyDescent="0.2">
      <c r="A76" s="438"/>
      <c r="B76" s="120">
        <v>3</v>
      </c>
      <c r="C76" s="119" t="s">
        <v>309</v>
      </c>
      <c r="D76" s="234"/>
      <c r="E76" s="440">
        <v>1523139</v>
      </c>
      <c r="F76" s="254">
        <v>1523139</v>
      </c>
    </row>
    <row r="77" spans="1:6" ht="15" customHeight="1" x14ac:dyDescent="0.2">
      <c r="A77" s="441">
        <v>8</v>
      </c>
      <c r="B77" s="442"/>
      <c r="C77" s="443" t="s">
        <v>152</v>
      </c>
      <c r="D77" s="275">
        <f>SUM(D78:D79)</f>
        <v>34662078</v>
      </c>
      <c r="E77" s="439">
        <f>SUM(E78:E79)</f>
        <v>35753627</v>
      </c>
      <c r="F77" s="274">
        <f>SUM(F78:F79)</f>
        <v>35753627</v>
      </c>
    </row>
    <row r="78" spans="1:6" ht="15" customHeight="1" x14ac:dyDescent="0.2">
      <c r="A78" s="94"/>
      <c r="B78" s="93">
        <v>1</v>
      </c>
      <c r="C78" s="92" t="s">
        <v>214</v>
      </c>
      <c r="D78" s="234">
        <v>29125675</v>
      </c>
      <c r="E78" s="234">
        <v>29821314</v>
      </c>
      <c r="F78" s="254">
        <v>29821314</v>
      </c>
    </row>
    <row r="79" spans="1:6" s="88" customFormat="1" ht="13.5" thickBot="1" x14ac:dyDescent="0.25">
      <c r="A79" s="91"/>
      <c r="B79" s="90">
        <v>3</v>
      </c>
      <c r="C79" s="89" t="s">
        <v>215</v>
      </c>
      <c r="D79" s="267">
        <v>5536403</v>
      </c>
      <c r="E79" s="267">
        <v>5932313</v>
      </c>
      <c r="F79" s="268">
        <v>5932313</v>
      </c>
    </row>
    <row r="80" spans="1:6" ht="19.5" customHeight="1" thickBot="1" x14ac:dyDescent="0.25">
      <c r="A80" s="87"/>
      <c r="B80" s="86"/>
      <c r="C80" s="85" t="s">
        <v>151</v>
      </c>
      <c r="D80" s="272">
        <f>D52+D60+D64+D70+D71+D72+D73+D77</f>
        <v>130075010</v>
      </c>
      <c r="E80" s="272">
        <f>E52+E60+E64+E70+E71+E72+E73+E77</f>
        <v>171592522</v>
      </c>
      <c r="F80" s="276">
        <f>F52+F60+F64+F70+F71+F72+F73+F77</f>
        <v>129586108</v>
      </c>
    </row>
    <row r="81" spans="1:6" ht="13.5" thickBot="1" x14ac:dyDescent="0.25">
      <c r="A81" s="84"/>
      <c r="B81" s="83"/>
      <c r="C81" s="83"/>
      <c r="D81" s="83"/>
      <c r="E81" s="83"/>
      <c r="F81" s="83"/>
    </row>
    <row r="82" spans="1:6" ht="16.5" thickBot="1" x14ac:dyDescent="0.25">
      <c r="A82" s="82" t="s">
        <v>150</v>
      </c>
      <c r="B82" s="81"/>
      <c r="C82" s="80"/>
      <c r="D82" s="206"/>
      <c r="E82" s="206"/>
      <c r="F82" s="79">
        <v>13</v>
      </c>
    </row>
  </sheetData>
  <mergeCells count="4">
    <mergeCell ref="C5:C6"/>
    <mergeCell ref="F5:F6"/>
    <mergeCell ref="D5:D6"/>
    <mergeCell ref="E5:E6"/>
  </mergeCells>
  <phoneticPr fontId="25" type="noConversion"/>
  <printOptions horizontalCentered="1"/>
  <pageMargins left="1.1811023622047245" right="0.98425196850393704" top="0.31496062992125984" bottom="0.47244094488188981" header="0.51181102362204722" footer="0.47244094488188981"/>
  <pageSetup paperSize="9" scale="78" orientation="portrait" r:id="rId1"/>
  <headerFooter alignWithMargins="0"/>
  <rowBreaks count="1" manualBreakCount="1">
    <brk id="49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Normal="100" workbookViewId="0">
      <selection activeCell="F39" sqref="F39"/>
    </sheetView>
  </sheetViews>
  <sheetFormatPr defaultRowHeight="12.75" x14ac:dyDescent="0.2"/>
  <cols>
    <col min="1" max="1" width="11.6640625" style="7" customWidth="1"/>
    <col min="2" max="2" width="10" style="1" customWidth="1"/>
    <col min="3" max="3" width="45.6640625" style="1" bestFit="1" customWidth="1"/>
    <col min="4" max="6" width="15.83203125" style="1" customWidth="1"/>
    <col min="7" max="16384" width="9.33203125" style="1"/>
  </cols>
  <sheetData>
    <row r="1" spans="1:6" s="148" customFormat="1" ht="21" customHeight="1" thickBot="1" x14ac:dyDescent="0.25">
      <c r="A1" s="151"/>
      <c r="B1" s="150"/>
      <c r="C1" s="150"/>
      <c r="D1" s="150"/>
      <c r="E1" s="150"/>
      <c r="F1" s="149" t="s">
        <v>210</v>
      </c>
    </row>
    <row r="2" spans="1:6" s="139" customFormat="1" ht="15.75" x14ac:dyDescent="0.2">
      <c r="A2" s="147" t="s">
        <v>191</v>
      </c>
      <c r="B2" s="146"/>
      <c r="C2" s="145" t="s">
        <v>209</v>
      </c>
      <c r="D2" s="203"/>
      <c r="E2" s="203"/>
      <c r="F2" s="144"/>
    </row>
    <row r="3" spans="1:6" s="139" customFormat="1" ht="16.5" thickBot="1" x14ac:dyDescent="0.25">
      <c r="A3" s="143" t="s">
        <v>190</v>
      </c>
      <c r="B3" s="142"/>
      <c r="C3" s="182" t="s">
        <v>198</v>
      </c>
      <c r="D3" s="207"/>
      <c r="E3" s="207"/>
      <c r="F3" s="181" t="s">
        <v>197</v>
      </c>
    </row>
    <row r="4" spans="1:6" s="136" customFormat="1" ht="21" customHeight="1" thickBot="1" x14ac:dyDescent="0.3">
      <c r="A4" s="138"/>
      <c r="B4" s="138"/>
      <c r="C4" s="138"/>
      <c r="D4" s="138"/>
      <c r="E4" s="138"/>
      <c r="F4" s="137" t="s">
        <v>345</v>
      </c>
    </row>
    <row r="5" spans="1:6" ht="38.25" x14ac:dyDescent="0.2">
      <c r="A5" s="135" t="s">
        <v>187</v>
      </c>
      <c r="B5" s="134" t="s">
        <v>186</v>
      </c>
      <c r="C5" s="513" t="s">
        <v>185</v>
      </c>
      <c r="D5" s="513" t="s">
        <v>355</v>
      </c>
      <c r="E5" s="513" t="s">
        <v>356</v>
      </c>
      <c r="F5" s="515" t="s">
        <v>357</v>
      </c>
    </row>
    <row r="6" spans="1:6" ht="13.5" thickBot="1" x14ac:dyDescent="0.25">
      <c r="A6" s="180" t="s">
        <v>184</v>
      </c>
      <c r="B6" s="179"/>
      <c r="C6" s="514"/>
      <c r="D6" s="514"/>
      <c r="E6" s="514"/>
      <c r="F6" s="516"/>
    </row>
    <row r="7" spans="1:6" s="8" customFormat="1" ht="16.5" thickBot="1" x14ac:dyDescent="0.25">
      <c r="A7" s="131">
        <v>1</v>
      </c>
      <c r="B7" s="130">
        <v>2</v>
      </c>
      <c r="C7" s="130">
        <v>3</v>
      </c>
      <c r="D7" s="205"/>
      <c r="E7" s="205"/>
      <c r="F7" s="129">
        <v>4</v>
      </c>
    </row>
    <row r="8" spans="1:6" s="161" customFormat="1" ht="15.95" customHeight="1" thickBot="1" x14ac:dyDescent="0.25">
      <c r="A8" s="165"/>
      <c r="B8" s="164"/>
      <c r="C8" s="163" t="s">
        <v>24</v>
      </c>
      <c r="D8" s="163"/>
      <c r="E8" s="163"/>
      <c r="F8" s="162"/>
    </row>
    <row r="9" spans="1:6" s="88" customFormat="1" ht="15" customHeight="1" thickBot="1" x14ac:dyDescent="0.25">
      <c r="A9" s="98">
        <v>1</v>
      </c>
      <c r="B9" s="97"/>
      <c r="C9" s="96" t="s">
        <v>183</v>
      </c>
      <c r="D9" s="252">
        <f>SUM(D10:D15)</f>
        <v>305000</v>
      </c>
      <c r="E9" s="252">
        <f>SUM(E10:E15)</f>
        <v>383846</v>
      </c>
      <c r="F9" s="253">
        <f>SUM(F10:F15)</f>
        <v>373146</v>
      </c>
    </row>
    <row r="10" spans="1:6" ht="15" customHeight="1" x14ac:dyDescent="0.2">
      <c r="A10" s="94"/>
      <c r="B10" s="93">
        <v>1</v>
      </c>
      <c r="C10" s="92" t="s">
        <v>182</v>
      </c>
      <c r="D10" s="234"/>
      <c r="E10" s="234"/>
      <c r="F10" s="254"/>
    </row>
    <row r="11" spans="1:6" ht="15" customHeight="1" x14ac:dyDescent="0.2">
      <c r="A11" s="94"/>
      <c r="B11" s="93">
        <v>2</v>
      </c>
      <c r="C11" s="92" t="s">
        <v>181</v>
      </c>
      <c r="D11" s="234"/>
      <c r="E11" s="234">
        <v>3996</v>
      </c>
      <c r="F11" s="254">
        <v>3996</v>
      </c>
    </row>
    <row r="12" spans="1:6" ht="15" customHeight="1" x14ac:dyDescent="0.2">
      <c r="A12" s="94"/>
      <c r="B12" s="93">
        <v>3</v>
      </c>
      <c r="C12" s="92" t="s">
        <v>180</v>
      </c>
      <c r="D12" s="234">
        <v>240000</v>
      </c>
      <c r="E12" s="234">
        <v>299092</v>
      </c>
      <c r="F12" s="254">
        <v>290667</v>
      </c>
    </row>
    <row r="13" spans="1:6" ht="15" customHeight="1" x14ac:dyDescent="0.2">
      <c r="A13" s="94"/>
      <c r="B13" s="93">
        <v>4</v>
      </c>
      <c r="C13" s="92" t="s">
        <v>179</v>
      </c>
      <c r="D13" s="234">
        <v>65000</v>
      </c>
      <c r="E13" s="234">
        <v>80758</v>
      </c>
      <c r="F13" s="254">
        <v>78483</v>
      </c>
    </row>
    <row r="14" spans="1:6" ht="15" customHeight="1" x14ac:dyDescent="0.2">
      <c r="A14" s="94"/>
      <c r="B14" s="93">
        <v>5</v>
      </c>
      <c r="C14" s="92" t="s">
        <v>178</v>
      </c>
      <c r="D14" s="234"/>
      <c r="E14" s="234"/>
      <c r="F14" s="254"/>
    </row>
    <row r="15" spans="1:6" ht="15" customHeight="1" thickBot="1" x14ac:dyDescent="0.25">
      <c r="A15" s="101"/>
      <c r="B15" s="100">
        <v>6</v>
      </c>
      <c r="C15" s="99" t="s">
        <v>177</v>
      </c>
      <c r="D15" s="235"/>
      <c r="E15" s="235"/>
      <c r="F15" s="261"/>
    </row>
    <row r="16" spans="1:6" ht="15" customHeight="1" thickBot="1" x14ac:dyDescent="0.25">
      <c r="A16" s="173">
        <v>3</v>
      </c>
      <c r="B16" s="178">
        <v>1</v>
      </c>
      <c r="C16" s="171" t="s">
        <v>174</v>
      </c>
      <c r="D16" s="277"/>
      <c r="E16" s="277"/>
      <c r="F16" s="278"/>
    </row>
    <row r="17" spans="1:6" s="88" customFormat="1" ht="15" customHeight="1" thickBot="1" x14ac:dyDescent="0.25">
      <c r="A17" s="98">
        <v>5</v>
      </c>
      <c r="B17" s="97"/>
      <c r="C17" s="96" t="s">
        <v>196</v>
      </c>
      <c r="D17" s="270">
        <f>SUM(D18:D19)</f>
        <v>0</v>
      </c>
      <c r="E17" s="270">
        <f>SUM(E18:E19)</f>
        <v>200000</v>
      </c>
      <c r="F17" s="269">
        <f>SUM(F18:F19)</f>
        <v>200000</v>
      </c>
    </row>
    <row r="18" spans="1:6" ht="15" customHeight="1" x14ac:dyDescent="0.2">
      <c r="A18" s="94"/>
      <c r="B18" s="93">
        <v>1</v>
      </c>
      <c r="C18" s="92" t="s">
        <v>195</v>
      </c>
      <c r="D18" s="234"/>
      <c r="E18" s="234">
        <v>200000</v>
      </c>
      <c r="F18" s="254">
        <v>200000</v>
      </c>
    </row>
    <row r="19" spans="1:6" ht="15" customHeight="1" thickBot="1" x14ac:dyDescent="0.25">
      <c r="A19" s="101"/>
      <c r="B19" s="100">
        <v>2</v>
      </c>
      <c r="C19" s="99" t="s">
        <v>194</v>
      </c>
      <c r="D19" s="235"/>
      <c r="E19" s="235"/>
      <c r="F19" s="261"/>
    </row>
    <row r="20" spans="1:6" ht="15" customHeight="1" thickBot="1" x14ac:dyDescent="0.25">
      <c r="A20" s="98">
        <v>7</v>
      </c>
      <c r="B20" s="177"/>
      <c r="C20" s="96" t="s">
        <v>163</v>
      </c>
      <c r="D20" s="252">
        <f>D21+D22</f>
        <v>48336</v>
      </c>
      <c r="E20" s="252">
        <f>E21+E22</f>
        <v>217306</v>
      </c>
      <c r="F20" s="253">
        <f>F21+F22</f>
        <v>217306</v>
      </c>
    </row>
    <row r="21" spans="1:6" ht="15" customHeight="1" thickBot="1" x14ac:dyDescent="0.25">
      <c r="A21" s="176"/>
      <c r="B21" s="175">
        <v>1</v>
      </c>
      <c r="C21" s="174" t="s">
        <v>162</v>
      </c>
      <c r="D21" s="279">
        <v>48336</v>
      </c>
      <c r="E21" s="279">
        <v>217306</v>
      </c>
      <c r="F21" s="280">
        <v>217306</v>
      </c>
    </row>
    <row r="22" spans="1:6" ht="15" customHeight="1" thickBot="1" x14ac:dyDescent="0.25">
      <c r="A22" s="176"/>
      <c r="B22" s="175">
        <v>2</v>
      </c>
      <c r="C22" s="174" t="s">
        <v>56</v>
      </c>
      <c r="D22" s="279"/>
      <c r="E22" s="279"/>
      <c r="F22" s="280"/>
    </row>
    <row r="23" spans="1:6" s="88" customFormat="1" ht="15" customHeight="1" thickBot="1" x14ac:dyDescent="0.25">
      <c r="A23" s="173">
        <v>8</v>
      </c>
      <c r="B23" s="172">
        <v>1</v>
      </c>
      <c r="C23" s="171" t="s">
        <v>200</v>
      </c>
      <c r="D23" s="277">
        <v>29125675</v>
      </c>
      <c r="E23" s="277">
        <v>29821314</v>
      </c>
      <c r="F23" s="278">
        <v>29821314</v>
      </c>
    </row>
    <row r="24" spans="1:6" s="106" customFormat="1" ht="15" customHeight="1" thickBot="1" x14ac:dyDescent="0.25">
      <c r="A24" s="170"/>
      <c r="B24" s="169"/>
      <c r="C24" s="107" t="s">
        <v>161</v>
      </c>
      <c r="D24" s="272">
        <f>D9+D16+D17+D20+D23</f>
        <v>29479011</v>
      </c>
      <c r="E24" s="272">
        <f>E9+E16+E17+E20+E23</f>
        <v>30622466</v>
      </c>
      <c r="F24" s="271">
        <f>F9+F16+F17+F20+F23</f>
        <v>30611766</v>
      </c>
    </row>
    <row r="25" spans="1:6" s="106" customFormat="1" ht="9.9499999999999993" customHeight="1" thickBot="1" x14ac:dyDescent="0.25">
      <c r="A25" s="168"/>
      <c r="B25" s="167"/>
      <c r="C25" s="166"/>
      <c r="D25" s="281"/>
      <c r="E25" s="281"/>
      <c r="F25" s="282"/>
    </row>
    <row r="26" spans="1:6" s="161" customFormat="1" ht="15" customHeight="1" thickBot="1" x14ac:dyDescent="0.25">
      <c r="A26" s="165"/>
      <c r="B26" s="164"/>
      <c r="C26" s="163" t="s">
        <v>30</v>
      </c>
      <c r="D26" s="283"/>
      <c r="E26" s="283"/>
      <c r="F26" s="284"/>
    </row>
    <row r="27" spans="1:6" s="88" customFormat="1" ht="15" customHeight="1" thickBot="1" x14ac:dyDescent="0.25">
      <c r="A27" s="98">
        <v>9</v>
      </c>
      <c r="B27" s="97"/>
      <c r="C27" s="96" t="s">
        <v>160</v>
      </c>
      <c r="D27" s="270">
        <f>SUM(D28:D34)</f>
        <v>28979011</v>
      </c>
      <c r="E27" s="270">
        <f>SUM(E28:E34)</f>
        <v>30598476</v>
      </c>
      <c r="F27" s="269">
        <f>SUM(F28:F34)</f>
        <v>30577617</v>
      </c>
    </row>
    <row r="28" spans="1:6" ht="15" customHeight="1" x14ac:dyDescent="0.2">
      <c r="A28" s="94"/>
      <c r="B28" s="93">
        <v>1</v>
      </c>
      <c r="C28" s="122" t="s">
        <v>37</v>
      </c>
      <c r="D28" s="232">
        <v>18676880</v>
      </c>
      <c r="E28" s="232">
        <v>19227066</v>
      </c>
      <c r="F28" s="254">
        <v>19227066</v>
      </c>
    </row>
    <row r="29" spans="1:6" ht="15" customHeight="1" x14ac:dyDescent="0.2">
      <c r="A29" s="94"/>
      <c r="B29" s="93">
        <v>2</v>
      </c>
      <c r="C29" s="92" t="s">
        <v>19</v>
      </c>
      <c r="D29" s="234">
        <v>3690131</v>
      </c>
      <c r="E29" s="234">
        <v>3918539</v>
      </c>
      <c r="F29" s="254">
        <v>3918539</v>
      </c>
    </row>
    <row r="30" spans="1:6" ht="15" customHeight="1" x14ac:dyDescent="0.2">
      <c r="A30" s="101"/>
      <c r="B30" s="100">
        <v>3</v>
      </c>
      <c r="C30" s="99" t="s">
        <v>20</v>
      </c>
      <c r="D30" s="235">
        <v>6612000</v>
      </c>
      <c r="E30" s="235">
        <v>7452871</v>
      </c>
      <c r="F30" s="261">
        <v>7432012</v>
      </c>
    </row>
    <row r="31" spans="1:6" s="88" customFormat="1" ht="15" customHeight="1" x14ac:dyDescent="0.2">
      <c r="A31" s="94"/>
      <c r="B31" s="93">
        <v>4</v>
      </c>
      <c r="C31" s="92" t="s">
        <v>62</v>
      </c>
      <c r="D31" s="234"/>
      <c r="E31" s="234"/>
      <c r="F31" s="254"/>
    </row>
    <row r="32" spans="1:6" s="88" customFormat="1" ht="15" customHeight="1" x14ac:dyDescent="0.2">
      <c r="A32" s="111"/>
      <c r="B32" s="110">
        <v>5</v>
      </c>
      <c r="C32" s="92" t="s">
        <v>193</v>
      </c>
      <c r="D32" s="232"/>
      <c r="E32" s="232"/>
      <c r="F32" s="262"/>
    </row>
    <row r="33" spans="1:6" ht="15" customHeight="1" x14ac:dyDescent="0.2">
      <c r="A33" s="111"/>
      <c r="B33" s="110">
        <v>6</v>
      </c>
      <c r="C33" s="118" t="s">
        <v>157</v>
      </c>
      <c r="D33" s="232"/>
      <c r="E33" s="232"/>
      <c r="F33" s="262"/>
    </row>
    <row r="34" spans="1:6" ht="15" customHeight="1" thickBot="1" x14ac:dyDescent="0.25">
      <c r="A34" s="94"/>
      <c r="B34" s="93">
        <v>7</v>
      </c>
      <c r="C34" s="92" t="s">
        <v>21</v>
      </c>
      <c r="D34" s="234"/>
      <c r="E34" s="234"/>
      <c r="F34" s="254"/>
    </row>
    <row r="35" spans="1:6" s="88" customFormat="1" ht="15" customHeight="1" thickBot="1" x14ac:dyDescent="0.25">
      <c r="A35" s="98">
        <v>10</v>
      </c>
      <c r="B35" s="97"/>
      <c r="C35" s="96" t="s">
        <v>156</v>
      </c>
      <c r="D35" s="270">
        <f>SUM(D36:D38)</f>
        <v>500000</v>
      </c>
      <c r="E35" s="270">
        <f>SUM(E36:E38)</f>
        <v>23990</v>
      </c>
      <c r="F35" s="269">
        <f>SUM(F36:F38)</f>
        <v>23990</v>
      </c>
    </row>
    <row r="36" spans="1:6" ht="15" customHeight="1" x14ac:dyDescent="0.2">
      <c r="A36" s="94"/>
      <c r="B36" s="93">
        <v>1</v>
      </c>
      <c r="C36" s="92" t="s">
        <v>58</v>
      </c>
      <c r="D36" s="234"/>
      <c r="E36" s="234"/>
      <c r="F36" s="254"/>
    </row>
    <row r="37" spans="1:6" ht="15" customHeight="1" x14ac:dyDescent="0.2">
      <c r="A37" s="94"/>
      <c r="B37" s="93">
        <v>2</v>
      </c>
      <c r="C37" s="92" t="s">
        <v>65</v>
      </c>
      <c r="D37" s="234"/>
      <c r="E37" s="234"/>
      <c r="F37" s="254"/>
    </row>
    <row r="38" spans="1:6" ht="15" customHeight="1" x14ac:dyDescent="0.2">
      <c r="A38" s="94"/>
      <c r="B38" s="93">
        <v>3</v>
      </c>
      <c r="C38" s="92" t="s">
        <v>154</v>
      </c>
      <c r="D38" s="234">
        <v>500000</v>
      </c>
      <c r="E38" s="234">
        <v>23990</v>
      </c>
      <c r="F38" s="254">
        <v>23990</v>
      </c>
    </row>
    <row r="39" spans="1:6" ht="15" customHeight="1" thickBot="1" x14ac:dyDescent="0.25">
      <c r="A39" s="160">
        <v>11</v>
      </c>
      <c r="B39" s="95"/>
      <c r="C39" s="159" t="s">
        <v>22</v>
      </c>
      <c r="D39" s="287">
        <f>D40+D41</f>
        <v>0</v>
      </c>
      <c r="E39" s="287">
        <f>E40+E41</f>
        <v>0</v>
      </c>
      <c r="F39" s="286">
        <f>F40+F41</f>
        <v>0</v>
      </c>
    </row>
    <row r="40" spans="1:6" ht="15" customHeight="1" x14ac:dyDescent="0.2">
      <c r="A40" s="113"/>
      <c r="B40" s="112">
        <v>1</v>
      </c>
      <c r="C40" s="158" t="s">
        <v>32</v>
      </c>
      <c r="D40" s="285"/>
      <c r="E40" s="285"/>
      <c r="F40" s="258"/>
    </row>
    <row r="41" spans="1:6" ht="15" customHeight="1" thickBot="1" x14ac:dyDescent="0.25">
      <c r="A41" s="157"/>
      <c r="B41" s="156">
        <v>2</v>
      </c>
      <c r="C41" s="89" t="s">
        <v>192</v>
      </c>
      <c r="D41" s="267"/>
      <c r="E41" s="267"/>
      <c r="F41" s="268"/>
    </row>
    <row r="42" spans="1:6" ht="15" customHeight="1" thickBot="1" x14ac:dyDescent="0.25">
      <c r="A42" s="109"/>
      <c r="B42" s="108"/>
      <c r="C42" s="107" t="s">
        <v>151</v>
      </c>
      <c r="D42" s="272">
        <f>D27+D35+D39</f>
        <v>29479011</v>
      </c>
      <c r="E42" s="272">
        <f>E27+E35+E39</f>
        <v>30622466</v>
      </c>
      <c r="F42" s="271">
        <f>F27+F35+F39</f>
        <v>30601607</v>
      </c>
    </row>
    <row r="43" spans="1:6" ht="9.9499999999999993" customHeight="1" thickBot="1" x14ac:dyDescent="0.25"/>
    <row r="44" spans="1:6" ht="13.5" thickBot="1" x14ac:dyDescent="0.25">
      <c r="A44" s="155" t="s">
        <v>150</v>
      </c>
      <c r="B44" s="154"/>
      <c r="C44" s="153"/>
      <c r="D44" s="208"/>
      <c r="E44" s="208"/>
      <c r="F44" s="152">
        <v>7</v>
      </c>
    </row>
  </sheetData>
  <mergeCells count="4">
    <mergeCell ref="C5:C6"/>
    <mergeCell ref="F5:F6"/>
    <mergeCell ref="D5:D6"/>
    <mergeCell ref="E5:E6"/>
  </mergeCells>
  <phoneticPr fontId="25" type="noConversion"/>
  <printOptions horizontalCentered="1"/>
  <pageMargins left="0.98425196850393704" right="0.47244094488188981" top="0.51181102362204722" bottom="0.47244094488188981" header="0.59055118110236227" footer="0.62992125984251968"/>
  <pageSetup paperSize="9" scale="78" orientation="portrait" r:id="rId1"/>
  <headerFooter alignWithMargins="0"/>
  <rowBreaks count="1" manualBreakCount="1">
    <brk id="202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D9" sqref="D9"/>
    </sheetView>
  </sheetViews>
  <sheetFormatPr defaultRowHeight="12.75" x14ac:dyDescent="0.2"/>
  <cols>
    <col min="1" max="1" width="27.1640625" style="3" customWidth="1"/>
    <col min="2" max="4" width="15.83203125" style="2" customWidth="1"/>
    <col min="5" max="5" width="28.5" style="2" customWidth="1"/>
    <col min="6" max="8" width="15.83203125" style="2" customWidth="1"/>
    <col min="9" max="16384" width="9.33203125" style="2"/>
  </cols>
  <sheetData>
    <row r="1" spans="1:8" ht="39.75" customHeight="1" x14ac:dyDescent="0.2">
      <c r="A1" s="10" t="s">
        <v>34</v>
      </c>
      <c r="B1" s="9"/>
      <c r="C1" s="9"/>
      <c r="D1" s="9"/>
      <c r="E1" s="9"/>
      <c r="F1" s="9"/>
      <c r="G1" s="9"/>
      <c r="H1" s="9"/>
    </row>
    <row r="2" spans="1:8" ht="14.25" thickBot="1" x14ac:dyDescent="0.25">
      <c r="H2" s="19" t="s">
        <v>347</v>
      </c>
    </row>
    <row r="3" spans="1:8" ht="24" customHeight="1" thickBot="1" x14ac:dyDescent="0.25">
      <c r="A3" s="20" t="s">
        <v>24</v>
      </c>
      <c r="B3" s="21"/>
      <c r="C3" s="21"/>
      <c r="D3" s="21"/>
      <c r="E3" s="20" t="s">
        <v>30</v>
      </c>
      <c r="F3" s="21"/>
      <c r="G3" s="21"/>
      <c r="H3" s="22"/>
    </row>
    <row r="4" spans="1:8" s="5" customFormat="1" ht="38.1" customHeight="1" thickBot="1" x14ac:dyDescent="0.25">
      <c r="A4" s="11" t="s">
        <v>35</v>
      </c>
      <c r="B4" s="4" t="s">
        <v>363</v>
      </c>
      <c r="C4" s="4" t="s">
        <v>364</v>
      </c>
      <c r="D4" s="4" t="s">
        <v>365</v>
      </c>
      <c r="E4" s="11" t="s">
        <v>35</v>
      </c>
      <c r="F4" s="4" t="s">
        <v>363</v>
      </c>
      <c r="G4" s="4" t="s">
        <v>364</v>
      </c>
      <c r="H4" s="322" t="s">
        <v>365</v>
      </c>
    </row>
    <row r="5" spans="1:8" ht="18" customHeight="1" x14ac:dyDescent="0.2">
      <c r="A5" s="39" t="s">
        <v>36</v>
      </c>
      <c r="B5" s="292">
        <v>5470800</v>
      </c>
      <c r="C5" s="292">
        <v>12972977</v>
      </c>
      <c r="D5" s="198">
        <v>8925508</v>
      </c>
      <c r="E5" s="27" t="s">
        <v>37</v>
      </c>
      <c r="F5" s="292">
        <v>36855012</v>
      </c>
      <c r="G5" s="292">
        <v>39415481</v>
      </c>
      <c r="H5" s="298">
        <v>39415481</v>
      </c>
    </row>
    <row r="6" spans="1:8" ht="27.95" customHeight="1" x14ac:dyDescent="0.2">
      <c r="A6" s="40" t="s">
        <v>68</v>
      </c>
      <c r="B6" s="293">
        <v>20080000</v>
      </c>
      <c r="C6" s="293">
        <v>43266360</v>
      </c>
      <c r="D6" s="199">
        <v>21785079</v>
      </c>
      <c r="E6" s="24" t="s">
        <v>38</v>
      </c>
      <c r="F6" s="293">
        <v>6964155</v>
      </c>
      <c r="G6" s="293">
        <v>7432560</v>
      </c>
      <c r="H6" s="299">
        <v>7432560</v>
      </c>
    </row>
    <row r="7" spans="1:8" ht="18" customHeight="1" x14ac:dyDescent="0.2">
      <c r="A7" s="40" t="s">
        <v>61</v>
      </c>
      <c r="B7" s="293">
        <v>44408190</v>
      </c>
      <c r="C7" s="293">
        <v>48891806</v>
      </c>
      <c r="D7" s="199">
        <v>48891806</v>
      </c>
      <c r="E7" s="24" t="s">
        <v>39</v>
      </c>
      <c r="F7" s="293">
        <v>45322000</v>
      </c>
      <c r="G7" s="293">
        <v>39991144</v>
      </c>
      <c r="H7" s="299">
        <v>38689956</v>
      </c>
    </row>
    <row r="8" spans="1:8" ht="18" customHeight="1" x14ac:dyDescent="0.2">
      <c r="A8" s="40" t="s">
        <v>111</v>
      </c>
      <c r="B8" s="293">
        <v>21782125</v>
      </c>
      <c r="C8" s="293">
        <v>9109476</v>
      </c>
      <c r="D8" s="199">
        <v>9109476</v>
      </c>
      <c r="E8" s="25" t="s">
        <v>62</v>
      </c>
      <c r="F8" s="293"/>
      <c r="G8" s="293">
        <v>945832</v>
      </c>
      <c r="H8" s="299">
        <v>945832</v>
      </c>
    </row>
    <row r="9" spans="1:8" ht="22.5" customHeight="1" x14ac:dyDescent="0.2">
      <c r="A9" s="40" t="s">
        <v>29</v>
      </c>
      <c r="B9" s="293"/>
      <c r="C9" s="293"/>
      <c r="D9" s="199"/>
      <c r="E9" s="24" t="s">
        <v>112</v>
      </c>
      <c r="F9" s="293">
        <v>7186403</v>
      </c>
      <c r="G9" s="293">
        <v>7197303</v>
      </c>
      <c r="H9" s="299">
        <v>7197303</v>
      </c>
    </row>
    <row r="10" spans="1:8" ht="18" customHeight="1" x14ac:dyDescent="0.2">
      <c r="A10" s="40" t="s">
        <v>141</v>
      </c>
      <c r="B10" s="293"/>
      <c r="C10" s="293"/>
      <c r="D10" s="199"/>
      <c r="E10" s="24" t="s">
        <v>40</v>
      </c>
      <c r="F10" s="293">
        <v>4150000</v>
      </c>
      <c r="G10" s="293">
        <v>5798798</v>
      </c>
      <c r="H10" s="299">
        <v>5793798</v>
      </c>
    </row>
    <row r="11" spans="1:8" ht="26.25" customHeight="1" x14ac:dyDescent="0.2">
      <c r="A11" s="40" t="s">
        <v>52</v>
      </c>
      <c r="B11" s="293"/>
      <c r="C11" s="293">
        <v>1788478</v>
      </c>
      <c r="D11" s="199">
        <v>1788478</v>
      </c>
      <c r="E11" s="24" t="s">
        <v>142</v>
      </c>
      <c r="F11" s="293"/>
      <c r="G11" s="293"/>
      <c r="H11" s="299"/>
    </row>
    <row r="12" spans="1:8" ht="18" customHeight="1" x14ac:dyDescent="0.2">
      <c r="A12" s="40" t="s">
        <v>63</v>
      </c>
      <c r="B12" s="293">
        <v>38687231</v>
      </c>
      <c r="C12" s="293">
        <v>38061037</v>
      </c>
      <c r="D12" s="199">
        <v>38061037</v>
      </c>
      <c r="E12" s="24" t="s">
        <v>41</v>
      </c>
      <c r="F12" s="293">
        <v>2450776</v>
      </c>
      <c r="G12" s="293">
        <v>5721085</v>
      </c>
      <c r="H12" s="299"/>
    </row>
    <row r="13" spans="1:8" ht="18" customHeight="1" x14ac:dyDescent="0.2">
      <c r="A13" s="26" t="s">
        <v>146</v>
      </c>
      <c r="B13" s="293"/>
      <c r="C13" s="293"/>
      <c r="D13" s="199"/>
      <c r="E13" s="24" t="s">
        <v>54</v>
      </c>
      <c r="F13" s="293"/>
      <c r="G13" s="293">
        <v>1523139</v>
      </c>
      <c r="H13" s="299">
        <v>1523139</v>
      </c>
    </row>
    <row r="14" spans="1:8" ht="18" customHeight="1" x14ac:dyDescent="0.2">
      <c r="A14" s="26"/>
      <c r="B14" s="293"/>
      <c r="C14" s="293"/>
      <c r="D14" s="199"/>
      <c r="E14" s="26" t="s">
        <v>143</v>
      </c>
      <c r="F14" s="293"/>
      <c r="G14" s="293"/>
      <c r="H14" s="299"/>
    </row>
    <row r="15" spans="1:8" ht="18" customHeight="1" x14ac:dyDescent="0.2">
      <c r="A15" s="26"/>
      <c r="B15" s="293"/>
      <c r="C15" s="293"/>
      <c r="D15" s="199"/>
      <c r="E15" s="26" t="s">
        <v>147</v>
      </c>
      <c r="F15" s="293"/>
      <c r="G15" s="293"/>
      <c r="H15" s="299"/>
    </row>
    <row r="16" spans="1:8" ht="18" customHeight="1" x14ac:dyDescent="0.2">
      <c r="A16" s="26"/>
      <c r="B16" s="293"/>
      <c r="C16" s="293"/>
      <c r="D16" s="199"/>
      <c r="E16" s="26" t="s">
        <v>148</v>
      </c>
      <c r="F16" s="293"/>
      <c r="G16" s="293"/>
      <c r="H16" s="299"/>
    </row>
    <row r="17" spans="1:8" ht="18" customHeight="1" x14ac:dyDescent="0.2">
      <c r="A17" s="26"/>
      <c r="B17" s="293"/>
      <c r="C17" s="293"/>
      <c r="D17" s="199"/>
      <c r="E17" s="26"/>
      <c r="F17" s="293"/>
      <c r="G17" s="293"/>
      <c r="H17" s="299"/>
    </row>
    <row r="18" spans="1:8" ht="18" customHeight="1" x14ac:dyDescent="0.2">
      <c r="A18" s="26"/>
      <c r="B18" s="293"/>
      <c r="C18" s="293"/>
      <c r="D18" s="199"/>
      <c r="E18" s="26"/>
      <c r="F18" s="293"/>
      <c r="G18" s="293"/>
      <c r="H18" s="299"/>
    </row>
    <row r="19" spans="1:8" ht="18" customHeight="1" thickBot="1" x14ac:dyDescent="0.25">
      <c r="A19" s="23"/>
      <c r="B19" s="294"/>
      <c r="C19" s="294"/>
      <c r="D19" s="295"/>
      <c r="E19" s="28"/>
      <c r="F19" s="294"/>
      <c r="G19" s="294"/>
      <c r="H19" s="300"/>
    </row>
    <row r="20" spans="1:8" ht="18" customHeight="1" thickBot="1" x14ac:dyDescent="0.25">
      <c r="A20" s="29" t="s">
        <v>42</v>
      </c>
      <c r="B20" s="296">
        <f>SUM(B5:B19)</f>
        <v>130428346</v>
      </c>
      <c r="C20" s="296">
        <f>SUM(C5:C19)</f>
        <v>154090134</v>
      </c>
      <c r="D20" s="296">
        <f>SUM(D5:D19)</f>
        <v>128561384</v>
      </c>
      <c r="E20" s="29" t="s">
        <v>42</v>
      </c>
      <c r="F20" s="296">
        <f>SUM(F5:F19)</f>
        <v>102928346</v>
      </c>
      <c r="G20" s="296">
        <f>SUM(G5:G19)</f>
        <v>108025342</v>
      </c>
      <c r="H20" s="296">
        <f>SUM(H5:H19)</f>
        <v>100998069</v>
      </c>
    </row>
    <row r="21" spans="1:8" ht="18" customHeight="1" thickBot="1" x14ac:dyDescent="0.25">
      <c r="A21" s="30" t="s">
        <v>43</v>
      </c>
      <c r="B21" s="297" t="str">
        <f>IF(((F20-B20)&gt;0),F20-B20,"----")</f>
        <v>----</v>
      </c>
      <c r="C21" s="297" t="str">
        <f>IF(((G20-C20)&gt;0),G20-C20,"----")</f>
        <v>----</v>
      </c>
      <c r="D21" s="297" t="str">
        <f>IF(((H20-D20)&gt;0),H20-D20,"----")</f>
        <v>----</v>
      </c>
      <c r="E21" s="30" t="s">
        <v>44</v>
      </c>
      <c r="F21" s="297">
        <f>IF(((B20-F20)&gt;0),B20-F20,"----")</f>
        <v>27500000</v>
      </c>
      <c r="G21" s="297">
        <f>IF(((C20-G20)&gt;0),C20-G20,"----")</f>
        <v>46064792</v>
      </c>
      <c r="H21" s="301">
        <f>IF(((D20-H20)&gt;0),D20-H20,"----")</f>
        <v>27563315</v>
      </c>
    </row>
  </sheetData>
  <phoneticPr fontId="0" type="noConversion"/>
  <printOptions horizontalCentered="1"/>
  <pageMargins left="0.19685039370078741" right="0" top="0.70866141732283472" bottom="0.51181102362204722" header="0.43307086614173229" footer="0.39370078740157483"/>
  <pageSetup paperSize="9" scale="96" orientation="landscape" horizontalDpi="300" verticalDpi="300" r:id="rId1"/>
  <headerFooter alignWithMargins="0">
    <oddHeader>&amp;R&amp;"Times New Roman CE,Félkövér dőlt"&amp;12 4.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H10" sqref="H10"/>
    </sheetView>
  </sheetViews>
  <sheetFormatPr defaultRowHeight="12.75" x14ac:dyDescent="0.2"/>
  <cols>
    <col min="1" max="1" width="33.1640625" style="3" customWidth="1"/>
    <col min="2" max="4" width="12.83203125" style="2" customWidth="1"/>
    <col min="5" max="5" width="28.5" style="2" customWidth="1"/>
    <col min="6" max="8" width="12.83203125" style="2" customWidth="1"/>
    <col min="9" max="16384" width="9.33203125" style="2"/>
  </cols>
  <sheetData>
    <row r="1" spans="1:8" ht="47.25" customHeight="1" x14ac:dyDescent="0.2">
      <c r="A1" s="10" t="s">
        <v>45</v>
      </c>
      <c r="B1" s="9"/>
      <c r="C1" s="9"/>
      <c r="D1" s="9"/>
      <c r="E1" s="9"/>
      <c r="F1" s="9"/>
      <c r="G1" s="9"/>
      <c r="H1" s="9"/>
    </row>
    <row r="2" spans="1:8" ht="14.25" thickBot="1" x14ac:dyDescent="0.25">
      <c r="H2" s="19" t="s">
        <v>348</v>
      </c>
    </row>
    <row r="3" spans="1:8" ht="24" customHeight="1" thickBot="1" x14ac:dyDescent="0.25">
      <c r="A3" s="20" t="s">
        <v>24</v>
      </c>
      <c r="B3" s="21"/>
      <c r="C3" s="21"/>
      <c r="D3" s="21"/>
      <c r="E3" s="20" t="s">
        <v>30</v>
      </c>
      <c r="F3" s="21"/>
      <c r="G3" s="21"/>
      <c r="H3" s="22"/>
    </row>
    <row r="4" spans="1:8" s="5" customFormat="1" ht="36.950000000000003" customHeight="1" thickBot="1" x14ac:dyDescent="0.25">
      <c r="A4" s="11" t="s">
        <v>35</v>
      </c>
      <c r="B4" s="4" t="s">
        <v>363</v>
      </c>
      <c r="C4" s="4" t="s">
        <v>364</v>
      </c>
      <c r="D4" s="4" t="s">
        <v>365</v>
      </c>
      <c r="E4" s="11" t="s">
        <v>35</v>
      </c>
      <c r="F4" s="4" t="s">
        <v>363</v>
      </c>
      <c r="G4" s="4" t="s">
        <v>364</v>
      </c>
      <c r="H4" s="322" t="s">
        <v>365</v>
      </c>
    </row>
    <row r="5" spans="1:8" ht="27.95" customHeight="1" x14ac:dyDescent="0.2">
      <c r="A5" s="41" t="s">
        <v>50</v>
      </c>
      <c r="B5" s="302"/>
      <c r="C5" s="302">
        <v>80000</v>
      </c>
      <c r="D5" s="302">
        <v>80000</v>
      </c>
      <c r="E5" s="39" t="s">
        <v>58</v>
      </c>
      <c r="F5" s="306">
        <v>16000000</v>
      </c>
      <c r="G5" s="306">
        <v>27752863</v>
      </c>
      <c r="H5" s="307">
        <v>27752863</v>
      </c>
    </row>
    <row r="6" spans="1:8" ht="27.95" customHeight="1" x14ac:dyDescent="0.2">
      <c r="A6" s="40" t="s">
        <v>49</v>
      </c>
      <c r="B6" s="303"/>
      <c r="C6" s="303"/>
      <c r="D6" s="303"/>
      <c r="E6" s="40" t="s">
        <v>70</v>
      </c>
      <c r="F6" s="308"/>
      <c r="G6" s="308">
        <v>1591479</v>
      </c>
      <c r="H6" s="309">
        <v>1591479</v>
      </c>
    </row>
    <row r="7" spans="1:8" ht="27.95" customHeight="1" x14ac:dyDescent="0.2">
      <c r="A7" s="40" t="s">
        <v>51</v>
      </c>
      <c r="B7" s="303"/>
      <c r="C7" s="303"/>
      <c r="D7" s="303"/>
      <c r="E7" s="40" t="s">
        <v>113</v>
      </c>
      <c r="F7" s="308"/>
      <c r="G7" s="308"/>
      <c r="H7" s="309"/>
    </row>
    <row r="8" spans="1:8" ht="21" customHeight="1" x14ac:dyDescent="0.2">
      <c r="A8" s="40" t="s">
        <v>144</v>
      </c>
      <c r="B8" s="303"/>
      <c r="C8" s="303">
        <v>18223540</v>
      </c>
      <c r="D8" s="303">
        <v>18223540</v>
      </c>
      <c r="E8" s="40" t="s">
        <v>59</v>
      </c>
      <c r="F8" s="308"/>
      <c r="G8" s="308"/>
      <c r="H8" s="309"/>
    </row>
    <row r="9" spans="1:8" ht="21" customHeight="1" x14ac:dyDescent="0.2">
      <c r="A9" s="40" t="s">
        <v>28</v>
      </c>
      <c r="B9" s="303"/>
      <c r="C9" s="303"/>
      <c r="D9" s="303"/>
      <c r="E9" s="40" t="s">
        <v>109</v>
      </c>
      <c r="F9" s="308">
        <v>1500000</v>
      </c>
      <c r="G9" s="308">
        <v>23990</v>
      </c>
      <c r="H9" s="309">
        <v>23990</v>
      </c>
    </row>
    <row r="10" spans="1:8" ht="25.5" customHeight="1" x14ac:dyDescent="0.2">
      <c r="A10" s="40" t="s">
        <v>206</v>
      </c>
      <c r="B10" s="303"/>
      <c r="C10" s="303"/>
      <c r="D10" s="304"/>
      <c r="E10" s="40" t="s">
        <v>22</v>
      </c>
      <c r="F10" s="308">
        <v>10000000</v>
      </c>
      <c r="G10" s="308">
        <v>35000000</v>
      </c>
      <c r="H10" s="309"/>
    </row>
    <row r="11" spans="1:8" ht="24.75" customHeight="1" x14ac:dyDescent="0.2">
      <c r="A11" s="40" t="s">
        <v>69</v>
      </c>
      <c r="B11" s="303"/>
      <c r="C11" s="303"/>
      <c r="D11" s="303"/>
      <c r="E11" s="40"/>
      <c r="F11" s="308"/>
      <c r="G11" s="308"/>
      <c r="H11" s="309"/>
    </row>
    <row r="12" spans="1:8" ht="27.95" customHeight="1" x14ac:dyDescent="0.2">
      <c r="A12" s="40" t="s">
        <v>29</v>
      </c>
      <c r="B12" s="303"/>
      <c r="C12" s="303"/>
      <c r="D12" s="303"/>
      <c r="E12" s="26"/>
      <c r="F12" s="308"/>
      <c r="G12" s="308"/>
      <c r="H12" s="309"/>
    </row>
    <row r="13" spans="1:8" ht="21" customHeight="1" x14ac:dyDescent="0.2">
      <c r="A13" s="40" t="s">
        <v>149</v>
      </c>
      <c r="B13" s="303"/>
      <c r="C13" s="303"/>
      <c r="D13" s="303"/>
      <c r="E13" s="26"/>
      <c r="F13" s="308"/>
      <c r="G13" s="308"/>
      <c r="H13" s="309"/>
    </row>
    <row r="14" spans="1:8" ht="21" customHeight="1" x14ac:dyDescent="0.2">
      <c r="A14" s="40" t="s">
        <v>63</v>
      </c>
      <c r="B14" s="303"/>
      <c r="C14" s="303"/>
      <c r="D14" s="303"/>
      <c r="E14" s="26"/>
      <c r="F14" s="308"/>
      <c r="G14" s="308"/>
      <c r="H14" s="309"/>
    </row>
    <row r="15" spans="1:8" ht="21" customHeight="1" thickBot="1" x14ac:dyDescent="0.25">
      <c r="A15" s="40"/>
      <c r="B15" s="303"/>
      <c r="C15" s="303"/>
      <c r="D15" s="303"/>
      <c r="E15" s="26"/>
      <c r="F15" s="308"/>
      <c r="G15" s="308"/>
      <c r="H15" s="309"/>
    </row>
    <row r="16" spans="1:8" ht="24" customHeight="1" thickBot="1" x14ac:dyDescent="0.25">
      <c r="A16" s="29" t="s">
        <v>42</v>
      </c>
      <c r="B16" s="305">
        <f>SUM(B5:B15)</f>
        <v>0</v>
      </c>
      <c r="C16" s="305">
        <f>SUM(C5:C15)</f>
        <v>18303540</v>
      </c>
      <c r="D16" s="305">
        <f>SUM(D5:D15)</f>
        <v>18303540</v>
      </c>
      <c r="E16" s="29" t="s">
        <v>42</v>
      </c>
      <c r="F16" s="272">
        <f>SUM(F5:F15)</f>
        <v>27500000</v>
      </c>
      <c r="G16" s="272">
        <f>SUM(G5:G15)</f>
        <v>64368332</v>
      </c>
      <c r="H16" s="265">
        <f>SUM(H5:H15)</f>
        <v>29368332</v>
      </c>
    </row>
    <row r="17" spans="1:8" ht="23.25" customHeight="1" thickBot="1" x14ac:dyDescent="0.25">
      <c r="A17" s="30" t="s">
        <v>43</v>
      </c>
      <c r="B17" s="31">
        <f>IF(((F16-B16)&gt;0),F16-B16,"----")</f>
        <v>27500000</v>
      </c>
      <c r="C17" s="31">
        <f>IF(((G16-C16)&gt;0),G16-C16,"----")</f>
        <v>46064792</v>
      </c>
      <c r="D17" s="31">
        <f>IF(((H16-D16)&gt;0),H16-D16,"----")</f>
        <v>11064792</v>
      </c>
      <c r="E17" s="30" t="s">
        <v>44</v>
      </c>
      <c r="F17" s="310" t="str">
        <f>IF(((B16-F16)&gt;0),B16-F16,"----")</f>
        <v>----</v>
      </c>
      <c r="G17" s="310" t="str">
        <f>IF(((C16-G16)&gt;0),C16-G16,"----")</f>
        <v>----</v>
      </c>
      <c r="H17" s="311" t="str">
        <f>IF(((D16-H16)&gt;0),D16-H16,"----")</f>
        <v>----</v>
      </c>
    </row>
  </sheetData>
  <phoneticPr fontId="0" type="noConversion"/>
  <printOptions horizontalCentered="1"/>
  <pageMargins left="0.99" right="0.56999999999999995" top="0.86" bottom="0.67" header="0.6" footer="0.51181102362204722"/>
  <pageSetup paperSize="9" orientation="landscape" r:id="rId1"/>
  <headerFooter alignWithMargins="0">
    <oddHeader>&amp;R&amp;"Times New Roman CE,Félkövér dőlt"&amp;12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selection activeCell="D5" sqref="D5"/>
    </sheetView>
  </sheetViews>
  <sheetFormatPr defaultRowHeight="12.75" x14ac:dyDescent="0.2"/>
  <cols>
    <col min="1" max="1" width="47.1640625" style="196" customWidth="1"/>
    <col min="2" max="3" width="15.83203125" style="196" customWidth="1"/>
    <col min="4" max="4" width="15.83203125" style="194" customWidth="1"/>
    <col min="5" max="6" width="12.83203125" style="194" customWidth="1"/>
    <col min="7" max="7" width="13.83203125" style="194" customWidth="1"/>
    <col min="8" max="16384" width="9.33203125" style="194"/>
  </cols>
  <sheetData>
    <row r="1" spans="1:4" s="192" customFormat="1" ht="50.1" customHeight="1" thickBot="1" x14ac:dyDescent="0.3">
      <c r="A1" s="191"/>
      <c r="B1" s="191"/>
      <c r="C1" s="191"/>
      <c r="D1" s="197" t="s">
        <v>347</v>
      </c>
    </row>
    <row r="2" spans="1:4" s="193" customFormat="1" ht="44.25" customHeight="1" thickBot="1" x14ac:dyDescent="0.25">
      <c r="A2" s="494" t="s">
        <v>46</v>
      </c>
      <c r="B2" s="11" t="s">
        <v>363</v>
      </c>
      <c r="C2" s="4" t="s">
        <v>364</v>
      </c>
      <c r="D2" s="322" t="s">
        <v>365</v>
      </c>
    </row>
    <row r="3" spans="1:4" ht="18" customHeight="1" x14ac:dyDescent="0.2">
      <c r="A3" s="487" t="s">
        <v>352</v>
      </c>
      <c r="B3" s="496"/>
      <c r="C3" s="492">
        <v>1276519</v>
      </c>
      <c r="D3" s="334">
        <v>1276519</v>
      </c>
    </row>
    <row r="4" spans="1:4" ht="18" customHeight="1" x14ac:dyDescent="0.2">
      <c r="A4" s="488" t="s">
        <v>367</v>
      </c>
      <c r="B4" s="497"/>
      <c r="C4" s="332">
        <v>314960</v>
      </c>
      <c r="D4" s="335">
        <v>314960</v>
      </c>
    </row>
    <row r="5" spans="1:4" ht="18" customHeight="1" x14ac:dyDescent="0.2">
      <c r="A5" s="488"/>
      <c r="B5" s="497"/>
      <c r="C5" s="332"/>
      <c r="D5" s="335"/>
    </row>
    <row r="6" spans="1:4" ht="18" customHeight="1" x14ac:dyDescent="0.2">
      <c r="A6" s="488"/>
      <c r="B6" s="497"/>
      <c r="C6" s="332"/>
      <c r="D6" s="335"/>
    </row>
    <row r="7" spans="1:4" ht="18" customHeight="1" x14ac:dyDescent="0.2">
      <c r="A7" s="488"/>
      <c r="B7" s="497"/>
      <c r="C7" s="332"/>
      <c r="D7" s="335"/>
    </row>
    <row r="8" spans="1:4" ht="18" customHeight="1" x14ac:dyDescent="0.2">
      <c r="A8" s="489"/>
      <c r="B8" s="497"/>
      <c r="C8" s="332"/>
      <c r="D8" s="335"/>
    </row>
    <row r="9" spans="1:4" ht="18" customHeight="1" x14ac:dyDescent="0.2">
      <c r="A9" s="490"/>
      <c r="B9" s="497"/>
      <c r="C9" s="332"/>
      <c r="D9" s="335"/>
    </row>
    <row r="10" spans="1:4" ht="18" customHeight="1" thickBot="1" x14ac:dyDescent="0.25">
      <c r="A10" s="491"/>
      <c r="B10" s="498"/>
      <c r="C10" s="333"/>
      <c r="D10" s="336"/>
    </row>
    <row r="11" spans="1:4" s="195" customFormat="1" ht="18" customHeight="1" thickBot="1" x14ac:dyDescent="0.25">
      <c r="A11" s="495" t="s">
        <v>42</v>
      </c>
      <c r="B11" s="493">
        <f>SUM(B3:B10)</f>
        <v>0</v>
      </c>
      <c r="C11" s="337">
        <f>SUM(C3:C10)</f>
        <v>1591479</v>
      </c>
      <c r="D11" s="338">
        <f>SUM(D3:D10)</f>
        <v>1591479</v>
      </c>
    </row>
  </sheetData>
  <phoneticPr fontId="0" type="noConversion"/>
  <printOptions horizontalCentered="1"/>
  <pageMargins left="0.9055118110236221" right="0.51181102362204722" top="1.2204724409448819" bottom="0.43307086614173229" header="0.62992125984251968" footer="0.31496062992125984"/>
  <pageSetup paperSize="9" scale="105" orientation="landscape" r:id="rId1"/>
  <headerFooter alignWithMargins="0">
    <oddHeader xml:space="preserve">&amp;C&amp;"Times New Roman CE,Félkövér"&amp;14
Beruházási kiadások előirányzata &amp;R&amp;"Times New Roman CE,Félkövér dőlt"&amp;12 6. számú melléklet&amp;"Times New Roman CE,Normál"&amp;10
 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5" workbookViewId="0">
      <selection activeCell="C10" sqref="C10"/>
    </sheetView>
  </sheetViews>
  <sheetFormatPr defaultRowHeight="12.75" x14ac:dyDescent="0.2"/>
  <cols>
    <col min="1" max="1" width="47.1640625" style="188" customWidth="1"/>
    <col min="2" max="4" width="15.83203125" style="189" customWidth="1"/>
    <col min="5" max="6" width="12.83203125" style="189" customWidth="1"/>
    <col min="7" max="7" width="13.83203125" style="189" customWidth="1"/>
    <col min="8" max="16384" width="9.33203125" style="189"/>
  </cols>
  <sheetData>
    <row r="1" spans="1:4" ht="50.1" customHeight="1" thickBot="1" x14ac:dyDescent="0.3">
      <c r="D1" s="197" t="s">
        <v>347</v>
      </c>
    </row>
    <row r="2" spans="1:4" s="190" customFormat="1" ht="48.75" customHeight="1" thickBot="1" x14ac:dyDescent="0.25">
      <c r="A2" s="323" t="s">
        <v>47</v>
      </c>
      <c r="B2" s="11" t="s">
        <v>363</v>
      </c>
      <c r="C2" s="4" t="s">
        <v>364</v>
      </c>
      <c r="D2" s="322" t="s">
        <v>365</v>
      </c>
    </row>
    <row r="3" spans="1:4" ht="18" customHeight="1" x14ac:dyDescent="0.2">
      <c r="A3" s="475" t="s">
        <v>368</v>
      </c>
      <c r="B3" s="477">
        <v>3000000</v>
      </c>
      <c r="C3" s="430">
        <v>2304397</v>
      </c>
      <c r="D3" s="431">
        <v>2304397</v>
      </c>
    </row>
    <row r="4" spans="1:4" ht="18" customHeight="1" x14ac:dyDescent="0.2">
      <c r="A4" s="476" t="s">
        <v>369</v>
      </c>
      <c r="B4" s="432">
        <v>13000000</v>
      </c>
      <c r="C4" s="339"/>
      <c r="D4" s="340"/>
    </row>
    <row r="5" spans="1:4" ht="18" customHeight="1" x14ac:dyDescent="0.2">
      <c r="A5" s="428" t="s">
        <v>370</v>
      </c>
      <c r="B5" s="432"/>
      <c r="C5" s="339">
        <v>1543685</v>
      </c>
      <c r="D5" s="341">
        <v>1543685</v>
      </c>
    </row>
    <row r="6" spans="1:4" ht="18" customHeight="1" x14ac:dyDescent="0.2">
      <c r="A6" s="428" t="s">
        <v>371</v>
      </c>
      <c r="B6" s="432"/>
      <c r="C6" s="339">
        <v>8298517</v>
      </c>
      <c r="D6" s="340">
        <v>8298517</v>
      </c>
    </row>
    <row r="7" spans="1:4" ht="18" customHeight="1" x14ac:dyDescent="0.2">
      <c r="A7" s="428" t="s">
        <v>372</v>
      </c>
      <c r="B7" s="432"/>
      <c r="C7" s="339">
        <v>1616710</v>
      </c>
      <c r="D7" s="340">
        <v>1616710</v>
      </c>
    </row>
    <row r="8" spans="1:4" ht="18" customHeight="1" x14ac:dyDescent="0.2">
      <c r="A8" s="428" t="s">
        <v>373</v>
      </c>
      <c r="B8" s="432"/>
      <c r="C8" s="339">
        <v>13356316</v>
      </c>
      <c r="D8" s="340">
        <v>13356316</v>
      </c>
    </row>
    <row r="9" spans="1:4" ht="18" customHeight="1" x14ac:dyDescent="0.2">
      <c r="A9" s="428" t="s">
        <v>374</v>
      </c>
      <c r="B9" s="432"/>
      <c r="C9" s="339">
        <v>633238</v>
      </c>
      <c r="D9" s="340">
        <v>633238</v>
      </c>
    </row>
    <row r="10" spans="1:4" ht="18" customHeight="1" x14ac:dyDescent="0.2">
      <c r="A10" s="428"/>
      <c r="B10" s="432"/>
      <c r="C10" s="339"/>
      <c r="D10" s="340"/>
    </row>
    <row r="11" spans="1:4" ht="18" customHeight="1" x14ac:dyDescent="0.2">
      <c r="A11" s="428"/>
      <c r="B11" s="432"/>
      <c r="C11" s="339"/>
      <c r="D11" s="340"/>
    </row>
    <row r="12" spans="1:4" ht="18" customHeight="1" x14ac:dyDescent="0.2">
      <c r="A12" s="428"/>
      <c r="B12" s="432"/>
      <c r="C12" s="339"/>
      <c r="D12" s="340"/>
    </row>
    <row r="13" spans="1:4" ht="18" customHeight="1" x14ac:dyDescent="0.2">
      <c r="A13" s="428"/>
      <c r="B13" s="432"/>
      <c r="C13" s="339"/>
      <c r="D13" s="340"/>
    </row>
    <row r="14" spans="1:4" ht="18" customHeight="1" x14ac:dyDescent="0.2">
      <c r="A14" s="429"/>
      <c r="B14" s="432"/>
      <c r="C14" s="339"/>
      <c r="D14" s="340"/>
    </row>
    <row r="15" spans="1:4" ht="18" customHeight="1" thickBot="1" x14ac:dyDescent="0.25">
      <c r="A15" s="429"/>
      <c r="B15" s="433"/>
      <c r="C15" s="434"/>
      <c r="D15" s="435"/>
    </row>
    <row r="16" spans="1:4" ht="24.95" customHeight="1" thickBot="1" x14ac:dyDescent="0.25">
      <c r="A16" s="324" t="s">
        <v>42</v>
      </c>
      <c r="B16" s="436">
        <f>SUM(B3:B15)</f>
        <v>16000000</v>
      </c>
      <c r="C16" s="436">
        <f>SUM(C3:C15)</f>
        <v>27752863</v>
      </c>
      <c r="D16" s="437">
        <f>SUM(D3:D15)</f>
        <v>27752863</v>
      </c>
    </row>
  </sheetData>
  <phoneticPr fontId="0" type="noConversion"/>
  <printOptions horizontalCentered="1"/>
  <pageMargins left="0.82677165354330717" right="0.55118110236220474" top="1.1023622047244095" bottom="0.47244094488188981" header="0.55118110236220474" footer="0.31496062992125984"/>
  <pageSetup paperSize="9" orientation="landscape" horizontalDpi="300" verticalDpi="300" r:id="rId1"/>
  <headerFooter alignWithMargins="0">
    <oddHeader xml:space="preserve">&amp;C&amp;"Times New Roman CE,Félkövér"&amp;14
Felújítási kiadások &amp;R&amp;"Times New Roman CE,Félkövér dőlt"&amp;12
7.számú melléklet&amp;"Times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7" sqref="D7"/>
    </sheetView>
  </sheetViews>
  <sheetFormatPr defaultRowHeight="12.75" x14ac:dyDescent="0.2"/>
  <cols>
    <col min="1" max="1" width="63.6640625" style="7" customWidth="1"/>
    <col min="2" max="3" width="15.83203125" style="7" customWidth="1"/>
    <col min="4" max="4" width="15.83203125" style="1" customWidth="1"/>
    <col min="5" max="5" width="20" style="1" customWidth="1"/>
    <col min="6" max="6" width="19" style="1" customWidth="1"/>
    <col min="7" max="16384" width="9.33203125" style="1"/>
  </cols>
  <sheetData>
    <row r="1" spans="1:4" s="2" customFormat="1" ht="150" customHeight="1" thickBot="1" x14ac:dyDescent="0.3">
      <c r="A1" s="6"/>
      <c r="B1" s="6"/>
      <c r="C1" s="6"/>
      <c r="D1" s="197" t="s">
        <v>347</v>
      </c>
    </row>
    <row r="2" spans="1:4" s="8" customFormat="1" ht="39.950000000000003" customHeight="1" thickBot="1" x14ac:dyDescent="0.25">
      <c r="A2" s="326" t="s">
        <v>211</v>
      </c>
      <c r="B2" s="4" t="s">
        <v>363</v>
      </c>
      <c r="C2" s="4" t="s">
        <v>364</v>
      </c>
      <c r="D2" s="322" t="s">
        <v>365</v>
      </c>
    </row>
    <row r="3" spans="1:4" ht="20.100000000000001" customHeight="1" x14ac:dyDescent="0.2">
      <c r="A3" s="327" t="s">
        <v>212</v>
      </c>
      <c r="B3" s="500">
        <v>150000</v>
      </c>
      <c r="C3" s="501">
        <v>50000</v>
      </c>
      <c r="D3" s="307">
        <v>50000</v>
      </c>
    </row>
    <row r="4" spans="1:4" ht="20.100000000000001" customHeight="1" x14ac:dyDescent="0.2">
      <c r="A4" s="328" t="s">
        <v>213</v>
      </c>
      <c r="B4" s="502">
        <v>350000</v>
      </c>
      <c r="C4" s="308">
        <v>350000</v>
      </c>
      <c r="D4" s="309">
        <v>350000</v>
      </c>
    </row>
    <row r="5" spans="1:4" ht="20.100000000000001" customHeight="1" x14ac:dyDescent="0.2">
      <c r="A5" s="328" t="s">
        <v>308</v>
      </c>
      <c r="B5" s="478">
        <v>500000</v>
      </c>
      <c r="C5" s="479">
        <v>500000</v>
      </c>
      <c r="D5" s="309">
        <v>500000</v>
      </c>
    </row>
    <row r="6" spans="1:4" ht="20.100000000000001" customHeight="1" x14ac:dyDescent="0.2">
      <c r="A6" s="328" t="s">
        <v>353</v>
      </c>
      <c r="B6" s="474">
        <v>600000</v>
      </c>
      <c r="C6" s="471">
        <v>299990</v>
      </c>
      <c r="D6" s="309">
        <v>299990</v>
      </c>
    </row>
    <row r="7" spans="1:4" ht="20.100000000000001" customHeight="1" x14ac:dyDescent="0.2">
      <c r="A7" s="329" t="s">
        <v>351</v>
      </c>
      <c r="B7" s="503">
        <v>50000</v>
      </c>
      <c r="C7" s="504">
        <v>15000</v>
      </c>
      <c r="D7" s="309">
        <v>15000</v>
      </c>
    </row>
    <row r="8" spans="1:4" ht="20.100000000000001" customHeight="1" x14ac:dyDescent="0.2">
      <c r="A8" s="499" t="s">
        <v>375</v>
      </c>
      <c r="B8" s="505"/>
      <c r="C8" s="506">
        <v>50000</v>
      </c>
      <c r="D8" s="321">
        <v>50000</v>
      </c>
    </row>
    <row r="9" spans="1:4" ht="20.100000000000001" customHeight="1" thickBot="1" x14ac:dyDescent="0.25">
      <c r="A9" s="330" t="s">
        <v>226</v>
      </c>
      <c r="B9" s="505">
        <v>5536403</v>
      </c>
      <c r="C9" s="506">
        <v>5932313</v>
      </c>
      <c r="D9" s="321">
        <v>5932313</v>
      </c>
    </row>
    <row r="10" spans="1:4" ht="39.950000000000003" customHeight="1" thickBot="1" x14ac:dyDescent="0.25">
      <c r="A10" s="331" t="s">
        <v>42</v>
      </c>
      <c r="B10" s="325">
        <f>SUM(B3:B9)</f>
        <v>7186403</v>
      </c>
      <c r="C10" s="272">
        <f>SUM(C3:C9)</f>
        <v>7197303</v>
      </c>
      <c r="D10" s="265">
        <f>SUM(D3:D9)</f>
        <v>7197303</v>
      </c>
    </row>
  </sheetData>
  <phoneticPr fontId="25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 CE,Félkövér"&amp;16
Cikó Község Önkormányzata által
 átadott pénzeszközök, támogatásértékű kiadások&amp;R&amp;"Times New Roman CE,Félkövér dőlt"&amp;14
&amp;12 8.sz.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1.sz.mell.</vt:lpstr>
      <vt:lpstr>2.sz.mell</vt:lpstr>
      <vt:lpstr>3.1. sz. mell</vt:lpstr>
      <vt:lpstr>3.2.a. sz. mell.</vt:lpstr>
      <vt:lpstr>4.sz.mell</vt:lpstr>
      <vt:lpstr>5.sz.mell </vt:lpstr>
      <vt:lpstr>6.sz.mell</vt:lpstr>
      <vt:lpstr>7.sz.mell</vt:lpstr>
      <vt:lpstr>8.sz.mell.</vt:lpstr>
      <vt:lpstr>9.sz.mell.</vt:lpstr>
      <vt:lpstr>10.sz.mell.</vt:lpstr>
      <vt:lpstr>11.sz.mell.</vt:lpstr>
      <vt:lpstr>12.sz.mell.</vt:lpstr>
      <vt:lpstr>Munka1</vt:lpstr>
      <vt:lpstr>'3.1. sz. mell'!Nyomtatási_cím</vt:lpstr>
      <vt:lpstr>'3.2.a.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2019-05-07T12:55:24Z</cp:lastPrinted>
  <dcterms:created xsi:type="dcterms:W3CDTF">1999-10-30T10:30:45Z</dcterms:created>
  <dcterms:modified xsi:type="dcterms:W3CDTF">2019-05-08T08:05:15Z</dcterms:modified>
</cp:coreProperties>
</file>