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giasz\Desktop\Új mappa\"/>
    </mc:Choice>
  </mc:AlternateContent>
  <bookViews>
    <workbookView xWindow="0" yWindow="0" windowWidth="24000" windowHeight="943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Q56" i="1" l="1"/>
  <c r="P30" i="1"/>
  <c r="P28" i="1"/>
  <c r="P55" i="1"/>
  <c r="P54" i="1"/>
  <c r="P53" i="1"/>
  <c r="P51" i="1"/>
  <c r="S50" i="1"/>
  <c r="Q50" i="1"/>
  <c r="P50" i="1"/>
  <c r="P49" i="1"/>
  <c r="P48" i="1"/>
  <c r="P47" i="1"/>
  <c r="P46" i="1"/>
  <c r="P45" i="1"/>
  <c r="P44" i="1"/>
  <c r="P43" i="1"/>
  <c r="P42" i="1"/>
  <c r="P40" i="1"/>
  <c r="P39" i="1"/>
  <c r="Q38" i="1"/>
  <c r="P38" i="1"/>
  <c r="P37" i="1"/>
  <c r="P36" i="1"/>
  <c r="P35" i="1"/>
  <c r="P34" i="1"/>
  <c r="P33" i="1"/>
  <c r="P32" i="1"/>
  <c r="P31" i="1"/>
  <c r="Q30" i="1"/>
  <c r="P29" i="1"/>
  <c r="P27" i="1"/>
  <c r="Q25" i="1"/>
  <c r="P25" i="1" s="1"/>
  <c r="Q24" i="1"/>
  <c r="P24" i="1"/>
  <c r="P23" i="1"/>
  <c r="P22" i="1"/>
  <c r="P21" i="1"/>
  <c r="P20" i="1"/>
  <c r="S19" i="1"/>
  <c r="Q19" i="1"/>
  <c r="P17" i="1"/>
  <c r="P16" i="1"/>
  <c r="P15" i="1"/>
  <c r="P14" i="1"/>
  <c r="P13" i="1"/>
  <c r="P12" i="1"/>
  <c r="P11" i="1"/>
  <c r="P10" i="1"/>
  <c r="P9" i="1"/>
  <c r="Q26" i="1" l="1"/>
  <c r="P26" i="1" s="1"/>
  <c r="P19" i="1"/>
  <c r="M30" i="1"/>
  <c r="M38" i="1"/>
  <c r="L19" i="1"/>
  <c r="O19" i="1"/>
  <c r="O50" i="1"/>
  <c r="L53" i="1" l="1"/>
  <c r="L51" i="1"/>
  <c r="L49" i="1"/>
  <c r="L48" i="1"/>
  <c r="L47" i="1"/>
  <c r="L46" i="1"/>
  <c r="L45" i="1"/>
  <c r="L44" i="1"/>
  <c r="L43" i="1"/>
  <c r="L42" i="1"/>
  <c r="L40" i="1"/>
  <c r="L39" i="1"/>
  <c r="L38" i="1"/>
  <c r="L37" i="1"/>
  <c r="L36" i="1"/>
  <c r="L35" i="1"/>
  <c r="L34" i="1"/>
  <c r="L33" i="1"/>
  <c r="L32" i="1"/>
  <c r="L31" i="1"/>
  <c r="L29" i="1"/>
  <c r="L28" i="1"/>
  <c r="L27" i="1"/>
  <c r="L23" i="1"/>
  <c r="L22" i="1"/>
  <c r="L21" i="1"/>
  <c r="L20" i="1"/>
  <c r="L17" i="1"/>
  <c r="L16" i="1"/>
  <c r="L15" i="1"/>
  <c r="L14" i="1"/>
  <c r="L13" i="1"/>
  <c r="L12" i="1"/>
  <c r="L11" i="1"/>
  <c r="L10" i="1"/>
  <c r="L9" i="1"/>
  <c r="M50" i="1"/>
  <c r="M24" i="1"/>
  <c r="M25" i="1" s="1"/>
  <c r="L25" i="1" s="1"/>
  <c r="M19" i="1"/>
  <c r="L50" i="1" l="1"/>
  <c r="M56" i="1"/>
  <c r="L56" i="1" s="1"/>
  <c r="L30" i="1"/>
  <c r="L24" i="1"/>
  <c r="M26" i="1"/>
  <c r="L26" i="1" s="1"/>
  <c r="I50" i="1"/>
  <c r="I38" i="1"/>
  <c r="I30" i="1"/>
  <c r="I24" i="1"/>
  <c r="I25" i="1" s="1"/>
  <c r="H38" i="1"/>
  <c r="H30" i="1"/>
  <c r="I54" i="1" l="1"/>
  <c r="I55" i="1" s="1"/>
  <c r="I41" i="1"/>
  <c r="H50" i="1" l="1"/>
  <c r="H41" i="1"/>
  <c r="H24" i="1"/>
  <c r="H25" i="1" s="1"/>
  <c r="I56" i="1"/>
  <c r="I19" i="1"/>
  <c r="I26" i="1" s="1"/>
  <c r="H19" i="1"/>
  <c r="H54" i="1"/>
  <c r="H55" i="1" l="1"/>
  <c r="H56" i="1" s="1"/>
  <c r="H26" i="1"/>
</calcChain>
</file>

<file path=xl/sharedStrings.xml><?xml version="1.0" encoding="utf-8"?>
<sst xmlns="http://schemas.openxmlformats.org/spreadsheetml/2006/main" count="138" uniqueCount="111">
  <si>
    <t>A</t>
  </si>
  <si>
    <t>B</t>
  </si>
  <si>
    <t>C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</si>
  <si>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</si>
  <si>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</si>
  <si>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</si>
  <si>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</si>
  <si>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</si>
  <si>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</si>
  <si>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</si>
  <si>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</si>
  <si>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</si>
  <si>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</si>
  <si>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</si>
  <si>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</si>
  <si>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</si>
  <si>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</si>
  <si>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</si>
  <si>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</si>
  <si>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</si>
  <si>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</si>
  <si>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</si>
  <si>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</si>
  <si>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</si>
  <si>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</si>
  <si>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</si>
  <si>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</si>
  <si>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</si>
  <si>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</si>
  <si>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</si>
  <si>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</si>
  <si>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</si>
  <si>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</si>
  <si>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</si>
  <si>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</si>
  <si>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</si>
  <si>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</si>
  <si>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</si>
  <si>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</si>
  <si>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</si>
  <si>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</si>
  <si>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</si>
  <si>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</si>
  <si>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</si>
  <si>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</si>
  <si>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</si>
  <si>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</si>
  <si>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</si>
  <si>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</si>
  <si>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</si>
  <si>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</si>
  <si>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</si>
  <si>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</si>
  <si>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</si>
  <si>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</si>
  <si>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</si>
  <si>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</si>
  <si>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</si>
  <si>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</si>
  <si>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</si>
  <si>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</si>
  <si>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</si>
  <si>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</si>
  <si>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</si>
  <si>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</si>
  <si>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</si>
  <si>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</si>
  <si>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</si>
  <si>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</si>
  <si>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</si>
  <si>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</si>
  <si>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</si>
  <si>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</si>
  <si>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</si>
  <si>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</si>
  <si>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</si>
  <si>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</si>
  <si>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</si>
  <si>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</si>
  <si>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</si>
  <si>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</si>
  <si>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</si>
  <si>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</si>
  <si>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</si>
  <si>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</si>
  <si>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D</t>
  </si>
  <si>
    <t>E</t>
  </si>
  <si>
    <t>Összesen</t>
  </si>
  <si>
    <t>Kötelező feladat</t>
  </si>
  <si>
    <t>Önként vállalt</t>
  </si>
  <si>
    <t>Egyéb felhalmozási célú tám. államháztartáson belülre</t>
  </si>
  <si>
    <t xml:space="preserve">Egyéb felhalmozási célú tám. államháztartáson kívülre </t>
  </si>
  <si>
    <t>Egyéb működési célú tám. Bev. államháztartáson belülről</t>
  </si>
  <si>
    <t>Egyéb felhalmozási célú tám. bev. államháztartáson belülről</t>
  </si>
  <si>
    <t xml:space="preserve">Felhalmozási célú tám. államháztartáson belülről </t>
  </si>
  <si>
    <t>Likviditási célú hitelek, kölcsönök felvétele pü. vállalkozástól</t>
  </si>
  <si>
    <t xml:space="preserve">Munkaadókat terhelő jár. és szoc. hozzájárulási adó                                                                            </t>
  </si>
  <si>
    <t>Államháztartáson belülimegelőlegezések visszafizetése</t>
  </si>
  <si>
    <t>K914</t>
  </si>
  <si>
    <t>Forintban</t>
  </si>
  <si>
    <t>F</t>
  </si>
  <si>
    <t>Vállalkozási tev.</t>
  </si>
  <si>
    <t>Önkormányzat összesen 2019. évi költségvetésének mérlege</t>
  </si>
  <si>
    <t xml:space="preserve"> -      </t>
  </si>
  <si>
    <t>R sz.</t>
  </si>
  <si>
    <t>Betétek megszüntetése</t>
  </si>
  <si>
    <t>B817</t>
  </si>
  <si>
    <t>G</t>
  </si>
  <si>
    <t>H</t>
  </si>
  <si>
    <t>I</t>
  </si>
  <si>
    <t>1. számú melléklet a 19/2020.(VI. 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</si>
</sst>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98">
    <xf numFmtId="0" fontId="0" fillId="0" borderId="0" xfId="0"/>
    <xf numFmtId="0" fontId="2" fillId="0" borderId="0" xfId="2"/>
    <xf numFmtId="0" fontId="22" fillId="0" borderId="11" xfId="34" applyFont="1" applyFill="1" applyBorder="1" applyAlignment="1">
      <alignment horizontal="center" vertical="center" wrapText="1"/>
    </xf>
    <xf numFmtId="0" fontId="24" fillId="0" borderId="12" xfId="2" applyFont="1" applyBorder="1"/>
    <xf numFmtId="0" fontId="23" fillId="0" borderId="12" xfId="2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12" xfId="0" applyFont="1" applyBorder="1"/>
    <xf numFmtId="164" fontId="22" fillId="0" borderId="11" xfId="34" applyNumberFormat="1" applyFont="1" applyFill="1" applyBorder="1" applyAlignment="1">
      <alignment horizontal="center" vertical="center" wrapText="1"/>
    </xf>
    <xf numFmtId="0" fontId="23" fillId="0" borderId="12" xfId="34" applyFont="1" applyBorder="1" applyAlignment="1">
      <alignment horizontal="center" vertical="center" wrapText="1"/>
    </xf>
    <xf numFmtId="164" fontId="22" fillId="0" borderId="11" xfId="34" quotePrefix="1" applyNumberFormat="1" applyFont="1" applyFill="1" applyBorder="1" applyAlignment="1">
      <alignment horizontal="center" vertical="center"/>
    </xf>
    <xf numFmtId="165" fontId="22" fillId="0" borderId="11" xfId="34" applyNumberFormat="1" applyFont="1" applyFill="1" applyBorder="1" applyAlignment="1">
      <alignment vertical="center"/>
    </xf>
    <xf numFmtId="164" fontId="26" fillId="0" borderId="11" xfId="34" quotePrefix="1" applyNumberFormat="1" applyFont="1" applyFill="1" applyBorder="1" applyAlignment="1">
      <alignment horizontal="center" vertical="center"/>
    </xf>
    <xf numFmtId="165" fontId="26" fillId="0" borderId="11" xfId="34" applyNumberFormat="1" applyFont="1" applyFill="1" applyBorder="1" applyAlignment="1">
      <alignment vertical="center"/>
    </xf>
    <xf numFmtId="0" fontId="24" fillId="0" borderId="12" xfId="34" applyFont="1" applyBorder="1" applyAlignment="1">
      <alignment horizontal="center"/>
    </xf>
    <xf numFmtId="0" fontId="22" fillId="0" borderId="11" xfId="34" quotePrefix="1" applyFont="1" applyFill="1" applyBorder="1" applyAlignment="1">
      <alignment horizontal="center" vertical="center"/>
    </xf>
    <xf numFmtId="0" fontId="22" fillId="0" borderId="11" xfId="34" applyFont="1" applyFill="1" applyBorder="1" applyAlignment="1">
      <alignment horizontal="left" vertical="center" wrapText="1"/>
    </xf>
    <xf numFmtId="0" fontId="26" fillId="0" borderId="11" xfId="34" quotePrefix="1" applyFont="1" applyFill="1" applyBorder="1" applyAlignment="1">
      <alignment horizontal="center" vertical="center"/>
    </xf>
    <xf numFmtId="0" fontId="26" fillId="0" borderId="11" xfId="34" applyFont="1" applyFill="1" applyBorder="1" applyAlignment="1">
      <alignment horizontal="left" vertical="center" wrapText="1"/>
    </xf>
    <xf numFmtId="0" fontId="22" fillId="0" borderId="11" xfId="34" applyFont="1" applyFill="1" applyBorder="1" applyAlignment="1">
      <alignment horizontal="left" vertical="center"/>
    </xf>
    <xf numFmtId="0" fontId="26" fillId="0" borderId="11" xfId="34" applyFont="1" applyFill="1" applyBorder="1" applyAlignment="1">
      <alignment horizontal="left" vertical="center"/>
    </xf>
    <xf numFmtId="0" fontId="26" fillId="0" borderId="11" xfId="2" applyFont="1" applyFill="1" applyBorder="1" applyAlignment="1">
      <alignment horizontal="left" vertical="center" wrapText="1"/>
    </xf>
    <xf numFmtId="0" fontId="22" fillId="0" borderId="11" xfId="2" applyFont="1" applyFill="1" applyBorder="1" applyAlignment="1">
      <alignment horizontal="left" vertical="center" wrapText="1"/>
    </xf>
    <xf numFmtId="164" fontId="22" fillId="0" borderId="11" xfId="2" applyNumberFormat="1" applyFont="1" applyFill="1" applyBorder="1" applyAlignment="1">
      <alignment horizontal="center" vertical="center"/>
    </xf>
    <xf numFmtId="0" fontId="26" fillId="0" borderId="11" xfId="2" quotePrefix="1" applyFont="1" applyFill="1" applyBorder="1" applyAlignment="1">
      <alignment horizontal="center" vertical="center"/>
    </xf>
    <xf numFmtId="0" fontId="22" fillId="0" borderId="11" xfId="2" quotePrefix="1" applyFont="1" applyFill="1" applyBorder="1" applyAlignment="1">
      <alignment horizontal="center" vertical="center"/>
    </xf>
    <xf numFmtId="0" fontId="24" fillId="0" borderId="11" xfId="2" applyFont="1" applyBorder="1"/>
    <xf numFmtId="0" fontId="0" fillId="0" borderId="12" xfId="0" applyBorder="1" applyAlignment="1">
      <alignment horizontal="center"/>
    </xf>
    <xf numFmtId="0" fontId="27" fillId="0" borderId="12" xfId="0" applyFont="1" applyBorder="1"/>
    <xf numFmtId="0" fontId="24" fillId="0" borderId="12" xfId="34" applyFont="1" applyBorder="1" applyAlignment="1"/>
    <xf numFmtId="0" fontId="22" fillId="0" borderId="12" xfId="34" applyFont="1" applyFill="1" applyBorder="1" applyAlignment="1">
      <alignment horizontal="left" vertical="center" wrapText="1"/>
    </xf>
    <xf numFmtId="0" fontId="24" fillId="0" borderId="12" xfId="2" applyFont="1" applyBorder="1" applyAlignment="1"/>
    <xf numFmtId="164" fontId="22" fillId="0" borderId="12" xfId="34" applyNumberFormat="1" applyFont="1" applyFill="1" applyBorder="1" applyAlignment="1">
      <alignment vertical="center"/>
    </xf>
    <xf numFmtId="164" fontId="22" fillId="0" borderId="12" xfId="34" applyNumberFormat="1" applyFont="1" applyFill="1" applyBorder="1" applyAlignment="1">
      <alignment horizontal="center" vertical="center"/>
    </xf>
    <xf numFmtId="0" fontId="22" fillId="0" borderId="12" xfId="34" quotePrefix="1" applyFont="1" applyFill="1" applyBorder="1" applyAlignment="1">
      <alignment horizontal="center" vertical="center"/>
    </xf>
    <xf numFmtId="0" fontId="26" fillId="0" borderId="11" xfId="2" applyFont="1" applyFill="1" applyBorder="1" applyAlignment="1">
      <alignment horizontal="left" vertical="center" wrapText="1"/>
    </xf>
    <xf numFmtId="3" fontId="22" fillId="0" borderId="12" xfId="34" applyNumberFormat="1" applyFont="1" applyFill="1" applyBorder="1" applyAlignment="1">
      <alignment horizontal="right" vertical="center"/>
    </xf>
    <xf numFmtId="166" fontId="25" fillId="0" borderId="12" xfId="1" applyNumberFormat="1" applyFont="1" applyBorder="1" applyAlignment="1">
      <alignment horizontal="right"/>
    </xf>
    <xf numFmtId="3" fontId="25" fillId="0" borderId="12" xfId="0" applyNumberFormat="1" applyFont="1" applyBorder="1" applyAlignment="1">
      <alignment horizontal="right"/>
    </xf>
    <xf numFmtId="0" fontId="25" fillId="0" borderId="12" xfId="0" applyFont="1" applyBorder="1" applyAlignment="1">
      <alignment horizontal="right"/>
    </xf>
    <xf numFmtId="3" fontId="26" fillId="0" borderId="12" xfId="34" applyNumberFormat="1" applyFont="1" applyFill="1" applyBorder="1" applyAlignment="1">
      <alignment horizontal="right" vertical="center"/>
    </xf>
    <xf numFmtId="0" fontId="24" fillId="0" borderId="12" xfId="34" applyFont="1" applyBorder="1" applyAlignment="1">
      <alignment horizontal="right"/>
    </xf>
    <xf numFmtId="166" fontId="22" fillId="0" borderId="12" xfId="1" applyNumberFormat="1" applyFont="1" applyFill="1" applyBorder="1" applyAlignment="1">
      <alignment horizontal="right" vertical="center"/>
    </xf>
    <xf numFmtId="166" fontId="22" fillId="0" borderId="12" xfId="34" applyNumberFormat="1" applyFont="1" applyFill="1" applyBorder="1" applyAlignment="1">
      <alignment horizontal="right" vertical="center"/>
    </xf>
    <xf numFmtId="166" fontId="26" fillId="0" borderId="12" xfId="1" applyNumberFormat="1" applyFont="1" applyFill="1" applyBorder="1" applyAlignment="1">
      <alignment horizontal="right" vertical="center"/>
    </xf>
    <xf numFmtId="0" fontId="24" fillId="0" borderId="12" xfId="2" applyFont="1" applyBorder="1" applyAlignment="1">
      <alignment horizontal="right"/>
    </xf>
    <xf numFmtId="0" fontId="26" fillId="0" borderId="12" xfId="2" applyFont="1" applyFill="1" applyBorder="1" applyAlignment="1">
      <alignment horizontal="right" vertical="center"/>
    </xf>
    <xf numFmtId="0" fontId="22" fillId="0" borderId="12" xfId="2" applyFont="1" applyFill="1" applyBorder="1" applyAlignment="1">
      <alignment horizontal="right" vertical="center"/>
    </xf>
    <xf numFmtId="166" fontId="22" fillId="0" borderId="12" xfId="2" applyNumberFormat="1" applyFont="1" applyFill="1" applyBorder="1" applyAlignment="1">
      <alignment horizontal="right" vertical="center"/>
    </xf>
    <xf numFmtId="166" fontId="25" fillId="0" borderId="12" xfId="0" applyNumberFormat="1" applyFont="1" applyBorder="1" applyAlignment="1">
      <alignment horizontal="right"/>
    </xf>
    <xf numFmtId="3" fontId="23" fillId="0" borderId="12" xfId="2" applyNumberFormat="1" applyFont="1" applyBorder="1" applyAlignment="1">
      <alignment horizontal="right"/>
    </xf>
    <xf numFmtId="166" fontId="25" fillId="0" borderId="12" xfId="1" applyNumberFormat="1" applyFont="1" applyBorder="1" applyAlignment="1"/>
    <xf numFmtId="0" fontId="0" fillId="0" borderId="12" xfId="0" applyBorder="1" applyAlignment="1">
      <alignment horizontal="right"/>
    </xf>
    <xf numFmtId="0" fontId="23" fillId="0" borderId="11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2" fillId="0" borderId="11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6" fillId="0" borderId="11" xfId="34" applyFont="1" applyFill="1" applyBorder="1" applyAlignment="1">
      <alignment horizontal="left" vertical="center" wrapText="1"/>
    </xf>
    <xf numFmtId="0" fontId="26" fillId="0" borderId="10" xfId="34" applyFont="1" applyFill="1" applyBorder="1" applyAlignment="1">
      <alignment horizontal="left" vertical="center" wrapText="1"/>
    </xf>
    <xf numFmtId="0" fontId="28" fillId="0" borderId="11" xfId="34" applyFont="1" applyFill="1" applyBorder="1" applyAlignment="1">
      <alignment horizontal="left" vertical="center" wrapText="1"/>
    </xf>
    <xf numFmtId="0" fontId="28" fillId="0" borderId="10" xfId="34" applyFont="1" applyFill="1" applyBorder="1" applyAlignment="1">
      <alignment horizontal="left" vertical="center" wrapText="1"/>
    </xf>
    <xf numFmtId="0" fontId="24" fillId="0" borderId="11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3" fillId="0" borderId="11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23" fillId="0" borderId="11" xfId="2" applyFont="1" applyBorder="1" applyAlignment="1">
      <alignment horizontal="center"/>
    </xf>
    <xf numFmtId="0" fontId="23" fillId="0" borderId="10" xfId="2" applyFont="1" applyBorder="1" applyAlignment="1">
      <alignment horizontal="center"/>
    </xf>
    <xf numFmtId="0" fontId="23" fillId="0" borderId="11" xfId="2" applyFont="1" applyFill="1" applyBorder="1" applyAlignment="1">
      <alignment horizontal="left" vertical="center"/>
    </xf>
    <xf numFmtId="0" fontId="23" fillId="0" borderId="10" xfId="2" applyFont="1" applyFill="1" applyBorder="1" applyAlignment="1">
      <alignment horizontal="left" vertical="center"/>
    </xf>
    <xf numFmtId="0" fontId="24" fillId="0" borderId="11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4" fillId="0" borderId="11" xfId="2" applyFont="1" applyFill="1" applyBorder="1" applyAlignment="1">
      <alignment horizontal="left" vertical="center"/>
    </xf>
    <xf numFmtId="0" fontId="24" fillId="0" borderId="10" xfId="2" applyFont="1" applyFill="1" applyBorder="1" applyAlignment="1">
      <alignment horizontal="left" vertical="center"/>
    </xf>
    <xf numFmtId="0" fontId="26" fillId="0" borderId="11" xfId="2" applyFont="1" applyFill="1" applyBorder="1" applyAlignment="1">
      <alignment horizontal="left" vertical="center" wrapText="1"/>
    </xf>
    <xf numFmtId="0" fontId="26" fillId="0" borderId="10" xfId="2" applyFont="1" applyFill="1" applyBorder="1" applyAlignment="1">
      <alignment horizontal="left" vertical="center" wrapText="1"/>
    </xf>
    <xf numFmtId="0" fontId="22" fillId="0" borderId="11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4" fillId="0" borderId="14" xfId="2" applyFont="1" applyFill="1" applyBorder="1" applyAlignment="1">
      <alignment horizontal="left" vertical="center"/>
    </xf>
    <xf numFmtId="0" fontId="29" fillId="0" borderId="11" xfId="34" applyFont="1" applyFill="1" applyBorder="1" applyAlignment="1">
      <alignment horizontal="left" vertical="center" wrapText="1"/>
    </xf>
    <xf numFmtId="0" fontId="29" fillId="0" borderId="10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center" vertical="center"/>
    </xf>
    <xf numFmtId="0" fontId="23" fillId="0" borderId="10" xfId="34" applyFont="1" applyBorder="1" applyAlignment="1">
      <alignment horizontal="center"/>
    </xf>
    <xf numFmtId="0" fontId="22" fillId="0" borderId="11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0" fontId="23" fillId="0" borderId="11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4" fillId="0" borderId="11" xfId="34" applyFont="1" applyFill="1" applyBorder="1" applyAlignment="1">
      <alignment horizontal="left" vertical="center"/>
    </xf>
    <xf numFmtId="0" fontId="24" fillId="0" borderId="10" xfId="34" applyFont="1" applyFill="1" applyBorder="1" applyAlignment="1">
      <alignment horizontal="left" vertical="center"/>
    </xf>
    <xf numFmtId="0" fontId="21" fillId="0" borderId="0" xfId="2" applyFont="1" applyAlignment="1">
      <alignment horizontal="right"/>
    </xf>
    <xf numFmtId="0" fontId="22" fillId="0" borderId="11" xfId="34" applyFont="1" applyFill="1" applyBorder="1" applyAlignment="1">
      <alignment vertical="center" wrapText="1"/>
    </xf>
    <xf numFmtId="0" fontId="22" fillId="0" borderId="10" xfId="34" applyFont="1" applyFill="1" applyBorder="1" applyAlignment="1">
      <alignment vertical="center" wrapText="1"/>
    </xf>
    <xf numFmtId="164" fontId="22" fillId="0" borderId="11" xfId="34" applyNumberFormat="1" applyFont="1" applyFill="1" applyBorder="1" applyAlignment="1">
      <alignment horizontal="center" vertical="center"/>
    </xf>
    <xf numFmtId="164" fontId="22" fillId="0" borderId="10" xfId="34" applyNumberFormat="1" applyFont="1" applyFill="1" applyBorder="1" applyAlignment="1">
      <alignment horizontal="center" vertical="center"/>
    </xf>
    <xf numFmtId="164" fontId="22" fillId="0" borderId="14" xfId="34" applyNumberFormat="1" applyFont="1" applyFill="1" applyBorder="1" applyAlignment="1">
      <alignment horizontal="center" vertical="center"/>
    </xf>
    <xf numFmtId="0" fontId="2" fillId="0" borderId="13" xfId="2" applyBorder="1" applyAlignment="1">
      <alignment horizontal="right"/>
    </xf>
    <xf numFmtId="0" fontId="22" fillId="0" borderId="11" xfId="34" applyFont="1" applyFill="1" applyBorder="1" applyAlignment="1">
      <alignment horizontal="center" vertical="center"/>
    </xf>
    <xf numFmtId="0" fontId="22" fillId="0" borderId="10" xfId="34" applyFont="1" applyFill="1" applyBorder="1" applyAlignment="1">
      <alignment horizontal="center" vertical="center"/>
    </xf>
    <xf numFmtId="0" fontId="25" fillId="0" borderId="13" xfId="0" applyFont="1" applyBorder="1" applyAlignment="1">
      <alignment horizontal="right"/>
    </xf>
    <xf numFmtId="0" fontId="20" fillId="0" borderId="0" xfId="2" applyFont="1" applyAlignment="1">
      <alignment horizontal="center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abSelected="1" workbookViewId="0">
      <selection sqref="A1:O1"/>
    </sheetView>
  </sheetViews>
  <sheetFormatPr defaultRowHeight="15" x14ac:dyDescent="0.25"/>
  <cols>
    <col min="1" max="1" width="3.28515625" customWidth="1"/>
    <col min="6" max="6" width="3.85546875" customWidth="1"/>
    <col min="7" max="7" width="6" customWidth="1"/>
    <col min="8" max="9" width="12.7109375" customWidth="1"/>
    <col min="10" max="10" width="11.85546875" customWidth="1"/>
    <col min="11" max="11" width="9.7109375" customWidth="1"/>
    <col min="12" max="13" width="12.5703125" customWidth="1"/>
    <col min="14" max="14" width="11.85546875" customWidth="1"/>
    <col min="15" max="15" width="10.85546875" customWidth="1"/>
    <col min="16" max="17" width="13.28515625" customWidth="1"/>
    <col min="18" max="18" width="13.140625" customWidth="1"/>
    <col min="19" max="19" width="12.140625" customWidth="1"/>
  </cols>
  <sheetData>
    <row r="1" spans="1:19" x14ac:dyDescent="0.25">
      <c r="A1" s="87" t="s">
        <v>110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9" ht="7.5" customHeight="1" x14ac:dyDescent="0.25"/>
    <row r="3" spans="1:19" x14ac:dyDescent="0.25">
      <c r="A3" s="97" t="s">
        <v>102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</row>
    <row r="4" spans="1:19" ht="6.75" customHeight="1" x14ac:dyDescent="0.25"/>
    <row r="5" spans="1:19" x14ac:dyDescent="0.25">
      <c r="A5" s="1"/>
      <c r="B5" s="1"/>
      <c r="C5" s="1"/>
      <c r="D5" s="1"/>
      <c r="E5" s="1"/>
      <c r="F5" s="1"/>
      <c r="G5" s="93"/>
      <c r="H5" s="93"/>
      <c r="I5" s="96" t="s">
        <v>99</v>
      </c>
      <c r="J5" s="96"/>
      <c r="K5" s="96"/>
      <c r="L5" s="96"/>
      <c r="M5" s="96"/>
      <c r="N5" s="96"/>
      <c r="O5" s="96"/>
      <c r="P5" s="96"/>
      <c r="Q5" s="96"/>
      <c r="R5" s="96"/>
      <c r="S5" s="96"/>
    </row>
    <row r="6" spans="1:19" x14ac:dyDescent="0.25">
      <c r="A6" s="3"/>
      <c r="B6" s="64" t="s">
        <v>0</v>
      </c>
      <c r="C6" s="65"/>
      <c r="D6" s="65"/>
      <c r="E6" s="65"/>
      <c r="F6" s="65"/>
      <c r="G6" s="4" t="s">
        <v>1</v>
      </c>
      <c r="H6" s="4" t="s">
        <v>2</v>
      </c>
      <c r="I6" s="5" t="s">
        <v>85</v>
      </c>
      <c r="J6" s="5" t="s">
        <v>86</v>
      </c>
      <c r="K6" s="26" t="s">
        <v>100</v>
      </c>
      <c r="L6" s="4" t="s">
        <v>2</v>
      </c>
      <c r="M6" s="5" t="s">
        <v>85</v>
      </c>
      <c r="N6" s="5" t="s">
        <v>86</v>
      </c>
      <c r="O6" s="26" t="s">
        <v>100</v>
      </c>
      <c r="P6" s="4" t="s">
        <v>107</v>
      </c>
      <c r="Q6" s="5" t="s">
        <v>108</v>
      </c>
      <c r="R6" s="5" t="s">
        <v>109</v>
      </c>
      <c r="S6" s="26" t="s">
        <v>85</v>
      </c>
    </row>
    <row r="7" spans="1:19" x14ac:dyDescent="0.25">
      <c r="A7" s="31"/>
      <c r="B7" s="90" t="s">
        <v>22</v>
      </c>
      <c r="C7" s="91"/>
      <c r="D7" s="91"/>
      <c r="E7" s="91"/>
      <c r="F7" s="92"/>
      <c r="G7" s="31"/>
      <c r="H7" s="13" t="s">
        <v>87</v>
      </c>
      <c r="I7" s="6" t="s">
        <v>88</v>
      </c>
      <c r="J7" s="6" t="s">
        <v>89</v>
      </c>
      <c r="K7" s="27" t="s">
        <v>101</v>
      </c>
      <c r="L7" s="13" t="s">
        <v>87</v>
      </c>
      <c r="M7" s="6" t="s">
        <v>88</v>
      </c>
      <c r="N7" s="6" t="s">
        <v>89</v>
      </c>
      <c r="O7" s="27" t="s">
        <v>101</v>
      </c>
      <c r="P7" s="13" t="s">
        <v>87</v>
      </c>
      <c r="Q7" s="6" t="s">
        <v>88</v>
      </c>
      <c r="R7" s="6" t="s">
        <v>89</v>
      </c>
      <c r="S7" s="27" t="s">
        <v>101</v>
      </c>
    </row>
    <row r="8" spans="1:19" ht="15" customHeight="1" x14ac:dyDescent="0.25">
      <c r="A8" s="7">
        <v>1</v>
      </c>
      <c r="B8" s="94" t="s">
        <v>3</v>
      </c>
      <c r="C8" s="95"/>
      <c r="D8" s="95"/>
      <c r="E8" s="95"/>
      <c r="F8" s="95"/>
      <c r="G8" s="2" t="s">
        <v>104</v>
      </c>
      <c r="H8" s="8" t="s">
        <v>4</v>
      </c>
      <c r="I8" s="8" t="s">
        <v>4</v>
      </c>
      <c r="J8" s="8" t="s">
        <v>4</v>
      </c>
      <c r="K8" s="8" t="s">
        <v>4</v>
      </c>
      <c r="L8" s="8" t="s">
        <v>4</v>
      </c>
      <c r="M8" s="8" t="s">
        <v>4</v>
      </c>
      <c r="N8" s="8" t="s">
        <v>4</v>
      </c>
      <c r="O8" s="8" t="s">
        <v>4</v>
      </c>
      <c r="P8" s="8" t="s">
        <v>4</v>
      </c>
      <c r="Q8" s="8" t="s">
        <v>4</v>
      </c>
      <c r="R8" s="8" t="s">
        <v>4</v>
      </c>
      <c r="S8" s="8" t="s">
        <v>4</v>
      </c>
    </row>
    <row r="9" spans="1:19" x14ac:dyDescent="0.25">
      <c r="A9" s="9">
        <v>2</v>
      </c>
      <c r="B9" s="88" t="s">
        <v>5</v>
      </c>
      <c r="C9" s="89"/>
      <c r="D9" s="89"/>
      <c r="E9" s="89"/>
      <c r="F9" s="89"/>
      <c r="G9" s="10" t="s">
        <v>6</v>
      </c>
      <c r="H9" s="35">
        <v>479058380</v>
      </c>
      <c r="I9" s="36">
        <v>439434380</v>
      </c>
      <c r="J9" s="36">
        <v>34744000</v>
      </c>
      <c r="K9" s="37">
        <v>4880000</v>
      </c>
      <c r="L9" s="35">
        <f t="shared" ref="L9:L17" si="0">SUM(M9+N9+O10)</f>
        <v>602005473</v>
      </c>
      <c r="M9" s="36">
        <v>562381473</v>
      </c>
      <c r="N9" s="36">
        <v>34744000</v>
      </c>
      <c r="O9" s="51"/>
      <c r="P9" s="35">
        <f t="shared" ref="P9:P17" si="1">SUM(Q9+R9+S10)</f>
        <v>602736900</v>
      </c>
      <c r="Q9" s="36">
        <v>563112900</v>
      </c>
      <c r="R9" s="36">
        <v>34744000</v>
      </c>
      <c r="S9" s="51"/>
    </row>
    <row r="10" spans="1:19" x14ac:dyDescent="0.25">
      <c r="A10" s="9">
        <v>3</v>
      </c>
      <c r="B10" s="54" t="s">
        <v>96</v>
      </c>
      <c r="C10" s="55"/>
      <c r="D10" s="55"/>
      <c r="E10" s="55"/>
      <c r="F10" s="55"/>
      <c r="G10" s="10" t="s">
        <v>7</v>
      </c>
      <c r="H10" s="35">
        <v>98300200</v>
      </c>
      <c r="I10" s="36">
        <v>90266280</v>
      </c>
      <c r="J10" s="36">
        <v>7052320</v>
      </c>
      <c r="K10" s="37">
        <v>981600</v>
      </c>
      <c r="L10" s="35">
        <f t="shared" si="0"/>
        <v>122080126</v>
      </c>
      <c r="M10" s="36">
        <v>114046206</v>
      </c>
      <c r="N10" s="36">
        <v>7052320</v>
      </c>
      <c r="O10" s="37">
        <v>4880000</v>
      </c>
      <c r="P10" s="35">
        <f t="shared" si="1"/>
        <v>122208126</v>
      </c>
      <c r="Q10" s="36">
        <v>114174206</v>
      </c>
      <c r="R10" s="36">
        <v>7052320</v>
      </c>
      <c r="S10" s="37">
        <v>4880000</v>
      </c>
    </row>
    <row r="11" spans="1:19" x14ac:dyDescent="0.25">
      <c r="A11" s="9">
        <v>4</v>
      </c>
      <c r="B11" s="54" t="s">
        <v>8</v>
      </c>
      <c r="C11" s="55"/>
      <c r="D11" s="55"/>
      <c r="E11" s="55"/>
      <c r="F11" s="55"/>
      <c r="G11" s="10" t="s">
        <v>9</v>
      </c>
      <c r="H11" s="35">
        <v>680818064</v>
      </c>
      <c r="I11" s="36">
        <v>594185064</v>
      </c>
      <c r="J11" s="36">
        <v>78632000</v>
      </c>
      <c r="K11" s="37">
        <v>8001000</v>
      </c>
      <c r="L11" s="35">
        <f t="shared" si="0"/>
        <v>692450687</v>
      </c>
      <c r="M11" s="36">
        <v>604073216</v>
      </c>
      <c r="N11" s="36">
        <v>78632000</v>
      </c>
      <c r="O11" s="37">
        <v>981600</v>
      </c>
      <c r="P11" s="35">
        <f t="shared" si="1"/>
        <v>702649958</v>
      </c>
      <c r="Q11" s="36">
        <v>614272487</v>
      </c>
      <c r="R11" s="36">
        <v>78632000</v>
      </c>
      <c r="S11" s="37">
        <v>981600</v>
      </c>
    </row>
    <row r="12" spans="1:19" x14ac:dyDescent="0.25">
      <c r="A12" s="9">
        <v>5</v>
      </c>
      <c r="B12" s="52" t="s">
        <v>10</v>
      </c>
      <c r="C12" s="53"/>
      <c r="D12" s="53"/>
      <c r="E12" s="53"/>
      <c r="F12" s="53"/>
      <c r="G12" s="10" t="s">
        <v>11</v>
      </c>
      <c r="H12" s="35">
        <v>76354000</v>
      </c>
      <c r="I12" s="35">
        <v>76354000</v>
      </c>
      <c r="J12" s="36"/>
      <c r="K12" s="38"/>
      <c r="L12" s="35">
        <f t="shared" si="0"/>
        <v>78315000</v>
      </c>
      <c r="M12" s="35">
        <v>78315000</v>
      </c>
      <c r="N12" s="36"/>
      <c r="O12" s="37">
        <v>9745471</v>
      </c>
      <c r="P12" s="35">
        <f t="shared" si="1"/>
        <v>80229500</v>
      </c>
      <c r="Q12" s="35">
        <v>80229500</v>
      </c>
      <c r="R12" s="36"/>
      <c r="S12" s="37">
        <v>9745471</v>
      </c>
    </row>
    <row r="13" spans="1:19" x14ac:dyDescent="0.25">
      <c r="A13" s="9">
        <v>6</v>
      </c>
      <c r="B13" s="52" t="s">
        <v>12</v>
      </c>
      <c r="C13" s="53"/>
      <c r="D13" s="53"/>
      <c r="E13" s="53"/>
      <c r="F13" s="53"/>
      <c r="G13" s="10" t="s">
        <v>13</v>
      </c>
      <c r="H13" s="35">
        <v>98368000</v>
      </c>
      <c r="I13" s="35">
        <v>98368000</v>
      </c>
      <c r="J13" s="38"/>
      <c r="K13" s="38"/>
      <c r="L13" s="35">
        <f t="shared" si="0"/>
        <v>72674960</v>
      </c>
      <c r="M13" s="35">
        <v>72674960</v>
      </c>
      <c r="N13" s="38"/>
      <c r="O13" s="38"/>
      <c r="P13" s="35">
        <f t="shared" si="1"/>
        <v>77092960</v>
      </c>
      <c r="Q13" s="35">
        <v>77092960</v>
      </c>
      <c r="R13" s="38"/>
      <c r="S13" s="38"/>
    </row>
    <row r="14" spans="1:19" x14ac:dyDescent="0.25">
      <c r="A14" s="9">
        <v>7</v>
      </c>
      <c r="B14" s="81" t="s">
        <v>14</v>
      </c>
      <c r="C14" s="82"/>
      <c r="D14" s="82"/>
      <c r="E14" s="82"/>
      <c r="F14" s="82"/>
      <c r="G14" s="10" t="s">
        <v>15</v>
      </c>
      <c r="H14" s="35">
        <v>148945200</v>
      </c>
      <c r="I14" s="36">
        <v>146045200</v>
      </c>
      <c r="J14" s="37">
        <v>2900000</v>
      </c>
      <c r="K14" s="38"/>
      <c r="L14" s="35">
        <f t="shared" si="0"/>
        <v>464064963</v>
      </c>
      <c r="M14" s="36">
        <v>461164963</v>
      </c>
      <c r="N14" s="37">
        <v>2900000</v>
      </c>
      <c r="O14" s="38"/>
      <c r="P14" s="35">
        <f t="shared" si="1"/>
        <v>464064963</v>
      </c>
      <c r="Q14" s="36">
        <v>461164963</v>
      </c>
      <c r="R14" s="37">
        <v>2900000</v>
      </c>
      <c r="S14" s="38"/>
    </row>
    <row r="15" spans="1:19" x14ac:dyDescent="0.25">
      <c r="A15" s="9">
        <v>8</v>
      </c>
      <c r="B15" s="52" t="s">
        <v>16</v>
      </c>
      <c r="C15" s="53"/>
      <c r="D15" s="53"/>
      <c r="E15" s="53"/>
      <c r="F15" s="53"/>
      <c r="G15" s="10" t="s">
        <v>17</v>
      </c>
      <c r="H15" s="35">
        <v>11102600</v>
      </c>
      <c r="I15" s="35">
        <v>11102600</v>
      </c>
      <c r="J15" s="38"/>
      <c r="K15" s="38"/>
      <c r="L15" s="35">
        <f t="shared" si="0"/>
        <v>61686616</v>
      </c>
      <c r="M15" s="35">
        <v>61686616</v>
      </c>
      <c r="N15" s="38"/>
      <c r="O15" s="38"/>
      <c r="P15" s="35">
        <f t="shared" si="1"/>
        <v>62686616</v>
      </c>
      <c r="Q15" s="35">
        <v>62686616</v>
      </c>
      <c r="R15" s="38"/>
      <c r="S15" s="38"/>
    </row>
    <row r="16" spans="1:19" x14ac:dyDescent="0.25">
      <c r="A16" s="11">
        <v>9</v>
      </c>
      <c r="B16" s="60" t="s">
        <v>90</v>
      </c>
      <c r="C16" s="61"/>
      <c r="D16" s="61"/>
      <c r="E16" s="61"/>
      <c r="F16" s="61"/>
      <c r="G16" s="12" t="s">
        <v>18</v>
      </c>
      <c r="H16" s="39"/>
      <c r="I16" s="36"/>
      <c r="J16" s="38"/>
      <c r="K16" s="38"/>
      <c r="L16" s="35">
        <f t="shared" si="0"/>
        <v>0</v>
      </c>
      <c r="M16" s="36"/>
      <c r="N16" s="38"/>
      <c r="O16" s="38"/>
      <c r="P16" s="35">
        <f t="shared" si="1"/>
        <v>0</v>
      </c>
      <c r="Q16" s="36"/>
      <c r="R16" s="38"/>
      <c r="S16" s="38"/>
    </row>
    <row r="17" spans="1:19" x14ac:dyDescent="0.25">
      <c r="A17" s="11">
        <v>10</v>
      </c>
      <c r="B17" s="60" t="s">
        <v>91</v>
      </c>
      <c r="C17" s="61"/>
      <c r="D17" s="61"/>
      <c r="E17" s="61"/>
      <c r="F17" s="61"/>
      <c r="G17" s="12" t="s">
        <v>19</v>
      </c>
      <c r="H17" s="39"/>
      <c r="I17" s="38"/>
      <c r="J17" s="38"/>
      <c r="K17" s="38"/>
      <c r="L17" s="35">
        <f t="shared" si="0"/>
        <v>0</v>
      </c>
      <c r="M17" s="38"/>
      <c r="N17" s="38"/>
      <c r="O17" s="38"/>
      <c r="P17" s="35">
        <f t="shared" si="1"/>
        <v>0</v>
      </c>
      <c r="Q17" s="38"/>
      <c r="R17" s="38"/>
      <c r="S17" s="38"/>
    </row>
    <row r="18" spans="1:19" x14ac:dyDescent="0.25">
      <c r="A18" s="9">
        <v>11</v>
      </c>
      <c r="B18" s="52" t="s">
        <v>20</v>
      </c>
      <c r="C18" s="53"/>
      <c r="D18" s="53"/>
      <c r="E18" s="53"/>
      <c r="F18" s="53"/>
      <c r="G18" s="10" t="s">
        <v>21</v>
      </c>
      <c r="H18" s="35"/>
      <c r="I18" s="38"/>
      <c r="J18" s="38"/>
      <c r="K18" s="38"/>
      <c r="L18" s="35"/>
      <c r="M18" s="38"/>
      <c r="N18" s="38"/>
      <c r="O18" s="38"/>
      <c r="P18" s="35"/>
      <c r="Q18" s="38"/>
      <c r="R18" s="38"/>
      <c r="S18" s="38"/>
    </row>
    <row r="19" spans="1:19" x14ac:dyDescent="0.25">
      <c r="A19" s="9">
        <v>12</v>
      </c>
      <c r="B19" s="81" t="s">
        <v>22</v>
      </c>
      <c r="C19" s="82"/>
      <c r="D19" s="82"/>
      <c r="E19" s="82"/>
      <c r="F19" s="82"/>
      <c r="G19" s="10" t="s">
        <v>23</v>
      </c>
      <c r="H19" s="35">
        <f>SUM(H9+H10+H11+H12+H13+H14+H15+H18)</f>
        <v>1592946444</v>
      </c>
      <c r="I19" s="35">
        <f>SUM(I9+I10+I11+I12+I13+I14+I15+I18)</f>
        <v>1455755524</v>
      </c>
      <c r="J19" s="35">
        <v>123328320</v>
      </c>
      <c r="K19" s="37">
        <v>13862600</v>
      </c>
      <c r="L19" s="35">
        <f t="shared" ref="L19:L56" si="2">SUM(M19+N19+O19)</f>
        <v>2093277825</v>
      </c>
      <c r="M19" s="35">
        <f>SUM(M9+M10+M11+M12+M13+M14+M15+M18)</f>
        <v>1954342434</v>
      </c>
      <c r="N19" s="35">
        <v>123328320</v>
      </c>
      <c r="O19" s="37">
        <f>SUM(O10:O18)</f>
        <v>15607071</v>
      </c>
      <c r="P19" s="35">
        <f t="shared" ref="P19:P40" si="3">SUM(Q19+R19+S19)</f>
        <v>2111669023</v>
      </c>
      <c r="Q19" s="35">
        <f>SUM(Q9+Q10+Q11+Q12+Q13+Q14+Q15+Q18)</f>
        <v>1972733632</v>
      </c>
      <c r="R19" s="35">
        <v>123328320</v>
      </c>
      <c r="S19" s="37">
        <f>SUM(S10:S18)</f>
        <v>15607071</v>
      </c>
    </row>
    <row r="20" spans="1:19" x14ac:dyDescent="0.25">
      <c r="A20" s="32"/>
      <c r="B20" s="80" t="s">
        <v>24</v>
      </c>
      <c r="C20" s="80"/>
      <c r="D20" s="80"/>
      <c r="E20" s="80"/>
      <c r="F20" s="80"/>
      <c r="G20" s="28"/>
      <c r="H20" s="40"/>
      <c r="I20" s="38"/>
      <c r="J20" s="38"/>
      <c r="K20" s="38"/>
      <c r="L20" s="35">
        <f t="shared" si="2"/>
        <v>0</v>
      </c>
      <c r="M20" s="38"/>
      <c r="N20" s="38"/>
      <c r="O20" s="38"/>
      <c r="P20" s="35">
        <f t="shared" si="3"/>
        <v>0</v>
      </c>
      <c r="Q20" s="38"/>
      <c r="R20" s="38"/>
      <c r="S20" s="38"/>
    </row>
    <row r="21" spans="1:19" x14ac:dyDescent="0.25">
      <c r="A21" s="14">
        <v>14</v>
      </c>
      <c r="B21" s="52" t="s">
        <v>25</v>
      </c>
      <c r="C21" s="53"/>
      <c r="D21" s="53"/>
      <c r="E21" s="53"/>
      <c r="F21" s="53"/>
      <c r="G21" s="15" t="s">
        <v>26</v>
      </c>
      <c r="H21" s="41">
        <v>66000000</v>
      </c>
      <c r="I21" s="41">
        <v>66000000</v>
      </c>
      <c r="J21" s="38"/>
      <c r="K21" s="38"/>
      <c r="L21" s="35">
        <f t="shared" si="2"/>
        <v>66000000</v>
      </c>
      <c r="M21" s="41">
        <v>66000000</v>
      </c>
      <c r="N21" s="38"/>
      <c r="O21" s="38"/>
      <c r="P21" s="35">
        <f t="shared" si="3"/>
        <v>66000000</v>
      </c>
      <c r="Q21" s="41">
        <v>66000000</v>
      </c>
      <c r="R21" s="38"/>
      <c r="S21" s="38"/>
    </row>
    <row r="22" spans="1:19" ht="21.75" customHeight="1" x14ac:dyDescent="0.25">
      <c r="A22" s="14">
        <v>15</v>
      </c>
      <c r="B22" s="52" t="s">
        <v>97</v>
      </c>
      <c r="C22" s="53"/>
      <c r="D22" s="53"/>
      <c r="E22" s="53"/>
      <c r="F22" s="53"/>
      <c r="G22" s="15" t="s">
        <v>98</v>
      </c>
      <c r="H22" s="41">
        <v>25749626</v>
      </c>
      <c r="I22" s="41">
        <v>25749626</v>
      </c>
      <c r="J22" s="38"/>
      <c r="K22" s="38"/>
      <c r="L22" s="35">
        <f t="shared" si="2"/>
        <v>25749626</v>
      </c>
      <c r="M22" s="41">
        <v>25749626</v>
      </c>
      <c r="N22" s="38"/>
      <c r="O22" s="38"/>
      <c r="P22" s="35">
        <f t="shared" si="3"/>
        <v>25749626</v>
      </c>
      <c r="Q22" s="41">
        <v>25749626</v>
      </c>
      <c r="R22" s="38"/>
      <c r="S22" s="38"/>
    </row>
    <row r="23" spans="1:19" x14ac:dyDescent="0.25">
      <c r="A23" s="16">
        <v>16</v>
      </c>
      <c r="B23" s="85" t="s">
        <v>27</v>
      </c>
      <c r="C23" s="86"/>
      <c r="D23" s="86"/>
      <c r="E23" s="86"/>
      <c r="F23" s="86"/>
      <c r="G23" s="17" t="s">
        <v>28</v>
      </c>
      <c r="H23" s="41">
        <v>587308200</v>
      </c>
      <c r="I23" s="41">
        <v>587308200</v>
      </c>
      <c r="J23" s="38"/>
      <c r="K23" s="38"/>
      <c r="L23" s="35">
        <f t="shared" si="2"/>
        <v>626347574</v>
      </c>
      <c r="M23" s="41">
        <v>626347574</v>
      </c>
      <c r="N23" s="38"/>
      <c r="O23" s="38"/>
      <c r="P23" s="35">
        <f t="shared" si="3"/>
        <v>628695758</v>
      </c>
      <c r="Q23" s="41">
        <v>628695758</v>
      </c>
      <c r="R23" s="38"/>
      <c r="S23" s="38"/>
    </row>
    <row r="24" spans="1:19" x14ac:dyDescent="0.25">
      <c r="A24" s="14">
        <v>17</v>
      </c>
      <c r="B24" s="83" t="s">
        <v>29</v>
      </c>
      <c r="C24" s="84"/>
      <c r="D24" s="84"/>
      <c r="E24" s="84"/>
      <c r="F24" s="84"/>
      <c r="G24" s="15" t="s">
        <v>30</v>
      </c>
      <c r="H24" s="42">
        <f>SUM(H21:H23)</f>
        <v>679057826</v>
      </c>
      <c r="I24" s="42">
        <f>SUM(I21:I23)</f>
        <v>679057826</v>
      </c>
      <c r="J24" s="38"/>
      <c r="K24" s="38"/>
      <c r="L24" s="35">
        <f t="shared" si="2"/>
        <v>718097200</v>
      </c>
      <c r="M24" s="42">
        <f>SUM(M21:M23)</f>
        <v>718097200</v>
      </c>
      <c r="N24" s="38"/>
      <c r="O24" s="38"/>
      <c r="P24" s="35">
        <f t="shared" si="3"/>
        <v>720445384</v>
      </c>
      <c r="Q24" s="42">
        <f>SUM(Q21:Q23)</f>
        <v>720445384</v>
      </c>
      <c r="R24" s="38"/>
      <c r="S24" s="38"/>
    </row>
    <row r="25" spans="1:19" x14ac:dyDescent="0.25">
      <c r="A25" s="14">
        <v>18</v>
      </c>
      <c r="B25" s="83" t="s">
        <v>31</v>
      </c>
      <c r="C25" s="84"/>
      <c r="D25" s="84"/>
      <c r="E25" s="84"/>
      <c r="F25" s="84"/>
      <c r="G25" s="15" t="s">
        <v>32</v>
      </c>
      <c r="H25" s="42">
        <f>SUM(H24)</f>
        <v>679057826</v>
      </c>
      <c r="I25" s="42">
        <f>SUM(I24)</f>
        <v>679057826</v>
      </c>
      <c r="J25" s="38"/>
      <c r="K25" s="38"/>
      <c r="L25" s="35">
        <f t="shared" si="2"/>
        <v>718097200</v>
      </c>
      <c r="M25" s="42">
        <f>SUM(M24)</f>
        <v>718097200</v>
      </c>
      <c r="N25" s="38"/>
      <c r="O25" s="38"/>
      <c r="P25" s="35">
        <f t="shared" si="3"/>
        <v>720445384</v>
      </c>
      <c r="Q25" s="42">
        <f>SUM(Q24)</f>
        <v>720445384</v>
      </c>
      <c r="R25" s="38"/>
      <c r="S25" s="38"/>
    </row>
    <row r="26" spans="1:19" x14ac:dyDescent="0.25">
      <c r="A26" s="33">
        <v>19</v>
      </c>
      <c r="B26" s="79" t="s">
        <v>33</v>
      </c>
      <c r="C26" s="79"/>
      <c r="D26" s="79"/>
      <c r="E26" s="79"/>
      <c r="F26" s="79"/>
      <c r="G26" s="29"/>
      <c r="H26" s="35">
        <f>SUM(H19+H25)</f>
        <v>2272004270</v>
      </c>
      <c r="I26" s="35">
        <f>SUM(I19+I25)</f>
        <v>2134813350</v>
      </c>
      <c r="J26" s="35">
        <v>123328320</v>
      </c>
      <c r="K26" s="37">
        <v>13862600</v>
      </c>
      <c r="L26" s="35">
        <f t="shared" si="2"/>
        <v>2811375025</v>
      </c>
      <c r="M26" s="35">
        <f>SUM(M19+M25)</f>
        <v>2672439634</v>
      </c>
      <c r="N26" s="35">
        <v>123328320</v>
      </c>
      <c r="O26" s="37">
        <v>15607071</v>
      </c>
      <c r="P26" s="35">
        <f t="shared" si="3"/>
        <v>2832114407</v>
      </c>
      <c r="Q26" s="35">
        <f>SUM(Q19+Q25)</f>
        <v>2693179016</v>
      </c>
      <c r="R26" s="35">
        <v>123328320</v>
      </c>
      <c r="S26" s="37">
        <v>15607071</v>
      </c>
    </row>
    <row r="27" spans="1:19" x14ac:dyDescent="0.25">
      <c r="A27" s="32">
        <v>20</v>
      </c>
      <c r="B27" s="80" t="s">
        <v>34</v>
      </c>
      <c r="C27" s="80"/>
      <c r="D27" s="80"/>
      <c r="E27" s="80"/>
      <c r="F27" s="80"/>
      <c r="G27" s="28"/>
      <c r="H27" s="40"/>
      <c r="I27" s="38"/>
      <c r="J27" s="38"/>
      <c r="K27" s="38"/>
      <c r="L27" s="35">
        <f t="shared" si="2"/>
        <v>0</v>
      </c>
      <c r="M27" s="38"/>
      <c r="N27" s="38"/>
      <c r="O27" s="38"/>
      <c r="P27" s="35">
        <f t="shared" si="3"/>
        <v>0</v>
      </c>
      <c r="Q27" s="38"/>
      <c r="R27" s="38"/>
      <c r="S27" s="38"/>
    </row>
    <row r="28" spans="1:19" x14ac:dyDescent="0.25">
      <c r="A28" s="16">
        <v>21</v>
      </c>
      <c r="B28" s="54" t="s">
        <v>35</v>
      </c>
      <c r="C28" s="55"/>
      <c r="D28" s="55"/>
      <c r="E28" s="55"/>
      <c r="F28" s="55"/>
      <c r="G28" s="18" t="s">
        <v>36</v>
      </c>
      <c r="H28" s="39">
        <v>711904176</v>
      </c>
      <c r="I28" s="39">
        <v>711904176</v>
      </c>
      <c r="J28" s="38"/>
      <c r="K28" s="38"/>
      <c r="L28" s="35">
        <f t="shared" si="2"/>
        <v>765660736</v>
      </c>
      <c r="M28" s="43">
        <v>765660736</v>
      </c>
      <c r="N28" s="38"/>
      <c r="O28" s="38"/>
      <c r="P28" s="35">
        <f>SUM(Q28+R28+S28)</f>
        <v>783051934</v>
      </c>
      <c r="Q28" s="43">
        <v>783051934</v>
      </c>
      <c r="R28" s="38"/>
      <c r="S28" s="38"/>
    </row>
    <row r="29" spans="1:19" x14ac:dyDescent="0.25">
      <c r="A29" s="16">
        <v>22</v>
      </c>
      <c r="B29" s="56" t="s">
        <v>92</v>
      </c>
      <c r="C29" s="57"/>
      <c r="D29" s="57"/>
      <c r="E29" s="57"/>
      <c r="F29" s="57"/>
      <c r="G29" s="19" t="s">
        <v>37</v>
      </c>
      <c r="H29" s="39">
        <v>19000000</v>
      </c>
      <c r="I29" s="39">
        <v>19000000</v>
      </c>
      <c r="J29" s="38"/>
      <c r="K29" s="38"/>
      <c r="L29" s="35">
        <f t="shared" si="2"/>
        <v>139354495</v>
      </c>
      <c r="M29" s="43">
        <v>139354495</v>
      </c>
      <c r="N29" s="38"/>
      <c r="O29" s="38"/>
      <c r="P29" s="35">
        <f t="shared" si="3"/>
        <v>139354495</v>
      </c>
      <c r="Q29" s="43">
        <v>139354495</v>
      </c>
      <c r="R29" s="38"/>
      <c r="S29" s="38"/>
    </row>
    <row r="30" spans="1:19" x14ac:dyDescent="0.25">
      <c r="A30" s="16">
        <v>23</v>
      </c>
      <c r="B30" s="77" t="s">
        <v>38</v>
      </c>
      <c r="C30" s="78"/>
      <c r="D30" s="78"/>
      <c r="E30" s="78"/>
      <c r="F30" s="78"/>
      <c r="G30" s="18" t="s">
        <v>39</v>
      </c>
      <c r="H30" s="39">
        <f>SUM(H28:H29)</f>
        <v>730904176</v>
      </c>
      <c r="I30" s="39">
        <f>SUM(I28:I29)</f>
        <v>730904176</v>
      </c>
      <c r="J30" s="38"/>
      <c r="K30" s="38"/>
      <c r="L30" s="35">
        <f t="shared" si="2"/>
        <v>905015231</v>
      </c>
      <c r="M30" s="43">
        <f>SUM(M28:M29)</f>
        <v>905015231</v>
      </c>
      <c r="N30" s="38"/>
      <c r="O30" s="38"/>
      <c r="P30" s="35">
        <f>SUM(P28:P29)</f>
        <v>922406429</v>
      </c>
      <c r="Q30" s="43">
        <f>SUM(Q28:Q29)</f>
        <v>922406429</v>
      </c>
      <c r="R30" s="38"/>
      <c r="S30" s="38"/>
    </row>
    <row r="31" spans="1:19" x14ac:dyDescent="0.25">
      <c r="A31" s="16">
        <v>24</v>
      </c>
      <c r="B31" s="56" t="s">
        <v>40</v>
      </c>
      <c r="C31" s="57"/>
      <c r="D31" s="57"/>
      <c r="E31" s="57"/>
      <c r="F31" s="57"/>
      <c r="G31" s="19" t="s">
        <v>41</v>
      </c>
      <c r="H31" s="39"/>
      <c r="I31" s="39"/>
      <c r="J31" s="38"/>
      <c r="K31" s="38"/>
      <c r="L31" s="35">
        <f t="shared" si="2"/>
        <v>324287401</v>
      </c>
      <c r="M31" s="43">
        <v>324287401</v>
      </c>
      <c r="N31" s="38"/>
      <c r="O31" s="38"/>
      <c r="P31" s="35">
        <f t="shared" si="3"/>
        <v>324287401</v>
      </c>
      <c r="Q31" s="43">
        <v>324287401</v>
      </c>
      <c r="R31" s="38"/>
      <c r="S31" s="38"/>
    </row>
    <row r="32" spans="1:19" x14ac:dyDescent="0.25">
      <c r="A32" s="16">
        <v>25</v>
      </c>
      <c r="B32" s="58" t="s">
        <v>93</v>
      </c>
      <c r="C32" s="59"/>
      <c r="D32" s="59"/>
      <c r="E32" s="59"/>
      <c r="F32" s="59"/>
      <c r="G32" s="19" t="s">
        <v>42</v>
      </c>
      <c r="H32" s="39"/>
      <c r="I32" s="39"/>
      <c r="J32" s="38"/>
      <c r="K32" s="38"/>
      <c r="L32" s="35">
        <f t="shared" si="2"/>
        <v>0</v>
      </c>
      <c r="M32" s="43"/>
      <c r="N32" s="38"/>
      <c r="O32" s="38"/>
      <c r="P32" s="35">
        <f t="shared" si="3"/>
        <v>0</v>
      </c>
      <c r="Q32" s="43"/>
      <c r="R32" s="38"/>
      <c r="S32" s="38"/>
    </row>
    <row r="33" spans="1:19" x14ac:dyDescent="0.25">
      <c r="A33" s="16">
        <v>26</v>
      </c>
      <c r="B33" s="54" t="s">
        <v>94</v>
      </c>
      <c r="C33" s="55"/>
      <c r="D33" s="55"/>
      <c r="E33" s="55"/>
      <c r="F33" s="55"/>
      <c r="G33" s="18" t="s">
        <v>43</v>
      </c>
      <c r="H33" s="39">
        <v>68158394</v>
      </c>
      <c r="I33" s="39">
        <v>68158394</v>
      </c>
      <c r="J33" s="38"/>
      <c r="K33" s="38"/>
      <c r="L33" s="35">
        <f t="shared" si="2"/>
        <v>68158394</v>
      </c>
      <c r="M33" s="43">
        <v>68158394</v>
      </c>
      <c r="N33" s="38"/>
      <c r="O33" s="38"/>
      <c r="P33" s="35">
        <f t="shared" si="3"/>
        <v>68158394</v>
      </c>
      <c r="Q33" s="43">
        <v>68158394</v>
      </c>
      <c r="R33" s="38"/>
      <c r="S33" s="38"/>
    </row>
    <row r="34" spans="1:19" x14ac:dyDescent="0.25">
      <c r="A34" s="14">
        <v>27</v>
      </c>
      <c r="B34" s="54" t="s">
        <v>44</v>
      </c>
      <c r="C34" s="55"/>
      <c r="D34" s="55"/>
      <c r="E34" s="55"/>
      <c r="F34" s="55"/>
      <c r="G34" s="18" t="s">
        <v>45</v>
      </c>
      <c r="H34" s="39">
        <v>338500000</v>
      </c>
      <c r="I34" s="39">
        <v>338500000</v>
      </c>
      <c r="J34" s="38"/>
      <c r="K34" s="38"/>
      <c r="L34" s="35">
        <f t="shared" si="2"/>
        <v>338500000</v>
      </c>
      <c r="M34" s="43">
        <v>338500000</v>
      </c>
      <c r="N34" s="38"/>
      <c r="O34" s="38"/>
      <c r="P34" s="35">
        <f t="shared" si="3"/>
        <v>338500000</v>
      </c>
      <c r="Q34" s="43">
        <v>338500000</v>
      </c>
      <c r="R34" s="38"/>
      <c r="S34" s="38"/>
    </row>
    <row r="35" spans="1:19" x14ac:dyDescent="0.25">
      <c r="A35" s="16">
        <v>28</v>
      </c>
      <c r="B35" s="52" t="s">
        <v>46</v>
      </c>
      <c r="C35" s="53"/>
      <c r="D35" s="53"/>
      <c r="E35" s="53"/>
      <c r="F35" s="53"/>
      <c r="G35" s="18" t="s">
        <v>47</v>
      </c>
      <c r="H35" s="35">
        <v>292933500</v>
      </c>
      <c r="I35" s="36">
        <v>205403500</v>
      </c>
      <c r="J35" s="36">
        <v>73560000</v>
      </c>
      <c r="K35" s="37">
        <v>13970000</v>
      </c>
      <c r="L35" s="35">
        <f t="shared" si="2"/>
        <v>292933500</v>
      </c>
      <c r="M35" s="36">
        <v>205403500</v>
      </c>
      <c r="N35" s="50">
        <v>73560000</v>
      </c>
      <c r="O35" s="37">
        <v>13970000</v>
      </c>
      <c r="P35" s="35">
        <f t="shared" si="3"/>
        <v>293933500</v>
      </c>
      <c r="Q35" s="36">
        <v>206403500</v>
      </c>
      <c r="R35" s="50">
        <v>73560000</v>
      </c>
      <c r="S35" s="37">
        <v>13970000</v>
      </c>
    </row>
    <row r="36" spans="1:19" x14ac:dyDescent="0.25">
      <c r="A36" s="16">
        <v>29</v>
      </c>
      <c r="B36" s="54" t="s">
        <v>48</v>
      </c>
      <c r="C36" s="55"/>
      <c r="D36" s="55"/>
      <c r="E36" s="55"/>
      <c r="F36" s="55"/>
      <c r="G36" s="18" t="s">
        <v>49</v>
      </c>
      <c r="H36" s="39">
        <v>47000000</v>
      </c>
      <c r="I36" s="39">
        <v>47000000</v>
      </c>
      <c r="J36" s="38"/>
      <c r="K36" s="38"/>
      <c r="L36" s="35">
        <f t="shared" si="2"/>
        <v>47000000</v>
      </c>
      <c r="M36" s="43">
        <v>47000000</v>
      </c>
      <c r="N36" s="38"/>
      <c r="O36" s="38"/>
      <c r="P36" s="35">
        <f t="shared" si="3"/>
        <v>47000000</v>
      </c>
      <c r="Q36" s="43">
        <v>47000000</v>
      </c>
      <c r="R36" s="38"/>
      <c r="S36" s="38"/>
    </row>
    <row r="37" spans="1:19" x14ac:dyDescent="0.25">
      <c r="A37" s="16">
        <v>30</v>
      </c>
      <c r="B37" s="60" t="s">
        <v>50</v>
      </c>
      <c r="C37" s="61"/>
      <c r="D37" s="61"/>
      <c r="E37" s="61"/>
      <c r="F37" s="61"/>
      <c r="G37" s="19" t="s">
        <v>51</v>
      </c>
      <c r="H37" s="39">
        <v>4800000</v>
      </c>
      <c r="I37" s="39">
        <v>4800000</v>
      </c>
      <c r="J37" s="38"/>
      <c r="K37" s="38"/>
      <c r="L37" s="35">
        <f t="shared" si="2"/>
        <v>4800000</v>
      </c>
      <c r="M37" s="43">
        <v>4800000</v>
      </c>
      <c r="N37" s="38"/>
      <c r="O37" s="38"/>
      <c r="P37" s="35">
        <f t="shared" si="3"/>
        <v>4800000</v>
      </c>
      <c r="Q37" s="43">
        <v>4800000</v>
      </c>
      <c r="R37" s="38"/>
      <c r="S37" s="38"/>
    </row>
    <row r="38" spans="1:19" x14ac:dyDescent="0.25">
      <c r="A38" s="16">
        <v>31</v>
      </c>
      <c r="B38" s="54" t="s">
        <v>52</v>
      </c>
      <c r="C38" s="55"/>
      <c r="D38" s="55"/>
      <c r="E38" s="55"/>
      <c r="F38" s="55"/>
      <c r="G38" s="18" t="s">
        <v>53</v>
      </c>
      <c r="H38" s="39">
        <f>SUM(H37)</f>
        <v>4800000</v>
      </c>
      <c r="I38" s="39">
        <f>SUM(I37)</f>
        <v>4800000</v>
      </c>
      <c r="J38" s="38"/>
      <c r="K38" s="38"/>
      <c r="L38" s="35">
        <f t="shared" si="2"/>
        <v>4800000</v>
      </c>
      <c r="M38" s="43">
        <f>SUM(M37)</f>
        <v>4800000</v>
      </c>
      <c r="N38" s="38"/>
      <c r="O38" s="38"/>
      <c r="P38" s="35">
        <f t="shared" si="3"/>
        <v>4800000</v>
      </c>
      <c r="Q38" s="43">
        <f>SUM(Q37)</f>
        <v>4800000</v>
      </c>
      <c r="R38" s="38"/>
      <c r="S38" s="38"/>
    </row>
    <row r="39" spans="1:19" x14ac:dyDescent="0.25">
      <c r="A39" s="14">
        <v>32</v>
      </c>
      <c r="B39" s="60" t="s">
        <v>54</v>
      </c>
      <c r="C39" s="61"/>
      <c r="D39" s="61"/>
      <c r="E39" s="61"/>
      <c r="F39" s="61"/>
      <c r="G39" s="19" t="s">
        <v>55</v>
      </c>
      <c r="H39" s="39"/>
      <c r="I39" s="39"/>
      <c r="J39" s="38"/>
      <c r="K39" s="38"/>
      <c r="L39" s="35">
        <f t="shared" si="2"/>
        <v>0</v>
      </c>
      <c r="M39" s="43"/>
      <c r="N39" s="38"/>
      <c r="O39" s="38"/>
      <c r="P39" s="35">
        <f t="shared" si="3"/>
        <v>0</v>
      </c>
      <c r="Q39" s="43"/>
      <c r="R39" s="38"/>
      <c r="S39" s="38"/>
    </row>
    <row r="40" spans="1:19" x14ac:dyDescent="0.25">
      <c r="A40" s="14">
        <v>33</v>
      </c>
      <c r="B40" s="54" t="s">
        <v>56</v>
      </c>
      <c r="C40" s="55"/>
      <c r="D40" s="55"/>
      <c r="E40" s="55"/>
      <c r="F40" s="55"/>
      <c r="G40" s="18" t="s">
        <v>57</v>
      </c>
      <c r="H40" s="39"/>
      <c r="I40" s="38"/>
      <c r="J40" s="38"/>
      <c r="K40" s="38"/>
      <c r="L40" s="35">
        <f t="shared" si="2"/>
        <v>0</v>
      </c>
      <c r="M40" s="36"/>
      <c r="N40" s="38"/>
      <c r="O40" s="38"/>
      <c r="P40" s="35">
        <f t="shared" si="3"/>
        <v>0</v>
      </c>
      <c r="Q40" s="36"/>
      <c r="R40" s="38"/>
      <c r="S40" s="38"/>
    </row>
    <row r="41" spans="1:19" x14ac:dyDescent="0.25">
      <c r="A41" s="14">
        <v>34</v>
      </c>
      <c r="B41" s="52" t="s">
        <v>58</v>
      </c>
      <c r="C41" s="53"/>
      <c r="D41" s="53"/>
      <c r="E41" s="53"/>
      <c r="F41" s="53"/>
      <c r="G41" s="18" t="s">
        <v>59</v>
      </c>
      <c r="H41" s="35">
        <f>SUM(H30+H33+H34+H35+H36+H38+J42)</f>
        <v>1482296070</v>
      </c>
      <c r="I41" s="35">
        <f>SUM(I30+I33+I34+I35+I36+I38+I40)</f>
        <v>1394766070</v>
      </c>
      <c r="J41" s="35">
        <v>73560000</v>
      </c>
      <c r="K41" s="37">
        <v>13970000</v>
      </c>
      <c r="L41" s="35">
        <v>1980694526</v>
      </c>
      <c r="M41" s="35">
        <v>1893164526</v>
      </c>
      <c r="N41" s="35">
        <v>73560000</v>
      </c>
      <c r="O41" s="37">
        <v>13970000</v>
      </c>
      <c r="P41" s="35">
        <v>1999085724</v>
      </c>
      <c r="Q41" s="35">
        <v>1911555724</v>
      </c>
      <c r="R41" s="35">
        <v>73560000</v>
      </c>
      <c r="S41" s="37">
        <v>13970000</v>
      </c>
    </row>
    <row r="42" spans="1:19" x14ac:dyDescent="0.25">
      <c r="A42" s="14">
        <v>35</v>
      </c>
      <c r="B42" s="64" t="s">
        <v>60</v>
      </c>
      <c r="C42" s="65"/>
      <c r="D42" s="65"/>
      <c r="E42" s="65"/>
      <c r="F42" s="65"/>
      <c r="G42" s="30"/>
      <c r="H42" s="44"/>
      <c r="I42" s="38"/>
      <c r="J42" s="38"/>
      <c r="K42" s="38"/>
      <c r="L42" s="35">
        <f t="shared" si="2"/>
        <v>0</v>
      </c>
      <c r="M42" s="38"/>
      <c r="N42" s="38"/>
      <c r="O42" s="38"/>
      <c r="P42" s="35">
        <f t="shared" ref="P42:P51" si="4">SUM(Q42+R42+S42)</f>
        <v>0</v>
      </c>
      <c r="Q42" s="38"/>
      <c r="R42" s="38"/>
      <c r="S42" s="38"/>
    </row>
    <row r="43" spans="1:19" x14ac:dyDescent="0.25">
      <c r="A43" s="16">
        <v>36</v>
      </c>
      <c r="B43" s="70" t="s">
        <v>61</v>
      </c>
      <c r="C43" s="71"/>
      <c r="D43" s="71"/>
      <c r="E43" s="71"/>
      <c r="F43" s="71"/>
      <c r="G43" s="20" t="s">
        <v>62</v>
      </c>
      <c r="H43" s="45"/>
      <c r="I43" s="38"/>
      <c r="J43" s="38"/>
      <c r="K43" s="38"/>
      <c r="L43" s="35">
        <f t="shared" si="2"/>
        <v>0</v>
      </c>
      <c r="M43" s="38"/>
      <c r="N43" s="38"/>
      <c r="O43" s="38"/>
      <c r="P43" s="35">
        <f t="shared" si="4"/>
        <v>0</v>
      </c>
      <c r="Q43" s="38"/>
      <c r="R43" s="38"/>
      <c r="S43" s="38"/>
    </row>
    <row r="44" spans="1:19" x14ac:dyDescent="0.25">
      <c r="A44" s="14">
        <v>37</v>
      </c>
      <c r="B44" s="68" t="s">
        <v>95</v>
      </c>
      <c r="C44" s="69"/>
      <c r="D44" s="69"/>
      <c r="E44" s="69"/>
      <c r="F44" s="69"/>
      <c r="G44" s="20" t="s">
        <v>63</v>
      </c>
      <c r="H44" s="45"/>
      <c r="I44" s="38"/>
      <c r="J44" s="38"/>
      <c r="K44" s="38"/>
      <c r="L44" s="35">
        <f t="shared" si="2"/>
        <v>0</v>
      </c>
      <c r="M44" s="38"/>
      <c r="N44" s="38"/>
      <c r="O44" s="38"/>
      <c r="P44" s="35">
        <f t="shared" si="4"/>
        <v>0</v>
      </c>
      <c r="Q44" s="38"/>
      <c r="R44" s="38"/>
      <c r="S44" s="38"/>
    </row>
    <row r="45" spans="1:19" x14ac:dyDescent="0.25">
      <c r="A45" s="16">
        <v>38</v>
      </c>
      <c r="B45" s="70" t="s">
        <v>64</v>
      </c>
      <c r="C45" s="71"/>
      <c r="D45" s="71"/>
      <c r="E45" s="71"/>
      <c r="F45" s="71"/>
      <c r="G45" s="20" t="s">
        <v>65</v>
      </c>
      <c r="H45" s="45"/>
      <c r="I45" s="38"/>
      <c r="J45" s="38"/>
      <c r="K45" s="38"/>
      <c r="L45" s="35">
        <f t="shared" si="2"/>
        <v>0</v>
      </c>
      <c r="M45" s="38"/>
      <c r="N45" s="38"/>
      <c r="O45" s="38"/>
      <c r="P45" s="35">
        <f t="shared" si="4"/>
        <v>0</v>
      </c>
      <c r="Q45" s="38"/>
      <c r="R45" s="38"/>
      <c r="S45" s="38"/>
    </row>
    <row r="46" spans="1:19" x14ac:dyDescent="0.25">
      <c r="A46" s="14">
        <v>39</v>
      </c>
      <c r="B46" s="62" t="s">
        <v>66</v>
      </c>
      <c r="C46" s="63"/>
      <c r="D46" s="63"/>
      <c r="E46" s="63"/>
      <c r="F46" s="63"/>
      <c r="G46" s="21" t="s">
        <v>67</v>
      </c>
      <c r="H46" s="45"/>
      <c r="I46" s="38"/>
      <c r="J46" s="38"/>
      <c r="K46" s="38"/>
      <c r="L46" s="35">
        <f t="shared" si="2"/>
        <v>0</v>
      </c>
      <c r="M46" s="38"/>
      <c r="N46" s="38"/>
      <c r="O46" s="38"/>
      <c r="P46" s="35">
        <f t="shared" si="4"/>
        <v>0</v>
      </c>
      <c r="Q46" s="38"/>
      <c r="R46" s="38"/>
      <c r="S46" s="38"/>
    </row>
    <row r="47" spans="1:19" x14ac:dyDescent="0.25">
      <c r="A47" s="14">
        <v>40</v>
      </c>
      <c r="B47" s="66" t="s">
        <v>68</v>
      </c>
      <c r="C47" s="67"/>
      <c r="D47" s="67"/>
      <c r="E47" s="67"/>
      <c r="F47" s="67"/>
      <c r="G47" s="21" t="s">
        <v>69</v>
      </c>
      <c r="H47" s="45"/>
      <c r="I47" s="38"/>
      <c r="J47" s="38"/>
      <c r="K47" s="38"/>
      <c r="L47" s="35">
        <f t="shared" si="2"/>
        <v>0</v>
      </c>
      <c r="M47" s="38"/>
      <c r="N47" s="38"/>
      <c r="O47" s="38"/>
      <c r="P47" s="35">
        <f t="shared" si="4"/>
        <v>0</v>
      </c>
      <c r="Q47" s="38"/>
      <c r="R47" s="38"/>
      <c r="S47" s="38"/>
    </row>
    <row r="48" spans="1:19" ht="15.75" customHeight="1" x14ac:dyDescent="0.25">
      <c r="A48" s="22">
        <v>41</v>
      </c>
      <c r="B48" s="72" t="s">
        <v>70</v>
      </c>
      <c r="C48" s="73"/>
      <c r="D48" s="73"/>
      <c r="E48" s="73"/>
      <c r="F48" s="73"/>
      <c r="G48" s="20" t="s">
        <v>71</v>
      </c>
      <c r="H48" s="43">
        <v>202400000</v>
      </c>
      <c r="I48" s="43">
        <v>202400000</v>
      </c>
      <c r="J48" s="38"/>
      <c r="K48" s="38"/>
      <c r="L48" s="35">
        <f t="shared" si="2"/>
        <v>52588454</v>
      </c>
      <c r="M48" s="43">
        <v>52588454</v>
      </c>
      <c r="N48" s="38"/>
      <c r="O48" s="36"/>
      <c r="P48" s="35">
        <f t="shared" si="4"/>
        <v>52588454</v>
      </c>
      <c r="Q48" s="43">
        <v>52588454</v>
      </c>
      <c r="R48" s="38"/>
      <c r="S48" s="36"/>
    </row>
    <row r="49" spans="1:19" x14ac:dyDescent="0.25">
      <c r="A49" s="23">
        <v>42</v>
      </c>
      <c r="B49" s="72" t="s">
        <v>72</v>
      </c>
      <c r="C49" s="73"/>
      <c r="D49" s="73"/>
      <c r="E49" s="73"/>
      <c r="F49" s="73"/>
      <c r="G49" s="20" t="s">
        <v>73</v>
      </c>
      <c r="H49" s="43"/>
      <c r="I49" s="43"/>
      <c r="J49" s="38"/>
      <c r="K49" s="38"/>
      <c r="L49" s="35">
        <f t="shared" si="2"/>
        <v>1744471</v>
      </c>
      <c r="M49" s="43"/>
      <c r="N49" s="38"/>
      <c r="O49" s="36">
        <v>1744471</v>
      </c>
      <c r="P49" s="35">
        <f t="shared" si="4"/>
        <v>1744471</v>
      </c>
      <c r="Q49" s="43"/>
      <c r="R49" s="38"/>
      <c r="S49" s="36">
        <v>1744471</v>
      </c>
    </row>
    <row r="50" spans="1:19" x14ac:dyDescent="0.25">
      <c r="A50" s="23">
        <v>43</v>
      </c>
      <c r="B50" s="74" t="s">
        <v>74</v>
      </c>
      <c r="C50" s="75"/>
      <c r="D50" s="75"/>
      <c r="E50" s="75"/>
      <c r="F50" s="75"/>
      <c r="G50" s="21" t="s">
        <v>75</v>
      </c>
      <c r="H50" s="43">
        <f>SUM(H48:H49)</f>
        <v>202400000</v>
      </c>
      <c r="I50" s="43">
        <f>SUM(I48:I49)</f>
        <v>202400000</v>
      </c>
      <c r="J50" s="38"/>
      <c r="K50" s="38"/>
      <c r="L50" s="35">
        <f t="shared" si="2"/>
        <v>54332925</v>
      </c>
      <c r="M50" s="43">
        <f>SUM(M48:M49)</f>
        <v>52588454</v>
      </c>
      <c r="N50" s="38"/>
      <c r="O50" s="36">
        <f>SUM(O48:O49)</f>
        <v>1744471</v>
      </c>
      <c r="P50" s="35">
        <f t="shared" si="4"/>
        <v>54332925</v>
      </c>
      <c r="Q50" s="43">
        <f>SUM(Q48:Q49)</f>
        <v>52588454</v>
      </c>
      <c r="R50" s="38"/>
      <c r="S50" s="36">
        <f>SUM(S48:S49)</f>
        <v>1744471</v>
      </c>
    </row>
    <row r="51" spans="1:19" x14ac:dyDescent="0.25">
      <c r="A51" s="23">
        <v>44</v>
      </c>
      <c r="B51" s="70" t="s">
        <v>76</v>
      </c>
      <c r="C51" s="71"/>
      <c r="D51" s="71"/>
      <c r="E51" s="71"/>
      <c r="F51" s="71"/>
      <c r="G51" s="20" t="s">
        <v>77</v>
      </c>
      <c r="H51" s="43">
        <v>587308200</v>
      </c>
      <c r="I51" s="43">
        <v>587308200</v>
      </c>
      <c r="J51" s="36"/>
      <c r="K51" s="38"/>
      <c r="L51" s="35">
        <f t="shared" si="2"/>
        <v>626347574</v>
      </c>
      <c r="M51" s="43">
        <v>626347574</v>
      </c>
      <c r="N51" s="36"/>
      <c r="O51" s="38"/>
      <c r="P51" s="35">
        <f t="shared" si="4"/>
        <v>628695758</v>
      </c>
      <c r="Q51" s="43">
        <v>628695758</v>
      </c>
      <c r="R51" s="36"/>
      <c r="S51" s="38"/>
    </row>
    <row r="52" spans="1:19" x14ac:dyDescent="0.25">
      <c r="A52" s="23">
        <v>45</v>
      </c>
      <c r="B52" s="70" t="s">
        <v>105</v>
      </c>
      <c r="C52" s="71"/>
      <c r="D52" s="71"/>
      <c r="E52" s="71"/>
      <c r="F52" s="76"/>
      <c r="G52" s="34" t="s">
        <v>106</v>
      </c>
      <c r="H52" s="43"/>
      <c r="I52" s="43"/>
      <c r="J52" s="36"/>
      <c r="K52" s="38"/>
      <c r="L52" s="35">
        <v>150000000</v>
      </c>
      <c r="M52" s="43">
        <v>150000000</v>
      </c>
      <c r="N52" s="36"/>
      <c r="O52" s="38"/>
      <c r="P52" s="35">
        <v>150000000</v>
      </c>
      <c r="Q52" s="43">
        <v>150000000</v>
      </c>
      <c r="R52" s="36"/>
      <c r="S52" s="38"/>
    </row>
    <row r="53" spans="1:19" x14ac:dyDescent="0.25">
      <c r="A53" s="24">
        <v>46</v>
      </c>
      <c r="B53" s="68" t="s">
        <v>78</v>
      </c>
      <c r="C53" s="69"/>
      <c r="D53" s="69"/>
      <c r="E53" s="69"/>
      <c r="F53" s="69"/>
      <c r="G53" s="20" t="s">
        <v>79</v>
      </c>
      <c r="H53" s="46"/>
      <c r="I53" s="36"/>
      <c r="J53" s="38"/>
      <c r="K53" s="38"/>
      <c r="L53" s="35">
        <f t="shared" si="2"/>
        <v>0</v>
      </c>
      <c r="M53" s="36"/>
      <c r="N53" s="38"/>
      <c r="O53" s="38"/>
      <c r="P53" s="35">
        <f t="shared" ref="P53" si="5">SUM(Q53+R53+S53)</f>
        <v>0</v>
      </c>
      <c r="Q53" s="36"/>
      <c r="R53" s="38"/>
      <c r="S53" s="38"/>
    </row>
    <row r="54" spans="1:19" x14ac:dyDescent="0.25">
      <c r="A54" s="24">
        <v>47</v>
      </c>
      <c r="B54" s="62" t="s">
        <v>80</v>
      </c>
      <c r="C54" s="63"/>
      <c r="D54" s="63"/>
      <c r="E54" s="63"/>
      <c r="F54" s="63"/>
      <c r="G54" s="21" t="s">
        <v>81</v>
      </c>
      <c r="H54" s="47">
        <f>SUM(H51:H53)</f>
        <v>587308200</v>
      </c>
      <c r="I54" s="36">
        <f>SUM(I51:I53)</f>
        <v>587308200</v>
      </c>
      <c r="J54" s="48"/>
      <c r="K54" s="38"/>
      <c r="L54" s="35">
        <v>830680499</v>
      </c>
      <c r="M54" s="36">
        <v>828936028</v>
      </c>
      <c r="N54" s="48"/>
      <c r="O54" s="36">
        <v>1744471</v>
      </c>
      <c r="P54" s="35">
        <f>SUM(P50:P53)</f>
        <v>833028683</v>
      </c>
      <c r="Q54" s="36">
        <v>828936028</v>
      </c>
      <c r="R54" s="48"/>
      <c r="S54" s="36">
        <v>1744471</v>
      </c>
    </row>
    <row r="55" spans="1:19" x14ac:dyDescent="0.25">
      <c r="A55" s="23">
        <v>48</v>
      </c>
      <c r="B55" s="66" t="s">
        <v>82</v>
      </c>
      <c r="C55" s="67"/>
      <c r="D55" s="67"/>
      <c r="E55" s="67"/>
      <c r="F55" s="67"/>
      <c r="G55" s="21" t="s">
        <v>83</v>
      </c>
      <c r="H55" s="47">
        <f>SUM(H46+H47+H50+H54)</f>
        <v>789708200</v>
      </c>
      <c r="I55" s="47">
        <f>SUM(I46+I47+I50+I54)</f>
        <v>789708200</v>
      </c>
      <c r="J55" s="48" t="s">
        <v>103</v>
      </c>
      <c r="K55" s="38"/>
      <c r="L55" s="35">
        <v>830680499</v>
      </c>
      <c r="M55" s="47">
        <v>828936028</v>
      </c>
      <c r="N55" s="48" t="s">
        <v>103</v>
      </c>
      <c r="O55" s="36">
        <v>1744471</v>
      </c>
      <c r="P55" s="35">
        <f>SUM(P54)</f>
        <v>833028683</v>
      </c>
      <c r="Q55" s="47">
        <v>828936028</v>
      </c>
      <c r="R55" s="48" t="s">
        <v>103</v>
      </c>
      <c r="S55" s="36">
        <v>1744471</v>
      </c>
    </row>
    <row r="56" spans="1:19" x14ac:dyDescent="0.25">
      <c r="A56" s="23">
        <v>49</v>
      </c>
      <c r="B56" s="64" t="s">
        <v>84</v>
      </c>
      <c r="C56" s="65"/>
      <c r="D56" s="65"/>
      <c r="E56" s="65"/>
      <c r="F56" s="65"/>
      <c r="G56" s="25"/>
      <c r="H56" s="49">
        <f>SUM(H41+H55)</f>
        <v>2272004270</v>
      </c>
      <c r="I56" s="49">
        <f>SUM(I41+I55)</f>
        <v>2184474270</v>
      </c>
      <c r="J56" s="49">
        <v>73560000</v>
      </c>
      <c r="K56" s="37">
        <v>13970000</v>
      </c>
      <c r="L56" s="35">
        <f t="shared" si="2"/>
        <v>2811375025</v>
      </c>
      <c r="M56" s="49">
        <f>SUM(M41+M55)</f>
        <v>2722100554</v>
      </c>
      <c r="N56" s="49">
        <v>73560000</v>
      </c>
      <c r="O56" s="37">
        <v>15714471</v>
      </c>
      <c r="P56" s="35">
        <v>2832114407</v>
      </c>
      <c r="Q56" s="49">
        <f>SUM(Q41+Q55)</f>
        <v>2740491752</v>
      </c>
      <c r="R56" s="49">
        <v>73560000</v>
      </c>
      <c r="S56" s="37">
        <v>15714471</v>
      </c>
    </row>
  </sheetData>
  <mergeCells count="55">
    <mergeCell ref="A1:O1"/>
    <mergeCell ref="B10:F10"/>
    <mergeCell ref="B9:F9"/>
    <mergeCell ref="B6:F6"/>
    <mergeCell ref="B7:F7"/>
    <mergeCell ref="G5:H5"/>
    <mergeCell ref="B8:F8"/>
    <mergeCell ref="I5:S5"/>
    <mergeCell ref="A3:S3"/>
    <mergeCell ref="B24:F24"/>
    <mergeCell ref="B25:F25"/>
    <mergeCell ref="B21:F21"/>
    <mergeCell ref="B23:F23"/>
    <mergeCell ref="B22:F22"/>
    <mergeCell ref="B20:F20"/>
    <mergeCell ref="B11:F11"/>
    <mergeCell ref="B15:F15"/>
    <mergeCell ref="B14:F14"/>
    <mergeCell ref="B12:F12"/>
    <mergeCell ref="B19:F19"/>
    <mergeCell ref="B18:F18"/>
    <mergeCell ref="B17:F17"/>
    <mergeCell ref="B16:F16"/>
    <mergeCell ref="B13:F13"/>
    <mergeCell ref="B28:F28"/>
    <mergeCell ref="B29:F29"/>
    <mergeCell ref="B30:F30"/>
    <mergeCell ref="B26:F26"/>
    <mergeCell ref="B27:F27"/>
    <mergeCell ref="B46:F46"/>
    <mergeCell ref="B41:F41"/>
    <mergeCell ref="B56:F56"/>
    <mergeCell ref="B42:F42"/>
    <mergeCell ref="B55:F55"/>
    <mergeCell ref="B47:F47"/>
    <mergeCell ref="B44:F44"/>
    <mergeCell ref="B43:F43"/>
    <mergeCell ref="B54:F54"/>
    <mergeCell ref="B53:F53"/>
    <mergeCell ref="B49:F49"/>
    <mergeCell ref="B50:F50"/>
    <mergeCell ref="B51:F51"/>
    <mergeCell ref="B48:F48"/>
    <mergeCell ref="B45:F45"/>
    <mergeCell ref="B52:F52"/>
    <mergeCell ref="B35:F35"/>
    <mergeCell ref="B34:F34"/>
    <mergeCell ref="B31:F31"/>
    <mergeCell ref="B32:F32"/>
    <mergeCell ref="B40:F40"/>
    <mergeCell ref="B39:F39"/>
    <mergeCell ref="B38:F38"/>
    <mergeCell ref="B36:F36"/>
    <mergeCell ref="B37:F37"/>
    <mergeCell ref="B33:F33"/>
  </mergeCells>
  <pageMargins left="0" right="0" top="0.15748031496062992" bottom="0.15748031496062992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jogiasz</cp:lastModifiedBy>
  <cp:lastPrinted>2020-06-19T08:37:16Z</cp:lastPrinted>
  <dcterms:created xsi:type="dcterms:W3CDTF">2017-01-15T11:49:46Z</dcterms:created>
  <dcterms:modified xsi:type="dcterms:W3CDTF">2020-07-02T07:47:46Z</dcterms:modified>
</cp:coreProperties>
</file>