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önkormányzati rész" sheetId="1" r:id="rId1"/>
    <sheet name="összesítő" sheetId="2" r:id="rId2"/>
    <sheet name="MŰV.HÁZ 2." sheetId="3" r:id="rId3"/>
    <sheet name="ÓVODA  1." sheetId="4" r:id="rId4"/>
  </sheets>
  <definedNames>
    <definedName name="_xlnm.Print_Titles" localSheetId="0">'önkormányzati rész'!$4:$4</definedName>
  </definedNames>
  <calcPr fullCalcOnLoad="1"/>
</workbook>
</file>

<file path=xl/sharedStrings.xml><?xml version="1.0" encoding="utf-8"?>
<sst xmlns="http://schemas.openxmlformats.org/spreadsheetml/2006/main" count="260" uniqueCount="108">
  <si>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</si>
  <si>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</si>
  <si>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</si>
  <si>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</si>
  <si>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</si>
  <si>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</si>
  <si>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</si>
  <si>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</si>
  <si>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</si>
  <si>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</si>
  <si>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</si>
  <si>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</si>
  <si>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</si>
  <si>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</si>
  <si>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6. Beruházás</t>
  </si>
  <si>
    <t>7. Felújítás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</si>
  <si>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</si>
  <si>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</si>
  <si>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</si>
  <si>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</si>
  <si>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</si>
  <si>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</si>
  <si>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</si>
  <si>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Beruházás</t>
  </si>
  <si>
    <t>összesen</t>
  </si>
  <si>
    <t>Ellátottak pénzbeni juttatásai</t>
  </si>
  <si>
    <t>ÖNKORMÁNYZATI VAGYONNAL VALÓ GAZDÁLKODÁS</t>
  </si>
  <si>
    <t>(önként vállalt feladat)</t>
  </si>
  <si>
    <t>ÖNKORMÁNYZATI IGAZGATÁS</t>
  </si>
  <si>
    <t>Személyi jellegű kiadás</t>
  </si>
  <si>
    <t>Járulék</t>
  </si>
  <si>
    <t>Támogatás értékű működési kiadás</t>
  </si>
  <si>
    <t>KÖZVILÁGÍTÁS</t>
  </si>
  <si>
    <t>VÁROS ÉS KÖZSÉGGAZDÁLKODÁS</t>
  </si>
  <si>
    <t>Járulékok</t>
  </si>
  <si>
    <t>Tartalék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</si>
  <si>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</si>
  <si>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</si>
  <si>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</si>
  <si>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</si>
  <si>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</si>
  <si>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</si>
  <si>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(államigazgatási feladat)</t>
  </si>
  <si>
    <t>EGYÉB SZOCIÁLIS TÁMOGATÁS</t>
  </si>
  <si>
    <t>BÖLCSÖDEI ELLÁTÁS</t>
  </si>
  <si>
    <t>CSALÁDSEGÍTÉS</t>
  </si>
  <si>
    <t>KÖZFOGLALKOZTATÁS</t>
  </si>
  <si>
    <t>KÖZTEMETŐ FENNTARTÁS</t>
  </si>
  <si>
    <t>TÁMOGATÁSI CÉLÚ FINANSZÍROZÁSI MŰVELETEK</t>
  </si>
  <si>
    <t>Irányító alá tartozó költségvetési szerveknek folyósított működési támogatás</t>
  </si>
  <si>
    <t xml:space="preserve"> ÖSSZESEN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</si>
  <si>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</si>
  <si>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</si>
  <si>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</si>
  <si>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</si>
  <si>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</si>
  <si>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</si>
  <si>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</si>
  <si>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Személyi jellegű</t>
  </si>
  <si>
    <t>ALCÍM ÖSSZESÍTÉS</t>
  </si>
  <si>
    <t>ELŐÍRÁNYZAT</t>
  </si>
  <si>
    <t>TÉNY</t>
  </si>
  <si>
    <t>ÖNKORMÁNYZAT</t>
  </si>
  <si>
    <t>2.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</si>
  <si>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</si>
  <si>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</si>
  <si>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</si>
  <si>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</si>
  <si>
    <t>LAKÁSHOZ JUTÁS</t>
  </si>
  <si>
    <t>CIVILEK TÁMOGATÁSA</t>
  </si>
  <si>
    <t>(önként feladat)</t>
  </si>
  <si>
    <t>Működési célú támogatások áh kívülre</t>
  </si>
  <si>
    <t>ÖNKORMÁNYZATOK ELSZÁMOLÁSAI KP.KTGV</t>
  </si>
  <si>
    <t>Államháztartáson belüli megelőlegezés</t>
  </si>
  <si>
    <t>adatok  Ft-ban</t>
  </si>
  <si>
    <t>GYERMEKÉTKEZTETÉS KÖZNEVELÉSI INTÉZMÉNYBEN</t>
  </si>
  <si>
    <t>INTÉZMÉNYEN KÍVÜLI GYERMEKÉTKEZTETÉS</t>
  </si>
  <si>
    <t>1.1. Óvodai nevelés</t>
  </si>
  <si>
    <t>Működési célú támogatások ÁHB</t>
  </si>
  <si>
    <t>VÍZILÉTESÍTMÉNY ÉPÍTÉS</t>
  </si>
  <si>
    <t>4. Elvonások</t>
  </si>
  <si>
    <t>5. Működési célú támogatások áh.kívülre</t>
  </si>
  <si>
    <t>6. Működési célú támogatások áh.belülre</t>
  </si>
  <si>
    <t>7. Beruházás</t>
  </si>
  <si>
    <t>8. Felújítás</t>
  </si>
  <si>
    <t>9. Felhalmozási célú támogatások áh.kívülre</t>
  </si>
  <si>
    <t>10. Felhalmozási célú támogatások áh.belülre</t>
  </si>
  <si>
    <t>11. Ellátottak pénzbeni juttatásai</t>
  </si>
  <si>
    <t>12. Államháztartáson belüli megelőlegezés</t>
  </si>
  <si>
    <t>13. Lakáshozjutás</t>
  </si>
  <si>
    <t>14. Tartalékok</t>
  </si>
  <si>
    <t>Lakáshoz jutás</t>
  </si>
  <si>
    <t>Előző évi elszámolások visszafizetése</t>
  </si>
  <si>
    <t>KÖZUTAK FENNTARTÁSA</t>
  </si>
  <si>
    <t>(kötelező vállalt feladat)</t>
  </si>
  <si>
    <t>EFOP 3.9.2</t>
  </si>
  <si>
    <t>Működésre átadott ÁHK</t>
  </si>
  <si>
    <t>EFOP 1.5.3</t>
  </si>
  <si>
    <t>1.2. Bölcsődei ellátás</t>
  </si>
  <si>
    <t>SZIHALOM KÖZSÉGI ÖNKORMÁNYZAT KÖLTSÉGVETÉSI SZERVEINEK CÍMENKÉNTI 2019. I. FÉLÉVI KIADÁSAI</t>
  </si>
  <si>
    <t>ÖSSZESÍTETT SZIHALOM KÖZSÉGI ÖNKORMÁNYZAT 2019.I. FÉLÉVI KÖLTSÉGVETÉSI KIADÁSAI</t>
  </si>
  <si>
    <t>SZIHALOM KÖZSÉGI ÖNKORMÁNYZAT KÖLTSÉGVETÉSI SZERVEINEK CÍMENKÉNTI 2019.I. FÉLÉVI KIADÁSAI</t>
  </si>
  <si>
    <t>Működési célú kiadás ÁHK</t>
  </si>
  <si>
    <t>Felújítás</t>
  </si>
  <si>
    <t>RENDEZVÉNYEK</t>
  </si>
  <si>
    <t>Működési támogatások ÁHB</t>
  </si>
  <si>
    <t>GYERMEKÉTKEZTETÉS BÖLCSŐDÉBEN</t>
  </si>
  <si>
    <t>2. számú melléklet az 5/2019. (VIII.29.)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</si>
</sst>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 shrinkToFit="1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4" xfId="0" applyBorder="1" applyAlignment="1">
      <alignment/>
    </xf>
    <xf numFmtId="0" fontId="18" fillId="0" borderId="12" xfId="0" applyFont="1" applyBorder="1" applyAlignment="1">
      <alignment/>
    </xf>
    <xf numFmtId="0" fontId="0" fillId="0" borderId="15" xfId="0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3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8"/>
  <sheetViews>
    <sheetView zoomScalePageLayoutView="0" workbookViewId="0" topLeftCell="A1">
      <selection activeCell="A8" sqref="A8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1" customFormat="1" ht="12.75">
      <c r="A2" s="33" t="s">
        <v>99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2" customFormat="1" ht="12.75">
      <c r="A3" s="34" t="s">
        <v>74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4" customFormat="1" ht="12.75">
      <c r="A4" s="32" t="s">
        <v>0</v>
      </c>
      <c r="B4" s="32"/>
      <c r="C4" s="32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0" ht="12.75">
      <c r="A5" s="32" t="s">
        <v>8</v>
      </c>
      <c r="B5" s="32"/>
      <c r="C5" s="32"/>
      <c r="D5" s="5"/>
      <c r="E5" s="6" t="s">
        <v>9</v>
      </c>
      <c r="F5" s="6">
        <f>SUM(F6:F19)</f>
        <v>354459518</v>
      </c>
      <c r="G5" s="6">
        <f>SUM(G6:G19)</f>
        <v>20331000</v>
      </c>
      <c r="H5" s="6">
        <f>SUM(H6:H19)</f>
        <v>374790518</v>
      </c>
      <c r="I5" s="6">
        <f>SUM(I6:I19)</f>
        <v>103711865</v>
      </c>
      <c r="J5" s="6">
        <f>(I5/H5)*100</f>
        <v>27.671955404165267</v>
      </c>
    </row>
    <row r="6" spans="1:10" ht="12.75">
      <c r="A6" s="35" t="s">
        <v>10</v>
      </c>
      <c r="B6" s="35"/>
      <c r="C6" s="35"/>
      <c r="D6" s="5"/>
      <c r="E6" s="7" t="s">
        <v>11</v>
      </c>
      <c r="F6" s="7">
        <v>34366000</v>
      </c>
      <c r="G6" s="5">
        <v>7935000</v>
      </c>
      <c r="H6" s="5">
        <f aca="true" t="shared" si="0" ref="H6:H78">SUM(F6:G6)</f>
        <v>42301000</v>
      </c>
      <c r="I6" s="5">
        <v>20324278</v>
      </c>
      <c r="J6" s="6">
        <f aca="true" t="shared" si="1" ref="J6:J76">(I6/H6)*100</f>
        <v>48.04680267605967</v>
      </c>
    </row>
    <row r="7" spans="1:10" ht="12.75">
      <c r="A7" s="5"/>
      <c r="B7" s="5"/>
      <c r="C7" s="5"/>
      <c r="D7" s="5"/>
      <c r="E7" s="7" t="s">
        <v>12</v>
      </c>
      <c r="F7" s="7">
        <v>6520000</v>
      </c>
      <c r="G7" s="5">
        <v>715000</v>
      </c>
      <c r="H7" s="5">
        <f t="shared" si="0"/>
        <v>7235000</v>
      </c>
      <c r="I7" s="5">
        <v>3337496</v>
      </c>
      <c r="J7" s="6">
        <f t="shared" si="1"/>
        <v>46.12986869384934</v>
      </c>
    </row>
    <row r="8" spans="1:10" ht="12.75">
      <c r="A8" s="5"/>
      <c r="B8" s="5"/>
      <c r="C8" s="5"/>
      <c r="D8" s="5"/>
      <c r="E8" s="7" t="s">
        <v>13</v>
      </c>
      <c r="F8" s="7">
        <v>67634000</v>
      </c>
      <c r="G8" s="5">
        <v>9496000</v>
      </c>
      <c r="H8" s="5">
        <f t="shared" si="0"/>
        <v>77130000</v>
      </c>
      <c r="I8" s="5">
        <v>42714352</v>
      </c>
      <c r="J8" s="6">
        <f t="shared" si="1"/>
        <v>55.379686244003636</v>
      </c>
    </row>
    <row r="9" spans="1:10" ht="12.75">
      <c r="A9" s="5"/>
      <c r="B9" s="5"/>
      <c r="C9" s="5"/>
      <c r="D9" s="5"/>
      <c r="E9" s="7" t="s">
        <v>80</v>
      </c>
      <c r="F9" s="7">
        <v>2400000</v>
      </c>
      <c r="G9" s="5">
        <v>351000</v>
      </c>
      <c r="H9" s="5">
        <f t="shared" si="0"/>
        <v>2751000</v>
      </c>
      <c r="I9" s="5">
        <v>2750383</v>
      </c>
      <c r="J9" s="6">
        <f t="shared" si="1"/>
        <v>99.97757179207561</v>
      </c>
    </row>
    <row r="10" spans="1:10" ht="12.75">
      <c r="A10" s="5"/>
      <c r="B10" s="5"/>
      <c r="C10" s="5"/>
      <c r="D10" s="5"/>
      <c r="E10" s="7" t="s">
        <v>81</v>
      </c>
      <c r="F10" s="7">
        <v>3700000</v>
      </c>
      <c r="G10" s="5">
        <v>-145000</v>
      </c>
      <c r="H10" s="5">
        <f t="shared" si="0"/>
        <v>3555000</v>
      </c>
      <c r="I10" s="5">
        <v>730000</v>
      </c>
      <c r="J10" s="6">
        <f t="shared" si="1"/>
        <v>20.534458509142052</v>
      </c>
    </row>
    <row r="11" spans="1:10" ht="12.75">
      <c r="A11" s="5"/>
      <c r="B11" s="5"/>
      <c r="C11" s="5"/>
      <c r="D11" s="5"/>
      <c r="E11" s="7" t="s">
        <v>82</v>
      </c>
      <c r="F11" s="7">
        <v>9900000</v>
      </c>
      <c r="G11" s="5">
        <v>150000</v>
      </c>
      <c r="H11" s="5">
        <f t="shared" si="0"/>
        <v>10050000</v>
      </c>
      <c r="I11" s="5">
        <v>4489525</v>
      </c>
      <c r="J11" s="6">
        <f t="shared" si="1"/>
        <v>44.67189054726368</v>
      </c>
    </row>
    <row r="12" spans="1:10" ht="12.75">
      <c r="A12" s="5"/>
      <c r="B12" s="5"/>
      <c r="C12" s="5"/>
      <c r="D12" s="5"/>
      <c r="E12" s="7" t="s">
        <v>83</v>
      </c>
      <c r="F12" s="7">
        <v>197569000</v>
      </c>
      <c r="G12" s="5">
        <v>2469000</v>
      </c>
      <c r="H12" s="5">
        <f t="shared" si="0"/>
        <v>200038000</v>
      </c>
      <c r="I12" s="5">
        <v>2013756</v>
      </c>
      <c r="J12" s="6">
        <f t="shared" si="1"/>
        <v>1.0066867295213908</v>
      </c>
    </row>
    <row r="13" spans="1:10" ht="12.75">
      <c r="A13" s="5"/>
      <c r="B13" s="5"/>
      <c r="C13" s="5"/>
      <c r="D13" s="5"/>
      <c r="E13" s="7" t="s">
        <v>84</v>
      </c>
      <c r="F13" s="7">
        <v>21800000</v>
      </c>
      <c r="G13" s="5">
        <v>826000</v>
      </c>
      <c r="H13" s="5">
        <f t="shared" si="0"/>
        <v>22626000</v>
      </c>
      <c r="I13" s="5">
        <v>22051317</v>
      </c>
      <c r="J13" s="6">
        <f t="shared" si="1"/>
        <v>97.46007690267834</v>
      </c>
    </row>
    <row r="14" spans="1:10" ht="12.75">
      <c r="A14" s="5"/>
      <c r="B14" s="5"/>
      <c r="C14" s="5"/>
      <c r="D14" s="5"/>
      <c r="E14" s="7" t="s">
        <v>85</v>
      </c>
      <c r="F14" s="7"/>
      <c r="G14" s="5"/>
      <c r="H14" s="5">
        <f t="shared" si="0"/>
        <v>0</v>
      </c>
      <c r="I14" s="5"/>
      <c r="J14" s="6"/>
    </row>
    <row r="15" spans="1:10" ht="12.75">
      <c r="A15" s="5"/>
      <c r="B15" s="5"/>
      <c r="C15" s="5"/>
      <c r="D15" s="5"/>
      <c r="E15" s="7" t="s">
        <v>86</v>
      </c>
      <c r="F15" s="7"/>
      <c r="G15" s="5"/>
      <c r="H15" s="5">
        <f t="shared" si="0"/>
        <v>0</v>
      </c>
      <c r="I15" s="5"/>
      <c r="J15" s="6"/>
    </row>
    <row r="16" spans="1:10" ht="12.75">
      <c r="A16" s="5"/>
      <c r="B16" s="5"/>
      <c r="C16" s="5"/>
      <c r="D16" s="5"/>
      <c r="E16" s="7" t="s">
        <v>87</v>
      </c>
      <c r="F16" s="7">
        <v>5500000</v>
      </c>
      <c r="G16" s="5"/>
      <c r="H16" s="5">
        <f t="shared" si="0"/>
        <v>5500000</v>
      </c>
      <c r="I16" s="5">
        <v>1882029</v>
      </c>
      <c r="J16" s="6">
        <f t="shared" si="1"/>
        <v>34.21870909090909</v>
      </c>
    </row>
    <row r="17" spans="1:10" ht="12.75">
      <c r="A17" s="5"/>
      <c r="B17" s="5"/>
      <c r="C17" s="5"/>
      <c r="D17" s="5"/>
      <c r="E17" s="7" t="s">
        <v>88</v>
      </c>
      <c r="F17" s="7">
        <v>3218729</v>
      </c>
      <c r="G17" s="5"/>
      <c r="H17" s="5">
        <f t="shared" si="0"/>
        <v>3218729</v>
      </c>
      <c r="I17" s="5">
        <v>3218729</v>
      </c>
      <c r="J17" s="6">
        <f t="shared" si="1"/>
        <v>100</v>
      </c>
    </row>
    <row r="18" spans="1:10" ht="12.75">
      <c r="A18" s="5"/>
      <c r="B18" s="5"/>
      <c r="C18" s="5"/>
      <c r="D18" s="5"/>
      <c r="E18" s="7" t="s">
        <v>89</v>
      </c>
      <c r="F18" s="7">
        <v>300000</v>
      </c>
      <c r="G18" s="5"/>
      <c r="H18" s="5">
        <f t="shared" si="0"/>
        <v>300000</v>
      </c>
      <c r="I18" s="5">
        <v>200000</v>
      </c>
      <c r="J18" s="6">
        <f t="shared" si="1"/>
        <v>66.66666666666666</v>
      </c>
    </row>
    <row r="19" spans="1:10" ht="12.75">
      <c r="A19" s="5"/>
      <c r="B19" s="5"/>
      <c r="C19" s="5"/>
      <c r="D19" s="5"/>
      <c r="E19" s="7" t="s">
        <v>90</v>
      </c>
      <c r="F19" s="7">
        <v>1551789</v>
      </c>
      <c r="G19" s="5">
        <v>-1466000</v>
      </c>
      <c r="H19" s="5">
        <f t="shared" si="0"/>
        <v>85789</v>
      </c>
      <c r="I19" s="5"/>
      <c r="J19" s="6">
        <f t="shared" si="1"/>
        <v>0</v>
      </c>
    </row>
    <row r="20" spans="1:10" ht="12.75">
      <c r="A20" s="32" t="s">
        <v>16</v>
      </c>
      <c r="B20" s="32"/>
      <c r="C20" s="32"/>
      <c r="D20" s="32"/>
      <c r="E20" s="5"/>
      <c r="F20" s="5"/>
      <c r="G20" s="5"/>
      <c r="H20" s="5">
        <f t="shared" si="0"/>
        <v>0</v>
      </c>
      <c r="I20" s="5"/>
      <c r="J20" s="6"/>
    </row>
    <row r="21" spans="1:10" ht="12.75">
      <c r="A21" s="3"/>
      <c r="B21" s="3"/>
      <c r="C21" s="3"/>
      <c r="D21" s="3"/>
      <c r="E21" s="5"/>
      <c r="F21" s="5"/>
      <c r="G21" s="5"/>
      <c r="H21" s="5">
        <f t="shared" si="0"/>
        <v>0</v>
      </c>
      <c r="I21" s="5"/>
      <c r="J21" s="6"/>
    </row>
    <row r="22" spans="1:10" ht="12.75">
      <c r="A22" s="8" t="s">
        <v>17</v>
      </c>
      <c r="B22" s="8"/>
      <c r="C22" s="3"/>
      <c r="D22" s="3"/>
      <c r="E22" s="7" t="s">
        <v>18</v>
      </c>
      <c r="F22" s="7">
        <v>140000</v>
      </c>
      <c r="G22" s="5"/>
      <c r="H22" s="5">
        <f t="shared" si="0"/>
        <v>140000</v>
      </c>
      <c r="I22" s="5">
        <v>66999</v>
      </c>
      <c r="J22" s="6">
        <f t="shared" si="1"/>
        <v>47.85642857142857</v>
      </c>
    </row>
    <row r="23" spans="1:10" ht="25.5">
      <c r="A23" s="9" t="s">
        <v>19</v>
      </c>
      <c r="B23" s="3"/>
      <c r="C23" s="3"/>
      <c r="D23" s="3"/>
      <c r="E23" s="7" t="s">
        <v>20</v>
      </c>
      <c r="F23" s="10">
        <f>SUM(F22:F22)</f>
        <v>140000</v>
      </c>
      <c r="G23" s="10">
        <f>SUM(G22:G22)</f>
        <v>0</v>
      </c>
      <c r="H23" s="10">
        <f>SUM(H22:H22)</f>
        <v>140000</v>
      </c>
      <c r="I23" s="10">
        <f>SUM(I22:I22)</f>
        <v>66999</v>
      </c>
      <c r="J23" s="6">
        <f t="shared" si="1"/>
        <v>47.85642857142857</v>
      </c>
    </row>
    <row r="24" spans="1:10" ht="12.75">
      <c r="A24" s="3"/>
      <c r="B24" s="3"/>
      <c r="C24" s="3"/>
      <c r="D24" s="3"/>
      <c r="E24" s="7"/>
      <c r="F24" s="7"/>
      <c r="G24" s="5"/>
      <c r="H24" s="5">
        <f t="shared" si="0"/>
        <v>0</v>
      </c>
      <c r="I24" s="5"/>
      <c r="J24" s="6"/>
    </row>
    <row r="25" spans="1:10" ht="12.75">
      <c r="A25" s="31" t="s">
        <v>21</v>
      </c>
      <c r="B25" s="31"/>
      <c r="C25" s="31"/>
      <c r="D25" s="3"/>
      <c r="E25" s="7"/>
      <c r="F25" s="7"/>
      <c r="G25" s="5"/>
      <c r="H25" s="5">
        <f t="shared" si="0"/>
        <v>0</v>
      </c>
      <c r="I25" s="5"/>
      <c r="J25" s="6"/>
    </row>
    <row r="26" spans="1:10" ht="22.5">
      <c r="A26" s="11" t="s">
        <v>19</v>
      </c>
      <c r="B26" s="3"/>
      <c r="C26" s="3"/>
      <c r="D26" s="3"/>
      <c r="E26" s="7"/>
      <c r="F26" s="7"/>
      <c r="G26" s="5"/>
      <c r="H26" s="5">
        <f t="shared" si="0"/>
        <v>0</v>
      </c>
      <c r="I26" s="5"/>
      <c r="J26" s="6"/>
    </row>
    <row r="27" spans="1:10" ht="12.75">
      <c r="A27" s="11"/>
      <c r="B27" s="3"/>
      <c r="C27" s="3"/>
      <c r="D27" s="3"/>
      <c r="E27" s="7" t="s">
        <v>18</v>
      </c>
      <c r="F27" s="7">
        <v>22000</v>
      </c>
      <c r="G27" s="5"/>
      <c r="H27" s="5">
        <f t="shared" si="0"/>
        <v>22000</v>
      </c>
      <c r="I27" s="5"/>
      <c r="J27" s="6">
        <f t="shared" si="1"/>
        <v>0</v>
      </c>
    </row>
    <row r="28" spans="1:10" ht="12.75">
      <c r="A28" s="3"/>
      <c r="B28" s="3"/>
      <c r="C28" s="3"/>
      <c r="D28" s="3"/>
      <c r="E28" s="7" t="s">
        <v>20</v>
      </c>
      <c r="F28" s="10">
        <f>SUM(F26:F27)</f>
        <v>22000</v>
      </c>
      <c r="G28" s="10">
        <f>SUM(G26:G27)</f>
        <v>0</v>
      </c>
      <c r="H28" s="10">
        <f>SUM(H26:H27)</f>
        <v>22000</v>
      </c>
      <c r="I28" s="10">
        <f>SUM(I26:I27)</f>
        <v>0</v>
      </c>
      <c r="J28" s="6">
        <f t="shared" si="1"/>
        <v>0</v>
      </c>
    </row>
    <row r="29" spans="1:10" ht="12.75">
      <c r="A29" s="6" t="s">
        <v>68</v>
      </c>
      <c r="B29" s="6"/>
      <c r="C29" s="6"/>
      <c r="D29" s="5"/>
      <c r="E29" s="7"/>
      <c r="F29" s="7"/>
      <c r="G29" s="5"/>
      <c r="H29" s="5">
        <f t="shared" si="0"/>
        <v>0</v>
      </c>
      <c r="I29" s="5"/>
      <c r="J29" s="6"/>
    </row>
    <row r="30" spans="1:10" ht="12.75">
      <c r="A30" s="23" t="s">
        <v>27</v>
      </c>
      <c r="B30" s="12"/>
      <c r="C30" s="12"/>
      <c r="D30" s="12"/>
      <c r="E30" s="7" t="s">
        <v>91</v>
      </c>
      <c r="F30" s="7">
        <v>300000</v>
      </c>
      <c r="G30" s="5"/>
      <c r="H30" s="5">
        <f t="shared" si="0"/>
        <v>300000</v>
      </c>
      <c r="I30" s="5">
        <v>200000</v>
      </c>
      <c r="J30" s="6">
        <f t="shared" si="1"/>
        <v>66.66666666666666</v>
      </c>
    </row>
    <row r="31" spans="1:10" ht="12.75">
      <c r="A31" s="12"/>
      <c r="B31" s="12"/>
      <c r="C31" s="12"/>
      <c r="D31" s="12"/>
      <c r="E31" s="7" t="s">
        <v>24</v>
      </c>
      <c r="F31" s="10">
        <f>SUM(F30:F30)</f>
        <v>300000</v>
      </c>
      <c r="G31" s="10">
        <f>SUM(G30:G30)</f>
        <v>0</v>
      </c>
      <c r="H31" s="10">
        <f>SUM(H30:H30)</f>
        <v>300000</v>
      </c>
      <c r="I31" s="10">
        <f>SUM(I30:I30)</f>
        <v>200000</v>
      </c>
      <c r="J31" s="6">
        <f t="shared" si="1"/>
        <v>66.66666666666666</v>
      </c>
    </row>
    <row r="32" spans="1:10" ht="12.75">
      <c r="A32" s="12"/>
      <c r="B32" s="12"/>
      <c r="C32" s="12"/>
      <c r="D32" s="12"/>
      <c r="E32" s="7"/>
      <c r="F32" s="10"/>
      <c r="G32" s="5"/>
      <c r="H32" s="5">
        <f t="shared" si="0"/>
        <v>0</v>
      </c>
      <c r="I32" s="5"/>
      <c r="J32" s="6"/>
    </row>
    <row r="33" spans="1:10" ht="12.75">
      <c r="A33" s="12"/>
      <c r="B33" s="12"/>
      <c r="C33" s="12"/>
      <c r="D33" s="12"/>
      <c r="E33" s="7"/>
      <c r="F33" s="7"/>
      <c r="G33" s="5"/>
      <c r="H33" s="5">
        <f t="shared" si="0"/>
        <v>0</v>
      </c>
      <c r="I33" s="5"/>
      <c r="J33" s="6"/>
    </row>
    <row r="34" spans="1:10" ht="12.75">
      <c r="A34" s="6" t="s">
        <v>75</v>
      </c>
      <c r="B34" s="5"/>
      <c r="C34" s="5"/>
      <c r="D34" s="5"/>
      <c r="E34" s="7"/>
      <c r="F34" s="7"/>
      <c r="G34" s="5"/>
      <c r="H34" s="5">
        <f t="shared" si="0"/>
        <v>0</v>
      </c>
      <c r="I34" s="5"/>
      <c r="J34" s="6"/>
    </row>
    <row r="35" spans="1:10" ht="12.75">
      <c r="A35" s="5" t="s">
        <v>19</v>
      </c>
      <c r="B35" s="5"/>
      <c r="C35" s="5"/>
      <c r="D35" s="5"/>
      <c r="E35" s="7" t="s">
        <v>18</v>
      </c>
      <c r="F35" s="7">
        <v>17701000</v>
      </c>
      <c r="G35" s="5">
        <v>-370000</v>
      </c>
      <c r="H35" s="5">
        <f t="shared" si="0"/>
        <v>17331000</v>
      </c>
      <c r="I35" s="5">
        <v>11327724</v>
      </c>
      <c r="J35" s="6">
        <f t="shared" si="1"/>
        <v>65.36105244936819</v>
      </c>
    </row>
    <row r="36" spans="1:10" ht="12.75">
      <c r="A36" s="5"/>
      <c r="B36" s="5"/>
      <c r="C36" s="5"/>
      <c r="D36" s="5"/>
      <c r="E36" s="7" t="s">
        <v>20</v>
      </c>
      <c r="F36" s="10">
        <f>SUM(F35:F35)</f>
        <v>17701000</v>
      </c>
      <c r="G36" s="10">
        <f>SUM(G35:G35)</f>
        <v>-370000</v>
      </c>
      <c r="H36" s="10">
        <f>SUM(H35:H35)</f>
        <v>17331000</v>
      </c>
      <c r="I36" s="10">
        <f>SUM(I35:I35)</f>
        <v>11327724</v>
      </c>
      <c r="J36" s="6">
        <f t="shared" si="1"/>
        <v>65.36105244936819</v>
      </c>
    </row>
    <row r="37" spans="1:10" ht="12.75">
      <c r="A37" s="5"/>
      <c r="B37" s="5"/>
      <c r="C37" s="5"/>
      <c r="D37" s="5"/>
      <c r="E37" s="7"/>
      <c r="F37" s="10"/>
      <c r="G37" s="5"/>
      <c r="H37" s="5">
        <f t="shared" si="0"/>
        <v>0</v>
      </c>
      <c r="I37" s="5"/>
      <c r="J37" s="6"/>
    </row>
    <row r="38" spans="1:10" ht="12.75">
      <c r="A38" s="6" t="s">
        <v>106</v>
      </c>
      <c r="B38" s="5"/>
      <c r="C38" s="5"/>
      <c r="D38" s="5"/>
      <c r="E38" s="7"/>
      <c r="F38" s="7"/>
      <c r="G38" s="5"/>
      <c r="H38" s="5">
        <f>SUM(F38:G38)</f>
        <v>0</v>
      </c>
      <c r="I38" s="5"/>
      <c r="J38" s="6"/>
    </row>
    <row r="39" spans="1:10" ht="12.75">
      <c r="A39" s="5" t="s">
        <v>19</v>
      </c>
      <c r="B39" s="5"/>
      <c r="C39" s="5"/>
      <c r="D39" s="5"/>
      <c r="E39" s="7" t="s">
        <v>18</v>
      </c>
      <c r="F39" s="7"/>
      <c r="G39" s="5">
        <v>370000</v>
      </c>
      <c r="H39" s="5">
        <f>SUM(F39:G39)</f>
        <v>370000</v>
      </c>
      <c r="I39" s="5">
        <v>314900</v>
      </c>
      <c r="J39" s="6">
        <f>(I39/H39)*100</f>
        <v>85.1081081081081</v>
      </c>
    </row>
    <row r="40" spans="1:10" ht="12.75">
      <c r="A40" s="5"/>
      <c r="B40" s="5"/>
      <c r="C40" s="5"/>
      <c r="D40" s="5"/>
      <c r="E40" s="7" t="s">
        <v>20</v>
      </c>
      <c r="F40" s="10">
        <f>SUM(F39:F39)</f>
        <v>0</v>
      </c>
      <c r="G40" s="10">
        <f>SUM(G39:G39)</f>
        <v>370000</v>
      </c>
      <c r="H40" s="10">
        <f>SUM(H39:H39)</f>
        <v>370000</v>
      </c>
      <c r="I40" s="10">
        <f>SUM(I39:I39)</f>
        <v>314900</v>
      </c>
      <c r="J40" s="6">
        <f>(I40/H40)*100</f>
        <v>85.1081081081081</v>
      </c>
    </row>
    <row r="41" spans="1:10" ht="12.75">
      <c r="A41" s="5"/>
      <c r="B41" s="5"/>
      <c r="C41" s="5"/>
      <c r="D41" s="5"/>
      <c r="E41" s="7"/>
      <c r="F41" s="7"/>
      <c r="G41" s="5"/>
      <c r="H41" s="5">
        <f t="shared" si="0"/>
        <v>0</v>
      </c>
      <c r="I41" s="5"/>
      <c r="J41" s="6"/>
    </row>
    <row r="42" spans="1:10" ht="12.75">
      <c r="A42" s="6" t="s">
        <v>26</v>
      </c>
      <c r="B42" s="5"/>
      <c r="C42" s="5"/>
      <c r="D42" s="5"/>
      <c r="E42" s="7"/>
      <c r="F42" s="7"/>
      <c r="G42" s="5"/>
      <c r="H42" s="5">
        <f t="shared" si="0"/>
        <v>0</v>
      </c>
      <c r="I42" s="5"/>
      <c r="J42" s="6"/>
    </row>
    <row r="43" spans="1:10" ht="12.75">
      <c r="A43" s="5" t="s">
        <v>27</v>
      </c>
      <c r="B43" s="5"/>
      <c r="C43" s="5"/>
      <c r="D43" s="5"/>
      <c r="E43" s="7" t="s">
        <v>18</v>
      </c>
      <c r="F43" s="7">
        <v>5831000</v>
      </c>
      <c r="G43" s="5"/>
      <c r="H43" s="5">
        <f t="shared" si="0"/>
        <v>5831000</v>
      </c>
      <c r="I43" s="5">
        <v>3436668</v>
      </c>
      <c r="J43" s="6">
        <f t="shared" si="1"/>
        <v>58.937883724918535</v>
      </c>
    </row>
    <row r="44" spans="1:10" ht="12.75">
      <c r="A44" s="5"/>
      <c r="B44" s="5"/>
      <c r="C44" s="5"/>
      <c r="D44" s="5"/>
      <c r="E44" s="7" t="s">
        <v>23</v>
      </c>
      <c r="F44" s="7"/>
      <c r="G44" s="5">
        <v>56000</v>
      </c>
      <c r="H44" s="5">
        <f t="shared" si="0"/>
        <v>56000</v>
      </c>
      <c r="I44" s="5">
        <v>54850</v>
      </c>
      <c r="J44" s="6">
        <f t="shared" si="1"/>
        <v>97.94642857142857</v>
      </c>
    </row>
    <row r="45" spans="1:10" ht="12.75">
      <c r="A45" s="5"/>
      <c r="B45" s="5"/>
      <c r="C45" s="5"/>
      <c r="D45" s="5"/>
      <c r="E45" s="7" t="s">
        <v>103</v>
      </c>
      <c r="F45" s="7"/>
      <c r="G45" s="5">
        <v>850000</v>
      </c>
      <c r="H45" s="5">
        <f t="shared" si="0"/>
        <v>850000</v>
      </c>
      <c r="I45" s="5">
        <v>250000</v>
      </c>
      <c r="J45" s="6">
        <f t="shared" si="1"/>
        <v>29.411764705882355</v>
      </c>
    </row>
    <row r="46" spans="1:10" ht="12.75">
      <c r="A46" s="5"/>
      <c r="B46" s="5"/>
      <c r="C46" s="5"/>
      <c r="D46" s="5"/>
      <c r="E46" s="7" t="s">
        <v>20</v>
      </c>
      <c r="F46" s="10">
        <f>SUM(F43:F45)</f>
        <v>5831000</v>
      </c>
      <c r="G46" s="10">
        <f>SUM(G43:G45)</f>
        <v>906000</v>
      </c>
      <c r="H46" s="10">
        <f>SUM(H43:H45)</f>
        <v>6737000</v>
      </c>
      <c r="I46" s="10">
        <f>SUM(I43:I45)</f>
        <v>3741518</v>
      </c>
      <c r="J46" s="6">
        <f t="shared" si="1"/>
        <v>55.53685616743358</v>
      </c>
    </row>
    <row r="47" spans="1:10" ht="12.75">
      <c r="A47" s="5"/>
      <c r="B47" s="5"/>
      <c r="C47" s="5"/>
      <c r="D47" s="5"/>
      <c r="E47" s="7"/>
      <c r="F47" s="7"/>
      <c r="G47" s="5"/>
      <c r="H47" s="5">
        <f t="shared" si="0"/>
        <v>0</v>
      </c>
      <c r="I47" s="5"/>
      <c r="J47" s="6"/>
    </row>
    <row r="48" spans="1:10" ht="12.75">
      <c r="A48" s="6" t="s">
        <v>28</v>
      </c>
      <c r="B48" s="5"/>
      <c r="C48" s="5"/>
      <c r="D48" s="5"/>
      <c r="E48" s="7"/>
      <c r="F48" s="7"/>
      <c r="G48" s="5"/>
      <c r="H48" s="5">
        <f t="shared" si="0"/>
        <v>0</v>
      </c>
      <c r="I48" s="5"/>
      <c r="J48" s="6"/>
    </row>
    <row r="49" spans="1:10" ht="12.75">
      <c r="A49" s="5" t="s">
        <v>19</v>
      </c>
      <c r="B49" s="5"/>
      <c r="C49" s="5"/>
      <c r="D49" s="5"/>
      <c r="E49" s="7" t="s">
        <v>29</v>
      </c>
      <c r="F49" s="7">
        <v>14076000</v>
      </c>
      <c r="G49" s="5">
        <v>405000</v>
      </c>
      <c r="H49" s="5">
        <f t="shared" si="0"/>
        <v>14481000</v>
      </c>
      <c r="I49" s="5">
        <v>7153840</v>
      </c>
      <c r="J49" s="6">
        <f t="shared" si="1"/>
        <v>49.40156066569988</v>
      </c>
    </row>
    <row r="50" spans="1:10" ht="12.75">
      <c r="A50" s="27"/>
      <c r="B50" s="5"/>
      <c r="C50" s="5"/>
      <c r="D50" s="5"/>
      <c r="E50" s="7" t="s">
        <v>30</v>
      </c>
      <c r="F50" s="7">
        <v>2887000</v>
      </c>
      <c r="G50" s="5"/>
      <c r="H50" s="5">
        <f t="shared" si="0"/>
        <v>2887000</v>
      </c>
      <c r="I50" s="5">
        <v>1413009</v>
      </c>
      <c r="J50" s="6">
        <f t="shared" si="1"/>
        <v>48.94385174922065</v>
      </c>
    </row>
    <row r="51" spans="1:10" ht="12.75">
      <c r="A51" s="22"/>
      <c r="B51" s="26"/>
      <c r="C51" s="5"/>
      <c r="D51" s="5"/>
      <c r="E51" s="7" t="s">
        <v>18</v>
      </c>
      <c r="F51" s="7">
        <v>18732000</v>
      </c>
      <c r="G51" s="5">
        <v>284000</v>
      </c>
      <c r="H51" s="5">
        <f t="shared" si="0"/>
        <v>19016000</v>
      </c>
      <c r="I51" s="5">
        <v>5307637</v>
      </c>
      <c r="J51" s="6">
        <f t="shared" si="1"/>
        <v>27.911427219183842</v>
      </c>
    </row>
    <row r="52" spans="1:10" ht="12.75">
      <c r="A52" s="22"/>
      <c r="B52" s="26"/>
      <c r="C52" s="5"/>
      <c r="D52" s="5"/>
      <c r="E52" s="7" t="s">
        <v>31</v>
      </c>
      <c r="F52" s="7">
        <v>7800000</v>
      </c>
      <c r="G52" s="5">
        <v>5000</v>
      </c>
      <c r="H52" s="5">
        <f t="shared" si="0"/>
        <v>7805000</v>
      </c>
      <c r="I52" s="5">
        <v>3678482</v>
      </c>
      <c r="J52" s="6">
        <f t="shared" si="1"/>
        <v>47.129814221652786</v>
      </c>
    </row>
    <row r="53" spans="1:10" ht="12.75">
      <c r="A53" s="22"/>
      <c r="B53" s="26"/>
      <c r="C53" s="5"/>
      <c r="D53" s="5"/>
      <c r="E53" s="7" t="s">
        <v>23</v>
      </c>
      <c r="F53" s="7"/>
      <c r="G53" s="5">
        <v>1080000</v>
      </c>
      <c r="H53" s="5">
        <f t="shared" si="0"/>
        <v>1080000</v>
      </c>
      <c r="I53" s="5">
        <v>68760</v>
      </c>
      <c r="J53" s="6">
        <f t="shared" si="1"/>
        <v>6.366666666666666</v>
      </c>
    </row>
    <row r="54" spans="1:10" ht="12.75">
      <c r="A54" s="22"/>
      <c r="B54" s="26"/>
      <c r="C54" s="5"/>
      <c r="D54" s="5"/>
      <c r="E54" s="7" t="s">
        <v>102</v>
      </c>
      <c r="F54" s="7"/>
      <c r="G54" s="5"/>
      <c r="H54" s="5">
        <f t="shared" si="0"/>
        <v>0</v>
      </c>
      <c r="I54" s="5">
        <v>5000</v>
      </c>
      <c r="J54" s="6"/>
    </row>
    <row r="55" spans="1:10" ht="12.75">
      <c r="A55" s="22"/>
      <c r="B55" s="26"/>
      <c r="C55" s="5"/>
      <c r="D55" s="5"/>
      <c r="E55" s="7" t="s">
        <v>35</v>
      </c>
      <c r="F55" s="7">
        <v>1551789</v>
      </c>
      <c r="G55" s="5">
        <f>SUM(G19)</f>
        <v>-1466000</v>
      </c>
      <c r="H55" s="5">
        <f t="shared" si="0"/>
        <v>85789</v>
      </c>
      <c r="I55" s="5"/>
      <c r="J55" s="6">
        <f t="shared" si="1"/>
        <v>0</v>
      </c>
    </row>
    <row r="56" spans="1:10" ht="12.75">
      <c r="A56" s="22"/>
      <c r="B56" s="26"/>
      <c r="C56" s="5"/>
      <c r="D56" s="5"/>
      <c r="E56" s="7" t="s">
        <v>20</v>
      </c>
      <c r="F56" s="10">
        <f>SUM(F49:F55)</f>
        <v>45046789</v>
      </c>
      <c r="G56" s="10">
        <f>SUM(G49:G55)</f>
        <v>308000</v>
      </c>
      <c r="H56" s="10">
        <f>SUM(H49:H55)</f>
        <v>45354789</v>
      </c>
      <c r="I56" s="10">
        <f>SUM(I49:I55)</f>
        <v>17626728</v>
      </c>
      <c r="J56" s="6">
        <f t="shared" si="1"/>
        <v>38.86409437380471</v>
      </c>
    </row>
    <row r="57" spans="1:10" ht="12.75">
      <c r="A57" s="28"/>
      <c r="B57" s="5"/>
      <c r="C57" s="5"/>
      <c r="D57" s="5"/>
      <c r="E57" s="7"/>
      <c r="F57" s="7"/>
      <c r="G57" s="5"/>
      <c r="H57" s="5">
        <f t="shared" si="0"/>
        <v>0</v>
      </c>
      <c r="I57" s="5"/>
      <c r="J57" s="6"/>
    </row>
    <row r="58" spans="1:10" ht="12.75">
      <c r="A58" s="6" t="s">
        <v>32</v>
      </c>
      <c r="B58" s="5"/>
      <c r="C58" s="5"/>
      <c r="D58" s="5"/>
      <c r="E58" s="7"/>
      <c r="F58" s="7"/>
      <c r="G58" s="5"/>
      <c r="H58" s="5">
        <f t="shared" si="0"/>
        <v>0</v>
      </c>
      <c r="I58" s="5"/>
      <c r="J58" s="6"/>
    </row>
    <row r="59" spans="1:10" ht="12.75">
      <c r="A59" s="5" t="s">
        <v>19</v>
      </c>
      <c r="B59" s="5"/>
      <c r="C59" s="5"/>
      <c r="D59" s="5"/>
      <c r="E59" s="7" t="s">
        <v>18</v>
      </c>
      <c r="F59" s="7">
        <v>6700000</v>
      </c>
      <c r="G59" s="5"/>
      <c r="H59" s="5">
        <f t="shared" si="0"/>
        <v>6700000</v>
      </c>
      <c r="I59" s="5">
        <v>3411891</v>
      </c>
      <c r="J59" s="6">
        <f t="shared" si="1"/>
        <v>50.923746268656714</v>
      </c>
    </row>
    <row r="60" spans="1:10" ht="12.75">
      <c r="A60" s="5"/>
      <c r="B60" s="5"/>
      <c r="C60" s="5"/>
      <c r="D60" s="5"/>
      <c r="E60" s="7" t="s">
        <v>20</v>
      </c>
      <c r="F60" s="10">
        <f>SUM(F59)</f>
        <v>6700000</v>
      </c>
      <c r="G60" s="10">
        <f>SUM(G59)</f>
        <v>0</v>
      </c>
      <c r="H60" s="10">
        <f>SUM(H59)</f>
        <v>6700000</v>
      </c>
      <c r="I60" s="10">
        <f>SUM(I59)</f>
        <v>3411891</v>
      </c>
      <c r="J60" s="6">
        <f t="shared" si="1"/>
        <v>50.923746268656714</v>
      </c>
    </row>
    <row r="61" spans="1:10" ht="12.75">
      <c r="A61" s="5"/>
      <c r="B61" s="5"/>
      <c r="C61" s="5"/>
      <c r="D61" s="5"/>
      <c r="E61" s="7"/>
      <c r="F61" s="10"/>
      <c r="G61" s="5"/>
      <c r="H61" s="5">
        <f t="shared" si="0"/>
        <v>0</v>
      </c>
      <c r="I61" s="5"/>
      <c r="J61" s="6"/>
    </row>
    <row r="62" spans="1:10" ht="12.75">
      <c r="A62" s="5"/>
      <c r="B62" s="5"/>
      <c r="C62" s="5"/>
      <c r="D62" s="5"/>
      <c r="E62" s="7"/>
      <c r="F62" s="10"/>
      <c r="G62" s="5"/>
      <c r="H62" s="5">
        <f t="shared" si="0"/>
        <v>0</v>
      </c>
      <c r="I62" s="5"/>
      <c r="J62" s="6"/>
    </row>
    <row r="63" spans="1:10" ht="12.75">
      <c r="A63" s="5"/>
      <c r="B63" s="5"/>
      <c r="C63" s="5"/>
      <c r="D63" s="5"/>
      <c r="E63" s="7"/>
      <c r="F63" s="10"/>
      <c r="G63" s="5"/>
      <c r="H63" s="5">
        <f t="shared" si="0"/>
        <v>0</v>
      </c>
      <c r="I63" s="5"/>
      <c r="J63" s="6"/>
    </row>
    <row r="64" spans="1:10" ht="12.75">
      <c r="A64" s="5"/>
      <c r="B64" s="5"/>
      <c r="C64" s="5"/>
      <c r="D64" s="5"/>
      <c r="E64" s="7"/>
      <c r="F64" s="7"/>
      <c r="G64" s="5"/>
      <c r="H64" s="5">
        <f t="shared" si="0"/>
        <v>0</v>
      </c>
      <c r="I64" s="5"/>
      <c r="J64" s="6"/>
    </row>
    <row r="65" spans="1:10" ht="12.75">
      <c r="A65" s="6" t="s">
        <v>33</v>
      </c>
      <c r="B65" s="5"/>
      <c r="C65" s="5"/>
      <c r="D65" s="5"/>
      <c r="E65" s="7"/>
      <c r="F65" s="7"/>
      <c r="G65" s="5"/>
      <c r="H65" s="5">
        <f t="shared" si="0"/>
        <v>0</v>
      </c>
      <c r="I65" s="5"/>
      <c r="J65" s="6"/>
    </row>
    <row r="66" spans="1:10" ht="12.75">
      <c r="A66" s="13" t="s">
        <v>19</v>
      </c>
      <c r="B66" s="5"/>
      <c r="C66" s="5"/>
      <c r="D66" s="5"/>
      <c r="E66" s="7" t="s">
        <v>29</v>
      </c>
      <c r="F66" s="7">
        <v>8301000</v>
      </c>
      <c r="G66" s="5">
        <v>132000</v>
      </c>
      <c r="H66" s="5">
        <f t="shared" si="0"/>
        <v>8433000</v>
      </c>
      <c r="I66" s="5">
        <v>3901965</v>
      </c>
      <c r="J66" s="6">
        <f t="shared" si="1"/>
        <v>46.27018854500178</v>
      </c>
    </row>
    <row r="67" spans="1:10" ht="12.75">
      <c r="A67" s="6"/>
      <c r="B67" s="5"/>
      <c r="C67" s="5"/>
      <c r="D67" s="5"/>
      <c r="E67" s="7" t="s">
        <v>34</v>
      </c>
      <c r="F67" s="7">
        <v>1563000</v>
      </c>
      <c r="G67" s="5"/>
      <c r="H67" s="5">
        <f t="shared" si="0"/>
        <v>1563000</v>
      </c>
      <c r="I67" s="5">
        <v>521621</v>
      </c>
      <c r="J67" s="6">
        <f t="shared" si="1"/>
        <v>33.373064619321816</v>
      </c>
    </row>
    <row r="68" spans="1:10" ht="12.75">
      <c r="A68" s="5"/>
      <c r="B68" s="5"/>
      <c r="C68" s="5"/>
      <c r="D68" s="5"/>
      <c r="E68" s="7" t="s">
        <v>18</v>
      </c>
      <c r="F68" s="7">
        <v>2060000</v>
      </c>
      <c r="G68" s="5">
        <v>1868000</v>
      </c>
      <c r="H68" s="5">
        <f t="shared" si="0"/>
        <v>3928000</v>
      </c>
      <c r="I68" s="5">
        <v>2735346</v>
      </c>
      <c r="J68" s="6">
        <f t="shared" si="1"/>
        <v>69.63711812627291</v>
      </c>
    </row>
    <row r="69" spans="1:10" ht="12.75">
      <c r="A69" s="5"/>
      <c r="B69" s="5"/>
      <c r="C69" s="5"/>
      <c r="D69" s="5"/>
      <c r="E69" s="7" t="s">
        <v>23</v>
      </c>
      <c r="F69" s="7">
        <v>1467000</v>
      </c>
      <c r="G69" s="5">
        <v>1200000</v>
      </c>
      <c r="H69" s="5">
        <f t="shared" si="0"/>
        <v>2667000</v>
      </c>
      <c r="I69" s="5">
        <v>1784592</v>
      </c>
      <c r="J69" s="6">
        <f t="shared" si="1"/>
        <v>66.91383577052868</v>
      </c>
    </row>
    <row r="70" spans="1:10" ht="12.75">
      <c r="A70" s="5"/>
      <c r="B70" s="5"/>
      <c r="C70" s="5"/>
      <c r="D70" s="5"/>
      <c r="E70" s="7" t="s">
        <v>103</v>
      </c>
      <c r="F70" s="7"/>
      <c r="G70" s="5">
        <v>31000</v>
      </c>
      <c r="H70" s="5">
        <f t="shared" si="0"/>
        <v>31000</v>
      </c>
      <c r="I70" s="5">
        <v>300000</v>
      </c>
      <c r="J70" s="6">
        <f t="shared" si="1"/>
        <v>967.741935483871</v>
      </c>
    </row>
    <row r="71" spans="1:10" ht="12.75">
      <c r="A71" s="5"/>
      <c r="B71" s="5"/>
      <c r="C71" s="5"/>
      <c r="D71" s="5"/>
      <c r="E71" s="7" t="s">
        <v>20</v>
      </c>
      <c r="F71" s="10">
        <f>SUM(F66:F70)</f>
        <v>13391000</v>
      </c>
      <c r="G71" s="10">
        <f>SUM(G66:G70)</f>
        <v>3231000</v>
      </c>
      <c r="H71" s="10">
        <f>SUM(H66:H70)</f>
        <v>16622000</v>
      </c>
      <c r="I71" s="10">
        <f>SUM(I66:I70)</f>
        <v>9243524</v>
      </c>
      <c r="J71" s="6">
        <f t="shared" si="1"/>
        <v>55.61017928047166</v>
      </c>
    </row>
    <row r="72" spans="1:10" ht="12.75">
      <c r="A72" s="5"/>
      <c r="B72" s="5"/>
      <c r="C72" s="5"/>
      <c r="D72" s="5"/>
      <c r="E72" s="7"/>
      <c r="F72" s="7"/>
      <c r="G72" s="5"/>
      <c r="H72" s="5">
        <f t="shared" si="0"/>
        <v>0</v>
      </c>
      <c r="I72" s="5"/>
      <c r="J72" s="6"/>
    </row>
    <row r="73" spans="1:10" ht="12.75">
      <c r="A73" s="6" t="s">
        <v>36</v>
      </c>
      <c r="B73" s="5"/>
      <c r="C73" s="5"/>
      <c r="D73" s="5"/>
      <c r="E73" s="5"/>
      <c r="F73" s="13"/>
      <c r="G73" s="5"/>
      <c r="H73" s="5">
        <f t="shared" si="0"/>
        <v>0</v>
      </c>
      <c r="I73" s="5"/>
      <c r="J73" s="6"/>
    </row>
    <row r="74" spans="1:10" ht="12.75">
      <c r="A74" s="5" t="s">
        <v>27</v>
      </c>
      <c r="B74" s="5"/>
      <c r="C74" s="5"/>
      <c r="D74" s="5"/>
      <c r="E74" s="7" t="s">
        <v>37</v>
      </c>
      <c r="F74" s="7">
        <v>150000</v>
      </c>
      <c r="G74" s="5">
        <v>-150000</v>
      </c>
      <c r="H74" s="5">
        <f t="shared" si="0"/>
        <v>0</v>
      </c>
      <c r="I74" s="5"/>
      <c r="J74" s="6"/>
    </row>
    <row r="75" spans="1:10" ht="12.75">
      <c r="A75" s="5"/>
      <c r="B75" s="5"/>
      <c r="C75" s="5"/>
      <c r="D75" s="5"/>
      <c r="E75" s="7" t="s">
        <v>105</v>
      </c>
      <c r="F75" s="7"/>
      <c r="G75" s="5">
        <v>150000</v>
      </c>
      <c r="H75" s="5">
        <f t="shared" si="0"/>
        <v>150000</v>
      </c>
      <c r="I75" s="5">
        <v>75000</v>
      </c>
      <c r="J75" s="6"/>
    </row>
    <row r="76" spans="1:10" ht="12.75">
      <c r="A76" s="5"/>
      <c r="B76" s="5"/>
      <c r="C76" s="5"/>
      <c r="D76" s="5"/>
      <c r="E76" s="7" t="s">
        <v>20</v>
      </c>
      <c r="F76" s="10">
        <f>SUM(F74:F75)</f>
        <v>150000</v>
      </c>
      <c r="G76" s="10">
        <f>SUM(G74:G75)</f>
        <v>0</v>
      </c>
      <c r="H76" s="10">
        <f>SUM(H74:H75)</f>
        <v>150000</v>
      </c>
      <c r="I76" s="10">
        <f>SUM(I74:I75)</f>
        <v>75000</v>
      </c>
      <c r="J76" s="6">
        <f t="shared" si="1"/>
        <v>50</v>
      </c>
    </row>
    <row r="77" spans="1:10" ht="12.75">
      <c r="A77" s="5"/>
      <c r="B77" s="5"/>
      <c r="C77" s="5"/>
      <c r="D77" s="5"/>
      <c r="E77" s="7"/>
      <c r="F77" s="7"/>
      <c r="G77" s="5"/>
      <c r="H77" s="5">
        <f t="shared" si="0"/>
        <v>0</v>
      </c>
      <c r="I77" s="5"/>
      <c r="J77" s="6"/>
    </row>
    <row r="78" spans="1:10" ht="12.75">
      <c r="A78" s="5"/>
      <c r="B78" s="5"/>
      <c r="C78" s="5"/>
      <c r="D78" s="5"/>
      <c r="E78" s="7"/>
      <c r="F78" s="7"/>
      <c r="G78" s="5"/>
      <c r="H78" s="5">
        <f t="shared" si="0"/>
        <v>0</v>
      </c>
      <c r="I78" s="5"/>
      <c r="J78" s="6"/>
    </row>
    <row r="79" spans="1:10" ht="12.75">
      <c r="A79" s="6" t="s">
        <v>38</v>
      </c>
      <c r="B79" s="7"/>
      <c r="C79" s="7"/>
      <c r="D79" s="7"/>
      <c r="E79" s="7"/>
      <c r="F79" s="7"/>
      <c r="G79" s="5"/>
      <c r="H79" s="5">
        <f aca="true" t="shared" si="2" ref="H79:H145">SUM(F79:G79)</f>
        <v>0</v>
      </c>
      <c r="I79" s="5"/>
      <c r="J79" s="6"/>
    </row>
    <row r="80" spans="1:10" ht="12.75">
      <c r="A80" s="5" t="s">
        <v>19</v>
      </c>
      <c r="B80" s="5"/>
      <c r="C80" s="5"/>
      <c r="D80" s="5"/>
      <c r="E80" s="7" t="s">
        <v>18</v>
      </c>
      <c r="F80" s="7">
        <v>432000</v>
      </c>
      <c r="G80" s="5"/>
      <c r="H80" s="5">
        <f t="shared" si="2"/>
        <v>432000</v>
      </c>
      <c r="I80" s="5">
        <v>176665</v>
      </c>
      <c r="J80" s="6">
        <f aca="true" t="shared" si="3" ref="J80:J145">(I80/H80)*100</f>
        <v>40.894675925925924</v>
      </c>
    </row>
    <row r="81" spans="1:10" ht="12.75">
      <c r="A81" s="5"/>
      <c r="B81" s="5"/>
      <c r="C81" s="5"/>
      <c r="D81" s="5"/>
      <c r="E81" s="7" t="s">
        <v>20</v>
      </c>
      <c r="F81" s="10">
        <f>SUM(F80)</f>
        <v>432000</v>
      </c>
      <c r="G81" s="10">
        <f>SUM(G80)</f>
        <v>0</v>
      </c>
      <c r="H81" s="10">
        <f>SUM(H80)</f>
        <v>432000</v>
      </c>
      <c r="I81" s="10">
        <f>SUM(I80)</f>
        <v>176665</v>
      </c>
      <c r="J81" s="6">
        <f t="shared" si="3"/>
        <v>40.894675925925924</v>
      </c>
    </row>
    <row r="82" spans="1:10" ht="12.75">
      <c r="A82" s="5"/>
      <c r="B82" s="5"/>
      <c r="C82" s="5"/>
      <c r="D82" s="5"/>
      <c r="E82" s="7"/>
      <c r="F82" s="10"/>
      <c r="G82" s="5"/>
      <c r="H82" s="5">
        <f t="shared" si="2"/>
        <v>0</v>
      </c>
      <c r="I82" s="5"/>
      <c r="J82" s="6"/>
    </row>
    <row r="83" spans="1:10" ht="12.75">
      <c r="A83" s="6" t="s">
        <v>104</v>
      </c>
      <c r="B83" s="7"/>
      <c r="C83" s="7"/>
      <c r="D83" s="7"/>
      <c r="E83" s="7"/>
      <c r="F83" s="7"/>
      <c r="G83" s="5"/>
      <c r="H83" s="5">
        <f>SUM(F83:G83)</f>
        <v>0</v>
      </c>
      <c r="I83" s="5"/>
      <c r="J83" s="6"/>
    </row>
    <row r="84" spans="1:10" ht="12.75">
      <c r="A84" s="5" t="s">
        <v>27</v>
      </c>
      <c r="B84" s="5"/>
      <c r="C84" s="5"/>
      <c r="D84" s="5"/>
      <c r="E84" s="7" t="s">
        <v>18</v>
      </c>
      <c r="F84" s="7"/>
      <c r="G84" s="5">
        <v>85000</v>
      </c>
      <c r="H84" s="5">
        <f>SUM(F84:G84)</f>
        <v>85000</v>
      </c>
      <c r="I84" s="5">
        <v>73283</v>
      </c>
      <c r="J84" s="6">
        <f>(I84/H84)*100</f>
        <v>86.21529411764706</v>
      </c>
    </row>
    <row r="85" spans="1:10" ht="12.75">
      <c r="A85" s="5"/>
      <c r="B85" s="5"/>
      <c r="C85" s="5"/>
      <c r="D85" s="5"/>
      <c r="E85" s="7" t="s">
        <v>20</v>
      </c>
      <c r="F85" s="10">
        <f>SUM(F84)</f>
        <v>0</v>
      </c>
      <c r="G85" s="10">
        <f>SUM(G84)</f>
        <v>85000</v>
      </c>
      <c r="H85" s="10">
        <f>SUM(H84)</f>
        <v>85000</v>
      </c>
      <c r="I85" s="10">
        <f>SUM(I84)</f>
        <v>73283</v>
      </c>
      <c r="J85" s="6">
        <f>(I85/H85)*100</f>
        <v>86.21529411764706</v>
      </c>
    </row>
    <row r="86" spans="1:10" ht="12.75">
      <c r="A86" s="5"/>
      <c r="B86" s="5"/>
      <c r="C86" s="5"/>
      <c r="D86" s="5"/>
      <c r="E86" s="7"/>
      <c r="F86" s="10"/>
      <c r="G86" s="5"/>
      <c r="H86" s="5">
        <f t="shared" si="2"/>
        <v>0</v>
      </c>
      <c r="I86" s="5"/>
      <c r="J86" s="6"/>
    </row>
    <row r="87" spans="1:10" ht="12.75">
      <c r="A87" s="5"/>
      <c r="B87" s="5"/>
      <c r="C87" s="5"/>
      <c r="D87" s="5"/>
      <c r="E87" s="7"/>
      <c r="F87" s="7"/>
      <c r="G87" s="5"/>
      <c r="H87" s="5">
        <f t="shared" si="2"/>
        <v>0</v>
      </c>
      <c r="I87" s="5"/>
      <c r="J87" s="6"/>
    </row>
    <row r="88" spans="1:10" ht="12.75">
      <c r="A88" s="6" t="s">
        <v>39</v>
      </c>
      <c r="B88" s="5"/>
      <c r="C88" s="5"/>
      <c r="D88" s="5"/>
      <c r="E88" s="7"/>
      <c r="F88" s="7"/>
      <c r="G88" s="5"/>
      <c r="H88" s="5">
        <f t="shared" si="2"/>
        <v>0</v>
      </c>
      <c r="I88" s="5"/>
      <c r="J88" s="6"/>
    </row>
    <row r="89" spans="1:10" ht="12.75">
      <c r="A89" s="13" t="s">
        <v>19</v>
      </c>
      <c r="B89" s="5"/>
      <c r="C89" s="5"/>
      <c r="D89" s="5"/>
      <c r="E89" s="7" t="s">
        <v>29</v>
      </c>
      <c r="F89" s="7">
        <v>116000</v>
      </c>
      <c r="G89" s="5"/>
      <c r="H89" s="5">
        <f t="shared" si="2"/>
        <v>116000</v>
      </c>
      <c r="I89" s="5">
        <v>115964</v>
      </c>
      <c r="J89" s="6">
        <f t="shared" si="3"/>
        <v>99.96896551724139</v>
      </c>
    </row>
    <row r="90" spans="1:10" ht="12.75">
      <c r="A90" s="6"/>
      <c r="B90" s="5"/>
      <c r="C90" s="5"/>
      <c r="D90" s="5"/>
      <c r="E90" s="7" t="s">
        <v>34</v>
      </c>
      <c r="F90" s="7">
        <v>23000</v>
      </c>
      <c r="G90" s="5"/>
      <c r="H90" s="5">
        <f t="shared" si="2"/>
        <v>23000</v>
      </c>
      <c r="I90" s="5">
        <v>22613</v>
      </c>
      <c r="J90" s="6">
        <f t="shared" si="3"/>
        <v>98.31739130434782</v>
      </c>
    </row>
    <row r="91" spans="1:10" ht="12.75">
      <c r="A91" s="5"/>
      <c r="B91" s="5"/>
      <c r="C91" s="5"/>
      <c r="D91" s="5"/>
      <c r="E91" s="7" t="s">
        <v>18</v>
      </c>
      <c r="F91" s="7">
        <v>4896000</v>
      </c>
      <c r="G91" s="5">
        <v>3225000</v>
      </c>
      <c r="H91" s="5">
        <f t="shared" si="2"/>
        <v>8121000</v>
      </c>
      <c r="I91" s="5">
        <v>5718298</v>
      </c>
      <c r="J91" s="6">
        <f t="shared" si="3"/>
        <v>70.4137175224726</v>
      </c>
    </row>
    <row r="92" spans="1:10" ht="12.75">
      <c r="A92" s="5"/>
      <c r="B92" s="5"/>
      <c r="C92" s="5"/>
      <c r="D92" s="5"/>
      <c r="E92" s="7" t="s">
        <v>23</v>
      </c>
      <c r="F92" s="7"/>
      <c r="G92" s="5">
        <v>80000</v>
      </c>
      <c r="H92" s="5">
        <f t="shared" si="2"/>
        <v>80000</v>
      </c>
      <c r="I92" s="5">
        <v>76024</v>
      </c>
      <c r="J92" s="6">
        <f t="shared" si="3"/>
        <v>95.03</v>
      </c>
    </row>
    <row r="93" spans="1:10" ht="12.75">
      <c r="A93" s="5"/>
      <c r="B93" s="5"/>
      <c r="C93" s="5"/>
      <c r="D93" s="5"/>
      <c r="E93" s="7" t="s">
        <v>20</v>
      </c>
      <c r="F93" s="10">
        <f>SUM(F89:F92)</f>
        <v>5035000</v>
      </c>
      <c r="G93" s="10">
        <f>SUM(G89:G92)</f>
        <v>3305000</v>
      </c>
      <c r="H93" s="10">
        <f>SUM(H89:H92)</f>
        <v>8340000</v>
      </c>
      <c r="I93" s="10">
        <f>SUM(I89:I92)</f>
        <v>5932899</v>
      </c>
      <c r="J93" s="6">
        <f t="shared" si="3"/>
        <v>71.13787769784172</v>
      </c>
    </row>
    <row r="94" spans="1:10" ht="12.75">
      <c r="A94" s="5"/>
      <c r="B94" s="5"/>
      <c r="C94" s="5"/>
      <c r="D94" s="5"/>
      <c r="E94" s="7"/>
      <c r="F94" s="7"/>
      <c r="G94" s="5"/>
      <c r="H94" s="5">
        <f t="shared" si="2"/>
        <v>0</v>
      </c>
      <c r="I94" s="5"/>
      <c r="J94" s="6"/>
    </row>
    <row r="95" spans="1:10" ht="12.75">
      <c r="A95" s="6" t="s">
        <v>40</v>
      </c>
      <c r="B95" s="5"/>
      <c r="C95" s="5"/>
      <c r="D95" s="5"/>
      <c r="E95" s="7"/>
      <c r="F95" s="7"/>
      <c r="G95" s="5"/>
      <c r="H95" s="5">
        <f t="shared" si="2"/>
        <v>0</v>
      </c>
      <c r="I95" s="5"/>
      <c r="J95" s="6"/>
    </row>
    <row r="96" spans="1:10" ht="12.75">
      <c r="A96" s="5" t="s">
        <v>19</v>
      </c>
      <c r="B96" s="5"/>
      <c r="C96" s="5"/>
      <c r="D96" s="5"/>
      <c r="E96" s="7" t="s">
        <v>29</v>
      </c>
      <c r="F96" s="7">
        <v>3770000</v>
      </c>
      <c r="G96" s="5"/>
      <c r="H96" s="5">
        <f t="shared" si="2"/>
        <v>3770000</v>
      </c>
      <c r="I96" s="5">
        <v>1848314</v>
      </c>
      <c r="J96" s="6">
        <f t="shared" si="3"/>
        <v>49.026896551724136</v>
      </c>
    </row>
    <row r="97" spans="1:10" ht="12.75">
      <c r="A97" s="5"/>
      <c r="B97" s="5"/>
      <c r="C97" s="5"/>
      <c r="D97" s="5"/>
      <c r="E97" s="7" t="s">
        <v>34</v>
      </c>
      <c r="F97" s="7">
        <v>732000</v>
      </c>
      <c r="G97" s="5"/>
      <c r="H97" s="5">
        <f t="shared" si="2"/>
        <v>732000</v>
      </c>
      <c r="I97" s="5">
        <v>355802</v>
      </c>
      <c r="J97" s="6">
        <f t="shared" si="3"/>
        <v>48.606830601092895</v>
      </c>
    </row>
    <row r="98" spans="1:10" ht="12.75">
      <c r="A98" s="5"/>
      <c r="B98" s="5"/>
      <c r="C98" s="5"/>
      <c r="D98" s="5"/>
      <c r="E98" s="7" t="s">
        <v>18</v>
      </c>
      <c r="F98" s="7">
        <v>659000</v>
      </c>
      <c r="G98" s="5">
        <v>-9000</v>
      </c>
      <c r="H98" s="5">
        <f t="shared" si="2"/>
        <v>650000</v>
      </c>
      <c r="I98" s="5">
        <v>414395</v>
      </c>
      <c r="J98" s="6">
        <f t="shared" si="3"/>
        <v>63.753076923076925</v>
      </c>
    </row>
    <row r="99" spans="1:10" ht="12.75">
      <c r="A99" s="5"/>
      <c r="B99" s="5"/>
      <c r="C99" s="5"/>
      <c r="D99" s="5"/>
      <c r="E99" s="7" t="s">
        <v>23</v>
      </c>
      <c r="F99" s="7"/>
      <c r="G99" s="5">
        <v>9000</v>
      </c>
      <c r="H99" s="5">
        <f t="shared" si="2"/>
        <v>9000</v>
      </c>
      <c r="I99" s="5">
        <v>8580</v>
      </c>
      <c r="J99" s="6">
        <f t="shared" si="3"/>
        <v>95.33333333333334</v>
      </c>
    </row>
    <row r="100" spans="1:10" ht="12.75">
      <c r="A100" s="5"/>
      <c r="B100" s="5"/>
      <c r="C100" s="5"/>
      <c r="D100" s="5"/>
      <c r="E100" s="7" t="s">
        <v>20</v>
      </c>
      <c r="F100" s="10">
        <f>SUM(F96:F99)</f>
        <v>5161000</v>
      </c>
      <c r="G100" s="10">
        <f>SUM(G96:G99)</f>
        <v>0</v>
      </c>
      <c r="H100" s="10">
        <f>SUM(H96:H99)</f>
        <v>5161000</v>
      </c>
      <c r="I100" s="10">
        <f>SUM(I96:I99)</f>
        <v>2627091</v>
      </c>
      <c r="J100" s="6">
        <f t="shared" si="3"/>
        <v>50.90275140476652</v>
      </c>
    </row>
    <row r="101" spans="1:10" ht="12.75">
      <c r="A101" s="6" t="s">
        <v>41</v>
      </c>
      <c r="B101" s="7"/>
      <c r="C101" s="7"/>
      <c r="D101" s="7"/>
      <c r="E101" s="7"/>
      <c r="F101" s="7"/>
      <c r="G101" s="5"/>
      <c r="H101" s="5">
        <f t="shared" si="2"/>
        <v>0</v>
      </c>
      <c r="I101" s="5"/>
      <c r="J101" s="6"/>
    </row>
    <row r="102" spans="1:10" ht="12.75">
      <c r="A102" s="24" t="s">
        <v>19</v>
      </c>
      <c r="B102" s="7"/>
      <c r="C102" s="7"/>
      <c r="D102" s="7"/>
      <c r="E102" s="7"/>
      <c r="F102" s="7"/>
      <c r="G102" s="5"/>
      <c r="H102" s="5">
        <f t="shared" si="2"/>
        <v>0</v>
      </c>
      <c r="I102" s="5"/>
      <c r="J102" s="6"/>
    </row>
    <row r="103" spans="1:10" ht="12.75">
      <c r="A103" s="5"/>
      <c r="B103" s="5"/>
      <c r="C103" s="5"/>
      <c r="D103" s="5"/>
      <c r="E103" s="7" t="s">
        <v>18</v>
      </c>
      <c r="F103" s="7">
        <v>3994000</v>
      </c>
      <c r="G103" s="5"/>
      <c r="H103" s="5">
        <f t="shared" si="2"/>
        <v>3994000</v>
      </c>
      <c r="I103" s="5">
        <v>2018744</v>
      </c>
      <c r="J103" s="6">
        <f t="shared" si="3"/>
        <v>50.544416624937405</v>
      </c>
    </row>
    <row r="104" spans="1:10" ht="12.75">
      <c r="A104" s="5"/>
      <c r="B104" s="5"/>
      <c r="C104" s="5"/>
      <c r="D104" s="5"/>
      <c r="E104" s="7" t="s">
        <v>20</v>
      </c>
      <c r="F104" s="10">
        <f>SUM(F102:F103)</f>
        <v>3994000</v>
      </c>
      <c r="G104" s="10">
        <f>SUM(G102:G103)</f>
        <v>0</v>
      </c>
      <c r="H104" s="10">
        <f>SUM(H102:H103)</f>
        <v>3994000</v>
      </c>
      <c r="I104" s="10">
        <f>SUM(I102:I103)</f>
        <v>2018744</v>
      </c>
      <c r="J104" s="6">
        <f t="shared" si="3"/>
        <v>50.544416624937405</v>
      </c>
    </row>
    <row r="105" spans="1:10" ht="12.75">
      <c r="A105" s="5"/>
      <c r="B105" s="5"/>
      <c r="C105" s="5"/>
      <c r="D105" s="5"/>
      <c r="E105" s="7"/>
      <c r="F105" s="10"/>
      <c r="G105" s="5"/>
      <c r="H105" s="5">
        <f t="shared" si="2"/>
        <v>0</v>
      </c>
      <c r="I105" s="5"/>
      <c r="J105" s="6"/>
    </row>
    <row r="106" spans="1:10" ht="12.75">
      <c r="A106" s="5"/>
      <c r="B106" s="5"/>
      <c r="C106" s="5"/>
      <c r="D106" s="5"/>
      <c r="E106" s="7"/>
      <c r="F106" s="10"/>
      <c r="G106" s="5"/>
      <c r="H106" s="5">
        <f t="shared" si="2"/>
        <v>0</v>
      </c>
      <c r="I106" s="5"/>
      <c r="J106" s="6"/>
    </row>
    <row r="107" spans="1:10" ht="12.75">
      <c r="A107" s="5"/>
      <c r="B107" s="5"/>
      <c r="C107" s="5"/>
      <c r="D107" s="5"/>
      <c r="E107" s="7"/>
      <c r="F107" s="7"/>
      <c r="G107" s="5"/>
      <c r="H107" s="5">
        <f t="shared" si="2"/>
        <v>0</v>
      </c>
      <c r="I107" s="5"/>
      <c r="J107" s="6"/>
    </row>
    <row r="108" spans="1:10" ht="12.75">
      <c r="A108" s="6" t="s">
        <v>76</v>
      </c>
      <c r="B108" s="7"/>
      <c r="C108" s="7"/>
      <c r="D108" s="7"/>
      <c r="E108" s="7"/>
      <c r="F108" s="7"/>
      <c r="G108" s="5"/>
      <c r="H108" s="5">
        <f t="shared" si="2"/>
        <v>0</v>
      </c>
      <c r="I108" s="5"/>
      <c r="J108" s="6"/>
    </row>
    <row r="109" spans="1:10" ht="12.75">
      <c r="A109" s="5" t="s">
        <v>19</v>
      </c>
      <c r="B109" s="5"/>
      <c r="C109" s="5"/>
      <c r="D109" s="5"/>
      <c r="E109" s="7" t="s">
        <v>18</v>
      </c>
      <c r="F109" s="7">
        <v>550000</v>
      </c>
      <c r="G109" s="5"/>
      <c r="H109" s="5">
        <f t="shared" si="2"/>
        <v>550000</v>
      </c>
      <c r="I109" s="5"/>
      <c r="J109" s="6">
        <f t="shared" si="3"/>
        <v>0</v>
      </c>
    </row>
    <row r="110" spans="1:10" ht="12.75">
      <c r="A110" s="5"/>
      <c r="B110" s="5"/>
      <c r="C110" s="5"/>
      <c r="D110" s="5"/>
      <c r="E110" s="7" t="s">
        <v>20</v>
      </c>
      <c r="F110" s="10">
        <f>SUM(F109)</f>
        <v>550000</v>
      </c>
      <c r="G110" s="10">
        <f>SUM(G109)</f>
        <v>0</v>
      </c>
      <c r="H110" s="10">
        <f>SUM(H109)</f>
        <v>550000</v>
      </c>
      <c r="I110" s="10">
        <f>SUM(I109)</f>
        <v>0</v>
      </c>
      <c r="J110" s="6">
        <f t="shared" si="3"/>
        <v>0</v>
      </c>
    </row>
    <row r="111" spans="1:10" ht="12.75">
      <c r="A111" s="5"/>
      <c r="B111" s="5"/>
      <c r="C111" s="5"/>
      <c r="D111" s="5"/>
      <c r="E111" s="7"/>
      <c r="F111" s="7"/>
      <c r="G111" s="5"/>
      <c r="H111" s="5">
        <f t="shared" si="2"/>
        <v>0</v>
      </c>
      <c r="I111" s="5"/>
      <c r="J111" s="6"/>
    </row>
    <row r="112" spans="1:10" ht="12.75">
      <c r="A112" s="5"/>
      <c r="B112" s="5"/>
      <c r="C112" s="5"/>
      <c r="D112" s="5"/>
      <c r="E112" s="7"/>
      <c r="F112" s="7"/>
      <c r="G112" s="5"/>
      <c r="H112" s="5">
        <f t="shared" si="2"/>
        <v>0</v>
      </c>
      <c r="I112" s="5"/>
      <c r="J112" s="6"/>
    </row>
    <row r="113" spans="1:10" ht="12.75">
      <c r="A113" s="6" t="s">
        <v>69</v>
      </c>
      <c r="B113" s="5"/>
      <c r="C113" s="5"/>
      <c r="D113" s="5"/>
      <c r="E113" s="7"/>
      <c r="F113" s="7"/>
      <c r="G113" s="5"/>
      <c r="H113" s="5">
        <f t="shared" si="2"/>
        <v>0</v>
      </c>
      <c r="I113" s="5"/>
      <c r="J113" s="6"/>
    </row>
    <row r="114" spans="1:10" ht="12.75">
      <c r="A114" s="5" t="s">
        <v>70</v>
      </c>
      <c r="B114" s="5"/>
      <c r="C114" s="5"/>
      <c r="D114" s="5"/>
      <c r="E114" s="7" t="s">
        <v>71</v>
      </c>
      <c r="F114" s="7">
        <v>2000000</v>
      </c>
      <c r="G114" s="5"/>
      <c r="H114" s="5">
        <f t="shared" si="2"/>
        <v>2000000</v>
      </c>
      <c r="I114" s="5"/>
      <c r="J114" s="6">
        <f t="shared" si="3"/>
        <v>0</v>
      </c>
    </row>
    <row r="115" spans="1:10" ht="12.75">
      <c r="A115" s="5"/>
      <c r="B115" s="5"/>
      <c r="C115" s="5"/>
      <c r="D115" s="5"/>
      <c r="E115" s="7" t="s">
        <v>20</v>
      </c>
      <c r="F115" s="10">
        <f>SUM(F114)</f>
        <v>2000000</v>
      </c>
      <c r="G115" s="10">
        <f>SUM(G114)</f>
        <v>0</v>
      </c>
      <c r="H115" s="10">
        <f>SUM(H114)</f>
        <v>2000000</v>
      </c>
      <c r="I115" s="10">
        <f>SUM(I114)</f>
        <v>0</v>
      </c>
      <c r="J115" s="6">
        <f t="shared" si="3"/>
        <v>0</v>
      </c>
    </row>
    <row r="116" spans="1:10" ht="12.75">
      <c r="A116" s="5"/>
      <c r="B116" s="5"/>
      <c r="C116" s="5"/>
      <c r="D116" s="5"/>
      <c r="E116" s="7"/>
      <c r="F116" s="10"/>
      <c r="G116" s="5"/>
      <c r="H116" s="5">
        <f t="shared" si="2"/>
        <v>0</v>
      </c>
      <c r="I116" s="5"/>
      <c r="J116" s="6"/>
    </row>
    <row r="117" spans="1:10" ht="12.75">
      <c r="A117" s="5"/>
      <c r="B117" s="5"/>
      <c r="C117" s="5"/>
      <c r="D117" s="5"/>
      <c r="E117" s="7"/>
      <c r="F117" s="10"/>
      <c r="G117" s="5"/>
      <c r="H117" s="5">
        <f t="shared" si="2"/>
        <v>0</v>
      </c>
      <c r="I117" s="5"/>
      <c r="J117" s="6"/>
    </row>
    <row r="118" spans="1:10" ht="12.75">
      <c r="A118" s="5"/>
      <c r="B118" s="5"/>
      <c r="C118" s="5"/>
      <c r="D118" s="5"/>
      <c r="E118" s="7"/>
      <c r="F118" s="10"/>
      <c r="G118" s="5"/>
      <c r="H118" s="5">
        <f t="shared" si="2"/>
        <v>0</v>
      </c>
      <c r="I118" s="5"/>
      <c r="J118" s="6"/>
    </row>
    <row r="119" spans="1:10" ht="12.75">
      <c r="A119" s="5"/>
      <c r="B119" s="5"/>
      <c r="C119" s="5"/>
      <c r="D119" s="5"/>
      <c r="E119" s="7"/>
      <c r="F119" s="7"/>
      <c r="G119" s="5"/>
      <c r="H119" s="5">
        <f t="shared" si="2"/>
        <v>0</v>
      </c>
      <c r="I119" s="5"/>
      <c r="J119" s="6"/>
    </row>
    <row r="120" spans="1:10" ht="12.75">
      <c r="A120" s="6" t="s">
        <v>72</v>
      </c>
      <c r="B120" s="5"/>
      <c r="C120" s="5"/>
      <c r="D120" s="5"/>
      <c r="E120" s="7"/>
      <c r="F120" s="7"/>
      <c r="G120" s="5"/>
      <c r="H120" s="5">
        <f t="shared" si="2"/>
        <v>0</v>
      </c>
      <c r="I120" s="5"/>
      <c r="J120" s="6"/>
    </row>
    <row r="121" spans="1:10" ht="12.75">
      <c r="A121" s="5" t="s">
        <v>42</v>
      </c>
      <c r="B121" s="5"/>
      <c r="C121" s="5"/>
      <c r="D121" s="5"/>
      <c r="E121" s="7" t="s">
        <v>73</v>
      </c>
      <c r="F121" s="7">
        <v>3218729</v>
      </c>
      <c r="G121" s="5"/>
      <c r="H121" s="5">
        <f t="shared" si="2"/>
        <v>3218729</v>
      </c>
      <c r="I121" s="5">
        <f>SUM(I17)</f>
        <v>3218729</v>
      </c>
      <c r="J121" s="6">
        <f t="shared" si="3"/>
        <v>100</v>
      </c>
    </row>
    <row r="122" spans="1:10" ht="12.75">
      <c r="A122" s="5"/>
      <c r="B122" s="5"/>
      <c r="C122" s="5"/>
      <c r="D122" s="5"/>
      <c r="E122" s="7" t="s">
        <v>92</v>
      </c>
      <c r="F122" s="7">
        <v>2400000</v>
      </c>
      <c r="G122" s="5">
        <f>SUM(G9)</f>
        <v>351000</v>
      </c>
      <c r="H122" s="5">
        <f t="shared" si="2"/>
        <v>2751000</v>
      </c>
      <c r="I122" s="5">
        <f>SUM(I9)</f>
        <v>2750383</v>
      </c>
      <c r="J122" s="6">
        <f t="shared" si="3"/>
        <v>99.97757179207561</v>
      </c>
    </row>
    <row r="123" spans="1:10" ht="12.75">
      <c r="A123" s="5"/>
      <c r="B123" s="5"/>
      <c r="C123" s="5"/>
      <c r="D123" s="5"/>
      <c r="E123" s="7" t="s">
        <v>20</v>
      </c>
      <c r="F123" s="10">
        <f>SUM(F121:F122)</f>
        <v>5618729</v>
      </c>
      <c r="G123" s="10">
        <f>SUM(G121:G122)</f>
        <v>351000</v>
      </c>
      <c r="H123" s="10">
        <f>SUM(H121:H122)</f>
        <v>5969729</v>
      </c>
      <c r="I123" s="10">
        <f>SUM(I121:I122)</f>
        <v>5969112</v>
      </c>
      <c r="J123" s="6">
        <f t="shared" si="3"/>
        <v>99.9896645224599</v>
      </c>
    </row>
    <row r="124" spans="1:10" ht="12.75">
      <c r="A124" s="6" t="s">
        <v>43</v>
      </c>
      <c r="B124" s="5"/>
      <c r="C124" s="5"/>
      <c r="D124" s="5"/>
      <c r="E124" s="7"/>
      <c r="F124" s="7"/>
      <c r="G124" s="5"/>
      <c r="H124" s="5">
        <f t="shared" si="2"/>
        <v>0</v>
      </c>
      <c r="I124" s="5"/>
      <c r="J124" s="6"/>
    </row>
    <row r="125" spans="1:10" ht="12.75">
      <c r="A125" s="6"/>
      <c r="B125" s="5"/>
      <c r="C125" s="5"/>
      <c r="D125" s="5"/>
      <c r="E125" s="7" t="s">
        <v>18</v>
      </c>
      <c r="F125" s="7"/>
      <c r="G125" s="5">
        <v>770000</v>
      </c>
      <c r="H125" s="5">
        <f t="shared" si="2"/>
        <v>770000</v>
      </c>
      <c r="I125" s="5">
        <v>759340</v>
      </c>
      <c r="J125" s="6">
        <f t="shared" si="3"/>
        <v>98.61558441558441</v>
      </c>
    </row>
    <row r="126" spans="1:10" ht="12.75">
      <c r="A126" s="5" t="s">
        <v>42</v>
      </c>
      <c r="B126" s="5"/>
      <c r="C126" s="5"/>
      <c r="D126" s="5"/>
      <c r="E126" s="7" t="s">
        <v>25</v>
      </c>
      <c r="F126" s="7">
        <v>5500000</v>
      </c>
      <c r="G126" s="5"/>
      <c r="H126" s="5">
        <f t="shared" si="2"/>
        <v>5500000</v>
      </c>
      <c r="I126" s="5">
        <v>1882029</v>
      </c>
      <c r="J126" s="6">
        <f t="shared" si="3"/>
        <v>34.21870909090909</v>
      </c>
    </row>
    <row r="127" spans="1:10" ht="12.75">
      <c r="A127" s="5"/>
      <c r="B127" s="5"/>
      <c r="C127" s="5"/>
      <c r="D127" s="5"/>
      <c r="E127" s="7" t="s">
        <v>20</v>
      </c>
      <c r="F127" s="10">
        <f>SUM(F125:F126)</f>
        <v>5500000</v>
      </c>
      <c r="G127" s="10">
        <f>SUM(G125:G126)</f>
        <v>770000</v>
      </c>
      <c r="H127" s="10">
        <f>SUM(H125:H126)</f>
        <v>6270000</v>
      </c>
      <c r="I127" s="10">
        <f>SUM(I125:I126)</f>
        <v>2641369</v>
      </c>
      <c r="J127" s="6">
        <f t="shared" si="3"/>
        <v>42.12709728867623</v>
      </c>
    </row>
    <row r="128" spans="1:10" ht="12.75">
      <c r="A128" s="5"/>
      <c r="B128" s="5"/>
      <c r="C128" s="5"/>
      <c r="D128" s="5"/>
      <c r="E128" s="7"/>
      <c r="F128" s="10"/>
      <c r="G128" s="5"/>
      <c r="H128" s="5">
        <f t="shared" si="2"/>
        <v>0</v>
      </c>
      <c r="I128" s="5"/>
      <c r="J128" s="6"/>
    </row>
    <row r="129" spans="1:10" ht="12.75">
      <c r="A129" s="5"/>
      <c r="B129" s="5"/>
      <c r="C129" s="5"/>
      <c r="D129" s="5"/>
      <c r="E129" s="7"/>
      <c r="F129" s="10"/>
      <c r="G129" s="5"/>
      <c r="H129" s="5">
        <f t="shared" si="2"/>
        <v>0</v>
      </c>
      <c r="I129" s="5"/>
      <c r="J129" s="6"/>
    </row>
    <row r="130" spans="1:10" ht="12.75">
      <c r="A130" s="6" t="s">
        <v>93</v>
      </c>
      <c r="B130" s="5"/>
      <c r="C130" s="5"/>
      <c r="D130" s="5"/>
      <c r="E130" s="7"/>
      <c r="F130" s="7"/>
      <c r="G130" s="5"/>
      <c r="H130" s="5">
        <f t="shared" si="2"/>
        <v>0</v>
      </c>
      <c r="I130" s="5"/>
      <c r="J130" s="6"/>
    </row>
    <row r="131" spans="1:10" ht="12.75">
      <c r="A131" s="5" t="s">
        <v>94</v>
      </c>
      <c r="B131" s="5"/>
      <c r="C131" s="5"/>
      <c r="D131" s="5"/>
      <c r="E131" s="7"/>
      <c r="F131" s="7"/>
      <c r="G131" s="5"/>
      <c r="H131" s="5">
        <f t="shared" si="2"/>
        <v>0</v>
      </c>
      <c r="I131" s="5"/>
      <c r="J131" s="6"/>
    </row>
    <row r="132" spans="1:10" ht="12.75">
      <c r="A132" s="5"/>
      <c r="B132" s="5"/>
      <c r="C132" s="5"/>
      <c r="D132" s="5"/>
      <c r="E132" s="7" t="s">
        <v>18</v>
      </c>
      <c r="F132" s="7"/>
      <c r="G132" s="5">
        <v>55000</v>
      </c>
      <c r="H132" s="5">
        <f t="shared" si="2"/>
        <v>55000</v>
      </c>
      <c r="I132" s="5">
        <v>54050</v>
      </c>
      <c r="J132" s="6">
        <f t="shared" si="3"/>
        <v>98.27272727272728</v>
      </c>
    </row>
    <row r="133" spans="1:10" ht="12.75">
      <c r="A133" s="5"/>
      <c r="B133" s="5"/>
      <c r="C133" s="5"/>
      <c r="D133" s="5"/>
      <c r="E133" s="7" t="s">
        <v>23</v>
      </c>
      <c r="F133" s="7">
        <v>21800000</v>
      </c>
      <c r="G133" s="5">
        <v>-55000</v>
      </c>
      <c r="H133" s="5">
        <f t="shared" si="2"/>
        <v>21745000</v>
      </c>
      <c r="I133" s="5">
        <v>21501317</v>
      </c>
      <c r="J133" s="6">
        <f t="shared" si="3"/>
        <v>98.8793607725914</v>
      </c>
    </row>
    <row r="134" spans="1:10" ht="12.75">
      <c r="A134" s="5"/>
      <c r="B134" s="5"/>
      <c r="C134" s="5"/>
      <c r="D134" s="5"/>
      <c r="E134" s="7" t="s">
        <v>20</v>
      </c>
      <c r="F134" s="10">
        <f>SUM(F131:F133)</f>
        <v>21800000</v>
      </c>
      <c r="G134" s="10">
        <f>SUM(G131:G133)</f>
        <v>0</v>
      </c>
      <c r="H134" s="10">
        <f>SUM(H131:H133)</f>
        <v>21800000</v>
      </c>
      <c r="I134" s="10">
        <f>SUM(I131:I133)</f>
        <v>21555367</v>
      </c>
      <c r="J134" s="6">
        <f t="shared" si="3"/>
        <v>98.87783027522936</v>
      </c>
    </row>
    <row r="135" spans="1:10" ht="12.75">
      <c r="A135" s="6" t="s">
        <v>44</v>
      </c>
      <c r="B135" s="5"/>
      <c r="C135" s="5"/>
      <c r="D135" s="5"/>
      <c r="E135" s="7"/>
      <c r="F135" s="7"/>
      <c r="G135" s="5"/>
      <c r="H135" s="5">
        <f t="shared" si="2"/>
        <v>0</v>
      </c>
      <c r="I135" s="5"/>
      <c r="J135" s="6"/>
    </row>
    <row r="136" spans="1:10" ht="12.75">
      <c r="A136" s="5" t="s">
        <v>27</v>
      </c>
      <c r="B136" s="5"/>
      <c r="C136" s="5"/>
      <c r="D136" s="5"/>
      <c r="E136" s="7"/>
      <c r="F136" s="7"/>
      <c r="G136" s="5"/>
      <c r="H136" s="5">
        <f t="shared" si="2"/>
        <v>0</v>
      </c>
      <c r="I136" s="5"/>
      <c r="J136" s="6"/>
    </row>
    <row r="137" spans="1:10" ht="12.75">
      <c r="A137" s="5"/>
      <c r="B137" s="5"/>
      <c r="C137" s="5"/>
      <c r="D137" s="5"/>
      <c r="E137" s="7" t="s">
        <v>23</v>
      </c>
      <c r="F137" s="7">
        <v>143599000</v>
      </c>
      <c r="G137" s="5"/>
      <c r="H137" s="5">
        <f t="shared" si="2"/>
        <v>143599000</v>
      </c>
      <c r="I137" s="5"/>
      <c r="J137" s="6">
        <f t="shared" si="3"/>
        <v>0</v>
      </c>
    </row>
    <row r="138" spans="1:10" ht="12.75">
      <c r="A138" s="5"/>
      <c r="B138" s="5"/>
      <c r="C138" s="5"/>
      <c r="D138" s="5"/>
      <c r="E138" s="7" t="s">
        <v>20</v>
      </c>
      <c r="F138" s="10">
        <f>SUM(F136:F137)</f>
        <v>143599000</v>
      </c>
      <c r="G138" s="10">
        <f>SUM(G136:G137)</f>
        <v>0</v>
      </c>
      <c r="H138" s="10">
        <f>SUM(H136:H137)</f>
        <v>143599000</v>
      </c>
      <c r="I138" s="10">
        <f>SUM(I136:I137)</f>
        <v>0</v>
      </c>
      <c r="J138" s="6">
        <f t="shared" si="3"/>
        <v>0</v>
      </c>
    </row>
    <row r="139" spans="1:10" ht="12.75" hidden="1">
      <c r="A139" s="5"/>
      <c r="B139" s="5"/>
      <c r="C139" s="5"/>
      <c r="D139" s="5"/>
      <c r="E139" s="7"/>
      <c r="F139" s="7"/>
      <c r="G139" s="5"/>
      <c r="H139" s="5">
        <f t="shared" si="2"/>
        <v>0</v>
      </c>
      <c r="I139" s="5"/>
      <c r="J139" s="6" t="e">
        <f t="shared" si="3"/>
        <v>#DIV/0!</v>
      </c>
    </row>
    <row r="140" spans="1:10" ht="12.75" hidden="1">
      <c r="A140" s="6" t="s">
        <v>45</v>
      </c>
      <c r="B140" s="5"/>
      <c r="C140" s="5"/>
      <c r="D140" s="5"/>
      <c r="E140" s="7"/>
      <c r="F140" s="7"/>
      <c r="G140" s="5"/>
      <c r="H140" s="5">
        <f t="shared" si="2"/>
        <v>0</v>
      </c>
      <c r="I140" s="5"/>
      <c r="J140" s="6" t="e">
        <f t="shared" si="3"/>
        <v>#DIV/0!</v>
      </c>
    </row>
    <row r="141" spans="1:10" ht="12.75" hidden="1">
      <c r="A141" s="5" t="s">
        <v>19</v>
      </c>
      <c r="B141" s="5"/>
      <c r="C141" s="5"/>
      <c r="D141" s="5"/>
      <c r="E141" s="7"/>
      <c r="F141" s="7"/>
      <c r="G141" s="5"/>
      <c r="H141" s="5">
        <f t="shared" si="2"/>
        <v>0</v>
      </c>
      <c r="I141" s="5"/>
      <c r="J141" s="6" t="e">
        <f t="shared" si="3"/>
        <v>#DIV/0!</v>
      </c>
    </row>
    <row r="142" spans="1:10" ht="12.75" hidden="1">
      <c r="A142" s="5"/>
      <c r="B142" s="5"/>
      <c r="C142" s="5"/>
      <c r="D142" s="5"/>
      <c r="E142" s="7" t="s">
        <v>22</v>
      </c>
      <c r="F142" s="7"/>
      <c r="G142" s="5"/>
      <c r="H142" s="5">
        <f t="shared" si="2"/>
        <v>0</v>
      </c>
      <c r="I142" s="5"/>
      <c r="J142" s="6" t="e">
        <f t="shared" si="3"/>
        <v>#DIV/0!</v>
      </c>
    </row>
    <row r="143" spans="1:10" ht="12.75" hidden="1">
      <c r="A143" s="5"/>
      <c r="B143" s="5"/>
      <c r="C143" s="5"/>
      <c r="D143" s="5"/>
      <c r="E143" s="7" t="s">
        <v>20</v>
      </c>
      <c r="F143" s="10">
        <f>SUM(F141:F142)</f>
        <v>0</v>
      </c>
      <c r="G143" s="5"/>
      <c r="H143" s="5">
        <f t="shared" si="2"/>
        <v>0</v>
      </c>
      <c r="I143" s="5"/>
      <c r="J143" s="6" t="e">
        <f t="shared" si="3"/>
        <v>#DIV/0!</v>
      </c>
    </row>
    <row r="144" spans="1:10" ht="12.75" hidden="1">
      <c r="A144" s="5"/>
      <c r="B144" s="5"/>
      <c r="C144" s="5"/>
      <c r="D144" s="5"/>
      <c r="E144" s="7"/>
      <c r="F144" s="7"/>
      <c r="G144" s="5"/>
      <c r="H144" s="5">
        <f t="shared" si="2"/>
        <v>0</v>
      </c>
      <c r="I144" s="5"/>
      <c r="J144" s="6" t="e">
        <f t="shared" si="3"/>
        <v>#DIV/0!</v>
      </c>
    </row>
    <row r="145" spans="1:10" ht="12.75" hidden="1">
      <c r="A145" s="5"/>
      <c r="B145" s="5"/>
      <c r="C145" s="5"/>
      <c r="D145" s="5"/>
      <c r="E145" s="7"/>
      <c r="F145" s="7"/>
      <c r="G145" s="5"/>
      <c r="H145" s="5">
        <f t="shared" si="2"/>
        <v>0</v>
      </c>
      <c r="I145" s="5"/>
      <c r="J145" s="6" t="e">
        <f t="shared" si="3"/>
        <v>#DIV/0!</v>
      </c>
    </row>
    <row r="146" spans="1:10" ht="12.75" hidden="1">
      <c r="A146" s="5"/>
      <c r="B146" s="5"/>
      <c r="C146" s="5"/>
      <c r="D146" s="5"/>
      <c r="E146" s="7"/>
      <c r="F146" s="7"/>
      <c r="G146" s="5"/>
      <c r="H146" s="5">
        <f aca="true" t="shared" si="4" ref="H146:H177">SUM(F146:G146)</f>
        <v>0</v>
      </c>
      <c r="I146" s="5"/>
      <c r="J146" s="6" t="e">
        <f aca="true" t="shared" si="5" ref="J146:J178">(I146/H146)*100</f>
        <v>#DIV/0!</v>
      </c>
    </row>
    <row r="147" spans="1:10" ht="12.75">
      <c r="A147" s="6" t="s">
        <v>46</v>
      </c>
      <c r="B147" s="5"/>
      <c r="C147" s="5"/>
      <c r="D147" s="5"/>
      <c r="E147" s="7"/>
      <c r="F147" s="7"/>
      <c r="G147" s="5"/>
      <c r="H147" s="5">
        <f t="shared" si="4"/>
        <v>0</v>
      </c>
      <c r="I147" s="5"/>
      <c r="J147" s="6"/>
    </row>
    <row r="148" spans="1:10" ht="12.75">
      <c r="A148" s="5" t="s">
        <v>19</v>
      </c>
      <c r="B148" s="5"/>
      <c r="C148" s="5"/>
      <c r="D148" s="5"/>
      <c r="E148" s="7" t="s">
        <v>29</v>
      </c>
      <c r="F148" s="7">
        <v>2691000</v>
      </c>
      <c r="G148" s="5">
        <v>7378000</v>
      </c>
      <c r="H148" s="5">
        <f t="shared" si="4"/>
        <v>10069000</v>
      </c>
      <c r="I148" s="5">
        <v>4618420</v>
      </c>
      <c r="J148" s="6">
        <f t="shared" si="5"/>
        <v>45.867712781805544</v>
      </c>
    </row>
    <row r="149" spans="1:10" ht="12.75">
      <c r="A149" s="5"/>
      <c r="B149" s="5"/>
      <c r="C149" s="5"/>
      <c r="D149" s="5"/>
      <c r="E149" s="7" t="s">
        <v>30</v>
      </c>
      <c r="F149" s="7">
        <v>263000</v>
      </c>
      <c r="G149" s="5">
        <v>715000</v>
      </c>
      <c r="H149" s="5">
        <f t="shared" si="4"/>
        <v>978000</v>
      </c>
      <c r="I149" s="5">
        <v>502663</v>
      </c>
      <c r="J149" s="6">
        <f t="shared" si="5"/>
        <v>51.397034764826174</v>
      </c>
    </row>
    <row r="150" spans="1:10" ht="12.75">
      <c r="A150" s="5"/>
      <c r="B150" s="5"/>
      <c r="C150" s="5"/>
      <c r="D150" s="5"/>
      <c r="E150" s="7" t="s">
        <v>18</v>
      </c>
      <c r="F150" s="7"/>
      <c r="G150" s="5">
        <v>1317000</v>
      </c>
      <c r="H150" s="5">
        <f t="shared" si="4"/>
        <v>1317000</v>
      </c>
      <c r="I150" s="5">
        <v>1290989</v>
      </c>
      <c r="J150" s="6">
        <f t="shared" si="5"/>
        <v>98.02498101746393</v>
      </c>
    </row>
    <row r="151" spans="1:10" ht="12.75">
      <c r="A151" s="5"/>
      <c r="B151" s="5"/>
      <c r="C151" s="5"/>
      <c r="D151" s="5"/>
      <c r="E151" s="7" t="s">
        <v>20</v>
      </c>
      <c r="F151" s="10">
        <f>SUM(F148:F150)</f>
        <v>2954000</v>
      </c>
      <c r="G151" s="10">
        <f>SUM(G148:G150)</f>
        <v>9410000</v>
      </c>
      <c r="H151" s="10">
        <f>SUM(H148:H150)</f>
        <v>12364000</v>
      </c>
      <c r="I151" s="10">
        <f>SUM(I148:I150)</f>
        <v>6412072</v>
      </c>
      <c r="J151" s="6">
        <f t="shared" si="5"/>
        <v>51.86082174053704</v>
      </c>
    </row>
    <row r="152" spans="1:10" ht="12.75">
      <c r="A152" s="6" t="s">
        <v>95</v>
      </c>
      <c r="B152" s="5"/>
      <c r="C152" s="5"/>
      <c r="D152" s="5"/>
      <c r="E152" s="7"/>
      <c r="F152" s="7"/>
      <c r="G152" s="5"/>
      <c r="H152" s="5">
        <f t="shared" si="4"/>
        <v>0</v>
      </c>
      <c r="I152" s="5"/>
      <c r="J152" s="6"/>
    </row>
    <row r="153" spans="1:10" ht="12.75">
      <c r="A153" s="5" t="s">
        <v>27</v>
      </c>
      <c r="B153" s="5"/>
      <c r="C153" s="5"/>
      <c r="D153" s="5"/>
      <c r="E153" s="7" t="s">
        <v>29</v>
      </c>
      <c r="F153" s="7">
        <v>275000</v>
      </c>
      <c r="G153" s="5"/>
      <c r="H153" s="5">
        <f t="shared" si="4"/>
        <v>275000</v>
      </c>
      <c r="I153" s="5">
        <v>156800</v>
      </c>
      <c r="J153" s="6">
        <f t="shared" si="5"/>
        <v>57.01818181818182</v>
      </c>
    </row>
    <row r="154" spans="1:10" ht="12.75">
      <c r="A154" s="5"/>
      <c r="B154" s="5"/>
      <c r="C154" s="5"/>
      <c r="D154" s="5"/>
      <c r="E154" s="7" t="s">
        <v>30</v>
      </c>
      <c r="F154" s="7">
        <v>54000</v>
      </c>
      <c r="G154" s="5"/>
      <c r="H154" s="5">
        <f t="shared" si="4"/>
        <v>54000</v>
      </c>
      <c r="I154" s="5">
        <v>27519</v>
      </c>
      <c r="J154" s="6">
        <f t="shared" si="5"/>
        <v>50.961111111111116</v>
      </c>
    </row>
    <row r="155" spans="1:10" ht="12.75">
      <c r="A155" s="5"/>
      <c r="B155" s="5"/>
      <c r="C155" s="5"/>
      <c r="D155" s="5"/>
      <c r="E155" s="7" t="s">
        <v>18</v>
      </c>
      <c r="F155" s="7">
        <v>494000</v>
      </c>
      <c r="G155" s="5"/>
      <c r="H155" s="5">
        <f t="shared" si="4"/>
        <v>494000</v>
      </c>
      <c r="I155" s="5">
        <v>199639</v>
      </c>
      <c r="J155" s="6">
        <f t="shared" si="5"/>
        <v>40.41275303643725</v>
      </c>
    </row>
    <row r="156" spans="1:10" ht="12.75">
      <c r="A156" s="5"/>
      <c r="B156" s="5"/>
      <c r="C156" s="5"/>
      <c r="D156" s="5"/>
      <c r="E156" s="7" t="s">
        <v>96</v>
      </c>
      <c r="F156" s="7">
        <v>750000</v>
      </c>
      <c r="G156" s="21"/>
      <c r="H156" s="5">
        <f t="shared" si="4"/>
        <v>750000</v>
      </c>
      <c r="I156" s="21">
        <v>375000</v>
      </c>
      <c r="J156" s="6">
        <f t="shared" si="5"/>
        <v>50</v>
      </c>
    </row>
    <row r="157" spans="1:10" ht="12.75">
      <c r="A157" s="5"/>
      <c r="B157" s="5"/>
      <c r="C157" s="5"/>
      <c r="D157" s="5"/>
      <c r="E157" s="7" t="s">
        <v>20</v>
      </c>
      <c r="F157" s="10">
        <f>SUM(F153:F156)</f>
        <v>1573000</v>
      </c>
      <c r="G157" s="10">
        <f>SUM(G153:G156)</f>
        <v>0</v>
      </c>
      <c r="H157" s="10">
        <f>SUM(H153:H156)</f>
        <v>1573000</v>
      </c>
      <c r="I157" s="10">
        <f>SUM(I153:I156)</f>
        <v>758958</v>
      </c>
      <c r="J157" s="6">
        <f t="shared" si="5"/>
        <v>48.24907819453274</v>
      </c>
    </row>
    <row r="158" spans="1:10" ht="12.75">
      <c r="A158" s="6" t="s">
        <v>97</v>
      </c>
      <c r="B158" s="5"/>
      <c r="C158" s="5"/>
      <c r="D158" s="5"/>
      <c r="E158" s="7"/>
      <c r="F158" s="7"/>
      <c r="G158" s="5"/>
      <c r="H158" s="5">
        <f t="shared" si="4"/>
        <v>0</v>
      </c>
      <c r="I158" s="5"/>
      <c r="J158" s="6"/>
    </row>
    <row r="159" spans="1:10" ht="12.75">
      <c r="A159" s="5" t="s">
        <v>27</v>
      </c>
      <c r="B159" s="5"/>
      <c r="C159" s="5"/>
      <c r="D159" s="5"/>
      <c r="E159" s="7" t="s">
        <v>29</v>
      </c>
      <c r="F159" s="7">
        <v>3868000</v>
      </c>
      <c r="G159" s="5">
        <v>20000</v>
      </c>
      <c r="H159" s="5">
        <f t="shared" si="4"/>
        <v>3888000</v>
      </c>
      <c r="I159" s="5">
        <v>1926175</v>
      </c>
      <c r="J159" s="6">
        <f t="shared" si="5"/>
        <v>49.54153806584362</v>
      </c>
    </row>
    <row r="160" spans="1:10" ht="12.75">
      <c r="A160" s="5"/>
      <c r="B160" s="5"/>
      <c r="C160" s="5"/>
      <c r="D160" s="5"/>
      <c r="E160" s="7" t="s">
        <v>30</v>
      </c>
      <c r="F160" s="7">
        <v>755000</v>
      </c>
      <c r="G160" s="5"/>
      <c r="H160" s="5">
        <f t="shared" si="4"/>
        <v>755000</v>
      </c>
      <c r="I160" s="5">
        <v>372970</v>
      </c>
      <c r="J160" s="6">
        <f t="shared" si="5"/>
        <v>49.4</v>
      </c>
    </row>
    <row r="161" spans="1:10" ht="12.75">
      <c r="A161" s="5"/>
      <c r="B161" s="5"/>
      <c r="C161" s="5"/>
      <c r="D161" s="5"/>
      <c r="E161" s="7" t="s">
        <v>18</v>
      </c>
      <c r="F161" s="7">
        <v>3494000</v>
      </c>
      <c r="G161" s="5">
        <v>1901000</v>
      </c>
      <c r="H161" s="5">
        <f t="shared" si="4"/>
        <v>5395000</v>
      </c>
      <c r="I161" s="5">
        <v>4692661</v>
      </c>
      <c r="J161" s="6">
        <f t="shared" si="5"/>
        <v>86.98166821130677</v>
      </c>
    </row>
    <row r="162" spans="1:10" ht="12.75">
      <c r="A162" s="5"/>
      <c r="B162" s="5"/>
      <c r="C162" s="5"/>
      <c r="D162" s="5"/>
      <c r="E162" s="7" t="s">
        <v>96</v>
      </c>
      <c r="F162" s="7">
        <v>800000</v>
      </c>
      <c r="G162" s="5"/>
      <c r="H162" s="5">
        <f t="shared" si="4"/>
        <v>800000</v>
      </c>
      <c r="I162" s="5">
        <v>350000</v>
      </c>
      <c r="J162" s="6">
        <f t="shared" si="5"/>
        <v>43.75</v>
      </c>
    </row>
    <row r="163" spans="1:10" ht="12.75">
      <c r="A163" s="5"/>
      <c r="B163" s="5"/>
      <c r="C163" s="5"/>
      <c r="D163" s="5"/>
      <c r="E163" s="7" t="s">
        <v>20</v>
      </c>
      <c r="F163" s="10">
        <f>SUM(F159:F162)</f>
        <v>8917000</v>
      </c>
      <c r="G163" s="10">
        <f>SUM(G159:G162)</f>
        <v>1921000</v>
      </c>
      <c r="H163" s="10">
        <f>SUM(H159:H162)</f>
        <v>10838000</v>
      </c>
      <c r="I163" s="10">
        <f>SUM(I159:I162)</f>
        <v>7341806</v>
      </c>
      <c r="J163" s="6">
        <f t="shared" si="5"/>
        <v>67.74133603985976</v>
      </c>
    </row>
    <row r="164" spans="1:10" ht="12.75">
      <c r="A164" s="6" t="s">
        <v>79</v>
      </c>
      <c r="B164" s="5"/>
      <c r="C164" s="5"/>
      <c r="D164" s="5"/>
      <c r="E164" s="7"/>
      <c r="F164" s="7"/>
      <c r="G164" s="5"/>
      <c r="H164" s="5">
        <f t="shared" si="4"/>
        <v>0</v>
      </c>
      <c r="I164" s="5"/>
      <c r="J164" s="6"/>
    </row>
    <row r="165" spans="1:10" ht="12.75">
      <c r="A165" s="5" t="s">
        <v>19</v>
      </c>
      <c r="B165" s="5"/>
      <c r="C165" s="5"/>
      <c r="D165" s="5"/>
      <c r="E165" s="7"/>
      <c r="F165" s="7"/>
      <c r="G165" s="5"/>
      <c r="H165" s="5">
        <f t="shared" si="4"/>
        <v>0</v>
      </c>
      <c r="I165" s="5"/>
      <c r="J165" s="6"/>
    </row>
    <row r="166" spans="1:10" ht="12.75">
      <c r="A166" s="5"/>
      <c r="B166" s="5"/>
      <c r="C166" s="5"/>
      <c r="D166" s="5"/>
      <c r="E166" s="7" t="s">
        <v>23</v>
      </c>
      <c r="F166" s="7">
        <v>52503000</v>
      </c>
      <c r="G166" s="21"/>
      <c r="H166" s="5">
        <f t="shared" si="4"/>
        <v>52503000</v>
      </c>
      <c r="I166" s="21"/>
      <c r="J166" s="6">
        <f t="shared" si="5"/>
        <v>0</v>
      </c>
    </row>
    <row r="167" spans="1:10" ht="12.75">
      <c r="A167" s="5"/>
      <c r="B167" s="5"/>
      <c r="C167" s="5"/>
      <c r="D167" s="5"/>
      <c r="E167" s="7" t="s">
        <v>20</v>
      </c>
      <c r="F167" s="10">
        <f>SUM(F165:F166)</f>
        <v>52503000</v>
      </c>
      <c r="G167" s="10">
        <f>SUM(G165:G166)</f>
        <v>0</v>
      </c>
      <c r="H167" s="10">
        <f>SUM(H165:H166)</f>
        <v>52503000</v>
      </c>
      <c r="I167" s="10">
        <f>SUM(I165:I166)</f>
        <v>0</v>
      </c>
      <c r="J167" s="6">
        <f t="shared" si="5"/>
        <v>0</v>
      </c>
    </row>
    <row r="168" spans="1:10" ht="12.75">
      <c r="A168" s="6" t="s">
        <v>47</v>
      </c>
      <c r="B168" s="5"/>
      <c r="C168" s="5"/>
      <c r="D168" s="5"/>
      <c r="E168" s="7"/>
      <c r="F168" s="7"/>
      <c r="G168" s="22"/>
      <c r="H168" s="5">
        <f t="shared" si="4"/>
        <v>0</v>
      </c>
      <c r="I168" s="22"/>
      <c r="J168" s="6"/>
    </row>
    <row r="169" spans="1:10" ht="12.75">
      <c r="A169" s="5" t="s">
        <v>19</v>
      </c>
      <c r="B169" s="5"/>
      <c r="C169" s="5"/>
      <c r="D169" s="5"/>
      <c r="E169" s="7" t="s">
        <v>29</v>
      </c>
      <c r="F169" s="7">
        <v>1269000</v>
      </c>
      <c r="G169" s="22"/>
      <c r="H169" s="5">
        <f t="shared" si="4"/>
        <v>1269000</v>
      </c>
      <c r="I169" s="22">
        <v>602800</v>
      </c>
      <c r="J169" s="6">
        <f t="shared" si="5"/>
        <v>47.50197005516155</v>
      </c>
    </row>
    <row r="170" spans="1:10" ht="12.75">
      <c r="A170" s="5"/>
      <c r="B170" s="5"/>
      <c r="C170" s="5"/>
      <c r="D170" s="5"/>
      <c r="E170" s="7" t="s">
        <v>30</v>
      </c>
      <c r="F170" s="7">
        <v>243000</v>
      </c>
      <c r="G170" s="22"/>
      <c r="H170" s="5">
        <f t="shared" si="4"/>
        <v>243000</v>
      </c>
      <c r="I170" s="22">
        <v>121299</v>
      </c>
      <c r="J170" s="6">
        <f t="shared" si="5"/>
        <v>49.91728395061729</v>
      </c>
    </row>
    <row r="171" spans="1:10" ht="12.75">
      <c r="A171" s="5"/>
      <c r="B171" s="5"/>
      <c r="C171" s="5"/>
      <c r="D171" s="5"/>
      <c r="E171" s="7" t="s">
        <v>18</v>
      </c>
      <c r="F171" s="7">
        <v>1929000</v>
      </c>
      <c r="G171" s="22"/>
      <c r="H171" s="5">
        <f t="shared" si="4"/>
        <v>1929000</v>
      </c>
      <c r="I171" s="22">
        <v>715123</v>
      </c>
      <c r="J171" s="6">
        <f t="shared" si="5"/>
        <v>37.072213582166924</v>
      </c>
    </row>
    <row r="172" spans="1:10" ht="12.75">
      <c r="A172" s="5"/>
      <c r="B172" s="5"/>
      <c r="C172" s="5"/>
      <c r="D172" s="5"/>
      <c r="E172" s="7" t="s">
        <v>23</v>
      </c>
      <c r="F172" s="7"/>
      <c r="G172" s="22">
        <v>44000</v>
      </c>
      <c r="H172" s="5">
        <f t="shared" si="4"/>
        <v>44000</v>
      </c>
      <c r="I172" s="22">
        <v>20950</v>
      </c>
      <c r="J172" s="6">
        <f t="shared" si="5"/>
        <v>47.61363636363637</v>
      </c>
    </row>
    <row r="173" spans="1:10" ht="12.75">
      <c r="A173" s="5"/>
      <c r="B173" s="5"/>
      <c r="C173" s="5"/>
      <c r="D173" s="5"/>
      <c r="E173" s="7" t="s">
        <v>20</v>
      </c>
      <c r="F173" s="18">
        <f>SUM(F169:F172)</f>
        <v>3441000</v>
      </c>
      <c r="G173" s="18">
        <f>SUM(G169:G172)</f>
        <v>44000</v>
      </c>
      <c r="H173" s="18">
        <f>SUM(H169:H172)</f>
        <v>3485000</v>
      </c>
      <c r="I173" s="30">
        <f>SUM(I169:I172)</f>
        <v>1460172</v>
      </c>
      <c r="J173" s="6">
        <f t="shared" si="5"/>
        <v>41.89876614060258</v>
      </c>
    </row>
    <row r="174" spans="1:10" ht="22.5">
      <c r="A174" s="6" t="s">
        <v>48</v>
      </c>
      <c r="B174" s="5"/>
      <c r="C174" s="5"/>
      <c r="D174" s="5"/>
      <c r="E174" s="14" t="s">
        <v>49</v>
      </c>
      <c r="F174" s="18">
        <v>66088315</v>
      </c>
      <c r="G174" s="18"/>
      <c r="H174" s="18">
        <v>66088315</v>
      </c>
      <c r="I174" s="30">
        <v>28312624</v>
      </c>
      <c r="J174" s="6">
        <f t="shared" si="5"/>
        <v>42.84058989853199</v>
      </c>
    </row>
    <row r="175" spans="1:10" ht="12.75">
      <c r="A175" s="6"/>
      <c r="B175" s="5"/>
      <c r="C175" s="5"/>
      <c r="D175" s="5"/>
      <c r="E175" s="14" t="s">
        <v>78</v>
      </c>
      <c r="F175" s="25">
        <v>2100000</v>
      </c>
      <c r="G175" s="22"/>
      <c r="H175" s="19">
        <f t="shared" si="4"/>
        <v>2100000</v>
      </c>
      <c r="I175" s="22">
        <v>736043</v>
      </c>
      <c r="J175" s="6">
        <f t="shared" si="5"/>
        <v>35.04966666666667</v>
      </c>
    </row>
    <row r="176" spans="1:10" ht="12.75">
      <c r="A176" s="6"/>
      <c r="B176" s="5"/>
      <c r="C176" s="5"/>
      <c r="D176" s="5"/>
      <c r="E176" s="14" t="s">
        <v>20</v>
      </c>
      <c r="F176" s="18">
        <f>SUM(F175)</f>
        <v>2100000</v>
      </c>
      <c r="G176" s="18">
        <f>SUM(G175)</f>
        <v>0</v>
      </c>
      <c r="H176" s="18">
        <f>SUM(H175)</f>
        <v>2100000</v>
      </c>
      <c r="I176" s="30">
        <f>SUM(I175)</f>
        <v>736043</v>
      </c>
      <c r="J176" s="6">
        <f t="shared" si="5"/>
        <v>35.04966666666667</v>
      </c>
    </row>
    <row r="177" spans="1:10" ht="12.75">
      <c r="A177" s="5"/>
      <c r="B177" s="5"/>
      <c r="C177" s="5"/>
      <c r="D177" s="5"/>
      <c r="E177" s="7"/>
      <c r="F177" s="19"/>
      <c r="G177" s="22"/>
      <c r="H177" s="5">
        <f t="shared" si="4"/>
        <v>0</v>
      </c>
      <c r="I177" s="22"/>
      <c r="J177" s="6"/>
    </row>
    <row r="178" spans="1:10" ht="12.75">
      <c r="A178" s="32" t="s">
        <v>50</v>
      </c>
      <c r="B178" s="32"/>
      <c r="C178" s="32"/>
      <c r="D178" s="32"/>
      <c r="E178" s="7"/>
      <c r="F178" s="20">
        <f>SUM(F173,F167,F151,F134,F157,F163,F143,F138,F123,F115,F110,F104,F100,F93,F81,F76,F71,F60:F61,F56,F46,F36,F31,F28,F23,F127,F176,F85,F40)</f>
        <v>354459518</v>
      </c>
      <c r="G178" s="20">
        <f>SUM(G173,G167,G151,G134,G157,G163,G143,G138,G123,G115,G110,G104,G100,G93,G81,G76,G71,G60:G61,G56,G46,G36,G31,G28,G23,G127,G176,G85,G40)</f>
        <v>20331000</v>
      </c>
      <c r="H178" s="20">
        <f>SUM(H173,H167,H151,H134,H157,H163,H143,H138,H123,H115,H110,H104,H100,H93,H81,H76,H71,H60:H61,H56,H46,H36,H31,H28,H23,H127,H176,H85,H40)</f>
        <v>374790518</v>
      </c>
      <c r="I178" s="20">
        <f>SUM(I173,I167,I151,I134,I157,I163,I143,I138,I123,I115,I110,I104,I100,I93,I81,I76,I71,I60:I61,I56,I46,I36,I31,I28,I23,I127,I176,I85,I40)</f>
        <v>103711865</v>
      </c>
      <c r="J178" s="6">
        <f t="shared" si="5"/>
        <v>27.671955404165267</v>
      </c>
    </row>
  </sheetData>
  <sheetProtection selectLockedCells="1" selectUnlockedCells="1"/>
  <mergeCells count="8">
    <mergeCell ref="A25:C25"/>
    <mergeCell ref="A178:D178"/>
    <mergeCell ref="A2:J2"/>
    <mergeCell ref="A3:J3"/>
    <mergeCell ref="A4:C4"/>
    <mergeCell ref="A5:C5"/>
    <mergeCell ref="A6:C6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F1" t="s">
        <v>107</v>
      </c>
    </row>
    <row r="3" spans="1:9" ht="12.75">
      <c r="A3" s="33" t="s">
        <v>100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 t="s">
        <v>74</v>
      </c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1" spans="5:9" ht="12.75">
      <c r="E11" s="4" t="s">
        <v>60</v>
      </c>
      <c r="F11" s="4" t="s">
        <v>4</v>
      </c>
      <c r="G11" s="4" t="s">
        <v>5</v>
      </c>
      <c r="H11" s="4" t="s">
        <v>61</v>
      </c>
      <c r="I11" s="4" t="s">
        <v>7</v>
      </c>
    </row>
    <row r="12" spans="5:9" ht="12.75">
      <c r="E12" s="4"/>
      <c r="F12" s="4"/>
      <c r="G12" s="4"/>
      <c r="H12" s="4"/>
      <c r="I12" s="4"/>
    </row>
    <row r="13" spans="1:9" ht="12.75">
      <c r="A13" s="15" t="s">
        <v>62</v>
      </c>
      <c r="E13" s="17">
        <f>'önkormányzati rész'!$F$178</f>
        <v>354459518</v>
      </c>
      <c r="F13" s="17">
        <f>'önkormányzati rész'!G178</f>
        <v>20331000</v>
      </c>
      <c r="G13" s="17">
        <f>'önkormányzati rész'!H178</f>
        <v>374790518</v>
      </c>
      <c r="H13" s="17">
        <f>'önkormányzati rész'!I178</f>
        <v>103711865</v>
      </c>
      <c r="I13" s="17">
        <f>'önkormányzati rész'!J178</f>
        <v>27.671955404165267</v>
      </c>
    </row>
    <row r="14" spans="5:9" ht="12.75">
      <c r="E14" s="4"/>
      <c r="F14" s="4"/>
      <c r="G14" s="4"/>
      <c r="H14" s="4"/>
      <c r="I14" s="4"/>
    </row>
    <row r="15" spans="1:9" ht="12.75">
      <c r="A15" s="15" t="s">
        <v>51</v>
      </c>
      <c r="B15" s="15"/>
      <c r="C15" s="15"/>
      <c r="E15" s="15">
        <f>'ÓVODA  1.'!$F$28</f>
        <v>56841000</v>
      </c>
      <c r="F15" s="15">
        <f>'ÓVODA  1.'!G28</f>
        <v>250426</v>
      </c>
      <c r="G15" s="15">
        <f>'ÓVODA  1.'!H28</f>
        <v>57091426</v>
      </c>
      <c r="H15" s="15">
        <f>'ÓVODA  1.'!I28</f>
        <v>25790670</v>
      </c>
      <c r="I15" s="15">
        <f>'ÓVODA  1.'!J28</f>
        <v>45.174331431132934</v>
      </c>
    </row>
    <row r="16" spans="1:9" ht="12.75">
      <c r="A16" s="15"/>
      <c r="B16" s="15"/>
      <c r="C16" s="15"/>
      <c r="E16" s="15"/>
      <c r="F16" s="15"/>
      <c r="G16" s="15"/>
      <c r="H16" s="15"/>
      <c r="I16" s="15"/>
    </row>
    <row r="17" spans="1:9" ht="12.75">
      <c r="A17" s="36" t="s">
        <v>63</v>
      </c>
      <c r="B17" s="36"/>
      <c r="C17" s="36"/>
      <c r="E17" s="15">
        <f>'MŰV.HÁZ 2.'!$F$26</f>
        <v>9979000</v>
      </c>
      <c r="F17" s="15">
        <f>'MŰV.HÁZ 2.'!G26</f>
        <v>0</v>
      </c>
      <c r="G17" s="15">
        <f>'MŰV.HÁZ 2.'!H26</f>
        <v>9979000</v>
      </c>
      <c r="H17" s="15">
        <f>'MŰV.HÁZ 2.'!I26</f>
        <v>4838528</v>
      </c>
      <c r="I17" s="15">
        <f>'MŰV.HÁZ 2.'!J26</f>
        <v>48.48710291612386</v>
      </c>
    </row>
    <row r="18" spans="1:5" ht="12.75">
      <c r="A18" s="15"/>
      <c r="B18" s="15"/>
      <c r="C18" s="15"/>
      <c r="E18" s="15"/>
    </row>
    <row r="19" spans="1:5" ht="12.75">
      <c r="A19" s="2"/>
      <c r="B19" s="2"/>
      <c r="C19" s="2"/>
      <c r="E19" s="15"/>
    </row>
    <row r="20" spans="1:5" ht="12.75">
      <c r="A20" s="2"/>
      <c r="B20" s="2"/>
      <c r="C20" s="2"/>
      <c r="E20" s="15"/>
    </row>
    <row r="21" spans="1:5" ht="12.75">
      <c r="A21" s="2"/>
      <c r="B21" s="2"/>
      <c r="C21" s="2"/>
      <c r="E21" s="15"/>
    </row>
    <row r="22" spans="1:5" ht="12.75">
      <c r="A22" s="15"/>
      <c r="B22" s="15"/>
      <c r="C22" s="15"/>
      <c r="E22" s="15"/>
    </row>
    <row r="23" spans="1:9" ht="12.75" customHeight="1">
      <c r="A23" s="36" t="s">
        <v>64</v>
      </c>
      <c r="B23" s="36"/>
      <c r="C23" s="36"/>
      <c r="E23" s="15">
        <f>SUM(E13:E18)</f>
        <v>421279518</v>
      </c>
      <c r="F23" s="15">
        <f>SUM(F13:F18)</f>
        <v>20581426</v>
      </c>
      <c r="G23" s="15">
        <f>SUM(G13:G18)</f>
        <v>441860944</v>
      </c>
      <c r="H23" s="15">
        <f>SUM(H13:H18)</f>
        <v>134341063</v>
      </c>
      <c r="I23" s="15">
        <f>(H23/G23)*100</f>
        <v>30.403470780617354</v>
      </c>
    </row>
  </sheetData>
  <sheetProtection selectLockedCells="1" selectUnlockedCells="1"/>
  <mergeCells count="3">
    <mergeCell ref="A3:I3"/>
    <mergeCell ref="A17:C17"/>
    <mergeCell ref="A23:C23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25" sqref="J25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</row>
    <row r="2" ht="12.75">
      <c r="E2" s="15" t="s">
        <v>74</v>
      </c>
    </row>
    <row r="3" spans="1:10" ht="12.75">
      <c r="A3" s="32" t="s">
        <v>0</v>
      </c>
      <c r="B3" s="32"/>
      <c r="C3" s="3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12.75" customHeight="1">
      <c r="A4" s="37" t="s">
        <v>63</v>
      </c>
      <c r="B4" s="37"/>
      <c r="C4" s="37"/>
      <c r="D4" s="38" t="s">
        <v>52</v>
      </c>
      <c r="E4" s="6" t="s">
        <v>9</v>
      </c>
      <c r="F4" s="6">
        <f>SUM(F5:F7)</f>
        <v>9979000</v>
      </c>
      <c r="G4" s="6">
        <f>SUM(G5:G7)</f>
        <v>100000</v>
      </c>
      <c r="H4" s="6">
        <f>SUM(H5:H7)</f>
        <v>10079000</v>
      </c>
      <c r="I4" s="6">
        <f>SUM(I5:I7)</f>
        <v>4838528</v>
      </c>
      <c r="J4" s="6">
        <f>SUM(J5:J7)</f>
        <v>143.16219862413874</v>
      </c>
    </row>
    <row r="5" spans="1:10" ht="12.75">
      <c r="A5" s="5"/>
      <c r="B5" s="5"/>
      <c r="C5" s="5"/>
      <c r="D5" s="38"/>
      <c r="E5" s="7" t="s">
        <v>11</v>
      </c>
      <c r="F5" s="5">
        <v>6200000</v>
      </c>
      <c r="G5" s="5"/>
      <c r="H5" s="5">
        <f aca="true" t="shared" si="0" ref="H5:H25">SUM(F5:G5)</f>
        <v>6200000</v>
      </c>
      <c r="I5" s="5">
        <v>3018202</v>
      </c>
      <c r="J5" s="5">
        <f>(I5/H5)*100</f>
        <v>48.680677419354836</v>
      </c>
    </row>
    <row r="6" spans="1:10" ht="12.75">
      <c r="A6" s="5"/>
      <c r="B6" s="5"/>
      <c r="C6" s="5"/>
      <c r="D6" s="5"/>
      <c r="E6" s="7" t="s">
        <v>12</v>
      </c>
      <c r="F6" s="5">
        <v>1239000</v>
      </c>
      <c r="G6" s="5"/>
      <c r="H6" s="5">
        <f t="shared" si="0"/>
        <v>1239000</v>
      </c>
      <c r="I6" s="5">
        <v>596052</v>
      </c>
      <c r="J6" s="5">
        <f>(I6/H6)*100</f>
        <v>48.107506053268764</v>
      </c>
    </row>
    <row r="7" spans="1:10" ht="12.75">
      <c r="A7" s="5"/>
      <c r="B7" s="5"/>
      <c r="C7" s="5"/>
      <c r="D7" s="5"/>
      <c r="E7" s="7" t="s">
        <v>13</v>
      </c>
      <c r="F7" s="5">
        <v>2540000</v>
      </c>
      <c r="G7" s="5">
        <v>100000</v>
      </c>
      <c r="H7" s="5">
        <f t="shared" si="0"/>
        <v>2640000</v>
      </c>
      <c r="I7" s="5">
        <v>1224274</v>
      </c>
      <c r="J7" s="5">
        <f>(I7/H7)*100</f>
        <v>46.37401515151515</v>
      </c>
    </row>
    <row r="8" spans="1:10" ht="12.75">
      <c r="A8" s="5"/>
      <c r="B8" s="5"/>
      <c r="C8" s="5"/>
      <c r="D8" s="5"/>
      <c r="E8" s="7" t="s">
        <v>53</v>
      </c>
      <c r="F8" s="5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54</v>
      </c>
      <c r="F9" s="5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14</v>
      </c>
      <c r="F10" s="5"/>
      <c r="G10" s="5"/>
      <c r="H10" s="5">
        <f t="shared" si="0"/>
        <v>0</v>
      </c>
      <c r="I10" s="5"/>
      <c r="J10" s="5"/>
    </row>
    <row r="11" spans="1:10" ht="12.75">
      <c r="A11" s="5"/>
      <c r="B11" s="5"/>
      <c r="C11" s="5"/>
      <c r="D11" s="5"/>
      <c r="E11" s="7" t="s">
        <v>15</v>
      </c>
      <c r="F11" s="5"/>
      <c r="G11" s="5"/>
      <c r="H11" s="5">
        <f t="shared" si="0"/>
        <v>0</v>
      </c>
      <c r="I11" s="5"/>
      <c r="J11" s="5"/>
    </row>
    <row r="12" spans="1:10" ht="12.75">
      <c r="A12" s="5"/>
      <c r="B12" s="5"/>
      <c r="C12" s="5"/>
      <c r="D12" s="5"/>
      <c r="E12" s="7" t="s">
        <v>55</v>
      </c>
      <c r="F12" s="5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56</v>
      </c>
      <c r="F13" s="5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65</v>
      </c>
      <c r="F14" s="5"/>
      <c r="G14" s="5"/>
      <c r="H14" s="5">
        <f t="shared" si="0"/>
        <v>0</v>
      </c>
      <c r="I14" s="5"/>
      <c r="J14" s="5"/>
    </row>
    <row r="15" spans="1:10" ht="12.75">
      <c r="A15" s="32" t="s">
        <v>16</v>
      </c>
      <c r="B15" s="32"/>
      <c r="C15" s="32"/>
      <c r="D15" s="32"/>
      <c r="E15" s="5"/>
      <c r="F15" s="5"/>
      <c r="G15" s="5"/>
      <c r="H15" s="5">
        <f t="shared" si="0"/>
        <v>0</v>
      </c>
      <c r="I15" s="5"/>
      <c r="J15" s="5"/>
    </row>
    <row r="16" spans="1:10" ht="12.75">
      <c r="A16" s="5" t="s">
        <v>66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/>
    </row>
    <row r="17" spans="1:10" ht="12.75">
      <c r="A17" s="5" t="s">
        <v>19</v>
      </c>
      <c r="B17" s="5"/>
      <c r="C17" s="5"/>
      <c r="D17" s="5"/>
      <c r="E17" s="16" t="s">
        <v>58</v>
      </c>
      <c r="F17" s="5">
        <v>6200000</v>
      </c>
      <c r="G17" s="5"/>
      <c r="H17" s="5">
        <f t="shared" si="0"/>
        <v>6200000</v>
      </c>
      <c r="I17" s="5">
        <v>3018202</v>
      </c>
      <c r="J17" s="5">
        <f>(I17/H17)*100</f>
        <v>48.680677419354836</v>
      </c>
    </row>
    <row r="18" spans="1:10" ht="12.75">
      <c r="A18" s="5"/>
      <c r="B18" s="5"/>
      <c r="C18" s="5"/>
      <c r="D18" s="5"/>
      <c r="E18" s="16" t="s">
        <v>30</v>
      </c>
      <c r="F18" s="5">
        <v>1239000</v>
      </c>
      <c r="G18" s="5"/>
      <c r="H18" s="5">
        <f t="shared" si="0"/>
        <v>1239000</v>
      </c>
      <c r="I18" s="5">
        <v>596052</v>
      </c>
      <c r="J18" s="5">
        <f>(I18/H18)*100</f>
        <v>48.107506053268764</v>
      </c>
    </row>
    <row r="19" spans="1:10" ht="12.75">
      <c r="A19" s="5"/>
      <c r="B19" s="5"/>
      <c r="C19" s="5"/>
      <c r="D19" s="5"/>
      <c r="E19" s="16" t="s">
        <v>18</v>
      </c>
      <c r="F19" s="5">
        <v>1645000</v>
      </c>
      <c r="G19" s="5"/>
      <c r="H19" s="5">
        <f t="shared" si="0"/>
        <v>1645000</v>
      </c>
      <c r="I19" s="5">
        <v>981608</v>
      </c>
      <c r="J19" s="5">
        <f>(I19/H19)*100</f>
        <v>59.672218844984805</v>
      </c>
    </row>
    <row r="20" spans="1:10" ht="12.75">
      <c r="A20" s="5"/>
      <c r="B20" s="5"/>
      <c r="C20" s="5"/>
      <c r="D20" s="5"/>
      <c r="E20" s="29" t="s">
        <v>20</v>
      </c>
      <c r="F20" s="6">
        <f>SUM(F17:F19)</f>
        <v>9084000</v>
      </c>
      <c r="G20" s="6">
        <f>SUM(G17:G19)</f>
        <v>0</v>
      </c>
      <c r="H20" s="6">
        <f>SUM(H17:H19)</f>
        <v>9084000</v>
      </c>
      <c r="I20" s="6">
        <f>SUM(I17:I19)</f>
        <v>4595862</v>
      </c>
      <c r="J20" s="5">
        <f>(I20/H20)*100</f>
        <v>50.59293262879788</v>
      </c>
    </row>
    <row r="21" spans="1:10" ht="12.75">
      <c r="A21" s="5"/>
      <c r="B21" s="5"/>
      <c r="C21" s="5"/>
      <c r="D21" s="5"/>
      <c r="E21" s="5"/>
      <c r="F21" s="5"/>
      <c r="G21" s="5"/>
      <c r="H21" s="5">
        <f t="shared" si="0"/>
        <v>0</v>
      </c>
      <c r="I21" s="5"/>
      <c r="J21" s="5"/>
    </row>
    <row r="22" spans="1:10" ht="12.75">
      <c r="A22" s="5" t="s">
        <v>67</v>
      </c>
      <c r="B22" s="5"/>
      <c r="C22" s="5"/>
      <c r="D22" s="5"/>
      <c r="E22" s="5"/>
      <c r="F22" s="5"/>
      <c r="G22" s="5"/>
      <c r="H22" s="5">
        <f t="shared" si="0"/>
        <v>0</v>
      </c>
      <c r="I22" s="5"/>
      <c r="J22" s="5"/>
    </row>
    <row r="23" spans="1:10" ht="12.75">
      <c r="A23" s="5" t="s">
        <v>19</v>
      </c>
      <c r="B23" s="5"/>
      <c r="C23" s="5"/>
      <c r="D23" s="5"/>
      <c r="E23" s="16" t="s">
        <v>18</v>
      </c>
      <c r="F23" s="5">
        <v>895000</v>
      </c>
      <c r="G23" s="5"/>
      <c r="H23" s="5">
        <f t="shared" si="0"/>
        <v>895000</v>
      </c>
      <c r="I23" s="5">
        <v>242666</v>
      </c>
      <c r="J23" s="5">
        <f>(I23/H23)*100</f>
        <v>27.113519553072624</v>
      </c>
    </row>
    <row r="24" spans="1:10" ht="12.75">
      <c r="A24" s="5"/>
      <c r="B24" s="5"/>
      <c r="C24" s="5"/>
      <c r="D24" s="5"/>
      <c r="E24" s="29" t="s">
        <v>20</v>
      </c>
      <c r="F24" s="6">
        <f>SUM(F23)</f>
        <v>895000</v>
      </c>
      <c r="G24" s="6">
        <f>SUM(G23)</f>
        <v>0</v>
      </c>
      <c r="H24" s="6">
        <f>SUM(H23)</f>
        <v>895000</v>
      </c>
      <c r="I24" s="6">
        <f>SUM(I23)</f>
        <v>242666</v>
      </c>
      <c r="J24" s="5">
        <f>(I24/H24)*100</f>
        <v>27.113519553072624</v>
      </c>
    </row>
    <row r="25" spans="1:10" ht="12.75">
      <c r="A25" s="5"/>
      <c r="B25" s="5"/>
      <c r="C25" s="5"/>
      <c r="D25" s="5"/>
      <c r="E25" s="5"/>
      <c r="F25" s="5"/>
      <c r="G25" s="5"/>
      <c r="H25" s="5">
        <f t="shared" si="0"/>
        <v>0</v>
      </c>
      <c r="I25" s="5"/>
      <c r="J25" s="5"/>
    </row>
    <row r="26" spans="1:10" ht="12.75">
      <c r="A26" s="32" t="s">
        <v>59</v>
      </c>
      <c r="B26" s="32"/>
      <c r="C26" s="32"/>
      <c r="D26" s="32"/>
      <c r="E26" s="5"/>
      <c r="F26" s="6">
        <f>SUM(F24,F20)</f>
        <v>9979000</v>
      </c>
      <c r="G26" s="6">
        <f>SUM(G24,G20)</f>
        <v>0</v>
      </c>
      <c r="H26" s="6">
        <f>SUM(H24,H20)</f>
        <v>9979000</v>
      </c>
      <c r="I26" s="6">
        <f>SUM(I24,I20)</f>
        <v>4838528</v>
      </c>
      <c r="J26" s="5">
        <f>(I26/H26)*100</f>
        <v>48.48710291612386</v>
      </c>
    </row>
  </sheetData>
  <sheetProtection selectLockedCells="1" selectUnlockedCells="1"/>
  <mergeCells count="6">
    <mergeCell ref="A15:D15"/>
    <mergeCell ref="A26:D26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11" sqref="J11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</row>
    <row r="2" ht="12.75">
      <c r="E2" s="15" t="s">
        <v>74</v>
      </c>
    </row>
    <row r="3" spans="1:10" ht="12.75">
      <c r="A3" s="32" t="s">
        <v>0</v>
      </c>
      <c r="B3" s="32"/>
      <c r="C3" s="3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12.75" customHeight="1">
      <c r="A4" s="37" t="s">
        <v>51</v>
      </c>
      <c r="B4" s="37"/>
      <c r="C4" s="37"/>
      <c r="D4" s="38" t="s">
        <v>52</v>
      </c>
      <c r="E4" s="6" t="s">
        <v>9</v>
      </c>
      <c r="F4" s="6">
        <f>SUM(F5:F14)</f>
        <v>56841000</v>
      </c>
      <c r="G4" s="6">
        <f>SUM(G5:G14)</f>
        <v>250426</v>
      </c>
      <c r="H4" s="6">
        <f>SUM(H5:H14)</f>
        <v>57091426</v>
      </c>
      <c r="I4" s="6">
        <f>SUM(I5:I14)</f>
        <v>25790670</v>
      </c>
      <c r="J4" s="6">
        <f>(I4/H4)*100</f>
        <v>45.174331431132934</v>
      </c>
    </row>
    <row r="5" spans="1:10" ht="12.75">
      <c r="A5" s="5"/>
      <c r="B5" s="5"/>
      <c r="C5" s="5"/>
      <c r="D5" s="38"/>
      <c r="E5" s="7" t="s">
        <v>11</v>
      </c>
      <c r="F5" s="5">
        <v>45366000</v>
      </c>
      <c r="G5" s="5">
        <v>250426</v>
      </c>
      <c r="H5" s="5">
        <f aca="true" t="shared" si="0" ref="H5:H26">SUM(F5:G5)</f>
        <v>45616426</v>
      </c>
      <c r="I5" s="5">
        <v>20588551</v>
      </c>
      <c r="J5" s="6">
        <f aca="true" t="shared" si="1" ref="J5:J28">(I5/H5)*100</f>
        <v>45.134072976256405</v>
      </c>
    </row>
    <row r="6" spans="1:10" ht="12.75">
      <c r="A6" s="5"/>
      <c r="B6" s="5"/>
      <c r="C6" s="5"/>
      <c r="D6" s="5"/>
      <c r="E6" s="7" t="s">
        <v>12</v>
      </c>
      <c r="F6" s="5">
        <v>8365000</v>
      </c>
      <c r="G6" s="5"/>
      <c r="H6" s="5">
        <f t="shared" si="0"/>
        <v>8365000</v>
      </c>
      <c r="I6" s="5">
        <v>4032657</v>
      </c>
      <c r="J6" s="6">
        <f t="shared" si="1"/>
        <v>48.20869097429767</v>
      </c>
    </row>
    <row r="7" spans="1:10" ht="12.75">
      <c r="A7" s="5"/>
      <c r="B7" s="5"/>
      <c r="C7" s="5"/>
      <c r="D7" s="5"/>
      <c r="E7" s="7" t="s">
        <v>13</v>
      </c>
      <c r="F7" s="5">
        <v>2843000</v>
      </c>
      <c r="G7" s="5"/>
      <c r="H7" s="5">
        <f t="shared" si="0"/>
        <v>2843000</v>
      </c>
      <c r="I7" s="5">
        <v>1101221</v>
      </c>
      <c r="J7" s="6">
        <f t="shared" si="1"/>
        <v>38.7344706296166</v>
      </c>
    </row>
    <row r="8" spans="1:10" ht="12.75">
      <c r="A8" s="5"/>
      <c r="B8" s="5"/>
      <c r="C8" s="5"/>
      <c r="D8" s="5"/>
      <c r="E8" s="7" t="s">
        <v>53</v>
      </c>
      <c r="F8" s="5"/>
      <c r="G8" s="5"/>
      <c r="H8" s="5">
        <f t="shared" si="0"/>
        <v>0</v>
      </c>
      <c r="I8" s="5"/>
      <c r="J8" s="6"/>
    </row>
    <row r="9" spans="1:10" ht="12.75">
      <c r="A9" s="5"/>
      <c r="B9" s="5"/>
      <c r="C9" s="5"/>
      <c r="D9" s="5"/>
      <c r="E9" s="7" t="s">
        <v>54</v>
      </c>
      <c r="F9" s="5"/>
      <c r="G9" s="5"/>
      <c r="H9" s="5">
        <f t="shared" si="0"/>
        <v>0</v>
      </c>
      <c r="I9" s="5"/>
      <c r="J9" s="6"/>
    </row>
    <row r="10" spans="1:10" ht="12.75">
      <c r="A10" s="5"/>
      <c r="B10" s="5"/>
      <c r="C10" s="5"/>
      <c r="D10" s="5"/>
      <c r="E10" s="7" t="s">
        <v>14</v>
      </c>
      <c r="F10" s="5">
        <v>267000</v>
      </c>
      <c r="G10" s="5"/>
      <c r="H10" s="5">
        <f t="shared" si="0"/>
        <v>267000</v>
      </c>
      <c r="I10" s="5">
        <v>68241</v>
      </c>
      <c r="J10" s="6">
        <f t="shared" si="1"/>
        <v>25.558426966292135</v>
      </c>
    </row>
    <row r="11" spans="1:10" ht="12.75">
      <c r="A11" s="5"/>
      <c r="B11" s="5"/>
      <c r="C11" s="5"/>
      <c r="D11" s="5"/>
      <c r="E11" s="7" t="s">
        <v>15</v>
      </c>
      <c r="F11" s="5"/>
      <c r="G11" s="5"/>
      <c r="H11" s="5">
        <f t="shared" si="0"/>
        <v>0</v>
      </c>
      <c r="I11" s="5"/>
      <c r="J11" s="6"/>
    </row>
    <row r="12" spans="1:10" ht="12.75">
      <c r="A12" s="5"/>
      <c r="B12" s="5"/>
      <c r="C12" s="5"/>
      <c r="D12" s="5"/>
      <c r="E12" s="7" t="s">
        <v>55</v>
      </c>
      <c r="F12" s="5"/>
      <c r="G12" s="5"/>
      <c r="H12" s="5">
        <f t="shared" si="0"/>
        <v>0</v>
      </c>
      <c r="I12" s="5"/>
      <c r="J12" s="6"/>
    </row>
    <row r="13" spans="1:10" ht="12.75">
      <c r="A13" s="5"/>
      <c r="B13" s="5"/>
      <c r="C13" s="5"/>
      <c r="D13" s="5"/>
      <c r="E13" s="7" t="s">
        <v>56</v>
      </c>
      <c r="F13" s="5"/>
      <c r="G13" s="5"/>
      <c r="H13" s="5">
        <f t="shared" si="0"/>
        <v>0</v>
      </c>
      <c r="I13" s="5"/>
      <c r="J13" s="6"/>
    </row>
    <row r="14" spans="1:10" ht="12.75">
      <c r="A14" s="5"/>
      <c r="B14" s="5"/>
      <c r="C14" s="5"/>
      <c r="D14" s="5"/>
      <c r="E14" s="7" t="s">
        <v>57</v>
      </c>
      <c r="F14" s="5"/>
      <c r="G14" s="5"/>
      <c r="H14" s="5">
        <f t="shared" si="0"/>
        <v>0</v>
      </c>
      <c r="I14" s="5"/>
      <c r="J14" s="6"/>
    </row>
    <row r="15" spans="1:10" ht="12.75">
      <c r="A15" s="32" t="s">
        <v>16</v>
      </c>
      <c r="B15" s="32"/>
      <c r="C15" s="32"/>
      <c r="D15" s="32"/>
      <c r="E15" s="5"/>
      <c r="F15" s="5"/>
      <c r="G15" s="5"/>
      <c r="H15" s="5">
        <f t="shared" si="0"/>
        <v>0</v>
      </c>
      <c r="I15" s="5"/>
      <c r="J15" s="6"/>
    </row>
    <row r="16" spans="1:10" ht="12.75">
      <c r="A16" s="5" t="s">
        <v>77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6"/>
    </row>
    <row r="17" spans="1:10" ht="12.75">
      <c r="A17" s="5" t="s">
        <v>19</v>
      </c>
      <c r="B17" s="5"/>
      <c r="C17" s="5"/>
      <c r="D17" s="5"/>
      <c r="E17" s="16" t="s">
        <v>58</v>
      </c>
      <c r="F17" s="5">
        <v>39840000</v>
      </c>
      <c r="G17" s="5">
        <v>240426</v>
      </c>
      <c r="H17" s="5">
        <f t="shared" si="0"/>
        <v>40080426</v>
      </c>
      <c r="I17" s="5">
        <v>17903910</v>
      </c>
      <c r="J17" s="6">
        <f t="shared" si="1"/>
        <v>44.66995934624048</v>
      </c>
    </row>
    <row r="18" spans="1:10" ht="12.75">
      <c r="A18" s="5"/>
      <c r="B18" s="5"/>
      <c r="C18" s="5"/>
      <c r="D18" s="5"/>
      <c r="E18" s="16" t="s">
        <v>30</v>
      </c>
      <c r="F18" s="5">
        <v>7257000</v>
      </c>
      <c r="G18" s="5"/>
      <c r="H18" s="5">
        <f t="shared" si="0"/>
        <v>7257000</v>
      </c>
      <c r="I18" s="5">
        <v>3501651</v>
      </c>
      <c r="J18" s="6">
        <f t="shared" si="1"/>
        <v>48.25204630012402</v>
      </c>
    </row>
    <row r="19" spans="1:10" ht="12.75">
      <c r="A19" s="5"/>
      <c r="B19" s="5"/>
      <c r="C19" s="5"/>
      <c r="D19" s="5"/>
      <c r="E19" s="16" t="s">
        <v>18</v>
      </c>
      <c r="F19" s="5">
        <v>2823000</v>
      </c>
      <c r="G19" s="5">
        <v>-51000</v>
      </c>
      <c r="H19" s="5">
        <f t="shared" si="0"/>
        <v>2772000</v>
      </c>
      <c r="I19" s="5">
        <v>1056571</v>
      </c>
      <c r="J19" s="6">
        <f t="shared" si="1"/>
        <v>38.11583694083694</v>
      </c>
    </row>
    <row r="20" spans="1:10" ht="12.75">
      <c r="A20" s="5"/>
      <c r="B20" s="5"/>
      <c r="C20" s="5"/>
      <c r="D20" s="5"/>
      <c r="E20" s="16" t="s">
        <v>23</v>
      </c>
      <c r="F20" s="5">
        <v>267000</v>
      </c>
      <c r="G20" s="5"/>
      <c r="H20" s="5">
        <f t="shared" si="0"/>
        <v>267000</v>
      </c>
      <c r="I20" s="5">
        <v>68241</v>
      </c>
      <c r="J20" s="6">
        <f t="shared" si="1"/>
        <v>25.558426966292135</v>
      </c>
    </row>
    <row r="21" spans="1:10" ht="12.75">
      <c r="A21" s="5"/>
      <c r="B21" s="5"/>
      <c r="C21" s="5"/>
      <c r="D21" s="5"/>
      <c r="E21" s="16" t="s">
        <v>20</v>
      </c>
      <c r="F21" s="6">
        <f>SUM(F17:F20)</f>
        <v>50187000</v>
      </c>
      <c r="G21" s="6">
        <f>SUM(G17:G20)</f>
        <v>189426</v>
      </c>
      <c r="H21" s="6">
        <f>SUM(H17:H20)</f>
        <v>50376426</v>
      </c>
      <c r="I21" s="6">
        <f>SUM(I17:I20)</f>
        <v>22530373</v>
      </c>
      <c r="J21" s="6">
        <f t="shared" si="1"/>
        <v>44.72404016910608</v>
      </c>
    </row>
    <row r="22" spans="1:10" ht="12.75">
      <c r="A22" s="5" t="s">
        <v>98</v>
      </c>
      <c r="B22" s="5"/>
      <c r="C22" s="5"/>
      <c r="D22" s="5"/>
      <c r="E22" s="5"/>
      <c r="F22" s="5"/>
      <c r="G22" s="5"/>
      <c r="H22" s="5">
        <f t="shared" si="0"/>
        <v>0</v>
      </c>
      <c r="I22" s="5"/>
      <c r="J22" s="6"/>
    </row>
    <row r="23" spans="1:10" ht="12.75">
      <c r="A23" s="5" t="s">
        <v>19</v>
      </c>
      <c r="B23" s="5"/>
      <c r="C23" s="5"/>
      <c r="D23" s="5"/>
      <c r="E23" s="16" t="s">
        <v>58</v>
      </c>
      <c r="F23" s="5">
        <v>5526000</v>
      </c>
      <c r="G23" s="5">
        <v>10000</v>
      </c>
      <c r="H23" s="5">
        <f t="shared" si="0"/>
        <v>5536000</v>
      </c>
      <c r="I23" s="5">
        <v>2684641</v>
      </c>
      <c r="J23" s="6">
        <f t="shared" si="1"/>
        <v>48.494237716763</v>
      </c>
    </row>
    <row r="24" spans="1:10" ht="12.75">
      <c r="A24" s="5"/>
      <c r="B24" s="5"/>
      <c r="C24" s="5"/>
      <c r="D24" s="5"/>
      <c r="E24" s="16" t="s">
        <v>30</v>
      </c>
      <c r="F24" s="5">
        <v>1108000</v>
      </c>
      <c r="G24" s="5"/>
      <c r="H24" s="5">
        <f t="shared" si="0"/>
        <v>1108000</v>
      </c>
      <c r="I24" s="5">
        <v>531006</v>
      </c>
      <c r="J24" s="6">
        <f t="shared" si="1"/>
        <v>47.92472924187726</v>
      </c>
    </row>
    <row r="25" spans="1:10" ht="12.75">
      <c r="A25" s="5"/>
      <c r="B25" s="5"/>
      <c r="C25" s="5"/>
      <c r="D25" s="5"/>
      <c r="E25" s="16" t="s">
        <v>18</v>
      </c>
      <c r="F25" s="5">
        <v>20000</v>
      </c>
      <c r="G25" s="5">
        <v>51000</v>
      </c>
      <c r="H25" s="5">
        <f t="shared" si="0"/>
        <v>71000</v>
      </c>
      <c r="I25" s="5">
        <v>44650</v>
      </c>
      <c r="J25" s="6">
        <f t="shared" si="1"/>
        <v>62.887323943661976</v>
      </c>
    </row>
    <row r="26" spans="1:10" ht="12.75">
      <c r="A26" s="5"/>
      <c r="B26" s="5"/>
      <c r="C26" s="5"/>
      <c r="D26" s="5"/>
      <c r="E26" s="16" t="s">
        <v>23</v>
      </c>
      <c r="F26" s="5"/>
      <c r="G26" s="5"/>
      <c r="H26" s="5">
        <f t="shared" si="0"/>
        <v>0</v>
      </c>
      <c r="I26" s="5"/>
      <c r="J26" s="6"/>
    </row>
    <row r="27" spans="1:10" ht="12.75">
      <c r="A27" s="5"/>
      <c r="B27" s="5"/>
      <c r="C27" s="5"/>
      <c r="D27" s="5"/>
      <c r="E27" s="16" t="s">
        <v>20</v>
      </c>
      <c r="F27" s="6">
        <f>SUM(F23:F26)</f>
        <v>6654000</v>
      </c>
      <c r="G27" s="6">
        <f>SUM(G23:G26)</f>
        <v>61000</v>
      </c>
      <c r="H27" s="6">
        <f>SUM(H23:H26)</f>
        <v>6715000</v>
      </c>
      <c r="I27" s="6">
        <f>SUM(I23:I26)</f>
        <v>3260297</v>
      </c>
      <c r="J27" s="6">
        <f t="shared" si="1"/>
        <v>48.552449739389424</v>
      </c>
    </row>
    <row r="28" spans="1:10" ht="12.75">
      <c r="A28" s="32" t="s">
        <v>59</v>
      </c>
      <c r="B28" s="32"/>
      <c r="C28" s="32"/>
      <c r="D28" s="32"/>
      <c r="E28" s="5"/>
      <c r="F28" s="6">
        <f>SUM(F27,F21)</f>
        <v>56841000</v>
      </c>
      <c r="G28" s="6">
        <f>SUM(G27,G21)</f>
        <v>250426</v>
      </c>
      <c r="H28" s="6">
        <f>SUM(H27,H21)</f>
        <v>57091426</v>
      </c>
      <c r="I28" s="6">
        <f>SUM(I27,I21)</f>
        <v>25790670</v>
      </c>
      <c r="J28" s="6">
        <f t="shared" si="1"/>
        <v>45.174331431132934</v>
      </c>
    </row>
    <row r="29" spans="1:10" ht="12.75" hidden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 selectLockedCells="1" selectUnlockedCells="1"/>
  <mergeCells count="6">
    <mergeCell ref="A15:D15"/>
    <mergeCell ref="A28:D28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informatikus</cp:lastModifiedBy>
  <cp:lastPrinted>2019-09-16T13:44:12Z</cp:lastPrinted>
  <dcterms:created xsi:type="dcterms:W3CDTF">2019-09-16T11:41:41Z</dcterms:created>
  <dcterms:modified xsi:type="dcterms:W3CDTF">2019-09-16T13:44:15Z</dcterms:modified>
  <cp:category/>
  <cp:version/>
  <cp:contentType/>
  <cp:contentStatus/>
</cp:coreProperties>
</file>