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8" activeTab="14"/>
  </bookViews>
  <sheets>
    <sheet name="1.sz.mell." sheetId="1" r:id="rId1"/>
    <sheet name="2sz.mell" sheetId="2" r:id="rId2"/>
    <sheet name="3sz.mell" sheetId="3" r:id="rId3"/>
    <sheet name="4sz.mell." sheetId="4" r:id="rId4"/>
    <sheet name="5sz.mell." sheetId="5" r:id="rId5"/>
    <sheet name="6sz.mell" sheetId="6" r:id="rId6"/>
    <sheet name="7sz.mell." sheetId="7" r:id="rId7"/>
    <sheet name="11.sz.mell." sheetId="8" r:id="rId8"/>
    <sheet name="12.sz.melléklet" sheetId="9" r:id="rId9"/>
    <sheet name="14sz.mell." sheetId="10" r:id="rId10"/>
    <sheet name="15sz.mell." sheetId="11" r:id="rId11"/>
    <sheet name="16 sz.mell" sheetId="12" r:id="rId12"/>
    <sheet name="17sz.mell." sheetId="13" r:id="rId13"/>
    <sheet name="18. mell." sheetId="14" r:id="rId14"/>
    <sheet name="19-20. mell." sheetId="15" r:id="rId15"/>
  </sheets>
  <definedNames/>
  <calcPr fullCalcOnLoad="1"/>
</workbook>
</file>

<file path=xl/sharedStrings.xml><?xml version="1.0" encoding="utf-8"?>
<sst xmlns="http://schemas.openxmlformats.org/spreadsheetml/2006/main" count="1955" uniqueCount="629">
  <si>
    <t>Sor-sz.</t>
  </si>
  <si>
    <t>Megnevezés</t>
  </si>
  <si>
    <t>Összeg</t>
  </si>
  <si>
    <t>A.</t>
  </si>
  <si>
    <t>Önkormámnyzat és intézményei</t>
  </si>
  <si>
    <t>Önkormányzat és intézményei</t>
  </si>
  <si>
    <t>I.</t>
  </si>
  <si>
    <t>Működési bevételek</t>
  </si>
  <si>
    <t>II.</t>
  </si>
  <si>
    <t>III.</t>
  </si>
  <si>
    <t>IV.</t>
  </si>
  <si>
    <t>V.</t>
  </si>
  <si>
    <t>VI.</t>
  </si>
  <si>
    <t>VII.</t>
  </si>
  <si>
    <t>VIII.</t>
  </si>
  <si>
    <t>Előző évi előirányzat</t>
  </si>
  <si>
    <t>terv/ előző évi előirány. (%)</t>
  </si>
  <si>
    <t>BEVÉTELEK</t>
  </si>
  <si>
    <t>MŰKÖDÉSI BEVÉTELEK</t>
  </si>
  <si>
    <t>1.</t>
  </si>
  <si>
    <t>2.</t>
  </si>
  <si>
    <t>2.1</t>
  </si>
  <si>
    <t>1.1</t>
  </si>
  <si>
    <t>1.2</t>
  </si>
  <si>
    <t>1.3</t>
  </si>
  <si>
    <t>1.4</t>
  </si>
  <si>
    <t>Tárgyieszközök, immateriális javak értékesítése</t>
  </si>
  <si>
    <t>Működési célú</t>
  </si>
  <si>
    <t>Felhalmozási célú</t>
  </si>
  <si>
    <t>Személyi juttatások</t>
  </si>
  <si>
    <t>Munkaadókat terhelő járulékok</t>
  </si>
  <si>
    <t>3.</t>
  </si>
  <si>
    <t>Dologi kiadások</t>
  </si>
  <si>
    <t>4.</t>
  </si>
  <si>
    <t>Felújítások</t>
  </si>
  <si>
    <t>Beruházások</t>
  </si>
  <si>
    <t>Költségvetési létszámkeret önkormányzat és intézményeinél</t>
  </si>
  <si>
    <t>BEVÉTELEK FORRÁSAI</t>
  </si>
  <si>
    <t>Működési cékú pénzeszköz átv.ÁHT-on kiv.</t>
  </si>
  <si>
    <t xml:space="preserve">VI. </t>
  </si>
  <si>
    <t>KIADÁSOK FORRÁSAI</t>
  </si>
  <si>
    <t xml:space="preserve">Önkormányzat és intézményei </t>
  </si>
  <si>
    <t>Tartalékok</t>
  </si>
  <si>
    <t>Tárgyieszközök és immateriális javak értékesítése</t>
  </si>
  <si>
    <t>Felhalmozási célú pénzeszköz átvétel államháztartáson belül</t>
  </si>
  <si>
    <t>Felhalmozási célú p.e. átv. ÁHT-on kiv.</t>
  </si>
  <si>
    <t xml:space="preserve"> </t>
  </si>
  <si>
    <t>Előző évi  előirányzat</t>
  </si>
  <si>
    <t>Terv/előző évi ei.  (%)</t>
  </si>
  <si>
    <t>száma</t>
  </si>
  <si>
    <t>megnevezése</t>
  </si>
  <si>
    <t>Polgármesteri Hivatal</t>
  </si>
  <si>
    <t>Önkormányzat és intézményei (1+2)</t>
  </si>
  <si>
    <t>Terv/Előző évi ei (%)</t>
  </si>
  <si>
    <t xml:space="preserve"> Napköziotthonos Óvoda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</si>
  <si>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</si>
  <si>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</si>
  <si>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</si>
  <si>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</si>
  <si>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</si>
  <si>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</si>
  <si>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</si>
  <si>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</si>
  <si>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</si>
  <si>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</si>
  <si>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</si>
  <si>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</si>
  <si>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</si>
  <si>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</si>
  <si>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Bevételek mindösszesen(A+B)</t>
  </si>
  <si>
    <t>Sor-szám</t>
  </si>
  <si>
    <t>Kiadások</t>
  </si>
  <si>
    <t>Önállóan, részben önállóan gazdálkodó intézmények neve</t>
  </si>
  <si>
    <t>Bevételek összesen</t>
  </si>
  <si>
    <t>Ebből</t>
  </si>
  <si>
    <t>Előző évi</t>
  </si>
  <si>
    <t>Tervezett</t>
  </si>
  <si>
    <t>Terv/előző évi</t>
  </si>
  <si>
    <t>előirányzat</t>
  </si>
  <si>
    <t>%-a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</si>
  <si>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</si>
  <si>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</si>
  <si>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</si>
  <si>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</si>
  <si>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</si>
  <si>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</si>
  <si>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</si>
  <si>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</si>
  <si>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</si>
  <si>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Polgármesteri Hivatal</t>
  </si>
  <si>
    <t>1. Napköziotthonos Óvoda</t>
  </si>
  <si>
    <t xml:space="preserve">                                                                                                          3.sz mellékelet folytatása</t>
  </si>
  <si>
    <t>Összesen:</t>
  </si>
  <si>
    <t>14.</t>
  </si>
  <si>
    <t>15.</t>
  </si>
  <si>
    <t>16.</t>
  </si>
  <si>
    <t>17.</t>
  </si>
  <si>
    <t>18.</t>
  </si>
  <si>
    <t>19.</t>
  </si>
  <si>
    <t>Szociális étkeztetésért fizetendő térítési díja</t>
  </si>
  <si>
    <t>Szolgáltatás megnevezése</t>
  </si>
  <si>
    <t>Jövedelem kategóriák</t>
  </si>
  <si>
    <t>Jövedelemmel nem rendelkezők</t>
  </si>
  <si>
    <r>
      <t>Nyugdíjminimum   150%-át el nem érő     *</t>
    </r>
    <r>
      <rPr>
        <b/>
        <i/>
        <sz val="10"/>
        <rFont val="Arial CE"/>
        <family val="2"/>
      </rPr>
      <t>42.750Ft-ig</t>
    </r>
  </si>
  <si>
    <r>
      <t xml:space="preserve">Nyugdíjminimum   150%-át elérő,de 300%-át meg nem haladó             </t>
    </r>
    <r>
      <rPr>
        <b/>
        <i/>
        <sz val="10"/>
        <rFont val="Arial CE"/>
        <family val="2"/>
      </rPr>
      <t xml:space="preserve"> *42.751 Ft -  85.500 Ft.</t>
    </r>
  </si>
  <si>
    <r>
      <t>Nyugdíjminimum    300%-át meghaladó     *</t>
    </r>
    <r>
      <rPr>
        <b/>
        <i/>
        <sz val="10"/>
        <rFont val="Arial CE"/>
        <family val="2"/>
      </rPr>
      <t>85.501 Ft-tól</t>
    </r>
  </si>
  <si>
    <t>EBÉD/adag fizetendő tér.díj</t>
  </si>
  <si>
    <t>térítésmentes</t>
  </si>
  <si>
    <t>SZÁLLÍTÁS/nap fizetendő tér.díj</t>
  </si>
  <si>
    <t>Megjegyzés: a *-gal jelölt adatok tájékoztató jellegűek, a mindenkori öregségi nyugdíj legkisebb összegének változásával függ össze.</t>
  </si>
  <si>
    <t>A szociális étkeztetés térítési díj alapja</t>
  </si>
  <si>
    <t xml:space="preserve">Önköltségszámítás: </t>
  </si>
  <si>
    <r>
      <t xml:space="preserve"> </t>
    </r>
    <r>
      <rPr>
        <i/>
        <u val="single"/>
        <sz val="10"/>
        <rFont val="Arial CE"/>
        <family val="2"/>
      </rPr>
      <t>I. Jövedelemmel nem rendelkezők</t>
    </r>
  </si>
  <si>
    <t xml:space="preserve"> - szállítási költség:</t>
  </si>
  <si>
    <t xml:space="preserve"> II.Nyugdíjminimum   150%-át el nem érő *42.750Ft-ig</t>
  </si>
  <si>
    <t>minimálisan fizetendő tér. díj:</t>
  </si>
  <si>
    <t xml:space="preserve"> III. Nyugdíjminimum   150%-át elérő,de 300%-át meg nem haladó *42.751 Ft -  85.500 Ft.</t>
  </si>
  <si>
    <t xml:space="preserve"> IV. Nyugdíjminimum    300%-át meghaladó *85.501 Ft-tól</t>
  </si>
  <si>
    <t>Sor szám</t>
  </si>
  <si>
    <t>A támogatás jogcíme</t>
  </si>
  <si>
    <t>Adóelengedés</t>
  </si>
  <si>
    <t>Egyéb</t>
  </si>
  <si>
    <t>fő</t>
  </si>
  <si>
    <t>mértéke %</t>
  </si>
  <si>
    <t>Kommunálisadó</t>
  </si>
  <si>
    <t>Szociális étkeztetés</t>
  </si>
  <si>
    <t xml:space="preserve">                                                                                                                                                     </t>
  </si>
  <si>
    <t>Intézmény</t>
  </si>
  <si>
    <t>Lészám</t>
  </si>
  <si>
    <t>előző évi eredeti ei.</t>
  </si>
  <si>
    <t>Terv/előző évi ei. (%)</t>
  </si>
  <si>
    <t>Napk.Óvoda</t>
  </si>
  <si>
    <t>Önállóan és részben önállóan gazdálkodó intézmények neve</t>
  </si>
  <si>
    <t>Kiadások összesen</t>
  </si>
  <si>
    <t>Előző év</t>
  </si>
  <si>
    <t xml:space="preserve"> Terv/ előző év %-a</t>
  </si>
  <si>
    <t>Fogorvosi alap ellátás</t>
  </si>
  <si>
    <t>Átvitel :</t>
  </si>
  <si>
    <t>Áthozat</t>
  </si>
  <si>
    <t>1.Napköziotthonos Óvoda</t>
  </si>
  <si>
    <t>Óvodai int.étkeztetés</t>
  </si>
  <si>
    <t>2. Gázkazánok korszerűsítése vásárlása</t>
  </si>
  <si>
    <t xml:space="preserve">Mindösszesen </t>
  </si>
  <si>
    <t>Mindösszesen</t>
  </si>
  <si>
    <t>Önkormányzati szintű bevételek és kiadások jogcímenként</t>
  </si>
  <si>
    <t>Önkormányzati szintű működési célú bevételek és kiadások</t>
  </si>
  <si>
    <t>Önkormányzati szintű felhalmozási célú bevételei és kiadásai továbbá pénzügyi befektetések kiadása</t>
  </si>
  <si>
    <t>Önállóan működő és gazdálkodó kvi.int.</t>
  </si>
  <si>
    <t xml:space="preserve"> Önkormányzat</t>
  </si>
  <si>
    <t>Önkormányzat összesen</t>
  </si>
  <si>
    <t>1.Polgármesteri Hivatal</t>
  </si>
  <si>
    <t>Polgármesteri Hivatal összesen</t>
  </si>
  <si>
    <t xml:space="preserve"> 1.1</t>
  </si>
  <si>
    <t>Önállóan működő kvi.intézmények</t>
  </si>
  <si>
    <t xml:space="preserve"> 2.1</t>
  </si>
  <si>
    <t>Napközi Otthonos Óvoda összesen</t>
  </si>
  <si>
    <t>Bevételek midösszesen</t>
  </si>
  <si>
    <t>Önállóan működő és gazdálkodó intézmények</t>
  </si>
  <si>
    <t>Önkormányzat</t>
  </si>
  <si>
    <t>2.1 Napközi Otthonos Óvoda összesen</t>
  </si>
  <si>
    <t>Mindösszesen (1+2)</t>
  </si>
  <si>
    <t>Közterület rendjének fenntartása</t>
  </si>
  <si>
    <t>1 Polgármesteri Hivatal</t>
  </si>
  <si>
    <t>2. Önállóan működő kvi.intézmények</t>
  </si>
  <si>
    <t>Önkormányzat és intézményei összesen (1+2)</t>
  </si>
  <si>
    <t xml:space="preserve">Kiadások összesen </t>
  </si>
  <si>
    <t xml:space="preserve">Működési célú bevételek összesen </t>
  </si>
  <si>
    <t>Működési célú kiadások összesen</t>
  </si>
  <si>
    <t xml:space="preserve">Felhalmozási célú bevételek összesen </t>
  </si>
  <si>
    <t>Ssz.</t>
  </si>
  <si>
    <t>Igényelt támogatás összege</t>
  </si>
  <si>
    <t xml:space="preserve">Igényelt támogatáshoz biztosított önrész </t>
  </si>
  <si>
    <t>Pályázat beadásának időpontja</t>
  </si>
  <si>
    <t>Pályázat kódszáma</t>
  </si>
  <si>
    <t>Egyéb megjegyzés</t>
  </si>
  <si>
    <t>Több éves kihatással járó döntésekből származó kötelezettségek</t>
  </si>
  <si>
    <t>Kötelezettségek jogcíme</t>
  </si>
  <si>
    <t>előtti kifizetés</t>
  </si>
  <si>
    <t>2009. év</t>
  </si>
  <si>
    <t>Köt.váll.   éve</t>
  </si>
  <si>
    <t>2010. év</t>
  </si>
  <si>
    <t xml:space="preserve">    * Általános iskola</t>
  </si>
  <si>
    <t xml:space="preserve">    * Napköziotthonos Óvoda</t>
  </si>
  <si>
    <t xml:space="preserve">    * Polgármesteri Hivatal</t>
  </si>
  <si>
    <t>Kiadás vonzata</t>
  </si>
  <si>
    <t>Későbbi évek kihatásan</t>
  </si>
  <si>
    <t>Személyi juttatás</t>
  </si>
  <si>
    <t>Önkormányzat össz.</t>
  </si>
  <si>
    <t>Napk.Óvoda össz.</t>
  </si>
  <si>
    <t>Önállóan műk. és gazd. kvi. Int.</t>
  </si>
  <si>
    <t>Önállóan működő kvi. int.</t>
  </si>
  <si>
    <t>Munk.terh.jár.</t>
  </si>
  <si>
    <t>Dologi kiadás</t>
  </si>
  <si>
    <t>Létszám</t>
  </si>
  <si>
    <t>Munkahelyi vendéglátás</t>
  </si>
  <si>
    <t>Intézmény finanszírozás</t>
  </si>
  <si>
    <t xml:space="preserve"> + mindekori ÁFA %</t>
  </si>
  <si>
    <t>Ált.isk.étkeztetés</t>
  </si>
  <si>
    <t xml:space="preserve">Kiadások mindösszesen </t>
  </si>
  <si>
    <t>Közhatalmi bevételek</t>
  </si>
  <si>
    <t>Ellátottak pézbeli juttatásai</t>
  </si>
  <si>
    <t>Működési célű támogatások</t>
  </si>
  <si>
    <t>1.5</t>
  </si>
  <si>
    <t>2</t>
  </si>
  <si>
    <t>Felhalmozási célú támogatások</t>
  </si>
  <si>
    <t>ELLÁTOTTAK PÉNZBELI JUTTATÁSAI</t>
  </si>
  <si>
    <t>KÖZHATALMI BEVÉTELEK</t>
  </si>
  <si>
    <t>III</t>
  </si>
  <si>
    <t>Felhalmozási célű támogatások</t>
  </si>
  <si>
    <t>Önkorm.vagyon való gazdál kapcs.feladatok</t>
  </si>
  <si>
    <t>Önkorm.elszámolásai központi költségvetés</t>
  </si>
  <si>
    <t>Házi segítségnyújtás</t>
  </si>
  <si>
    <t>Hosszú időtartamú közfoglalkoztatás</t>
  </si>
  <si>
    <t>Közművelődés-közösségi ás társadalmi rész.fejl.</t>
  </si>
  <si>
    <t>Önk.vagyon való gazdálkodás</t>
  </si>
  <si>
    <t>Állat eü. ellátás</t>
  </si>
  <si>
    <t>Önk. és önk.hivatalok ig.tevékenység</t>
  </si>
  <si>
    <t>Közterület.rendjének fenntartása</t>
  </si>
  <si>
    <t>Házi orvosi alapellátás</t>
  </si>
  <si>
    <t>Foglalkozás eü. alapellátás</t>
  </si>
  <si>
    <t>Család és nővédelmi .eü. gondozás</t>
  </si>
  <si>
    <t>Elhunytszem.hátramar. pénzbeli ellát</t>
  </si>
  <si>
    <t>Gyermekjóléti szolgáltatások</t>
  </si>
  <si>
    <t>Szociális étkezés</t>
  </si>
  <si>
    <t>Házi segítség nyújtás</t>
  </si>
  <si>
    <t>Közműv.társ részvét.fejlesztés</t>
  </si>
  <si>
    <t>Óvodai nevelés,ellátás szakmai fel.</t>
  </si>
  <si>
    <t>Óvodai nevelés, ellátás műk. fel.</t>
  </si>
  <si>
    <t>Óvodai intézményi étkeztetés</t>
  </si>
  <si>
    <t>Önkormányzati ig.tev.</t>
  </si>
  <si>
    <t>Óvodai nevelés ellátás. műk feladat</t>
  </si>
  <si>
    <t xml:space="preserve">  </t>
  </si>
  <si>
    <t>Települési önkormányzatok egyes köznevelési feladatainak támogatása</t>
  </si>
  <si>
    <t>Működési célú támogatások</t>
  </si>
  <si>
    <t>Helyi önkormányzat működésének általános támogatása</t>
  </si>
  <si>
    <t>Heyi önkormányzat működésének általános támogatásaí</t>
  </si>
  <si>
    <t>ÁTVETT PÉNZESZKÖZÖK ÁHT-on belülről</t>
  </si>
  <si>
    <t>ÁTVETT PÉNZESZKÖZÖK ÁHT-ON kívülről</t>
  </si>
  <si>
    <t>Átvett pénzeszközök ÁHT-on kívülről</t>
  </si>
  <si>
    <t>Önkorm. Önkormhiv. jogalkotó és ált.ig.tev.</t>
  </si>
  <si>
    <t>Önk. Önkhiv. Önk ig tev</t>
  </si>
  <si>
    <t>Hosszabb időtartamú közfogl.</t>
  </si>
  <si>
    <t>Polg.Hiv.össz.</t>
  </si>
  <si>
    <t>Város kg. Gazdálkodás egyéb sz</t>
  </si>
  <si>
    <t>Óvodai nevelés szak fel.</t>
  </si>
  <si>
    <t>Közműv.társ részvényfejlesztés</t>
  </si>
  <si>
    <t>Közter.rend.fenntartása</t>
  </si>
  <si>
    <t>Könyvtári szolgálat</t>
  </si>
  <si>
    <t>-Kisértékű tárgyi eszköz beszerzés</t>
  </si>
  <si>
    <t>Önkormányzati vagyonnal való gazdálkodás</t>
  </si>
  <si>
    <t xml:space="preserve"> -Kisértékű tárgyi eszköz beszerzésére</t>
  </si>
  <si>
    <t>-Egyéb építmény létesítése</t>
  </si>
  <si>
    <t>Ellátottak pénzbeli juttatásai</t>
  </si>
  <si>
    <t>Önkorm., és önk. hivatalok jogalkotó és ált. igazgatási tev.</t>
  </si>
  <si>
    <t>eszközök pótlására</t>
  </si>
  <si>
    <t xml:space="preserve">óvodai nevelés,ellátás működtetési feladatai </t>
  </si>
  <si>
    <t>Óvodai nevelés szakmai felad.</t>
  </si>
  <si>
    <t>Óvodai nevelés műk. felad.</t>
  </si>
  <si>
    <t>Fizetendő térítési díj</t>
  </si>
  <si>
    <t>Házi segítségnyújtásért  fizetendő térítési díj</t>
  </si>
  <si>
    <t>A házi segítségnyújtás térítési díj alapja</t>
  </si>
  <si>
    <t>Javasolt intézményi térítési díj házi segítségnyújtás óradíjára</t>
  </si>
  <si>
    <t>Felhalmozási  bevételek</t>
  </si>
  <si>
    <t>Finanszírozási bevételek</t>
  </si>
  <si>
    <t xml:space="preserve">1. </t>
  </si>
  <si>
    <t>Jövedelemadók</t>
  </si>
  <si>
    <t>Vagyoni tipusú adók</t>
  </si>
  <si>
    <t>Értékesítési és forgalmi adók</t>
  </si>
  <si>
    <t>Gépjárműadók</t>
  </si>
  <si>
    <t>Egyéb áruhasználati és szolgáltatási adók</t>
  </si>
  <si>
    <t>Egyéb közhatalmi bevételek</t>
  </si>
  <si>
    <t>SZEMÉLYI JUTTATÁSOK</t>
  </si>
  <si>
    <t>DOLOGI KIADÁSOK</t>
  </si>
  <si>
    <t>IX.</t>
  </si>
  <si>
    <r>
      <rPr>
        <b/>
        <sz val="8"/>
        <rFont val="Arial"/>
        <family val="2"/>
      </rPr>
      <t>III.</t>
    </r>
    <r>
      <rPr>
        <i/>
        <sz val="8"/>
        <rFont val="Arial"/>
        <family val="2"/>
      </rPr>
      <t>.</t>
    </r>
  </si>
  <si>
    <t>ELLÁTOTTAK PÉNZBELI JUTATÁSAI</t>
  </si>
  <si>
    <t>Felhalmozási bevételek</t>
  </si>
  <si>
    <t>I.Személyi juttatások</t>
  </si>
  <si>
    <t>II..Munkaadót terhelő járulékok</t>
  </si>
  <si>
    <t>III. Dologi Kiadások</t>
  </si>
  <si>
    <t>IV.Ellátottak pénzbeli juttatásai</t>
  </si>
  <si>
    <t>2. melléklet folytatása</t>
  </si>
  <si>
    <t>2.  melléklet folytatása</t>
  </si>
  <si>
    <t xml:space="preserve"> 1/1.oldal</t>
  </si>
  <si>
    <t xml:space="preserve"> 1/1.oldal folytatása</t>
  </si>
  <si>
    <t xml:space="preserve">1/2.oldal </t>
  </si>
  <si>
    <t xml:space="preserve"> 1/2.oldal folytatása</t>
  </si>
  <si>
    <t xml:space="preserve"> 1/3.oldal</t>
  </si>
  <si>
    <t xml:space="preserve"> 1/3.oldal folytatása</t>
  </si>
  <si>
    <t xml:space="preserve"> 1/4.oldal</t>
  </si>
  <si>
    <t xml:space="preserve"> 1/4.oldal folytatása</t>
  </si>
  <si>
    <t>Foglalkoztatottak személyi juttatásai</t>
  </si>
  <si>
    <t>Külső személyi juttatás</t>
  </si>
  <si>
    <t>Személyi juttatás összesen</t>
  </si>
  <si>
    <t>-Beruházási ÁFA</t>
  </si>
  <si>
    <t>Önk. és önk. hivatalok ig. tevékenysége</t>
  </si>
  <si>
    <t>fénymásoló, számítógép</t>
  </si>
  <si>
    <t>- Kisértékű te. Beszerzése</t>
  </si>
  <si>
    <t>- Beruházási ÁFA</t>
  </si>
  <si>
    <t>Átvitel</t>
  </si>
  <si>
    <t>Központi konyha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</si>
  <si>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</si>
  <si>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</si>
  <si>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Javasolt intézményi térítési díj:</t>
  </si>
  <si>
    <t>minimálisan fizetendő tér. díj :</t>
  </si>
  <si>
    <t xml:space="preserve"> - tervezett gondozásra fordított idő</t>
  </si>
  <si>
    <t xml:space="preserve"> -Egy órára jutó önköltség </t>
  </si>
  <si>
    <t>Átadás KLIK részére</t>
  </si>
  <si>
    <t>Sajátos elszámolások</t>
  </si>
  <si>
    <t>Önkorm igazg. tevékenysége</t>
  </si>
  <si>
    <t>Város és község.gazd.</t>
  </si>
  <si>
    <t>Feladat besorolás</t>
  </si>
  <si>
    <t>önként vállalt</t>
  </si>
  <si>
    <t>kötelező feladat</t>
  </si>
  <si>
    <t>I. Működési bevételek és kiadások</t>
  </si>
  <si>
    <t>Működési célú bevételek összesen</t>
  </si>
  <si>
    <t>Dologi kiadások és egyéb folyó kiad.</t>
  </si>
  <si>
    <t>Ellátottak pénzbeli juttatása</t>
  </si>
  <si>
    <t>II. Felhalmozási célú bevételek és kiadások</t>
  </si>
  <si>
    <t>Felhalmozási célú pénzeszközátvétel áll. háztartáson kívülről</t>
  </si>
  <si>
    <t>Felhalmozási célú bevételek összesen</t>
  </si>
  <si>
    <t>Felújítási kiadások (áfa-val együtt)</t>
  </si>
  <si>
    <t>Felhasználási célú kiadások összesen</t>
  </si>
  <si>
    <t>BEVÉTEL ÖSSZESEN</t>
  </si>
  <si>
    <t xml:space="preserve">KIADÁS ÖSSZESEN </t>
  </si>
  <si>
    <t xml:space="preserve">Finanszírozási bevételek </t>
  </si>
  <si>
    <t>1.6</t>
  </si>
  <si>
    <t>Egyéb támogatás államháztartáson belülről</t>
  </si>
  <si>
    <t>Kiegészítő támogatások</t>
  </si>
  <si>
    <t>-ebből OEP</t>
  </si>
  <si>
    <t>TÁMOGATÁSOK ÁLLAMHÁZTARTÁSON BELÜLRŐL</t>
  </si>
  <si>
    <t>Támogatások államháztartáson belülről</t>
  </si>
  <si>
    <t>Egyéb működési célú kiadások</t>
  </si>
  <si>
    <t>Egyéb felhalmozási célú kiadások</t>
  </si>
  <si>
    <t>Finanszírozási kiadások</t>
  </si>
  <si>
    <t>Egyéb támogatások államháztartáson belülről</t>
  </si>
  <si>
    <t>- ebből OEP</t>
  </si>
  <si>
    <t>FELHALMOZÁSI BEVÉTELEK</t>
  </si>
  <si>
    <t>ÁTVETT PÉNZESZKÖZÖK ÁHT-ON KÍVÜLRŐL</t>
  </si>
  <si>
    <t>FINANSZÍROZÁSI BEVÉTELEK</t>
  </si>
  <si>
    <t>Előző év költségvetési maradványának igénybevétele</t>
  </si>
  <si>
    <t>EGYÉB MŰKÖDÉSI CÉLÚ KIADÁSOK</t>
  </si>
  <si>
    <t>BERUHÁZÁSOK</t>
  </si>
  <si>
    <t>FELÚJÍTÁSOK</t>
  </si>
  <si>
    <t>EGYÉB FELHALMOZÁSI CÉLÚ KIADÁSOK</t>
  </si>
  <si>
    <t>Működési célú támogatás államháztartáson kívülre</t>
  </si>
  <si>
    <t>Működési célú támogatás államháztartáson belülre</t>
  </si>
  <si>
    <t>Felhalmozási célú támogatás államháztartáson belülre</t>
  </si>
  <si>
    <t>Felhalmozási célú támogatás államháztartáson kívülre</t>
  </si>
  <si>
    <t>FINANSZÍROZÁSI KIADÁSOK</t>
  </si>
  <si>
    <t>ÁTVETT PÉNZESZKÖZÖK ÁHT-ON BELÜLRŐL</t>
  </si>
  <si>
    <t>Felhalmozási célú kiadások</t>
  </si>
  <si>
    <t>V.Egyéb működési célú kiadások</t>
  </si>
  <si>
    <t>V. Egyéb működési célú kiadások</t>
  </si>
  <si>
    <t>VI. Beruházások</t>
  </si>
  <si>
    <t>VI.Beruházások</t>
  </si>
  <si>
    <t>VII.  Felújítások</t>
  </si>
  <si>
    <t>VII. Felújítások</t>
  </si>
  <si>
    <t>VIII. Egyéb felhalmozási célú kiadások</t>
  </si>
  <si>
    <t>IX. Finanszírozási kiadások</t>
  </si>
  <si>
    <t>Közfoglalkoztatási mintaprogram</t>
  </si>
  <si>
    <t>Család és gyermekjóléti szolgáltatások</t>
  </si>
  <si>
    <t>Önállóan működő és gazdálkodó kvi. Int.</t>
  </si>
  <si>
    <t xml:space="preserve">1.           </t>
  </si>
  <si>
    <t>- Egyéb építmény felújítása</t>
  </si>
  <si>
    <t>- Felújítási ÁFA</t>
  </si>
  <si>
    <t>2.Napköziotthonos Óvoda</t>
  </si>
  <si>
    <t xml:space="preserve"> -önkormányzati támogatás</t>
  </si>
  <si>
    <t>Átvett pénzeszközök államháztartáson belülről</t>
  </si>
  <si>
    <t>Beruházási kiadások (áfa-val együtt)</t>
  </si>
  <si>
    <t>Egyéb működési célú kiadás</t>
  </si>
  <si>
    <t>* IVECO tehergépkocsi</t>
  </si>
  <si>
    <t>2015. év</t>
  </si>
  <si>
    <t>Összes kötelezettség</t>
  </si>
  <si>
    <t>* Vandele TV250 vontatható ágaprító</t>
  </si>
  <si>
    <t>3. Eszközök bérleti díja</t>
  </si>
  <si>
    <t>11 . melléklet folytatása</t>
  </si>
  <si>
    <t>Támogatási célú finanszírozási műveletek</t>
  </si>
  <si>
    <t>Önkorm.funkcióira nem sorolható bev. Áht.-on kív</t>
  </si>
  <si>
    <t>Család és növédelmi eü. gondozás</t>
  </si>
  <si>
    <t>Óvodai étkeztetés</t>
  </si>
  <si>
    <t>Iskolai étkeztetés</t>
  </si>
  <si>
    <t>Munkahelyi étkeztetés</t>
  </si>
  <si>
    <t>Intézményen kívüli gyermekétk.</t>
  </si>
  <si>
    <t>Támogatási célú finansz. műv.</t>
  </si>
  <si>
    <t>Önkormányzatok elsz. kp.ktgvetéssel</t>
  </si>
  <si>
    <t>Hosszabb időtartamú közfoglalkozt.</t>
  </si>
  <si>
    <t>Út, autópálya építés</t>
  </si>
  <si>
    <t>Közutak, hidak, alagutak üzemeltetése</t>
  </si>
  <si>
    <t>Nem veszélyes hulladék kezelése, árt.</t>
  </si>
  <si>
    <t>Víztermelés, kezelés, ellátás</t>
  </si>
  <si>
    <t>Közvilágítás</t>
  </si>
  <si>
    <t>Város, községgazd. egyéb szolg.</t>
  </si>
  <si>
    <t>Könyvtári szolgáltatás</t>
  </si>
  <si>
    <t>Civil szervezetek műk.támogatása</t>
  </si>
  <si>
    <t>Gyermekvéd.pénzb. és term.beni ell.</t>
  </si>
  <si>
    <t>Egyéb szoc. és pénzb.ell.tám.</t>
  </si>
  <si>
    <t>Növényterm., állatteny és kapcs.szolg</t>
  </si>
  <si>
    <t>Város és községgazd.egyéb szolg.</t>
  </si>
  <si>
    <t>Gyermekvéd.pénzb.és term. ell.</t>
  </si>
  <si>
    <t>Iskolai intézményi étkezetetés</t>
  </si>
  <si>
    <t>Család nővédelmi eü.gondozás</t>
  </si>
  <si>
    <t>Család és gyermekjóléti szolg.</t>
  </si>
  <si>
    <t>Iskolai intézményi étkeztetés</t>
  </si>
  <si>
    <t>Növényterm. állatteny. és kapcs. szolg.</t>
  </si>
  <si>
    <t>Város község gazdálkodás egyéb szolg.</t>
  </si>
  <si>
    <t>- Szellemi termék beszerzése</t>
  </si>
  <si>
    <t>Közfoglalkoztatási mintprogram</t>
  </si>
  <si>
    <t>- Gép, berendezés, felszerelés</t>
  </si>
  <si>
    <t xml:space="preserve"> - Különbözet</t>
  </si>
  <si>
    <t>Térítési díj kiszámítása:</t>
  </si>
  <si>
    <t>Különbözet/éves létszám = térítési díj</t>
  </si>
  <si>
    <t xml:space="preserve"> -önkormányzati támogatás száll. ktg. ig. vevők részére</t>
  </si>
  <si>
    <t xml:space="preserve"> -önkormányzati támogatás száll. ktg. nem igénylők  részére</t>
  </si>
  <si>
    <t xml:space="preserve"> -önkormányzati támogatás </t>
  </si>
  <si>
    <t>Kormányzati funkció</t>
  </si>
  <si>
    <t>209 Ft/adag</t>
  </si>
  <si>
    <t>209 Ft/nap</t>
  </si>
  <si>
    <t xml:space="preserve"> 39Ft/nap</t>
  </si>
  <si>
    <t>39 Ft/nap</t>
  </si>
  <si>
    <t>Fizetendő térítési díj:</t>
  </si>
  <si>
    <t xml:space="preserve"> Ft/ óra</t>
  </si>
  <si>
    <t>Személyi gondozás</t>
  </si>
  <si>
    <t>Szociális segítés</t>
  </si>
  <si>
    <t>Szociális segítés+személyi gondozás</t>
  </si>
  <si>
    <t>A jövedelemmel nem rendelkezők számára a szolgáltatás ingyenes</t>
  </si>
  <si>
    <t>- normatíva összege</t>
  </si>
  <si>
    <t>- különbség</t>
  </si>
  <si>
    <t xml:space="preserve"> adatok Ft-ban</t>
  </si>
  <si>
    <t>adatok  Ft-ban</t>
  </si>
  <si>
    <t>Növényterm, állateny.kapcs. szolg.</t>
  </si>
  <si>
    <t>Adatok  Ft-ban</t>
  </si>
  <si>
    <t>Informatikai fejlesztések</t>
  </si>
  <si>
    <t>Adatok   Ft-ban</t>
  </si>
  <si>
    <t>* szkennelő, kerékpár</t>
  </si>
  <si>
    <t>- Jármű beszerzés</t>
  </si>
  <si>
    <t xml:space="preserve">* Tejüzemhez </t>
  </si>
  <si>
    <t>Könyvtári tevékenység</t>
  </si>
  <si>
    <t>Adatok Ft-ban</t>
  </si>
  <si>
    <t>összege Ft.</t>
  </si>
  <si>
    <t>Ft</t>
  </si>
  <si>
    <t>Egyenleg mindösszesen</t>
  </si>
  <si>
    <t>149.210.693 Ft</t>
  </si>
  <si>
    <t>643.903 Ft</t>
  </si>
  <si>
    <t>TOP-3.2.1-16-HE1-2017-00033</t>
  </si>
  <si>
    <t>Településfejlesztési projektek és támogatásuk</t>
  </si>
  <si>
    <t>-Építmény létesítése</t>
  </si>
  <si>
    <t>VP6-19.2.1-98-3-17 pályázat templomkert térkövezése,parkosítás</t>
  </si>
  <si>
    <t>önrésze</t>
  </si>
  <si>
    <t>*Gyümölcsös</t>
  </si>
  <si>
    <t>*Kecskefarm</t>
  </si>
  <si>
    <t>-Sajt érlelő kamra</t>
  </si>
  <si>
    <t>Adatok Ft-ban        1.</t>
  </si>
  <si>
    <t>Adatok Ft-ban        2.</t>
  </si>
  <si>
    <t>Adatok Ft-ban        3.</t>
  </si>
  <si>
    <t>280 Ft/adag</t>
  </si>
  <si>
    <t>430 Ft/adag</t>
  </si>
  <si>
    <t>430 Ft/fő/nap</t>
  </si>
  <si>
    <t>280 Ft/nap</t>
  </si>
  <si>
    <t>430 Ft/nap</t>
  </si>
  <si>
    <t>Költségvetés 2021.</t>
  </si>
  <si>
    <t>Nyertes pályázat</t>
  </si>
  <si>
    <t>Pályázati kiírás/pályázat címe</t>
  </si>
  <si>
    <t>Energetikai korszerűsítés Csányon</t>
  </si>
  <si>
    <t>Költségvetés 2022.</t>
  </si>
  <si>
    <t>2020. évi terv. Fő</t>
  </si>
  <si>
    <t xml:space="preserve">-Nagyértékű tárgyi eszk.  </t>
  </si>
  <si>
    <t>Adókedvezmény</t>
  </si>
  <si>
    <t>Költségvetés 2023.</t>
  </si>
  <si>
    <t>2020.évi költségvetés</t>
  </si>
  <si>
    <t>I</t>
  </si>
  <si>
    <t>Szektorhoz nem köthető komplex gazdf. p. t.</t>
  </si>
  <si>
    <t>Környezetszennyezés csökkentésének igazgatása</t>
  </si>
  <si>
    <t>Háziorvosi ügyeleti ellátás</t>
  </si>
  <si>
    <t>Egyházak közösségi és hitéleti tev. Támogatása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</si>
  <si>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</si>
  <si>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</si>
  <si>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</si>
  <si>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</si>
  <si>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</si>
  <si>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</si>
  <si>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</si>
  <si>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</si>
  <si>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</si>
  <si>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</si>
  <si>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</si>
  <si>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</si>
  <si>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</si>
  <si>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</si>
  <si>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- Kisértékű tárgyi eszköz vásárlása</t>
  </si>
  <si>
    <t>2 db GPS</t>
  </si>
  <si>
    <t>Fejőház 2020. évi részlet, hozzátartozó gépészet, fejőállás</t>
  </si>
  <si>
    <t>Peugeot  tehergépjármű</t>
  </si>
  <si>
    <t>Mezőgazdasági startmunka  nettó 200.000 Ft érték alatti eszközök</t>
  </si>
  <si>
    <t>Növénytermesztés, állattenyésztés és kapcsolódó szolgáltatás</t>
  </si>
  <si>
    <t>szoftver</t>
  </si>
  <si>
    <t>Tejüzemhez eszköz vásárlás</t>
  </si>
  <si>
    <t xml:space="preserve">-kisértékű tárgyi eszk.beszerzés </t>
  </si>
  <si>
    <t>NISSAN gk. 2020. évi részlet</t>
  </si>
  <si>
    <t>Város és községgazdálkodás</t>
  </si>
  <si>
    <t>Peugeot boxer vásárlás</t>
  </si>
  <si>
    <t>Ravatalozó épületének felújítása                                            12.086.614</t>
  </si>
  <si>
    <t>Szent János szobor felújítása                                                  1.000.000</t>
  </si>
  <si>
    <t>- épület felújítása</t>
  </si>
  <si>
    <t>Helyi termékértékesítést szolgáló piacok infrastruktúrális fejlesztése</t>
  </si>
  <si>
    <t xml:space="preserve"> A VP6-7.2.1-7.4.1.3-17 számú </t>
  </si>
  <si>
    <t>pályázatban nem szereplő további felújítás</t>
  </si>
  <si>
    <t>Környzetszennyezés csökkentésének igazgatása</t>
  </si>
  <si>
    <t>TOP-3.2-1-16-HE1-2017-00033 számú</t>
  </si>
  <si>
    <t xml:space="preserve">Energetikai korszerűsítés Csányon pályázati önerő  </t>
  </si>
  <si>
    <t xml:space="preserve"> című pályázathoz  önerő</t>
  </si>
  <si>
    <t>2020.évi (fő)</t>
  </si>
  <si>
    <t>Költségvetési maradvány működési</t>
  </si>
  <si>
    <t xml:space="preserve">Költségvetési maradvány fejlesztési </t>
  </si>
  <si>
    <t>Tervezett létszám *249= éves létszám</t>
  </si>
  <si>
    <t xml:space="preserve">  (2 fő*6 óra*249 nap)</t>
  </si>
  <si>
    <t>2.988 óra</t>
  </si>
  <si>
    <t>CSÁNY KÖZSÉG ÖNKORMÁNYZATÁNAK 2021. ÉVI ÖSSZEVONT KÖLTSÉGVETÉSI MÉRLEGE</t>
  </si>
  <si>
    <t>CSÁNY KÖZSÉG ÖNKORMÁNYZATÁNAK 2021.ÉVI KÖLTSÉGVETÉSE</t>
  </si>
  <si>
    <t>2021. évi előirányzat</t>
  </si>
  <si>
    <t>1.7</t>
  </si>
  <si>
    <t>Csány Község Önkormányzaánakt önállóan működő és gazdálkodó és önállóan működő költségvetési intézményeinek  2021. évi bevételi előirányzata</t>
  </si>
  <si>
    <t>Mezőgazdasági támogatások</t>
  </si>
  <si>
    <t>Közművelődés-közösségi és társadalmi részv. fejl.</t>
  </si>
  <si>
    <t>Csány Község Önkormányzatának önállóan működő és gazdálkodó és önállóan működő költségvetési intézményeinek 2021. évi kiadásainak előirányzata</t>
  </si>
  <si>
    <t>CSÁNY KÖZSÉG ÖNKORMÁNYZAT SZEMÉLYI JUTTATÁSAINAK, FOGLALKOZTATOTTI LÉTSZÁMÁNAK  2021. ÉVI ELŐIRÁNYZATA</t>
  </si>
  <si>
    <t>Önk. önkhiv. önk ig tev</t>
  </si>
  <si>
    <t>Települési rendezési terv 2021. évi üteme</t>
  </si>
  <si>
    <t>- Informatikai eszköz beszerzése</t>
  </si>
  <si>
    <t>CSÁNY KÖZSÉG ÖNKORMÁNYZATÁNAK BERUHÁZÁSI KIADÁSAI 2021. évben</t>
  </si>
  <si>
    <t>2021.évi előirányzat</t>
  </si>
  <si>
    <t>számítógéprkhez memória,  eszközök  pótlása</t>
  </si>
  <si>
    <t>- Telek vásárlás</t>
  </si>
  <si>
    <t>-Egyéb épület vásárlása, létesítése</t>
  </si>
  <si>
    <t>Tejüzem bővítése</t>
  </si>
  <si>
    <t>Túró kocsi                                                                                  810 000</t>
  </si>
  <si>
    <t>Joghurt tartály                                                                         4 875 000</t>
  </si>
  <si>
    <t>Gőzfejlesztő                                                                          13 980 000</t>
  </si>
  <si>
    <t>Inline bekeverő                                                                        3 580 000</t>
  </si>
  <si>
    <t>CIP mosóállomás                                                                    15 600 000</t>
  </si>
  <si>
    <t>Dezagregátor                                                                          1 480 000</t>
  </si>
  <si>
    <t>ESL lemezpasztőr                                                                 29 000 000</t>
  </si>
  <si>
    <t>Félautomata tejtöltő                                                                 3 460 000</t>
  </si>
  <si>
    <t>Félautomata folyadékhűtő                                                       2 780 000</t>
  </si>
  <si>
    <t>Piskóta szivattyú                                                                     1 820 000</t>
  </si>
  <si>
    <t>UVS levegőfertőtlenítő                                                            1 837 500</t>
  </si>
  <si>
    <t>Sokkoló hűtő                                                                            9 200 000</t>
  </si>
  <si>
    <t>Család és nővédelmi egészségügyi gondozás</t>
  </si>
  <si>
    <t xml:space="preserve">Számítógépbe memória, vérnyomásmérőhoz gyermek, felnőtt </t>
  </si>
  <si>
    <t xml:space="preserve"> mandzsetták, magasságmérő, kartotékszekrény</t>
  </si>
  <si>
    <t>hordozható erősítő, egyég könyvtári szolgáltatás infrastruktúrális fejlesztés</t>
  </si>
  <si>
    <t>-Jármű</t>
  </si>
  <si>
    <t>- Épület</t>
  </si>
  <si>
    <t>Belső átalakítása</t>
  </si>
  <si>
    <t>Mikró, irattartó szekrény, töltőkábel, kézfertőtlenítő tartó</t>
  </si>
  <si>
    <t>Jelzőtáblák beszerzése</t>
  </si>
  <si>
    <t>Eszközbeszerzés</t>
  </si>
  <si>
    <t>csoportokba játék, vasaló, mosógép, függöny, karnis</t>
  </si>
  <si>
    <t>Számítógép+nyomtató, székek</t>
  </si>
  <si>
    <t>CSÁNY KÖZSÉGI ÖNKORMÁNYZAT FELÚJÍTÁSI KIADÁSAI 2021.évben</t>
  </si>
  <si>
    <t xml:space="preserve"> - 2021. évben étkeztetés tervezett költsége</t>
  </si>
  <si>
    <t xml:space="preserve"> - Tervezett ellátottak száma 2021. évben: 23 fő</t>
  </si>
  <si>
    <t>23 fő=</t>
  </si>
  <si>
    <t>1201 Ft/nap</t>
  </si>
  <si>
    <t>23 fő*249=</t>
  </si>
  <si>
    <t>5.727 fő</t>
  </si>
  <si>
    <t>5.415.848/5.727 fő=</t>
  </si>
  <si>
    <t>946 Ft/nap</t>
  </si>
  <si>
    <t>6.875.768 Ft/249nap</t>
  </si>
  <si>
    <t>27.614 Ft /</t>
  </si>
  <si>
    <t>2021. 01.01-én ennek összege: 28.500Ft/hó.</t>
  </si>
  <si>
    <t xml:space="preserve"> - 2021. évben házi segítségnyújtás tervezett költsége</t>
  </si>
  <si>
    <t xml:space="preserve"> - ellátottak száma 2021. évre tervezett  </t>
  </si>
  <si>
    <t>7 fő</t>
  </si>
  <si>
    <t>6.007.990 Ft/2.988 óra</t>
  </si>
  <si>
    <t>2.011 Ft</t>
  </si>
  <si>
    <t>7 fő*363.000Ft=2.541.000 Ft/2.988 óra</t>
  </si>
  <si>
    <t>-850 Ft</t>
  </si>
  <si>
    <t>1.161 Ft</t>
  </si>
  <si>
    <t>Települési önkormányzatok egyes szociális  és gyermekjóléti feladatainak támogatása</t>
  </si>
  <si>
    <t>Települési önkormányzatok gyermekétkeztetési feladatainak támogatása</t>
  </si>
  <si>
    <t>Települési önkormányzatok kulturális feladat támogatása</t>
  </si>
  <si>
    <t>Felhalmozási célú önkormányzati támogatások</t>
  </si>
  <si>
    <t xml:space="preserve"> Egyéb felhalmozási célú  támogatások bevétele</t>
  </si>
  <si>
    <t>Részesedések értékesítése</t>
  </si>
  <si>
    <t>MUNKAADÓKAT TERHELŐ JÁRULÉKOK ÉS SZOCIÁLIS HOZZÁJÁRULÁSI ADÓ</t>
  </si>
  <si>
    <t>Települési önkormányzatok egyes szociális és gyermekjóléti feladatainak támogatása</t>
  </si>
  <si>
    <t>2.2</t>
  </si>
  <si>
    <t>Egyéb felhalmozási célú támogatások bevétele</t>
  </si>
  <si>
    <t xml:space="preserve"> - Normatíva összege (22 fő*66.360 Ft)</t>
  </si>
  <si>
    <t>985 Ft/nap</t>
  </si>
  <si>
    <t>737 Ft/nap</t>
  </si>
  <si>
    <t xml:space="preserve"> 666 Ft/nap</t>
  </si>
  <si>
    <t>516 Ft/nap</t>
  </si>
  <si>
    <t>Csány Község Önkormányzatának  2021. évi közvetett támogatásai</t>
  </si>
  <si>
    <t>CSÁNY KÖZSÉG ÖNKORMÁNYZATÁNAK 2021. ÉVI KÖLTSÉGVETÉSE</t>
  </si>
  <si>
    <t>Csány Község  Önkormányzatának  2021.évi előirányzat-felhasználási ütemterve</t>
  </si>
  <si>
    <t>Csány  Község  Önkormányzatának 2021. évi Európai Uniós támogatási programjai - folyamatban lévő  pályázatai</t>
  </si>
  <si>
    <t>Csány Község Önkormányzatának gördülő tervezése</t>
  </si>
  <si>
    <t>Önállóan müködő és gazdálkodó költségvetési szerv Csány Polgármesteri Hivatal 2021. évi költségvetése</t>
  </si>
  <si>
    <t>Önállóan müködő költségvetési szerv Csány Napközi Otthonos Óvoda 2021. évi költségvetése</t>
  </si>
  <si>
    <t>2021.évi költségvetés</t>
  </si>
  <si>
    <t>Költségvtési maradvány működési</t>
  </si>
  <si>
    <t>Költségvetési maradvány fejlesztési</t>
  </si>
  <si>
    <t>Költségvetés 2024.</t>
  </si>
  <si>
    <t>Minibölcsőde létesítése Csányon</t>
  </si>
  <si>
    <t>187.716.160 Ft</t>
  </si>
  <si>
    <t>TOP-3.2.1-16-HE1-2019-00045</t>
  </si>
  <si>
    <t>Csányi Iskola energetikai korszerűsítése</t>
  </si>
  <si>
    <t>61.304.006 Ft</t>
  </si>
  <si>
    <t>TOP-1.4.1-19-HE1-2019-00018</t>
  </si>
  <si>
    <t>2021. évi terv. Fő</t>
  </si>
  <si>
    <t>2. melléklet a 3/2021.(03.08.) költségvetési rendelethez</t>
  </si>
  <si>
    <t>20. melléklet a 3/2021.(03.08.) költségvetési rendelethez</t>
  </si>
  <si>
    <t>5. melléklet az  3/2021.(III.8.) költségvetési rendelethez</t>
  </si>
  <si>
    <t>1. melléklet a  3/2021.(III.8.) költségvetési rendelethez</t>
  </si>
  <si>
    <t>2. melléklet a 3/2021. (III.8.) költségvetési rendelethez</t>
  </si>
  <si>
    <t>3. melléklet a 3/2021.(III.8.) költségvetési rendelethez</t>
  </si>
  <si>
    <t>4. melléklet a 3/2021.(III.8.) költségvetési rendelethez</t>
  </si>
  <si>
    <t>6. melléklet a 3/2021.(III.8.) költésvetési rendelethez</t>
  </si>
  <si>
    <t>7.melléklet a 3/2021.(III.8.) költségvetési rendelethez</t>
  </si>
  <si>
    <t>11. melléklet a 3/2021.(III.8.) költségvetési rendelethez</t>
  </si>
  <si>
    <t>12. melléklet a 3/2021.(III.8.) költségvetési rendelethez</t>
  </si>
  <si>
    <t>14. melléklet a 3/2021.(III.8.) költségvetési rendelethez</t>
  </si>
  <si>
    <t xml:space="preserve">    15. melléklet a 3/2021.(III.8.) költségvetési rendelethez</t>
  </si>
  <si>
    <t>16. melléklet a 3/2021.(III.8.) költségvetési rendelethez</t>
  </si>
  <si>
    <t>17. melléklet a 3/2021.(III.8.) költségvetési rendelethez</t>
  </si>
  <si>
    <t>18. melléklet a 3/2021.(III.8.) költségvetési rendelethez</t>
  </si>
  <si>
    <t>19. melléklet a 3/2021.III.8.) költségvetési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</si>
</sst>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"/>
    <numFmt numFmtId="169" formatCode="m\.\ d\."/>
    <numFmt numFmtId="170" formatCode="#,##0\ &quot;Ft&quot;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116">
    <font>
      <sz val="10"/>
      <name val="Arial"/>
      <family val="0"/>
    </font>
    <font>
      <sz val="10"/>
      <name val="Arial CE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i/>
      <sz val="8"/>
      <color indexed="8"/>
      <name val="Arial CE"/>
      <family val="2"/>
    </font>
    <font>
      <sz val="8"/>
      <color indexed="9"/>
      <name val="Arial"/>
      <family val="2"/>
    </font>
    <font>
      <sz val="6.1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2"/>
    </font>
    <font>
      <i/>
      <u val="single"/>
      <sz val="10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b/>
      <sz val="8"/>
      <color indexed="63"/>
      <name val="Arial CE"/>
      <family val="2"/>
    </font>
    <font>
      <i/>
      <sz val="9"/>
      <name val="Arial CE"/>
      <family val="0"/>
    </font>
    <font>
      <b/>
      <sz val="8"/>
      <color indexed="8"/>
      <name val="Arial CE"/>
      <family val="2"/>
    </font>
    <font>
      <i/>
      <sz val="8"/>
      <color indexed="8"/>
      <name val="Arial CE"/>
      <family val="2"/>
    </font>
    <font>
      <b/>
      <i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i/>
      <sz val="8"/>
      <color indexed="9"/>
      <name val="Arial"/>
      <family val="2"/>
    </font>
    <font>
      <b/>
      <sz val="9"/>
      <color indexed="8"/>
      <name val="Arial"/>
      <family val="2"/>
    </font>
    <font>
      <b/>
      <i/>
      <u val="single"/>
      <sz val="8"/>
      <name val="Arial CE"/>
      <family val="0"/>
    </font>
    <font>
      <i/>
      <u val="single"/>
      <sz val="8"/>
      <name val="Arial CE"/>
      <family val="0"/>
    </font>
    <font>
      <u val="single"/>
      <sz val="8"/>
      <name val="Arial CE"/>
      <family val="0"/>
    </font>
    <font>
      <b/>
      <i/>
      <sz val="9"/>
      <name val="Arial CE"/>
      <family val="2"/>
    </font>
    <font>
      <i/>
      <u val="single"/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i/>
      <sz val="8"/>
      <color indexed="9"/>
      <name val="Arial CE"/>
      <family val="0"/>
    </font>
    <font>
      <sz val="7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b/>
      <i/>
      <u val="single"/>
      <sz val="9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8"/>
      <name val="Times"/>
      <family val="1"/>
    </font>
    <font>
      <b/>
      <i/>
      <sz val="10"/>
      <color indexed="8"/>
      <name val="Times"/>
      <family val="1"/>
    </font>
    <font>
      <i/>
      <sz val="8"/>
      <color indexed="8"/>
      <name val="Times"/>
      <family val="1"/>
    </font>
    <font>
      <b/>
      <sz val="10"/>
      <color indexed="8"/>
      <name val="Times"/>
      <family val="1"/>
    </font>
    <font>
      <sz val="10"/>
      <color indexed="8"/>
      <name val="Calibri"/>
      <family val="2"/>
    </font>
    <font>
      <sz val="10"/>
      <color indexed="8"/>
      <name val="Times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i/>
      <sz val="12"/>
      <color theme="1"/>
      <name val="Times"/>
      <family val="1"/>
    </font>
    <font>
      <b/>
      <i/>
      <sz val="10"/>
      <color theme="1"/>
      <name val="Times"/>
      <family val="1"/>
    </font>
    <font>
      <i/>
      <sz val="8"/>
      <color theme="1"/>
      <name val="Times"/>
      <family val="1"/>
    </font>
    <font>
      <b/>
      <sz val="10"/>
      <color theme="1"/>
      <name val="Times"/>
      <family val="1"/>
    </font>
    <font>
      <sz val="10"/>
      <color theme="1"/>
      <name val="Calibri"/>
      <family val="2"/>
    </font>
    <font>
      <sz val="10"/>
      <color theme="1"/>
      <name val="Times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5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872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4" xfId="56" applyFont="1" applyBorder="1" applyAlignment="1">
      <alignment horizontal="left"/>
      <protection/>
    </xf>
    <xf numFmtId="3" fontId="5" fillId="0" borderId="14" xfId="56" applyNumberFormat="1" applyFont="1" applyBorder="1" applyAlignment="1">
      <alignment horizontal="right"/>
      <protection/>
    </xf>
    <xf numFmtId="3" fontId="5" fillId="0" borderId="15" xfId="56" applyNumberFormat="1" applyFont="1" applyBorder="1" applyAlignment="1">
      <alignment horizontal="right"/>
      <protection/>
    </xf>
    <xf numFmtId="0" fontId="5" fillId="0" borderId="10" xfId="56" applyFont="1" applyBorder="1" applyAlignment="1">
      <alignment horizontal="center"/>
      <protection/>
    </xf>
    <xf numFmtId="49" fontId="5" fillId="0" borderId="16" xfId="56" applyNumberFormat="1" applyFont="1" applyBorder="1" applyAlignment="1">
      <alignment horizontal="center"/>
      <protection/>
    </xf>
    <xf numFmtId="3" fontId="5" fillId="0" borderId="17" xfId="56" applyNumberFormat="1" applyFont="1" applyBorder="1" applyAlignment="1">
      <alignment horizontal="right"/>
      <protection/>
    </xf>
    <xf numFmtId="0" fontId="5" fillId="0" borderId="17" xfId="56" applyFont="1" applyBorder="1" applyAlignment="1">
      <alignment horizontal="left"/>
      <protection/>
    </xf>
    <xf numFmtId="3" fontId="5" fillId="0" borderId="18" xfId="56" applyNumberFormat="1" applyFont="1" applyBorder="1" applyAlignment="1">
      <alignment horizontal="right"/>
      <protection/>
    </xf>
    <xf numFmtId="49" fontId="5" fillId="0" borderId="10" xfId="56" applyNumberFormat="1" applyFont="1" applyBorder="1" applyAlignment="1">
      <alignment horizontal="center"/>
      <protection/>
    </xf>
    <xf numFmtId="49" fontId="5" fillId="0" borderId="19" xfId="56" applyNumberFormat="1" applyFont="1" applyBorder="1" applyAlignment="1">
      <alignment horizontal="center"/>
      <protection/>
    </xf>
    <xf numFmtId="3" fontId="5" fillId="0" borderId="20" xfId="56" applyNumberFormat="1" applyFont="1" applyBorder="1" applyAlignment="1">
      <alignment horizontal="right"/>
      <protection/>
    </xf>
    <xf numFmtId="3" fontId="5" fillId="0" borderId="21" xfId="56" applyNumberFormat="1" applyFont="1" applyBorder="1" applyAlignment="1">
      <alignment horizontal="right"/>
      <protection/>
    </xf>
    <xf numFmtId="0" fontId="5" fillId="0" borderId="17" xfId="56" applyFont="1" applyBorder="1" applyAlignment="1">
      <alignment/>
      <protection/>
    </xf>
    <xf numFmtId="3" fontId="5" fillId="0" borderId="18" xfId="56" applyNumberFormat="1" applyFont="1" applyBorder="1" applyAlignment="1">
      <alignment horizontal="left"/>
      <protection/>
    </xf>
    <xf numFmtId="0" fontId="1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1" fillId="0" borderId="0" xfId="6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9" fontId="4" fillId="0" borderId="15" xfId="61" applyNumberFormat="1" applyFont="1" applyBorder="1" applyAlignment="1">
      <alignment horizontal="right" wrapText="1"/>
      <protection/>
    </xf>
    <xf numFmtId="3" fontId="3" fillId="0" borderId="14" xfId="61" applyNumberFormat="1" applyFont="1" applyBorder="1" applyAlignment="1">
      <alignment horizontal="right"/>
      <protection/>
    </xf>
    <xf numFmtId="9" fontId="3" fillId="0" borderId="15" xfId="61" applyNumberFormat="1" applyFont="1" applyBorder="1" applyAlignment="1">
      <alignment horizontal="right"/>
      <protection/>
    </xf>
    <xf numFmtId="49" fontId="5" fillId="0" borderId="24" xfId="61" applyNumberFormat="1" applyFont="1" applyBorder="1" applyAlignment="1">
      <alignment horizontal="center"/>
      <protection/>
    </xf>
    <xf numFmtId="3" fontId="1" fillId="0" borderId="20" xfId="61" applyNumberFormat="1" applyBorder="1" applyAlignment="1">
      <alignment horizontal="right"/>
      <protection/>
    </xf>
    <xf numFmtId="49" fontId="5" fillId="0" borderId="25" xfId="61" applyNumberFormat="1" applyFont="1" applyBorder="1" applyAlignment="1">
      <alignment horizontal="center"/>
      <protection/>
    </xf>
    <xf numFmtId="9" fontId="0" fillId="0" borderId="21" xfId="61" applyNumberFormat="1" applyFont="1" applyBorder="1" applyAlignment="1">
      <alignment horizontal="right"/>
      <protection/>
    </xf>
    <xf numFmtId="3" fontId="1" fillId="0" borderId="12" xfId="61" applyNumberFormat="1" applyBorder="1" applyAlignment="1">
      <alignment horizontal="right"/>
      <protection/>
    </xf>
    <xf numFmtId="49" fontId="8" fillId="0" borderId="26" xfId="61" applyNumberFormat="1" applyFont="1" applyBorder="1" applyAlignment="1">
      <alignment horizontal="center"/>
      <protection/>
    </xf>
    <xf numFmtId="3" fontId="4" fillId="0" borderId="12" xfId="61" applyNumberFormat="1" applyFont="1" applyBorder="1" applyAlignment="1">
      <alignment horizontal="right"/>
      <protection/>
    </xf>
    <xf numFmtId="49" fontId="9" fillId="0" borderId="10" xfId="61" applyNumberFormat="1" applyFont="1" applyBorder="1" applyAlignment="1">
      <alignment horizontal="center"/>
      <protection/>
    </xf>
    <xf numFmtId="49" fontId="8" fillId="0" borderId="10" xfId="61" applyNumberFormat="1" applyFont="1" applyBorder="1" applyAlignment="1">
      <alignment horizontal="center"/>
      <protection/>
    </xf>
    <xf numFmtId="3" fontId="4" fillId="0" borderId="14" xfId="61" applyNumberFormat="1" applyFont="1" applyBorder="1" applyAlignment="1">
      <alignment horizontal="right"/>
      <protection/>
    </xf>
    <xf numFmtId="9" fontId="4" fillId="0" borderId="15" xfId="61" applyNumberFormat="1" applyFont="1" applyBorder="1" applyAlignment="1">
      <alignment horizontal="right"/>
      <protection/>
    </xf>
    <xf numFmtId="49" fontId="9" fillId="0" borderId="26" xfId="61" applyNumberFormat="1" applyFont="1" applyBorder="1" applyAlignment="1">
      <alignment horizontal="center"/>
      <protection/>
    </xf>
    <xf numFmtId="3" fontId="3" fillId="0" borderId="12" xfId="61" applyNumberFormat="1" applyFont="1" applyBorder="1" applyAlignment="1">
      <alignment horizontal="right"/>
      <protection/>
    </xf>
    <xf numFmtId="0" fontId="9" fillId="0" borderId="27" xfId="61" applyFont="1" applyBorder="1" applyAlignment="1">
      <alignment horizontal="left"/>
      <protection/>
    </xf>
    <xf numFmtId="0" fontId="3" fillId="0" borderId="27" xfId="61" applyFont="1" applyBorder="1" applyAlignment="1">
      <alignment horizontal="left"/>
      <protection/>
    </xf>
    <xf numFmtId="0" fontId="3" fillId="0" borderId="28" xfId="61" applyFont="1" applyBorder="1" applyAlignment="1">
      <alignment horizontal="left"/>
      <protection/>
    </xf>
    <xf numFmtId="49" fontId="8" fillId="0" borderId="19" xfId="61" applyNumberFormat="1" applyFont="1" applyBorder="1" applyAlignment="1">
      <alignment horizontal="center"/>
      <protection/>
    </xf>
    <xf numFmtId="0" fontId="3" fillId="0" borderId="0" xfId="61" applyFont="1" applyAlignment="1">
      <alignment horizontal="left"/>
      <protection/>
    </xf>
    <xf numFmtId="3" fontId="7" fillId="0" borderId="29" xfId="61" applyNumberFormat="1" applyFont="1" applyBorder="1" applyAlignment="1">
      <alignment horizontal="right"/>
      <protection/>
    </xf>
    <xf numFmtId="49" fontId="5" fillId="0" borderId="0" xfId="61" applyNumberFormat="1" applyFont="1" applyBorder="1" applyAlignment="1">
      <alignment horizontal="center"/>
      <protection/>
    </xf>
    <xf numFmtId="0" fontId="8" fillId="0" borderId="0" xfId="61" applyFont="1" applyBorder="1" applyAlignment="1">
      <alignment horizontal="left"/>
      <protection/>
    </xf>
    <xf numFmtId="0" fontId="1" fillId="0" borderId="0" xfId="61" applyBorder="1">
      <alignment/>
      <protection/>
    </xf>
    <xf numFmtId="0" fontId="1" fillId="0" borderId="0" xfId="61" applyAlignment="1">
      <alignment horizontal="left"/>
      <protection/>
    </xf>
    <xf numFmtId="0" fontId="9" fillId="0" borderId="24" xfId="61" applyFont="1" applyBorder="1" applyAlignment="1">
      <alignment horizontal="center"/>
      <protection/>
    </xf>
    <xf numFmtId="0" fontId="5" fillId="0" borderId="30" xfId="61" applyFont="1" applyBorder="1" applyAlignment="1">
      <alignment horizontal="center"/>
      <protection/>
    </xf>
    <xf numFmtId="0" fontId="5" fillId="0" borderId="31" xfId="61" applyFont="1" applyBorder="1" applyAlignment="1">
      <alignment horizontal="center"/>
      <protection/>
    </xf>
    <xf numFmtId="9" fontId="9" fillId="0" borderId="15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8" fillId="0" borderId="20" xfId="61" applyNumberFormat="1" applyFont="1" applyBorder="1" applyAlignment="1">
      <alignment horizontal="right"/>
      <protection/>
    </xf>
    <xf numFmtId="9" fontId="8" fillId="0" borderId="15" xfId="61" applyNumberFormat="1" applyFont="1" applyBorder="1" applyAlignment="1">
      <alignment horizontal="right"/>
      <protection/>
    </xf>
    <xf numFmtId="3" fontId="8" fillId="0" borderId="14" xfId="61" applyNumberFormat="1" applyFont="1" applyBorder="1" applyAlignment="1">
      <alignment horizontal="right"/>
      <protection/>
    </xf>
    <xf numFmtId="9" fontId="6" fillId="0" borderId="32" xfId="61" applyNumberFormat="1" applyFont="1" applyBorder="1" applyAlignment="1">
      <alignment horizontal="right"/>
      <protection/>
    </xf>
    <xf numFmtId="3" fontId="4" fillId="0" borderId="29" xfId="61" applyNumberFormat="1" applyFont="1" applyBorder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3" fillId="0" borderId="0" xfId="62" applyFont="1" applyAlignment="1">
      <alignment horizontal="center"/>
      <protection/>
    </xf>
    <xf numFmtId="0" fontId="0" fillId="0" borderId="22" xfId="62" applyBorder="1" applyAlignment="1">
      <alignment/>
      <protection/>
    </xf>
    <xf numFmtId="0" fontId="0" fillId="0" borderId="23" xfId="62" applyBorder="1" applyAlignment="1">
      <alignment/>
      <protection/>
    </xf>
    <xf numFmtId="0" fontId="9" fillId="0" borderId="33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left"/>
      <protection/>
    </xf>
    <xf numFmtId="0" fontId="9" fillId="0" borderId="22" xfId="62" applyFont="1" applyBorder="1" applyAlignment="1">
      <alignment horizontal="left"/>
      <protection/>
    </xf>
    <xf numFmtId="0" fontId="9" fillId="0" borderId="34" xfId="62" applyFont="1" applyBorder="1" applyAlignment="1">
      <alignment horizontal="left"/>
      <protection/>
    </xf>
    <xf numFmtId="3" fontId="3" fillId="0" borderId="14" xfId="62" applyNumberFormat="1" applyFont="1" applyBorder="1" applyAlignment="1">
      <alignment horizontal="right"/>
      <protection/>
    </xf>
    <xf numFmtId="9" fontId="3" fillId="0" borderId="15" xfId="62" applyNumberFormat="1" applyFont="1" applyBorder="1" applyAlignment="1">
      <alignment horizontal="right"/>
      <protection/>
    </xf>
    <xf numFmtId="3" fontId="0" fillId="0" borderId="20" xfId="62" applyNumberFormat="1" applyBorder="1" applyAlignment="1">
      <alignment horizontal="right"/>
      <protection/>
    </xf>
    <xf numFmtId="9" fontId="0" fillId="0" borderId="21" xfId="62" applyNumberFormat="1" applyFont="1" applyBorder="1" applyAlignment="1">
      <alignment horizontal="right"/>
      <protection/>
    </xf>
    <xf numFmtId="49" fontId="8" fillId="0" borderId="10" xfId="62" applyNumberFormat="1" applyFont="1" applyBorder="1" applyAlignment="1">
      <alignment horizontal="center"/>
      <protection/>
    </xf>
    <xf numFmtId="0" fontId="8" fillId="0" borderId="34" xfId="62" applyFont="1" applyBorder="1" applyAlignment="1">
      <alignment horizontal="left"/>
      <protection/>
    </xf>
    <xf numFmtId="3" fontId="4" fillId="0" borderId="14" xfId="62" applyNumberFormat="1" applyFont="1" applyBorder="1" applyAlignment="1">
      <alignment horizontal="right"/>
      <protection/>
    </xf>
    <xf numFmtId="9" fontId="4" fillId="0" borderId="15" xfId="62" applyNumberFormat="1" applyFont="1" applyBorder="1" applyAlignment="1">
      <alignment horizontal="right"/>
      <protection/>
    </xf>
    <xf numFmtId="49" fontId="9" fillId="0" borderId="10" xfId="62" applyNumberFormat="1" applyFont="1" applyBorder="1" applyAlignment="1">
      <alignment horizontal="center"/>
      <protection/>
    </xf>
    <xf numFmtId="3" fontId="3" fillId="0" borderId="12" xfId="62" applyNumberFormat="1" applyFont="1" applyBorder="1" applyAlignment="1">
      <alignment horizontal="right"/>
      <protection/>
    </xf>
    <xf numFmtId="9" fontId="3" fillId="0" borderId="11" xfId="62" applyNumberFormat="1" applyFont="1" applyBorder="1" applyAlignment="1">
      <alignment horizontal="right"/>
      <protection/>
    </xf>
    <xf numFmtId="9" fontId="7" fillId="0" borderId="11" xfId="62" applyNumberFormat="1" applyFont="1" applyBorder="1" applyAlignment="1">
      <alignment horizontal="right"/>
      <protection/>
    </xf>
    <xf numFmtId="0" fontId="8" fillId="0" borderId="0" xfId="62" applyFont="1" applyBorder="1" applyAlignment="1">
      <alignment horizontal="left"/>
      <protection/>
    </xf>
    <xf numFmtId="49" fontId="5" fillId="0" borderId="0" xfId="62" applyNumberFormat="1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0" xfId="62">
      <alignment/>
      <protection/>
    </xf>
    <xf numFmtId="0" fontId="3" fillId="0" borderId="0" xfId="62" applyFont="1" applyAlignment="1">
      <alignment horizontal="right"/>
      <protection/>
    </xf>
    <xf numFmtId="0" fontId="5" fillId="0" borderId="14" xfId="62" applyFont="1" applyBorder="1" applyAlignment="1">
      <alignment horizontal="right"/>
      <protection/>
    </xf>
    <xf numFmtId="9" fontId="5" fillId="0" borderId="15" xfId="62" applyNumberFormat="1" applyFont="1" applyBorder="1" applyAlignment="1">
      <alignment horizontal="right"/>
      <protection/>
    </xf>
    <xf numFmtId="0" fontId="9" fillId="0" borderId="33" xfId="62" applyFont="1" applyBorder="1" applyAlignment="1">
      <alignment horizontal="center"/>
      <protection/>
    </xf>
    <xf numFmtId="0" fontId="8" fillId="0" borderId="10" xfId="62" applyFont="1" applyBorder="1" applyAlignment="1">
      <alignment horizontal="center"/>
      <protection/>
    </xf>
    <xf numFmtId="49" fontId="9" fillId="0" borderId="10" xfId="62" applyNumberFormat="1" applyFont="1" applyBorder="1" applyAlignment="1">
      <alignment horizontal="center" vertical="center"/>
      <protection/>
    </xf>
    <xf numFmtId="3" fontId="9" fillId="0" borderId="14" xfId="62" applyNumberFormat="1" applyFont="1" applyBorder="1" applyAlignment="1">
      <alignment horizontal="right"/>
      <protection/>
    </xf>
    <xf numFmtId="9" fontId="9" fillId="0" borderId="15" xfId="62" applyNumberFormat="1" applyFont="1" applyBorder="1" applyAlignment="1">
      <alignment horizontal="right"/>
      <protection/>
    </xf>
    <xf numFmtId="49" fontId="8" fillId="0" borderId="16" xfId="62" applyNumberFormat="1" applyFont="1" applyBorder="1" applyAlignment="1">
      <alignment horizontal="center"/>
      <protection/>
    </xf>
    <xf numFmtId="3" fontId="4" fillId="0" borderId="17" xfId="62" applyNumberFormat="1" applyFont="1" applyBorder="1" applyAlignment="1">
      <alignment horizontal="right"/>
      <protection/>
    </xf>
    <xf numFmtId="49" fontId="9" fillId="0" borderId="16" xfId="62" applyNumberFormat="1" applyFont="1" applyBorder="1" applyAlignment="1">
      <alignment horizont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49" fontId="6" fillId="0" borderId="10" xfId="62" applyNumberFormat="1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horizontal="right"/>
      <protection/>
    </xf>
    <xf numFmtId="9" fontId="7" fillId="0" borderId="15" xfId="62" applyNumberFormat="1" applyFont="1" applyBorder="1" applyAlignment="1">
      <alignment horizontal="right"/>
      <protection/>
    </xf>
    <xf numFmtId="0" fontId="3" fillId="0" borderId="22" xfId="62" applyFont="1" applyBorder="1" applyAlignment="1">
      <alignment horizontal="left"/>
      <protection/>
    </xf>
    <xf numFmtId="0" fontId="3" fillId="0" borderId="34" xfId="62" applyFont="1" applyBorder="1" applyAlignment="1">
      <alignment horizontal="left"/>
      <protection/>
    </xf>
    <xf numFmtId="49" fontId="5" fillId="0" borderId="10" xfId="62" applyNumberFormat="1" applyFont="1" applyBorder="1" applyAlignment="1">
      <alignment horizontal="center" vertical="center"/>
      <protection/>
    </xf>
    <xf numFmtId="3" fontId="5" fillId="0" borderId="14" xfId="62" applyNumberFormat="1" applyFont="1" applyBorder="1" applyAlignment="1">
      <alignment horizontal="right"/>
      <protection/>
    </xf>
    <xf numFmtId="49" fontId="5" fillId="0" borderId="16" xfId="62" applyNumberFormat="1" applyFont="1" applyBorder="1" applyAlignment="1">
      <alignment horizontal="center" vertical="center"/>
      <protection/>
    </xf>
    <xf numFmtId="3" fontId="5" fillId="0" borderId="17" xfId="62" applyNumberFormat="1" applyFont="1" applyBorder="1" applyAlignment="1">
      <alignment horizontal="right"/>
      <protection/>
    </xf>
    <xf numFmtId="9" fontId="5" fillId="0" borderId="18" xfId="62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0" fontId="3" fillId="0" borderId="0" xfId="61" applyFont="1" applyAlignment="1">
      <alignment horizontal="right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3" fillId="0" borderId="24" xfId="61" applyFont="1" applyBorder="1" applyAlignment="1">
      <alignment horizontal="center" vertical="center" wrapText="1"/>
      <protection/>
    </xf>
    <xf numFmtId="0" fontId="1" fillId="0" borderId="30" xfId="61" applyBorder="1" applyAlignment="1">
      <alignment horizontal="center"/>
      <protection/>
    </xf>
    <xf numFmtId="0" fontId="1" fillId="0" borderId="31" xfId="61" applyBorder="1" applyAlignment="1">
      <alignment horizontal="center"/>
      <protection/>
    </xf>
    <xf numFmtId="0" fontId="1" fillId="0" borderId="0" xfId="66" applyAlignment="1">
      <alignment horizontal="left"/>
      <protection/>
    </xf>
    <xf numFmtId="0" fontId="1" fillId="0" borderId="0" xfId="66" applyAlignment="1">
      <alignment horizontal="center"/>
      <protection/>
    </xf>
    <xf numFmtId="0" fontId="1" fillId="0" borderId="0" xfId="66">
      <alignment/>
      <protection/>
    </xf>
    <xf numFmtId="0" fontId="24" fillId="0" borderId="35" xfId="66" applyFont="1" applyBorder="1">
      <alignment/>
      <protection/>
    </xf>
    <xf numFmtId="0" fontId="1" fillId="0" borderId="0" xfId="65">
      <alignment/>
      <protection/>
    </xf>
    <xf numFmtId="0" fontId="23" fillId="0" borderId="36" xfId="65" applyFont="1" applyBorder="1" applyAlignment="1">
      <alignment horizontal="center" wrapText="1"/>
      <protection/>
    </xf>
    <xf numFmtId="0" fontId="23" fillId="0" borderId="37" xfId="65" applyFont="1" applyBorder="1" applyAlignment="1">
      <alignment horizontal="center" wrapText="1"/>
      <protection/>
    </xf>
    <xf numFmtId="0" fontId="23" fillId="0" borderId="38" xfId="65" applyFont="1" applyBorder="1">
      <alignment/>
      <protection/>
    </xf>
    <xf numFmtId="0" fontId="23" fillId="0" borderId="39" xfId="65" applyFont="1" applyBorder="1">
      <alignment/>
      <protection/>
    </xf>
    <xf numFmtId="0" fontId="23" fillId="0" borderId="40" xfId="65" applyFont="1" applyBorder="1">
      <alignment/>
      <protection/>
    </xf>
    <xf numFmtId="0" fontId="23" fillId="0" borderId="41" xfId="65" applyFont="1" applyBorder="1">
      <alignment/>
      <protection/>
    </xf>
    <xf numFmtId="3" fontId="22" fillId="0" borderId="20" xfId="65" applyNumberFormat="1" applyFont="1" applyBorder="1">
      <alignment/>
      <protection/>
    </xf>
    <xf numFmtId="9" fontId="22" fillId="0" borderId="42" xfId="65" applyNumberFormat="1" applyFont="1" applyBorder="1">
      <alignment/>
      <protection/>
    </xf>
    <xf numFmtId="0" fontId="22" fillId="0" borderId="19" xfId="65" applyFont="1" applyBorder="1">
      <alignment/>
      <protection/>
    </xf>
    <xf numFmtId="3" fontId="23" fillId="0" borderId="20" xfId="65" applyNumberFormat="1" applyFont="1" applyBorder="1">
      <alignment/>
      <protection/>
    </xf>
    <xf numFmtId="9" fontId="23" fillId="0" borderId="42" xfId="65" applyNumberFormat="1" applyFont="1" applyBorder="1">
      <alignment/>
      <protection/>
    </xf>
    <xf numFmtId="0" fontId="3" fillId="0" borderId="0" xfId="0" applyFont="1" applyAlignment="1">
      <alignment/>
    </xf>
    <xf numFmtId="3" fontId="18" fillId="0" borderId="29" xfId="65" applyNumberFormat="1" applyFont="1" applyBorder="1">
      <alignment/>
      <protection/>
    </xf>
    <xf numFmtId="9" fontId="28" fillId="0" borderId="43" xfId="65" applyNumberFormat="1" applyFont="1" applyBorder="1">
      <alignment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44" xfId="60" applyFont="1" applyBorder="1" applyAlignment="1">
      <alignment horizontal="center" vertical="center" wrapText="1"/>
      <protection/>
    </xf>
    <xf numFmtId="0" fontId="5" fillId="0" borderId="45" xfId="60" applyFont="1" applyBorder="1" applyAlignment="1">
      <alignment horizontal="center" vertical="center"/>
      <protection/>
    </xf>
    <xf numFmtId="0" fontId="8" fillId="0" borderId="46" xfId="60" applyFont="1" applyBorder="1" applyAlignment="1">
      <alignment horizontal="center" vertical="center"/>
      <protection/>
    </xf>
    <xf numFmtId="0" fontId="3" fillId="0" borderId="10" xfId="60" applyFont="1" applyBorder="1">
      <alignment/>
      <protection/>
    </xf>
    <xf numFmtId="0" fontId="5" fillId="0" borderId="10" xfId="60" applyFont="1" applyBorder="1" applyAlignment="1">
      <alignment horizontal="center"/>
      <protection/>
    </xf>
    <xf numFmtId="0" fontId="5" fillId="0" borderId="14" xfId="60" applyFont="1" applyBorder="1" applyAlignment="1">
      <alignment horizontal="left"/>
      <protection/>
    </xf>
    <xf numFmtId="3" fontId="5" fillId="0" borderId="14" xfId="60" applyNumberFormat="1" applyFont="1" applyBorder="1" applyAlignment="1">
      <alignment horizontal="right"/>
      <protection/>
    </xf>
    <xf numFmtId="3" fontId="5" fillId="0" borderId="15" xfId="60" applyNumberFormat="1" applyFont="1" applyBorder="1" applyAlignment="1">
      <alignment horizontal="right"/>
      <protection/>
    </xf>
    <xf numFmtId="0" fontId="5" fillId="0" borderId="47" xfId="60" applyFont="1" applyBorder="1" applyAlignment="1">
      <alignment horizontal="left"/>
      <protection/>
    </xf>
    <xf numFmtId="0" fontId="5" fillId="0" borderId="22" xfId="60" applyFont="1" applyBorder="1" applyAlignment="1">
      <alignment horizontal="left"/>
      <protection/>
    </xf>
    <xf numFmtId="0" fontId="5" fillId="0" borderId="34" xfId="60" applyFont="1" applyBorder="1" applyAlignment="1">
      <alignment horizontal="left"/>
      <protection/>
    </xf>
    <xf numFmtId="0" fontId="5" fillId="0" borderId="48" xfId="60" applyFont="1" applyBorder="1" applyAlignment="1">
      <alignment horizontal="center"/>
      <protection/>
    </xf>
    <xf numFmtId="3" fontId="8" fillId="0" borderId="49" xfId="60" applyNumberFormat="1" applyFont="1" applyBorder="1" applyAlignment="1">
      <alignment horizontal="right"/>
      <protection/>
    </xf>
    <xf numFmtId="0" fontId="5" fillId="0" borderId="0" xfId="60" applyFont="1" applyBorder="1" applyAlignment="1">
      <alignment horizontal="center"/>
      <protection/>
    </xf>
    <xf numFmtId="0" fontId="8" fillId="0" borderId="0" xfId="60" applyFont="1" applyBorder="1" applyAlignment="1">
      <alignment horizontal="left"/>
      <protection/>
    </xf>
    <xf numFmtId="1" fontId="8" fillId="0" borderId="0" xfId="60" applyNumberFormat="1" applyFont="1" applyBorder="1" applyAlignment="1">
      <alignment horizontal="right"/>
      <protection/>
    </xf>
    <xf numFmtId="0" fontId="30" fillId="0" borderId="50" xfId="60" applyFont="1" applyBorder="1" applyAlignment="1">
      <alignment horizontal="center" wrapText="1"/>
      <protection/>
    </xf>
    <xf numFmtId="1" fontId="5" fillId="0" borderId="46" xfId="60" applyNumberFormat="1" applyFont="1" applyBorder="1" applyAlignment="1">
      <alignment horizontal="right"/>
      <protection/>
    </xf>
    <xf numFmtId="0" fontId="3" fillId="0" borderId="26" xfId="60" applyFont="1" applyBorder="1">
      <alignment/>
      <protection/>
    </xf>
    <xf numFmtId="1" fontId="5" fillId="0" borderId="13" xfId="60" applyNumberFormat="1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51" xfId="60" applyFont="1" applyBorder="1" applyAlignment="1">
      <alignment horizontal="right"/>
      <protection/>
    </xf>
    <xf numFmtId="3" fontId="8" fillId="0" borderId="29" xfId="60" applyNumberFormat="1" applyFont="1" applyBorder="1">
      <alignment/>
      <protection/>
    </xf>
    <xf numFmtId="3" fontId="8" fillId="0" borderId="43" xfId="60" applyNumberFormat="1" applyFont="1" applyBorder="1">
      <alignment/>
      <protection/>
    </xf>
    <xf numFmtId="3" fontId="5" fillId="0" borderId="52" xfId="60" applyNumberFormat="1" applyFont="1" applyBorder="1">
      <alignment/>
      <protection/>
    </xf>
    <xf numFmtId="3" fontId="5" fillId="0" borderId="32" xfId="60" applyNumberFormat="1" applyFont="1" applyBorder="1">
      <alignment/>
      <protection/>
    </xf>
    <xf numFmtId="0" fontId="0" fillId="0" borderId="0" xfId="59">
      <alignment/>
      <protection/>
    </xf>
    <xf numFmtId="0" fontId="10" fillId="0" borderId="0" xfId="59" applyFont="1">
      <alignment/>
      <protection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 horizontal="center"/>
      <protection/>
    </xf>
    <xf numFmtId="0" fontId="14" fillId="0" borderId="53" xfId="59" applyFont="1" applyBorder="1" applyAlignment="1">
      <alignment horizontal="center"/>
      <protection/>
    </xf>
    <xf numFmtId="0" fontId="14" fillId="0" borderId="14" xfId="59" applyFont="1" applyBorder="1" applyAlignment="1">
      <alignment horizontal="center"/>
      <protection/>
    </xf>
    <xf numFmtId="0" fontId="14" fillId="0" borderId="54" xfId="59" applyFont="1" applyBorder="1" applyAlignment="1">
      <alignment horizontal="center"/>
      <protection/>
    </xf>
    <xf numFmtId="0" fontId="14" fillId="0" borderId="34" xfId="59" applyFont="1" applyBorder="1" applyAlignment="1">
      <alignment horizontal="center"/>
      <protection/>
    </xf>
    <xf numFmtId="0" fontId="14" fillId="0" borderId="14" xfId="59" applyFont="1" applyFill="1" applyBorder="1" applyAlignment="1">
      <alignment horizontal="center"/>
      <protection/>
    </xf>
    <xf numFmtId="0" fontId="14" fillId="0" borderId="15" xfId="59" applyFont="1" applyFill="1" applyBorder="1" applyAlignment="1">
      <alignment horizontal="center"/>
      <protection/>
    </xf>
    <xf numFmtId="3" fontId="31" fillId="0" borderId="55" xfId="59" applyNumberFormat="1" applyFont="1" applyBorder="1" applyAlignment="1">
      <alignment/>
      <protection/>
    </xf>
    <xf numFmtId="3" fontId="31" fillId="0" borderId="20" xfId="59" applyNumberFormat="1" applyFont="1" applyBorder="1" applyAlignment="1">
      <alignment/>
      <protection/>
    </xf>
    <xf numFmtId="0" fontId="31" fillId="0" borderId="20" xfId="59" applyFont="1" applyBorder="1" applyAlignment="1">
      <alignment/>
      <protection/>
    </xf>
    <xf numFmtId="9" fontId="31" fillId="0" borderId="56" xfId="59" applyNumberFormat="1" applyFont="1" applyBorder="1" applyAlignment="1">
      <alignment/>
      <protection/>
    </xf>
    <xf numFmtId="3" fontId="31" fillId="0" borderId="57" xfId="59" applyNumberFormat="1" applyFont="1" applyBorder="1" applyAlignment="1">
      <alignment/>
      <protection/>
    </xf>
    <xf numFmtId="9" fontId="31" fillId="0" borderId="21" xfId="59" applyNumberFormat="1" applyFont="1" applyBorder="1" applyAlignment="1">
      <alignment/>
      <protection/>
    </xf>
    <xf numFmtId="0" fontId="14" fillId="0" borderId="25" xfId="59" applyFont="1" applyBorder="1">
      <alignment/>
      <protection/>
    </xf>
    <xf numFmtId="0" fontId="14" fillId="0" borderId="20" xfId="59" applyFont="1" applyBorder="1" applyAlignment="1">
      <alignment horizontal="left"/>
      <protection/>
    </xf>
    <xf numFmtId="0" fontId="14" fillId="0" borderId="58" xfId="59" applyFont="1" applyBorder="1" applyAlignment="1">
      <alignment horizontal="left"/>
      <protection/>
    </xf>
    <xf numFmtId="3" fontId="14" fillId="0" borderId="55" xfId="59" applyNumberFormat="1" applyFont="1" applyBorder="1" applyAlignment="1">
      <alignment/>
      <protection/>
    </xf>
    <xf numFmtId="3" fontId="14" fillId="0" borderId="20" xfId="59" applyNumberFormat="1" applyFont="1" applyBorder="1" applyAlignment="1">
      <alignment/>
      <protection/>
    </xf>
    <xf numFmtId="0" fontId="14" fillId="0" borderId="20" xfId="59" applyFont="1" applyBorder="1" applyAlignment="1">
      <alignment/>
      <protection/>
    </xf>
    <xf numFmtId="9" fontId="14" fillId="0" borderId="56" xfId="59" applyNumberFormat="1" applyFont="1" applyBorder="1" applyAlignment="1">
      <alignment/>
      <protection/>
    </xf>
    <xf numFmtId="3" fontId="14" fillId="0" borderId="57" xfId="59" applyNumberFormat="1" applyFont="1" applyBorder="1" applyAlignment="1">
      <alignment/>
      <protection/>
    </xf>
    <xf numFmtId="9" fontId="14" fillId="0" borderId="21" xfId="59" applyNumberFormat="1" applyFont="1" applyBorder="1" applyAlignment="1">
      <alignment/>
      <protection/>
    </xf>
    <xf numFmtId="9" fontId="29" fillId="0" borderId="56" xfId="59" applyNumberFormat="1" applyFont="1" applyBorder="1" applyAlignment="1">
      <alignment/>
      <protection/>
    </xf>
    <xf numFmtId="3" fontId="14" fillId="0" borderId="57" xfId="59" applyNumberFormat="1" applyFont="1" applyBorder="1" applyAlignment="1">
      <alignment/>
      <protection/>
    </xf>
    <xf numFmtId="3" fontId="14" fillId="0" borderId="20" xfId="59" applyNumberFormat="1" applyFont="1" applyBorder="1" applyAlignment="1">
      <alignment/>
      <protection/>
    </xf>
    <xf numFmtId="0" fontId="10" fillId="0" borderId="20" xfId="59" applyFont="1" applyBorder="1" applyAlignment="1">
      <alignment/>
      <protection/>
    </xf>
    <xf numFmtId="9" fontId="14" fillId="0" borderId="21" xfId="59" applyNumberFormat="1" applyFont="1" applyBorder="1" applyAlignment="1">
      <alignment/>
      <protection/>
    </xf>
    <xf numFmtId="0" fontId="14" fillId="0" borderId="0" xfId="59" applyFont="1" applyBorder="1" applyAlignment="1">
      <alignment horizontal="left"/>
      <protection/>
    </xf>
    <xf numFmtId="9" fontId="14" fillId="0" borderId="56" xfId="59" applyNumberFormat="1" applyFont="1" applyBorder="1" applyAlignment="1">
      <alignment/>
      <protection/>
    </xf>
    <xf numFmtId="3" fontId="10" fillId="0" borderId="20" xfId="59" applyNumberFormat="1" applyFont="1" applyBorder="1" applyAlignment="1">
      <alignment/>
      <protection/>
    </xf>
    <xf numFmtId="9" fontId="10" fillId="0" borderId="21" xfId="59" applyNumberFormat="1" applyFont="1" applyBorder="1" applyAlignment="1">
      <alignment/>
      <protection/>
    </xf>
    <xf numFmtId="9" fontId="33" fillId="0" borderId="21" xfId="59" applyNumberFormat="1" applyFont="1" applyBorder="1" applyAlignment="1">
      <alignment/>
      <protection/>
    </xf>
    <xf numFmtId="3" fontId="10" fillId="0" borderId="57" xfId="59" applyNumberFormat="1" applyFont="1" applyBorder="1" applyAlignment="1">
      <alignment/>
      <protection/>
    </xf>
    <xf numFmtId="0" fontId="31" fillId="0" borderId="25" xfId="59" applyFont="1" applyBorder="1" applyAlignment="1">
      <alignment horizontal="center"/>
      <protection/>
    </xf>
    <xf numFmtId="0" fontId="31" fillId="0" borderId="58" xfId="59" applyFont="1" applyBorder="1" applyAlignment="1">
      <alignment horizontal="left"/>
      <protection/>
    </xf>
    <xf numFmtId="0" fontId="31" fillId="0" borderId="0" xfId="59" applyFont="1" applyBorder="1" applyAlignment="1">
      <alignment horizontal="left"/>
      <protection/>
    </xf>
    <xf numFmtId="0" fontId="0" fillId="0" borderId="0" xfId="59" applyBorder="1" applyAlignment="1">
      <alignment/>
      <protection/>
    </xf>
    <xf numFmtId="0" fontId="4" fillId="0" borderId="59" xfId="59" applyFont="1" applyBorder="1" applyAlignment="1">
      <alignment horizontal="center"/>
      <protection/>
    </xf>
    <xf numFmtId="3" fontId="34" fillId="0" borderId="29" xfId="59" applyNumberFormat="1" applyFont="1" applyBorder="1" applyAlignment="1">
      <alignment/>
      <protection/>
    </xf>
    <xf numFmtId="3" fontId="4" fillId="0" borderId="59" xfId="59" applyNumberFormat="1" applyFont="1" applyBorder="1" applyAlignment="1">
      <alignment horizontal="right"/>
      <protection/>
    </xf>
    <xf numFmtId="3" fontId="4" fillId="0" borderId="29" xfId="59" applyNumberFormat="1" applyFont="1" applyBorder="1" applyAlignment="1">
      <alignment horizontal="right"/>
      <protection/>
    </xf>
    <xf numFmtId="0" fontId="4" fillId="0" borderId="59" xfId="59" applyFont="1" applyBorder="1" applyAlignment="1">
      <alignment horizontal="right"/>
      <protection/>
    </xf>
    <xf numFmtId="9" fontId="4" fillId="0" borderId="60" xfId="59" applyNumberFormat="1" applyFont="1" applyBorder="1" applyAlignment="1">
      <alignment horizontal="right"/>
      <protection/>
    </xf>
    <xf numFmtId="3" fontId="4" fillId="0" borderId="61" xfId="59" applyNumberFormat="1" applyFont="1" applyBorder="1" applyAlignment="1">
      <alignment horizontal="right"/>
      <protection/>
    </xf>
    <xf numFmtId="0" fontId="4" fillId="0" borderId="29" xfId="59" applyFont="1" applyFill="1" applyBorder="1" applyAlignment="1">
      <alignment horizontal="right"/>
      <protection/>
    </xf>
    <xf numFmtId="9" fontId="4" fillId="0" borderId="62" xfId="59" applyNumberFormat="1" applyFont="1" applyFill="1" applyBorder="1" applyAlignment="1">
      <alignment horizontal="right"/>
      <protection/>
    </xf>
    <xf numFmtId="0" fontId="0" fillId="0" borderId="0" xfId="59" applyBorder="1" applyAlignment="1">
      <alignment wrapText="1"/>
      <protection/>
    </xf>
    <xf numFmtId="0" fontId="14" fillId="0" borderId="53" xfId="59" applyFont="1" applyBorder="1" applyAlignment="1">
      <alignment horizontal="center" wrapText="1"/>
      <protection/>
    </xf>
    <xf numFmtId="0" fontId="14" fillId="0" borderId="14" xfId="59" applyFont="1" applyBorder="1" applyAlignment="1">
      <alignment horizontal="center" wrapText="1"/>
      <protection/>
    </xf>
    <xf numFmtId="0" fontId="14" fillId="0" borderId="34" xfId="59" applyFont="1" applyBorder="1" applyAlignment="1">
      <alignment horizontal="center" wrapText="1"/>
      <protection/>
    </xf>
    <xf numFmtId="0" fontId="14" fillId="0" borderId="12" xfId="59" applyFont="1" applyBorder="1" applyAlignment="1">
      <alignment horizontal="center" wrapText="1"/>
      <protection/>
    </xf>
    <xf numFmtId="0" fontId="0" fillId="0" borderId="63" xfId="59" applyBorder="1" applyAlignment="1">
      <alignment horizontal="center" wrapText="1"/>
      <protection/>
    </xf>
    <xf numFmtId="0" fontId="0" fillId="0" borderId="54" xfId="59" applyBorder="1" applyAlignment="1">
      <alignment horizontal="center" wrapText="1"/>
      <protection/>
    </xf>
    <xf numFmtId="0" fontId="0" fillId="0" borderId="11" xfId="59" applyBorder="1" applyAlignment="1">
      <alignment horizontal="center" wrapText="1"/>
      <protection/>
    </xf>
    <xf numFmtId="0" fontId="14" fillId="0" borderId="47" xfId="59" applyFont="1" applyFill="1" applyBorder="1" applyAlignment="1">
      <alignment horizontal="center"/>
      <protection/>
    </xf>
    <xf numFmtId="0" fontId="1" fillId="0" borderId="0" xfId="57" applyAlignment="1">
      <alignment horizontal="right"/>
      <protection/>
    </xf>
    <xf numFmtId="0" fontId="1" fillId="0" borderId="0" xfId="57">
      <alignment/>
      <protection/>
    </xf>
    <xf numFmtId="0" fontId="23" fillId="0" borderId="19" xfId="57" applyFont="1" applyBorder="1" applyAlignment="1">
      <alignment horizontal="center"/>
      <protection/>
    </xf>
    <xf numFmtId="3" fontId="1" fillId="0" borderId="20" xfId="57" applyNumberFormat="1" applyBorder="1">
      <alignment/>
      <protection/>
    </xf>
    <xf numFmtId="3" fontId="1" fillId="0" borderId="0" xfId="57" applyNumberFormat="1" applyBorder="1">
      <alignment/>
      <protection/>
    </xf>
    <xf numFmtId="3" fontId="1" fillId="0" borderId="21" xfId="57" applyNumberFormat="1" applyBorder="1">
      <alignment/>
      <protection/>
    </xf>
    <xf numFmtId="3" fontId="17" fillId="0" borderId="20" xfId="57" applyNumberFormat="1" applyFont="1" applyBorder="1" applyAlignment="1">
      <alignment horizontal="right"/>
      <protection/>
    </xf>
    <xf numFmtId="3" fontId="17" fillId="0" borderId="0" xfId="57" applyNumberFormat="1" applyFont="1" applyBorder="1" applyAlignment="1">
      <alignment horizontal="right"/>
      <protection/>
    </xf>
    <xf numFmtId="3" fontId="17" fillId="0" borderId="0" xfId="57" applyNumberFormat="1" applyFont="1" applyFill="1" applyBorder="1" applyAlignment="1">
      <alignment horizontal="right"/>
      <protection/>
    </xf>
    <xf numFmtId="0" fontId="1" fillId="0" borderId="25" xfId="57" applyBorder="1">
      <alignment/>
      <protection/>
    </xf>
    <xf numFmtId="0" fontId="1" fillId="0" borderId="64" xfId="57" applyBorder="1">
      <alignment/>
      <protection/>
    </xf>
    <xf numFmtId="0" fontId="1" fillId="0" borderId="0" xfId="68">
      <alignment/>
      <protection/>
    </xf>
    <xf numFmtId="0" fontId="35" fillId="0" borderId="0" xfId="68" applyFont="1" applyAlignment="1">
      <alignment horizontal="center"/>
      <protection/>
    </xf>
    <xf numFmtId="0" fontId="1" fillId="0" borderId="0" xfId="68" applyAlignment="1">
      <alignment horizontal="center"/>
      <protection/>
    </xf>
    <xf numFmtId="0" fontId="1" fillId="0" borderId="25" xfId="68" applyBorder="1">
      <alignment/>
      <protection/>
    </xf>
    <xf numFmtId="0" fontId="1" fillId="0" borderId="57" xfId="68" applyBorder="1">
      <alignment/>
      <protection/>
    </xf>
    <xf numFmtId="0" fontId="1" fillId="0" borderId="0" xfId="68" applyBorder="1">
      <alignment/>
      <protection/>
    </xf>
    <xf numFmtId="0" fontId="1" fillId="0" borderId="58" xfId="68" applyBorder="1">
      <alignment/>
      <protection/>
    </xf>
    <xf numFmtId="0" fontId="1" fillId="0" borderId="42" xfId="68" applyBorder="1">
      <alignment/>
      <protection/>
    </xf>
    <xf numFmtId="0" fontId="1" fillId="0" borderId="28" xfId="68" applyBorder="1">
      <alignment/>
      <protection/>
    </xf>
    <xf numFmtId="0" fontId="17" fillId="0" borderId="27" xfId="68" applyFont="1" applyBorder="1">
      <alignment/>
      <protection/>
    </xf>
    <xf numFmtId="0" fontId="17" fillId="0" borderId="13" xfId="68" applyFont="1" applyBorder="1">
      <alignment/>
      <protection/>
    </xf>
    <xf numFmtId="0" fontId="17" fillId="0" borderId="28" xfId="68" applyFont="1" applyBorder="1">
      <alignment/>
      <protection/>
    </xf>
    <xf numFmtId="0" fontId="17" fillId="0" borderId="51" xfId="68" applyFont="1" applyBorder="1">
      <alignment/>
      <protection/>
    </xf>
    <xf numFmtId="0" fontId="17" fillId="0" borderId="0" xfId="68" applyFont="1" applyBorder="1">
      <alignment/>
      <protection/>
    </xf>
    <xf numFmtId="0" fontId="17" fillId="0" borderId="58" xfId="68" applyFont="1" applyBorder="1">
      <alignment/>
      <protection/>
    </xf>
    <xf numFmtId="0" fontId="17" fillId="0" borderId="57" xfId="68" applyFont="1" applyBorder="1">
      <alignment/>
      <protection/>
    </xf>
    <xf numFmtId="0" fontId="17" fillId="0" borderId="42" xfId="68" applyFont="1" applyBorder="1">
      <alignment/>
      <protection/>
    </xf>
    <xf numFmtId="0" fontId="1" fillId="0" borderId="65" xfId="68" applyBorder="1">
      <alignment/>
      <protection/>
    </xf>
    <xf numFmtId="0" fontId="1" fillId="0" borderId="66" xfId="68" applyBorder="1">
      <alignment/>
      <protection/>
    </xf>
    <xf numFmtId="0" fontId="1" fillId="0" borderId="67" xfId="68" applyBorder="1">
      <alignment/>
      <protection/>
    </xf>
    <xf numFmtId="0" fontId="1" fillId="0" borderId="68" xfId="68" applyBorder="1">
      <alignment/>
      <protection/>
    </xf>
    <xf numFmtId="0" fontId="21" fillId="0" borderId="0" xfId="68" applyFont="1">
      <alignment/>
      <protection/>
    </xf>
    <xf numFmtId="0" fontId="17" fillId="0" borderId="0" xfId="68" applyFont="1">
      <alignment/>
      <protection/>
    </xf>
    <xf numFmtId="0" fontId="36" fillId="0" borderId="0" xfId="68" applyFont="1">
      <alignment/>
      <protection/>
    </xf>
    <xf numFmtId="0" fontId="1" fillId="0" borderId="0" xfId="68" applyFont="1">
      <alignment/>
      <protection/>
    </xf>
    <xf numFmtId="3" fontId="1" fillId="0" borderId="0" xfId="68" applyNumberFormat="1">
      <alignment/>
      <protection/>
    </xf>
    <xf numFmtId="0" fontId="38" fillId="0" borderId="0" xfId="68" applyFont="1">
      <alignment/>
      <protection/>
    </xf>
    <xf numFmtId="3" fontId="1" fillId="0" borderId="0" xfId="68" applyNumberFormat="1" applyFont="1" applyAlignment="1">
      <alignment horizontal="right"/>
      <protection/>
    </xf>
    <xf numFmtId="6" fontId="1" fillId="0" borderId="0" xfId="68" applyNumberFormat="1" applyFont="1">
      <alignment/>
      <protection/>
    </xf>
    <xf numFmtId="0" fontId="19" fillId="0" borderId="0" xfId="68" applyFont="1">
      <alignment/>
      <protection/>
    </xf>
    <xf numFmtId="0" fontId="39" fillId="0" borderId="0" xfId="68" applyFont="1">
      <alignment/>
      <protection/>
    </xf>
    <xf numFmtId="0" fontId="36" fillId="0" borderId="0" xfId="68" applyFont="1" applyAlignment="1">
      <alignment horizontal="right"/>
      <protection/>
    </xf>
    <xf numFmtId="0" fontId="19" fillId="0" borderId="0" xfId="68" applyFont="1" applyAlignment="1">
      <alignment horizontal="right"/>
      <protection/>
    </xf>
    <xf numFmtId="0" fontId="20" fillId="0" borderId="0" xfId="68" applyFont="1">
      <alignment/>
      <protection/>
    </xf>
    <xf numFmtId="0" fontId="20" fillId="0" borderId="0" xfId="68" applyFont="1" applyAlignment="1">
      <alignment horizontal="right"/>
      <protection/>
    </xf>
    <xf numFmtId="0" fontId="39" fillId="0" borderId="0" xfId="68" applyFont="1">
      <alignment/>
      <protection/>
    </xf>
    <xf numFmtId="0" fontId="36" fillId="0" borderId="0" xfId="68" applyFont="1">
      <alignment/>
      <protection/>
    </xf>
    <xf numFmtId="0" fontId="36" fillId="0" borderId="0" xfId="68" applyFont="1" applyAlignment="1">
      <alignment horizontal="right"/>
      <protection/>
    </xf>
    <xf numFmtId="0" fontId="19" fillId="0" borderId="0" xfId="68" applyFont="1" applyAlignment="1">
      <alignment horizontal="right"/>
      <protection/>
    </xf>
    <xf numFmtId="0" fontId="20" fillId="0" borderId="0" xfId="68" applyFont="1">
      <alignment/>
      <protection/>
    </xf>
    <xf numFmtId="0" fontId="1" fillId="0" borderId="0" xfId="67">
      <alignment/>
      <protection/>
    </xf>
    <xf numFmtId="0" fontId="18" fillId="0" borderId="69" xfId="67" applyFont="1" applyBorder="1" applyAlignment="1">
      <alignment horizontal="center"/>
      <protection/>
    </xf>
    <xf numFmtId="0" fontId="18" fillId="0" borderId="65" xfId="67" applyFont="1" applyBorder="1" applyAlignment="1">
      <alignment horizontal="center"/>
      <protection/>
    </xf>
    <xf numFmtId="0" fontId="18" fillId="0" borderId="66" xfId="67" applyFont="1" applyBorder="1" applyAlignment="1">
      <alignment horizontal="center"/>
      <protection/>
    </xf>
    <xf numFmtId="0" fontId="18" fillId="0" borderId="67" xfId="67" applyFont="1" applyBorder="1" applyAlignment="1">
      <alignment horizontal="center"/>
      <protection/>
    </xf>
    <xf numFmtId="0" fontId="1" fillId="0" borderId="19" xfId="67" applyBorder="1" applyAlignment="1">
      <alignment horizontal="center"/>
      <protection/>
    </xf>
    <xf numFmtId="0" fontId="20" fillId="0" borderId="0" xfId="67" applyFont="1" applyBorder="1" applyAlignment="1">
      <alignment horizontal="left"/>
      <protection/>
    </xf>
    <xf numFmtId="0" fontId="1" fillId="0" borderId="20" xfId="67" applyBorder="1">
      <alignment/>
      <protection/>
    </xf>
    <xf numFmtId="0" fontId="1" fillId="0" borderId="57" xfId="67" applyBorder="1">
      <alignment/>
      <protection/>
    </xf>
    <xf numFmtId="0" fontId="1" fillId="0" borderId="0" xfId="67" applyBorder="1">
      <alignment/>
      <protection/>
    </xf>
    <xf numFmtId="3" fontId="1" fillId="0" borderId="0" xfId="67" applyNumberFormat="1" applyBorder="1">
      <alignment/>
      <protection/>
    </xf>
    <xf numFmtId="0" fontId="1" fillId="0" borderId="58" xfId="67" applyBorder="1">
      <alignment/>
      <protection/>
    </xf>
    <xf numFmtId="3" fontId="1" fillId="0" borderId="57" xfId="67" applyNumberFormat="1" applyBorder="1">
      <alignment/>
      <protection/>
    </xf>
    <xf numFmtId="0" fontId="20" fillId="0" borderId="22" xfId="67" applyFont="1" applyFill="1" applyBorder="1" applyAlignment="1">
      <alignment horizontal="left"/>
      <protection/>
    </xf>
    <xf numFmtId="0" fontId="20" fillId="0" borderId="22" xfId="67" applyFont="1" applyBorder="1">
      <alignment/>
      <protection/>
    </xf>
    <xf numFmtId="0" fontId="1" fillId="0" borderId="14" xfId="67" applyBorder="1">
      <alignment/>
      <protection/>
    </xf>
    <xf numFmtId="0" fontId="1" fillId="0" borderId="34" xfId="67" applyBorder="1">
      <alignment/>
      <protection/>
    </xf>
    <xf numFmtId="0" fontId="1" fillId="0" borderId="22" xfId="67" applyBorder="1">
      <alignment/>
      <protection/>
    </xf>
    <xf numFmtId="3" fontId="1" fillId="0" borderId="22" xfId="67" applyNumberFormat="1" applyBorder="1">
      <alignment/>
      <protection/>
    </xf>
    <xf numFmtId="0" fontId="1" fillId="0" borderId="47" xfId="67" applyBorder="1">
      <alignment/>
      <protection/>
    </xf>
    <xf numFmtId="0" fontId="1" fillId="0" borderId="14" xfId="67" applyFill="1" applyBorder="1">
      <alignment/>
      <protection/>
    </xf>
    <xf numFmtId="3" fontId="1" fillId="0" borderId="34" xfId="67" applyNumberFormat="1" applyBorder="1">
      <alignment/>
      <protection/>
    </xf>
    <xf numFmtId="0" fontId="1" fillId="0" borderId="19" xfId="67" applyFont="1" applyBorder="1" applyAlignment="1">
      <alignment horizontal="center"/>
      <protection/>
    </xf>
    <xf numFmtId="0" fontId="1" fillId="0" borderId="10" xfId="67" applyFont="1" applyBorder="1" applyAlignment="1">
      <alignment horizontal="center"/>
      <protection/>
    </xf>
    <xf numFmtId="0" fontId="1" fillId="0" borderId="20" xfId="67" applyFill="1" applyBorder="1">
      <alignment/>
      <protection/>
    </xf>
    <xf numFmtId="0" fontId="17" fillId="0" borderId="48" xfId="67" applyFont="1" applyBorder="1">
      <alignment/>
      <protection/>
    </xf>
    <xf numFmtId="0" fontId="17" fillId="0" borderId="59" xfId="67" applyFont="1" applyBorder="1">
      <alignment/>
      <protection/>
    </xf>
    <xf numFmtId="0" fontId="17" fillId="0" borderId="29" xfId="67" applyFont="1" applyBorder="1">
      <alignment/>
      <protection/>
    </xf>
    <xf numFmtId="0" fontId="17" fillId="0" borderId="70" xfId="67" applyFont="1" applyBorder="1">
      <alignment/>
      <protection/>
    </xf>
    <xf numFmtId="3" fontId="17" fillId="0" borderId="59" xfId="67" applyNumberFormat="1" applyFont="1" applyBorder="1">
      <alignment/>
      <protection/>
    </xf>
    <xf numFmtId="0" fontId="17" fillId="0" borderId="49" xfId="67" applyFont="1" applyBorder="1">
      <alignment/>
      <protection/>
    </xf>
    <xf numFmtId="3" fontId="17" fillId="0" borderId="70" xfId="67" applyNumberFormat="1" applyFont="1" applyBorder="1">
      <alignment/>
      <protection/>
    </xf>
    <xf numFmtId="0" fontId="1" fillId="0" borderId="0" xfId="64">
      <alignment/>
      <protection/>
    </xf>
    <xf numFmtId="0" fontId="1" fillId="0" borderId="0" xfId="64" applyAlignment="1">
      <alignment wrapText="1"/>
      <protection/>
    </xf>
    <xf numFmtId="0" fontId="23" fillId="0" borderId="0" xfId="64" applyFont="1">
      <alignment/>
      <protection/>
    </xf>
    <xf numFmtId="0" fontId="23" fillId="0" borderId="16" xfId="64" applyFont="1" applyBorder="1" applyAlignment="1">
      <alignment horizontal="center" vertical="center"/>
      <protection/>
    </xf>
    <xf numFmtId="0" fontId="23" fillId="0" borderId="71" xfId="64" applyFont="1" applyBorder="1" applyAlignment="1">
      <alignment horizontal="center" vertical="center"/>
      <protection/>
    </xf>
    <xf numFmtId="0" fontId="23" fillId="0" borderId="72" xfId="64" applyFont="1" applyBorder="1" applyAlignment="1">
      <alignment horizontal="center" vertical="center" wrapText="1"/>
      <protection/>
    </xf>
    <xf numFmtId="0" fontId="23" fillId="0" borderId="73" xfId="64" applyFont="1" applyBorder="1" applyAlignment="1">
      <alignment horizontal="center" vertical="center" wrapText="1"/>
      <protection/>
    </xf>
    <xf numFmtId="0" fontId="23" fillId="0" borderId="17" xfId="64" applyFont="1" applyBorder="1" applyAlignment="1">
      <alignment horizontal="center" vertical="center" wrapText="1"/>
      <protection/>
    </xf>
    <xf numFmtId="0" fontId="23" fillId="0" borderId="74" xfId="64" applyFont="1" applyBorder="1" applyAlignment="1">
      <alignment horizontal="center" vertical="center" wrapText="1"/>
      <protection/>
    </xf>
    <xf numFmtId="0" fontId="23" fillId="0" borderId="18" xfId="64" applyFont="1" applyBorder="1" applyAlignment="1">
      <alignment horizontal="center" vertical="center" wrapText="1"/>
      <protection/>
    </xf>
    <xf numFmtId="9" fontId="22" fillId="0" borderId="75" xfId="64" applyNumberFormat="1" applyFont="1" applyBorder="1" applyAlignment="1">
      <alignment horizontal="right" vertical="center" wrapText="1"/>
      <protection/>
    </xf>
    <xf numFmtId="3" fontId="22" fillId="0" borderId="76" xfId="64" applyNumberFormat="1" applyFont="1" applyBorder="1" applyAlignment="1">
      <alignment horizontal="right" vertical="center" wrapText="1"/>
      <protection/>
    </xf>
    <xf numFmtId="9" fontId="22" fillId="0" borderId="77" xfId="64" applyNumberFormat="1" applyFont="1" applyBorder="1" applyAlignment="1">
      <alignment horizontal="right" vertical="center" wrapText="1"/>
      <protection/>
    </xf>
    <xf numFmtId="9" fontId="23" fillId="0" borderId="56" xfId="64" applyNumberFormat="1" applyFont="1" applyBorder="1" applyAlignment="1">
      <alignment horizontal="right" vertical="center" wrapText="1"/>
      <protection/>
    </xf>
    <xf numFmtId="3" fontId="23" fillId="0" borderId="20" xfId="64" applyNumberFormat="1" applyFont="1" applyBorder="1" applyAlignment="1">
      <alignment horizontal="right" vertical="center" wrapText="1"/>
      <protection/>
    </xf>
    <xf numFmtId="9" fontId="23" fillId="0" borderId="21" xfId="64" applyNumberFormat="1" applyFont="1" applyBorder="1" applyAlignment="1">
      <alignment horizontal="right" vertical="center" wrapText="1"/>
      <protection/>
    </xf>
    <xf numFmtId="9" fontId="27" fillId="0" borderId="56" xfId="64" applyNumberFormat="1" applyFont="1" applyBorder="1">
      <alignment/>
      <protection/>
    </xf>
    <xf numFmtId="3" fontId="23" fillId="0" borderId="57" xfId="64" applyNumberFormat="1" applyFont="1" applyBorder="1">
      <alignment/>
      <protection/>
    </xf>
    <xf numFmtId="3" fontId="21" fillId="0" borderId="34" xfId="64" applyNumberFormat="1" applyFont="1" applyBorder="1">
      <alignment/>
      <protection/>
    </xf>
    <xf numFmtId="3" fontId="21" fillId="0" borderId="20" xfId="64" applyNumberFormat="1" applyFont="1" applyBorder="1" applyAlignment="1">
      <alignment horizontal="right" vertical="center" wrapText="1"/>
      <protection/>
    </xf>
    <xf numFmtId="9" fontId="21" fillId="0" borderId="15" xfId="64" applyNumberFormat="1" applyFont="1" applyBorder="1" applyAlignment="1">
      <alignment horizontal="right" vertical="center" wrapText="1"/>
      <protection/>
    </xf>
    <xf numFmtId="0" fontId="21" fillId="0" borderId="19" xfId="64" applyFont="1" applyBorder="1" applyAlignment="1">
      <alignment horizontal="center"/>
      <protection/>
    </xf>
    <xf numFmtId="0" fontId="42" fillId="0" borderId="0" xfId="64" applyFont="1" applyBorder="1">
      <alignment/>
      <protection/>
    </xf>
    <xf numFmtId="9" fontId="21" fillId="0" borderId="56" xfId="64" applyNumberFormat="1" applyFont="1" applyBorder="1" applyAlignment="1">
      <alignment horizontal="right" vertical="center" wrapText="1"/>
      <protection/>
    </xf>
    <xf numFmtId="9" fontId="44" fillId="0" borderId="56" xfId="64" applyNumberFormat="1" applyFont="1" applyBorder="1">
      <alignment/>
      <protection/>
    </xf>
    <xf numFmtId="9" fontId="21" fillId="0" borderId="21" xfId="64" applyNumberFormat="1" applyFont="1" applyBorder="1" applyAlignment="1">
      <alignment horizontal="right" vertical="center" wrapText="1"/>
      <protection/>
    </xf>
    <xf numFmtId="0" fontId="1" fillId="0" borderId="0" xfId="63">
      <alignment/>
      <protection/>
    </xf>
    <xf numFmtId="0" fontId="5" fillId="0" borderId="10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5" fillId="0" borderId="15" xfId="63" applyFont="1" applyBorder="1" applyAlignment="1">
      <alignment horizontal="center"/>
      <protection/>
    </xf>
    <xf numFmtId="0" fontId="5" fillId="0" borderId="34" xfId="63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0" fontId="8" fillId="0" borderId="47" xfId="63" applyFont="1" applyBorder="1" applyAlignment="1">
      <alignment horizontal="left"/>
      <protection/>
    </xf>
    <xf numFmtId="0" fontId="8" fillId="0" borderId="22" xfId="63" applyFont="1" applyBorder="1" applyAlignment="1">
      <alignment horizontal="left"/>
      <protection/>
    </xf>
    <xf numFmtId="3" fontId="8" fillId="0" borderId="10" xfId="63" applyNumberFormat="1" applyFont="1" applyBorder="1" applyAlignment="1">
      <alignment/>
      <protection/>
    </xf>
    <xf numFmtId="3" fontId="8" fillId="0" borderId="14" xfId="63" applyNumberFormat="1" applyFont="1" applyBorder="1" applyAlignment="1">
      <alignment/>
      <protection/>
    </xf>
    <xf numFmtId="9" fontId="8" fillId="0" borderId="15" xfId="63" applyNumberFormat="1" applyFont="1" applyBorder="1" applyAlignment="1">
      <alignment/>
      <protection/>
    </xf>
    <xf numFmtId="3" fontId="8" fillId="0" borderId="34" xfId="63" applyNumberFormat="1" applyFont="1" applyBorder="1" applyAlignment="1">
      <alignment/>
      <protection/>
    </xf>
    <xf numFmtId="0" fontId="5" fillId="0" borderId="10" xfId="63" applyFont="1" applyBorder="1" applyAlignment="1">
      <alignment horizontal="center"/>
      <protection/>
    </xf>
    <xf numFmtId="0" fontId="9" fillId="0" borderId="47" xfId="63" applyFont="1" applyBorder="1" applyAlignment="1">
      <alignment horizontal="left"/>
      <protection/>
    </xf>
    <xf numFmtId="0" fontId="9" fillId="0" borderId="22" xfId="63" applyFont="1" applyBorder="1" applyAlignment="1">
      <alignment horizontal="left"/>
      <protection/>
    </xf>
    <xf numFmtId="0" fontId="9" fillId="0" borderId="23" xfId="63" applyFont="1" applyBorder="1" applyAlignment="1">
      <alignment horizontal="left"/>
      <protection/>
    </xf>
    <xf numFmtId="3" fontId="9" fillId="0" borderId="10" xfId="63" applyNumberFormat="1" applyFont="1" applyBorder="1" applyAlignment="1">
      <alignment/>
      <protection/>
    </xf>
    <xf numFmtId="3" fontId="9" fillId="0" borderId="14" xfId="63" applyNumberFormat="1" applyFont="1" applyBorder="1" applyAlignment="1">
      <alignment/>
      <protection/>
    </xf>
    <xf numFmtId="9" fontId="9" fillId="0" borderId="15" xfId="63" applyNumberFormat="1" applyFont="1" applyBorder="1" applyAlignment="1">
      <alignment/>
      <protection/>
    </xf>
    <xf numFmtId="3" fontId="9" fillId="0" borderId="34" xfId="63" applyNumberFormat="1" applyFont="1" applyBorder="1" applyAlignment="1">
      <alignment/>
      <protection/>
    </xf>
    <xf numFmtId="0" fontId="5" fillId="0" borderId="47" xfId="63" applyFont="1" applyBorder="1" applyAlignment="1">
      <alignment horizontal="center"/>
      <protection/>
    </xf>
    <xf numFmtId="0" fontId="5" fillId="0" borderId="22" xfId="63" applyFont="1" applyBorder="1" applyAlignment="1">
      <alignment horizontal="left"/>
      <protection/>
    </xf>
    <xf numFmtId="0" fontId="5" fillId="0" borderId="23" xfId="63" applyFont="1" applyBorder="1" applyAlignment="1">
      <alignment horizontal="left"/>
      <protection/>
    </xf>
    <xf numFmtId="3" fontId="5" fillId="0" borderId="10" xfId="63" applyNumberFormat="1" applyFont="1" applyBorder="1" applyAlignment="1">
      <alignment/>
      <protection/>
    </xf>
    <xf numFmtId="3" fontId="5" fillId="0" borderId="14" xfId="63" applyNumberFormat="1" applyFont="1" applyBorder="1" applyAlignment="1">
      <alignment/>
      <protection/>
    </xf>
    <xf numFmtId="9" fontId="5" fillId="0" borderId="15" xfId="63" applyNumberFormat="1" applyFont="1" applyBorder="1" applyAlignment="1">
      <alignment/>
      <protection/>
    </xf>
    <xf numFmtId="3" fontId="5" fillId="0" borderId="10" xfId="63" applyNumberFormat="1" applyFont="1" applyBorder="1" applyAlignment="1">
      <alignment/>
      <protection/>
    </xf>
    <xf numFmtId="3" fontId="5" fillId="0" borderId="34" xfId="63" applyNumberFormat="1" applyFont="1" applyBorder="1" applyAlignment="1">
      <alignment/>
      <protection/>
    </xf>
    <xf numFmtId="0" fontId="5" fillId="0" borderId="16" xfId="63" applyFont="1" applyBorder="1" applyAlignment="1">
      <alignment horizontal="center"/>
      <protection/>
    </xf>
    <xf numFmtId="3" fontId="5" fillId="0" borderId="16" xfId="63" applyNumberFormat="1" applyFont="1" applyBorder="1" applyAlignment="1">
      <alignment/>
      <protection/>
    </xf>
    <xf numFmtId="3" fontId="5" fillId="0" borderId="17" xfId="63" applyNumberFormat="1" applyFont="1" applyBorder="1" applyAlignment="1">
      <alignment/>
      <protection/>
    </xf>
    <xf numFmtId="9" fontId="5" fillId="0" borderId="18" xfId="63" applyNumberFormat="1" applyFont="1" applyBorder="1" applyAlignment="1">
      <alignment/>
      <protection/>
    </xf>
    <xf numFmtId="3" fontId="5" fillId="0" borderId="74" xfId="63" applyNumberFormat="1" applyFont="1" applyBorder="1" applyAlignment="1">
      <alignment/>
      <protection/>
    </xf>
    <xf numFmtId="0" fontId="5" fillId="0" borderId="19" xfId="63" applyFont="1" applyBorder="1" applyAlignment="1">
      <alignment horizontal="center"/>
      <protection/>
    </xf>
    <xf numFmtId="0" fontId="1" fillId="0" borderId="0" xfId="63" applyBorder="1" applyAlignment="1">
      <alignment/>
      <protection/>
    </xf>
    <xf numFmtId="0" fontId="5" fillId="0" borderId="0" xfId="63" applyFont="1" applyBorder="1" applyAlignment="1">
      <alignment horizontal="right"/>
      <protection/>
    </xf>
    <xf numFmtId="3" fontId="6" fillId="0" borderId="14" xfId="63" applyNumberFormat="1" applyFont="1" applyBorder="1" applyAlignment="1">
      <alignment horizontal="right"/>
      <protection/>
    </xf>
    <xf numFmtId="9" fontId="6" fillId="0" borderId="15" xfId="63" applyNumberFormat="1" applyFont="1" applyBorder="1" applyAlignment="1">
      <alignment horizontal="right"/>
      <protection/>
    </xf>
    <xf numFmtId="3" fontId="8" fillId="0" borderId="14" xfId="63" applyNumberFormat="1" applyFont="1" applyBorder="1" applyAlignment="1">
      <alignment horizontal="right"/>
      <protection/>
    </xf>
    <xf numFmtId="9" fontId="8" fillId="0" borderId="15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>
      <alignment horizontal="right"/>
      <protection/>
    </xf>
    <xf numFmtId="3" fontId="9" fillId="0" borderId="14" xfId="63" applyNumberFormat="1" applyFont="1" applyBorder="1" applyAlignment="1">
      <alignment horizontal="right"/>
      <protection/>
    </xf>
    <xf numFmtId="9" fontId="9" fillId="0" borderId="15" xfId="63" applyNumberFormat="1" applyFont="1" applyBorder="1" applyAlignment="1">
      <alignment horizontal="right"/>
      <protection/>
    </xf>
    <xf numFmtId="3" fontId="5" fillId="0" borderId="10" xfId="63" applyNumberFormat="1" applyFont="1" applyBorder="1" applyAlignment="1">
      <alignment horizontal="right"/>
      <protection/>
    </xf>
    <xf numFmtId="3" fontId="5" fillId="0" borderId="14" xfId="63" applyNumberFormat="1" applyFont="1" applyBorder="1" applyAlignment="1">
      <alignment horizontal="right"/>
      <protection/>
    </xf>
    <xf numFmtId="9" fontId="5" fillId="0" borderId="15" xfId="63" applyNumberFormat="1" applyFont="1" applyBorder="1" applyAlignment="1">
      <alignment horizontal="right"/>
      <protection/>
    </xf>
    <xf numFmtId="3" fontId="9" fillId="0" borderId="10" xfId="63" applyNumberFormat="1" applyFont="1" applyBorder="1" applyAlignment="1">
      <alignment horizontal="right"/>
      <protection/>
    </xf>
    <xf numFmtId="3" fontId="9" fillId="0" borderId="14" xfId="63" applyNumberFormat="1" applyFont="1" applyBorder="1" applyAlignment="1">
      <alignment horizontal="right"/>
      <protection/>
    </xf>
    <xf numFmtId="9" fontId="9" fillId="0" borderId="15" xfId="63" applyNumberFormat="1" applyFont="1" applyBorder="1" applyAlignment="1">
      <alignment horizontal="right"/>
      <protection/>
    </xf>
    <xf numFmtId="3" fontId="5" fillId="0" borderId="17" xfId="63" applyNumberFormat="1" applyFont="1" applyBorder="1" applyAlignment="1">
      <alignment horizontal="right"/>
      <protection/>
    </xf>
    <xf numFmtId="3" fontId="5" fillId="0" borderId="16" xfId="63" applyNumberFormat="1" applyFont="1" applyBorder="1" applyAlignment="1">
      <alignment horizontal="right"/>
      <protection/>
    </xf>
    <xf numFmtId="3" fontId="5" fillId="0" borderId="26" xfId="63" applyNumberFormat="1" applyFont="1" applyBorder="1" applyAlignment="1">
      <alignment horizontal="right"/>
      <protection/>
    </xf>
    <xf numFmtId="3" fontId="5" fillId="0" borderId="12" xfId="63" applyNumberFormat="1" applyFont="1" applyBorder="1" applyAlignment="1">
      <alignment horizontal="right"/>
      <protection/>
    </xf>
    <xf numFmtId="9" fontId="5" fillId="0" borderId="11" xfId="63" applyNumberFormat="1" applyFont="1" applyBorder="1" applyAlignment="1">
      <alignment horizontal="right"/>
      <protection/>
    </xf>
    <xf numFmtId="3" fontId="5" fillId="0" borderId="28" xfId="63" applyNumberFormat="1" applyFont="1" applyBorder="1" applyAlignment="1">
      <alignment horizontal="right"/>
      <protection/>
    </xf>
    <xf numFmtId="3" fontId="45" fillId="0" borderId="29" xfId="63" applyNumberFormat="1" applyFont="1" applyBorder="1" applyAlignment="1">
      <alignment horizontal="right"/>
      <protection/>
    </xf>
    <xf numFmtId="9" fontId="45" fillId="0" borderId="43" xfId="63" applyNumberFormat="1" applyFont="1" applyBorder="1" applyAlignment="1">
      <alignment horizontal="right"/>
      <protection/>
    </xf>
    <xf numFmtId="9" fontId="5" fillId="0" borderId="15" xfId="63" applyNumberFormat="1" applyFont="1" applyBorder="1" applyAlignment="1">
      <alignment/>
      <protection/>
    </xf>
    <xf numFmtId="0" fontId="5" fillId="0" borderId="15" xfId="63" applyFont="1" applyBorder="1" applyAlignment="1">
      <alignment/>
      <protection/>
    </xf>
    <xf numFmtId="3" fontId="5" fillId="0" borderId="34" xfId="63" applyNumberFormat="1" applyFont="1" applyBorder="1" applyAlignment="1">
      <alignment/>
      <protection/>
    </xf>
    <xf numFmtId="9" fontId="8" fillId="0" borderId="43" xfId="63" applyNumberFormat="1" applyFont="1" applyBorder="1" applyAlignment="1">
      <alignment/>
      <protection/>
    </xf>
    <xf numFmtId="3" fontId="6" fillId="0" borderId="34" xfId="63" applyNumberFormat="1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9" fontId="6" fillId="0" borderId="15" xfId="63" applyNumberFormat="1" applyFont="1" applyBorder="1" applyAlignment="1">
      <alignment/>
      <protection/>
    </xf>
    <xf numFmtId="3" fontId="6" fillId="0" borderId="10" xfId="63" applyNumberFormat="1" applyFont="1" applyBorder="1" applyAlignment="1">
      <alignment/>
      <protection/>
    </xf>
    <xf numFmtId="3" fontId="8" fillId="0" borderId="70" xfId="63" applyNumberFormat="1" applyFont="1" applyBorder="1" applyAlignment="1">
      <alignment/>
      <protection/>
    </xf>
    <xf numFmtId="3" fontId="8" fillId="0" borderId="29" xfId="63" applyNumberFormat="1" applyFont="1" applyBorder="1" applyAlignment="1">
      <alignment/>
      <protection/>
    </xf>
    <xf numFmtId="3" fontId="8" fillId="0" borderId="48" xfId="63" applyNumberFormat="1" applyFont="1" applyBorder="1" applyAlignment="1">
      <alignment/>
      <protection/>
    </xf>
    <xf numFmtId="0" fontId="5" fillId="0" borderId="47" xfId="63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3" fontId="31" fillId="0" borderId="20" xfId="59" applyNumberFormat="1" applyFont="1" applyBorder="1" applyAlignment="1">
      <alignment/>
      <protection/>
    </xf>
    <xf numFmtId="9" fontId="29" fillId="0" borderId="18" xfId="63" applyNumberFormat="1" applyFont="1" applyBorder="1" applyAlignment="1">
      <alignment horizontal="right"/>
      <protection/>
    </xf>
    <xf numFmtId="3" fontId="6" fillId="0" borderId="17" xfId="63" applyNumberFormat="1" applyFont="1" applyBorder="1" applyAlignment="1">
      <alignment horizontal="right"/>
      <protection/>
    </xf>
    <xf numFmtId="9" fontId="6" fillId="0" borderId="18" xfId="63" applyNumberFormat="1" applyFont="1" applyBorder="1" applyAlignment="1">
      <alignment horizontal="right"/>
      <protection/>
    </xf>
    <xf numFmtId="9" fontId="48" fillId="0" borderId="18" xfId="63" applyNumberFormat="1" applyFont="1" applyBorder="1" applyAlignment="1">
      <alignment horizontal="right"/>
      <protection/>
    </xf>
    <xf numFmtId="3" fontId="9" fillId="0" borderId="10" xfId="63" applyNumberFormat="1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9" fontId="4" fillId="0" borderId="43" xfId="61" applyNumberFormat="1" applyFont="1" applyBorder="1">
      <alignment/>
      <protection/>
    </xf>
    <xf numFmtId="0" fontId="5" fillId="0" borderId="22" xfId="63" applyFont="1" applyBorder="1" applyAlignment="1">
      <alignment horizontal="left"/>
      <protection/>
    </xf>
    <xf numFmtId="0" fontId="8" fillId="0" borderId="16" xfId="63" applyFont="1" applyBorder="1" applyAlignment="1">
      <alignment horizontal="center"/>
      <protection/>
    </xf>
    <xf numFmtId="0" fontId="5" fillId="0" borderId="71" xfId="63" applyFont="1" applyBorder="1" applyAlignment="1">
      <alignment horizontal="center"/>
      <protection/>
    </xf>
    <xf numFmtId="3" fontId="6" fillId="0" borderId="74" xfId="63" applyNumberFormat="1" applyFont="1" applyBorder="1" applyAlignment="1">
      <alignment horizontal="right"/>
      <protection/>
    </xf>
    <xf numFmtId="0" fontId="8" fillId="0" borderId="26" xfId="63" applyFont="1" applyBorder="1" applyAlignment="1">
      <alignment horizontal="center"/>
      <protection/>
    </xf>
    <xf numFmtId="0" fontId="6" fillId="0" borderId="13" xfId="63" applyFont="1" applyBorder="1" applyAlignment="1">
      <alignment horizontal="left"/>
      <protection/>
    </xf>
    <xf numFmtId="0" fontId="5" fillId="0" borderId="27" xfId="63" applyFont="1" applyBorder="1" applyAlignment="1">
      <alignment horizontal="left"/>
      <protection/>
    </xf>
    <xf numFmtId="3" fontId="6" fillId="0" borderId="12" xfId="63" applyNumberFormat="1" applyFont="1" applyBorder="1" applyAlignment="1">
      <alignment horizontal="right"/>
      <protection/>
    </xf>
    <xf numFmtId="9" fontId="6" fillId="0" borderId="11" xfId="63" applyNumberFormat="1" applyFont="1" applyBorder="1" applyAlignment="1">
      <alignment horizontal="right"/>
      <protection/>
    </xf>
    <xf numFmtId="0" fontId="9" fillId="0" borderId="26" xfId="63" applyFont="1" applyBorder="1" applyAlignment="1">
      <alignment horizontal="center"/>
      <protection/>
    </xf>
    <xf numFmtId="16" fontId="9" fillId="0" borderId="13" xfId="63" applyNumberFormat="1" applyFont="1" applyBorder="1" applyAlignment="1">
      <alignment horizontal="left"/>
      <protection/>
    </xf>
    <xf numFmtId="0" fontId="8" fillId="0" borderId="27" xfId="63" applyFont="1" applyBorder="1" applyAlignment="1">
      <alignment horizontal="left"/>
      <protection/>
    </xf>
    <xf numFmtId="9" fontId="5" fillId="0" borderId="18" xfId="63" applyNumberFormat="1" applyFont="1" applyBorder="1" applyAlignment="1">
      <alignment/>
      <protection/>
    </xf>
    <xf numFmtId="3" fontId="9" fillId="0" borderId="26" xfId="63" applyNumberFormat="1" applyFont="1" applyBorder="1" applyAlignment="1">
      <alignment/>
      <protection/>
    </xf>
    <xf numFmtId="3" fontId="9" fillId="0" borderId="12" xfId="63" applyNumberFormat="1" applyFont="1" applyBorder="1" applyAlignment="1">
      <alignment/>
      <protection/>
    </xf>
    <xf numFmtId="9" fontId="9" fillId="0" borderId="11" xfId="63" applyNumberFormat="1" applyFont="1" applyBorder="1" applyAlignment="1">
      <alignment/>
      <protection/>
    </xf>
    <xf numFmtId="3" fontId="9" fillId="0" borderId="28" xfId="63" applyNumberFormat="1" applyFont="1" applyBorder="1" applyAlignment="1">
      <alignment/>
      <protection/>
    </xf>
    <xf numFmtId="3" fontId="9" fillId="0" borderId="12" xfId="63" applyNumberFormat="1" applyFont="1" applyBorder="1" applyAlignment="1">
      <alignment/>
      <protection/>
    </xf>
    <xf numFmtId="3" fontId="5" fillId="0" borderId="26" xfId="63" applyNumberFormat="1" applyFont="1" applyBorder="1" applyAlignment="1">
      <alignment/>
      <protection/>
    </xf>
    <xf numFmtId="3" fontId="6" fillId="0" borderId="16" xfId="63" applyNumberFormat="1" applyFont="1" applyBorder="1" applyAlignment="1">
      <alignment/>
      <protection/>
    </xf>
    <xf numFmtId="3" fontId="6" fillId="0" borderId="17" xfId="63" applyNumberFormat="1" applyFont="1" applyBorder="1" applyAlignment="1">
      <alignment/>
      <protection/>
    </xf>
    <xf numFmtId="9" fontId="6" fillId="0" borderId="18" xfId="63" applyNumberFormat="1" applyFont="1" applyBorder="1" applyAlignment="1">
      <alignment/>
      <protection/>
    </xf>
    <xf numFmtId="3" fontId="6" fillId="0" borderId="34" xfId="63" applyNumberFormat="1" applyFont="1" applyBorder="1" applyAlignment="1">
      <alignment/>
      <protection/>
    </xf>
    <xf numFmtId="3" fontId="6" fillId="0" borderId="14" xfId="63" applyNumberFormat="1" applyFont="1" applyBorder="1" applyAlignment="1">
      <alignment/>
      <protection/>
    </xf>
    <xf numFmtId="9" fontId="8" fillId="0" borderId="18" xfId="63" applyNumberFormat="1" applyFont="1" applyBorder="1" applyAlignment="1">
      <alignment/>
      <protection/>
    </xf>
    <xf numFmtId="3" fontId="8" fillId="0" borderId="43" xfId="56" applyNumberFormat="1" applyFont="1" applyBorder="1">
      <alignment/>
      <protection/>
    </xf>
    <xf numFmtId="0" fontId="31" fillId="0" borderId="25" xfId="59" applyFont="1" applyBorder="1" applyAlignment="1">
      <alignment horizontal="center" vertical="center"/>
      <protection/>
    </xf>
    <xf numFmtId="0" fontId="32" fillId="0" borderId="78" xfId="59" applyFont="1" applyBorder="1" applyAlignment="1">
      <alignment horizontal="left"/>
      <protection/>
    </xf>
    <xf numFmtId="0" fontId="32" fillId="0" borderId="79" xfId="59" applyFont="1" applyBorder="1" applyAlignment="1">
      <alignment horizontal="left"/>
      <protection/>
    </xf>
    <xf numFmtId="3" fontId="32" fillId="0" borderId="80" xfId="59" applyNumberFormat="1" applyFont="1" applyBorder="1" applyAlignment="1">
      <alignment/>
      <protection/>
    </xf>
    <xf numFmtId="0" fontId="32" fillId="0" borderId="80" xfId="59" applyFont="1" applyBorder="1" applyAlignment="1">
      <alignment/>
      <protection/>
    </xf>
    <xf numFmtId="9" fontId="32" fillId="0" borderId="81" xfId="59" applyNumberFormat="1" applyFont="1" applyBorder="1" applyAlignment="1">
      <alignment/>
      <protection/>
    </xf>
    <xf numFmtId="3" fontId="32" fillId="0" borderId="82" xfId="59" applyNumberFormat="1" applyFont="1" applyBorder="1" applyAlignment="1">
      <alignment/>
      <protection/>
    </xf>
    <xf numFmtId="3" fontId="32" fillId="0" borderId="80" xfId="59" applyNumberFormat="1" applyFont="1" applyBorder="1" applyAlignment="1">
      <alignment/>
      <protection/>
    </xf>
    <xf numFmtId="0" fontId="32" fillId="0" borderId="80" xfId="59" applyFont="1" applyBorder="1" applyAlignment="1">
      <alignment/>
      <protection/>
    </xf>
    <xf numFmtId="9" fontId="32" fillId="0" borderId="81" xfId="59" applyNumberFormat="1" applyFont="1" applyBorder="1" applyAlignment="1">
      <alignment/>
      <protection/>
    </xf>
    <xf numFmtId="3" fontId="32" fillId="0" borderId="83" xfId="59" applyNumberFormat="1" applyFont="1" applyBorder="1" applyAlignment="1">
      <alignment/>
      <protection/>
    </xf>
    <xf numFmtId="9" fontId="32" fillId="0" borderId="84" xfId="59" applyNumberFormat="1" applyFont="1" applyBorder="1" applyAlignment="1">
      <alignment/>
      <protection/>
    </xf>
    <xf numFmtId="0" fontId="32" fillId="0" borderId="25" xfId="59" applyFont="1" applyBorder="1" applyAlignment="1">
      <alignment horizontal="center"/>
      <protection/>
    </xf>
    <xf numFmtId="0" fontId="32" fillId="0" borderId="58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2" fillId="0" borderId="20" xfId="59" applyNumberFormat="1" applyFont="1" applyBorder="1" applyAlignment="1">
      <alignment/>
      <protection/>
    </xf>
    <xf numFmtId="0" fontId="32" fillId="0" borderId="20" xfId="59" applyFont="1" applyBorder="1" applyAlignment="1">
      <alignment/>
      <protection/>
    </xf>
    <xf numFmtId="9" fontId="32" fillId="0" borderId="56" xfId="59" applyNumberFormat="1" applyFont="1" applyBorder="1" applyAlignment="1">
      <alignment/>
      <protection/>
    </xf>
    <xf numFmtId="3" fontId="32" fillId="0" borderId="55" xfId="59" applyNumberFormat="1" applyFont="1" applyBorder="1" applyAlignment="1">
      <alignment/>
      <protection/>
    </xf>
    <xf numFmtId="3" fontId="32" fillId="0" borderId="20" xfId="59" applyNumberFormat="1" applyFont="1" applyBorder="1" applyAlignment="1">
      <alignment/>
      <protection/>
    </xf>
    <xf numFmtId="0" fontId="32" fillId="0" borderId="20" xfId="59" applyFont="1" applyBorder="1" applyAlignment="1">
      <alignment/>
      <protection/>
    </xf>
    <xf numFmtId="9" fontId="32" fillId="0" borderId="56" xfId="59" applyNumberFormat="1" applyFont="1" applyBorder="1" applyAlignment="1">
      <alignment/>
      <protection/>
    </xf>
    <xf numFmtId="3" fontId="32" fillId="0" borderId="57" xfId="59" applyNumberFormat="1" applyFont="1" applyBorder="1" applyAlignment="1">
      <alignment/>
      <protection/>
    </xf>
    <xf numFmtId="9" fontId="32" fillId="0" borderId="21" xfId="59" applyNumberFormat="1" applyFont="1" applyBorder="1" applyAlignment="1">
      <alignment/>
      <protection/>
    </xf>
    <xf numFmtId="0" fontId="31" fillId="0" borderId="25" xfId="59" applyFont="1" applyBorder="1" applyAlignment="1">
      <alignment horizontal="center"/>
      <protection/>
    </xf>
    <xf numFmtId="0" fontId="31" fillId="0" borderId="58" xfId="59" applyFont="1" applyBorder="1" applyAlignment="1">
      <alignment horizontal="left"/>
      <protection/>
    </xf>
    <xf numFmtId="0" fontId="31" fillId="0" borderId="0" xfId="59" applyFont="1" applyBorder="1" applyAlignment="1">
      <alignment horizontal="left"/>
      <protection/>
    </xf>
    <xf numFmtId="0" fontId="14" fillId="0" borderId="58" xfId="59" applyFont="1" applyBorder="1" applyAlignment="1">
      <alignment horizontal="left"/>
      <protection/>
    </xf>
    <xf numFmtId="0" fontId="14" fillId="0" borderId="0" xfId="59" applyFont="1" applyBorder="1" applyAlignment="1">
      <alignment horizontal="left"/>
      <protection/>
    </xf>
    <xf numFmtId="0" fontId="32" fillId="0" borderId="85" xfId="59" applyFont="1" applyBorder="1" applyAlignment="1">
      <alignment horizontal="center"/>
      <protection/>
    </xf>
    <xf numFmtId="0" fontId="31" fillId="0" borderId="0" xfId="59" applyFont="1" applyAlignment="1">
      <alignment horizontal="center"/>
      <protection/>
    </xf>
    <xf numFmtId="0" fontId="18" fillId="0" borderId="25" xfId="65" applyFont="1" applyBorder="1">
      <alignment/>
      <protection/>
    </xf>
    <xf numFmtId="0" fontId="18" fillId="0" borderId="0" xfId="65" applyFont="1" applyBorder="1">
      <alignment/>
      <protection/>
    </xf>
    <xf numFmtId="3" fontId="23" fillId="0" borderId="20" xfId="65" applyNumberFormat="1" applyFont="1" applyBorder="1">
      <alignment/>
      <protection/>
    </xf>
    <xf numFmtId="9" fontId="23" fillId="0" borderId="42" xfId="65" applyNumberFormat="1" applyFont="1" applyBorder="1">
      <alignment/>
      <protection/>
    </xf>
    <xf numFmtId="0" fontId="50" fillId="0" borderId="33" xfId="65" applyFont="1" applyBorder="1">
      <alignment/>
      <protection/>
    </xf>
    <xf numFmtId="0" fontId="50" fillId="0" borderId="22" xfId="65" applyFont="1" applyBorder="1">
      <alignment/>
      <protection/>
    </xf>
    <xf numFmtId="3" fontId="50" fillId="0" borderId="14" xfId="65" applyNumberFormat="1" applyFont="1" applyBorder="1">
      <alignment/>
      <protection/>
    </xf>
    <xf numFmtId="9" fontId="50" fillId="0" borderId="23" xfId="65" applyNumberFormat="1" applyFont="1" applyBorder="1">
      <alignment/>
      <protection/>
    </xf>
    <xf numFmtId="3" fontId="50" fillId="0" borderId="12" xfId="65" applyNumberFormat="1" applyFont="1" applyBorder="1">
      <alignment/>
      <protection/>
    </xf>
    <xf numFmtId="9" fontId="50" fillId="0" borderId="51" xfId="65" applyNumberFormat="1" applyFont="1" applyBorder="1">
      <alignment/>
      <protection/>
    </xf>
    <xf numFmtId="3" fontId="51" fillId="0" borderId="17" xfId="65" applyNumberFormat="1" applyFont="1" applyBorder="1">
      <alignment/>
      <protection/>
    </xf>
    <xf numFmtId="0" fontId="51" fillId="0" borderId="0" xfId="65" applyFont="1" applyBorder="1">
      <alignment/>
      <protection/>
    </xf>
    <xf numFmtId="3" fontId="51" fillId="0" borderId="20" xfId="65" applyNumberFormat="1" applyFont="1" applyBorder="1">
      <alignment/>
      <protection/>
    </xf>
    <xf numFmtId="9" fontId="51" fillId="0" borderId="42" xfId="65" applyNumberFormat="1" applyFont="1" applyBorder="1">
      <alignment/>
      <protection/>
    </xf>
    <xf numFmtId="3" fontId="54" fillId="0" borderId="35" xfId="66" applyNumberFormat="1" applyFont="1" applyBorder="1">
      <alignment/>
      <protection/>
    </xf>
    <xf numFmtId="9" fontId="54" fillId="0" borderId="86" xfId="66" applyNumberFormat="1" applyFont="1" applyBorder="1">
      <alignment/>
      <protection/>
    </xf>
    <xf numFmtId="0" fontId="42" fillId="0" borderId="0" xfId="66" applyFont="1" applyBorder="1">
      <alignment/>
      <protection/>
    </xf>
    <xf numFmtId="3" fontId="42" fillId="0" borderId="35" xfId="66" applyNumberFormat="1" applyFont="1" applyBorder="1">
      <alignment/>
      <protection/>
    </xf>
    <xf numFmtId="9" fontId="24" fillId="0" borderId="86" xfId="66" applyNumberFormat="1" applyFont="1" applyBorder="1">
      <alignment/>
      <protection/>
    </xf>
    <xf numFmtId="0" fontId="42" fillId="0" borderId="35" xfId="66" applyFont="1" applyBorder="1">
      <alignment/>
      <protection/>
    </xf>
    <xf numFmtId="9" fontId="42" fillId="0" borderId="86" xfId="66" applyNumberFormat="1" applyFont="1" applyBorder="1">
      <alignment/>
      <protection/>
    </xf>
    <xf numFmtId="3" fontId="53" fillId="0" borderId="87" xfId="66" applyNumberFormat="1" applyFont="1" applyBorder="1">
      <alignment/>
      <protection/>
    </xf>
    <xf numFmtId="9" fontId="53" fillId="0" borderId="88" xfId="66" applyNumberFormat="1" applyFont="1" applyBorder="1">
      <alignment/>
      <protection/>
    </xf>
    <xf numFmtId="9" fontId="42" fillId="0" borderId="86" xfId="66" applyNumberFormat="1" applyFont="1" applyBorder="1">
      <alignment/>
      <protection/>
    </xf>
    <xf numFmtId="0" fontId="42" fillId="0" borderId="0" xfId="66" applyFont="1" applyBorder="1">
      <alignment/>
      <protection/>
    </xf>
    <xf numFmtId="0" fontId="42" fillId="0" borderId="35" xfId="66" applyFont="1" applyBorder="1">
      <alignment/>
      <protection/>
    </xf>
    <xf numFmtId="9" fontId="42" fillId="0" borderId="86" xfId="66" applyNumberFormat="1" applyFont="1" applyBorder="1" applyAlignment="1">
      <alignment wrapText="1"/>
      <protection/>
    </xf>
    <xf numFmtId="3" fontId="23" fillId="0" borderId="57" xfId="64" applyNumberFormat="1" applyFont="1" applyBorder="1" applyAlignment="1">
      <alignment wrapText="1"/>
      <protection/>
    </xf>
    <xf numFmtId="3" fontId="23" fillId="0" borderId="57" xfId="64" applyNumberFormat="1" applyFont="1" applyBorder="1" applyAlignment="1">
      <alignment horizontal="right" vertical="center" wrapText="1"/>
      <protection/>
    </xf>
    <xf numFmtId="0" fontId="21" fillId="0" borderId="0" xfId="64" applyFont="1" applyBorder="1">
      <alignment/>
      <protection/>
    </xf>
    <xf numFmtId="0" fontId="20" fillId="0" borderId="0" xfId="66" applyFont="1" applyAlignment="1">
      <alignment horizontal="center"/>
      <protection/>
    </xf>
    <xf numFmtId="3" fontId="23" fillId="0" borderId="12" xfId="65" applyNumberFormat="1" applyFont="1" applyBorder="1">
      <alignment/>
      <protection/>
    </xf>
    <xf numFmtId="9" fontId="23" fillId="0" borderId="51" xfId="65" applyNumberFormat="1" applyFont="1" applyBorder="1">
      <alignment/>
      <protection/>
    </xf>
    <xf numFmtId="3" fontId="52" fillId="0" borderId="17" xfId="65" applyNumberFormat="1" applyFont="1" applyBorder="1">
      <alignment/>
      <protection/>
    </xf>
    <xf numFmtId="0" fontId="17" fillId="0" borderId="0" xfId="57" applyFont="1" applyAlignment="1">
      <alignment horizontal="center"/>
      <protection/>
    </xf>
    <xf numFmtId="0" fontId="9" fillId="0" borderId="47" xfId="63" applyFont="1" applyBorder="1" applyAlignment="1">
      <alignment horizontal="left"/>
      <protection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3" fontId="14" fillId="0" borderId="20" xfId="59" applyNumberFormat="1" applyFont="1" applyBorder="1" applyAlignment="1">
      <alignment/>
      <protection/>
    </xf>
    <xf numFmtId="0" fontId="14" fillId="0" borderId="20" xfId="59" applyFont="1" applyBorder="1" applyAlignment="1">
      <alignment/>
      <protection/>
    </xf>
    <xf numFmtId="9" fontId="14" fillId="0" borderId="21" xfId="59" applyNumberFormat="1" applyFont="1" applyBorder="1" applyAlignment="1">
      <alignment/>
      <protection/>
    </xf>
    <xf numFmtId="0" fontId="14" fillId="0" borderId="17" xfId="59" applyFont="1" applyBorder="1" applyAlignment="1">
      <alignment horizontal="center"/>
      <protection/>
    </xf>
    <xf numFmtId="0" fontId="14" fillId="0" borderId="71" xfId="59" applyFont="1" applyBorder="1" applyAlignment="1">
      <alignment horizontal="center"/>
      <protection/>
    </xf>
    <xf numFmtId="0" fontId="14" fillId="0" borderId="72" xfId="59" applyFont="1" applyBorder="1" applyAlignment="1">
      <alignment horizontal="center"/>
      <protection/>
    </xf>
    <xf numFmtId="0" fontId="14" fillId="0" borderId="73" xfId="59" applyFont="1" applyBorder="1" applyAlignment="1">
      <alignment horizontal="center"/>
      <protection/>
    </xf>
    <xf numFmtId="0" fontId="14" fillId="0" borderId="74" xfId="59" applyFont="1" applyBorder="1" applyAlignment="1">
      <alignment horizontal="center"/>
      <protection/>
    </xf>
    <xf numFmtId="0" fontId="14" fillId="0" borderId="18" xfId="59" applyFont="1" applyBorder="1" applyAlignment="1">
      <alignment horizontal="center"/>
      <protection/>
    </xf>
    <xf numFmtId="0" fontId="31" fillId="0" borderId="10" xfId="59" applyFont="1" applyBorder="1" applyAlignment="1">
      <alignment horizontal="center"/>
      <protection/>
    </xf>
    <xf numFmtId="0" fontId="31" fillId="0" borderId="47" xfId="59" applyFont="1" applyBorder="1" applyAlignment="1">
      <alignment horizontal="left"/>
      <protection/>
    </xf>
    <xf numFmtId="0" fontId="31" fillId="0" borderId="22" xfId="59" applyFont="1" applyBorder="1" applyAlignment="1">
      <alignment horizontal="left"/>
      <protection/>
    </xf>
    <xf numFmtId="3" fontId="31" fillId="0" borderId="53" xfId="59" applyNumberFormat="1" applyFont="1" applyBorder="1" applyAlignment="1">
      <alignment/>
      <protection/>
    </xf>
    <xf numFmtId="3" fontId="31" fillId="0" borderId="14" xfId="59" applyNumberFormat="1" applyFont="1" applyBorder="1" applyAlignment="1">
      <alignment/>
      <protection/>
    </xf>
    <xf numFmtId="0" fontId="31" fillId="0" borderId="14" xfId="59" applyFont="1" applyBorder="1" applyAlignment="1">
      <alignment/>
      <protection/>
    </xf>
    <xf numFmtId="9" fontId="31" fillId="0" borderId="54" xfId="59" applyNumberFormat="1" applyFont="1" applyBorder="1" applyAlignment="1">
      <alignment/>
      <protection/>
    </xf>
    <xf numFmtId="3" fontId="31" fillId="0" borderId="34" xfId="59" applyNumberFormat="1" applyFont="1" applyBorder="1" applyAlignment="1">
      <alignment/>
      <protection/>
    </xf>
    <xf numFmtId="9" fontId="31" fillId="0" borderId="15" xfId="59" applyNumberFormat="1" applyFont="1" applyBorder="1" applyAlignment="1">
      <alignment/>
      <protection/>
    </xf>
    <xf numFmtId="0" fontId="31" fillId="0" borderId="33" xfId="59" applyFont="1" applyBorder="1" applyAlignment="1">
      <alignment horizontal="center"/>
      <protection/>
    </xf>
    <xf numFmtId="0" fontId="31" fillId="0" borderId="33" xfId="59" applyFont="1" applyBorder="1">
      <alignment/>
      <protection/>
    </xf>
    <xf numFmtId="0" fontId="14" fillId="0" borderId="33" xfId="59" applyFont="1" applyBorder="1">
      <alignment/>
      <protection/>
    </xf>
    <xf numFmtId="0" fontId="23" fillId="0" borderId="57" xfId="57" applyFont="1" applyBorder="1" applyAlignment="1">
      <alignment horizontal="center"/>
      <protection/>
    </xf>
    <xf numFmtId="3" fontId="23" fillId="0" borderId="0" xfId="57" applyNumberFormat="1" applyFont="1" applyBorder="1">
      <alignment/>
      <protection/>
    </xf>
    <xf numFmtId="3" fontId="23" fillId="0" borderId="20" xfId="57" applyNumberFormat="1" applyFont="1" applyBorder="1">
      <alignment/>
      <protection/>
    </xf>
    <xf numFmtId="3" fontId="22" fillId="0" borderId="0" xfId="57" applyNumberFormat="1" applyFont="1" applyBorder="1" applyAlignment="1">
      <alignment horizontal="right"/>
      <protection/>
    </xf>
    <xf numFmtId="3" fontId="22" fillId="0" borderId="20" xfId="57" applyNumberFormat="1" applyFont="1" applyBorder="1" applyAlignment="1">
      <alignment horizontal="right"/>
      <protection/>
    </xf>
    <xf numFmtId="0" fontId="23" fillId="0" borderId="19" xfId="57" applyFont="1" applyBorder="1" applyAlignment="1">
      <alignment horizontal="left"/>
      <protection/>
    </xf>
    <xf numFmtId="0" fontId="23" fillId="0" borderId="57" xfId="57" applyFont="1" applyBorder="1" applyAlignment="1">
      <alignment horizontal="center"/>
      <protection/>
    </xf>
    <xf numFmtId="3" fontId="23" fillId="0" borderId="21" xfId="57" applyNumberFormat="1" applyFont="1" applyBorder="1">
      <alignment/>
      <protection/>
    </xf>
    <xf numFmtId="3" fontId="23" fillId="0" borderId="0" xfId="57" applyNumberFormat="1" applyFont="1" applyBorder="1" applyAlignment="1">
      <alignment horizontal="right"/>
      <protection/>
    </xf>
    <xf numFmtId="3" fontId="23" fillId="0" borderId="20" xfId="57" applyNumberFormat="1" applyFont="1" applyBorder="1" applyAlignment="1">
      <alignment horizontal="right"/>
      <protection/>
    </xf>
    <xf numFmtId="0" fontId="23" fillId="0" borderId="20" xfId="57" applyFont="1" applyBorder="1" applyAlignment="1">
      <alignment horizontal="center" wrapText="1"/>
      <protection/>
    </xf>
    <xf numFmtId="0" fontId="1" fillId="0" borderId="20" xfId="57" applyBorder="1">
      <alignment/>
      <protection/>
    </xf>
    <xf numFmtId="3" fontId="23" fillId="0" borderId="0" xfId="57" applyNumberFormat="1" applyFont="1" applyFill="1" applyBorder="1" applyAlignment="1">
      <alignment horizontal="right"/>
      <protection/>
    </xf>
    <xf numFmtId="0" fontId="23" fillId="0" borderId="25" xfId="57" applyFont="1" applyBorder="1" applyAlignment="1">
      <alignment horizontal="center"/>
      <protection/>
    </xf>
    <xf numFmtId="0" fontId="23" fillId="0" borderId="20" xfId="57" applyFont="1" applyBorder="1" applyAlignment="1">
      <alignment horizontal="center"/>
      <protection/>
    </xf>
    <xf numFmtId="3" fontId="1" fillId="0" borderId="20" xfId="57" applyNumberFormat="1" applyBorder="1" applyAlignment="1">
      <alignment horizontal="right"/>
      <protection/>
    </xf>
    <xf numFmtId="3" fontId="1" fillId="0" borderId="0" xfId="57" applyNumberFormat="1" applyFont="1" applyFill="1" applyBorder="1" applyAlignment="1">
      <alignment horizontal="right"/>
      <protection/>
    </xf>
    <xf numFmtId="0" fontId="17" fillId="0" borderId="29" xfId="57" applyFont="1" applyBorder="1" applyAlignment="1">
      <alignment horizontal="right"/>
      <protection/>
    </xf>
    <xf numFmtId="3" fontId="17" fillId="0" borderId="29" xfId="57" applyNumberFormat="1" applyFont="1" applyBorder="1" applyAlignment="1">
      <alignment horizontal="right"/>
      <protection/>
    </xf>
    <xf numFmtId="0" fontId="17" fillId="0" borderId="89" xfId="57" applyFont="1" applyBorder="1" applyAlignment="1">
      <alignment horizontal="left"/>
      <protection/>
    </xf>
    <xf numFmtId="0" fontId="18" fillId="0" borderId="90" xfId="57" applyFont="1" applyBorder="1" applyAlignment="1">
      <alignment horizontal="center" wrapText="1"/>
      <protection/>
    </xf>
    <xf numFmtId="0" fontId="18" fillId="0" borderId="91" xfId="57" applyFont="1" applyBorder="1" applyAlignment="1">
      <alignment horizontal="center"/>
      <protection/>
    </xf>
    <xf numFmtId="0" fontId="18" fillId="0" borderId="52" xfId="57" applyFont="1" applyBorder="1" applyAlignment="1">
      <alignment horizontal="center" wrapText="1"/>
      <protection/>
    </xf>
    <xf numFmtId="0" fontId="18" fillId="0" borderId="92" xfId="57" applyFont="1" applyBorder="1" applyAlignment="1">
      <alignment horizontal="center"/>
      <protection/>
    </xf>
    <xf numFmtId="0" fontId="18" fillId="0" borderId="69" xfId="57" applyFont="1" applyBorder="1" applyAlignment="1">
      <alignment horizontal="center"/>
      <protection/>
    </xf>
    <xf numFmtId="0" fontId="18" fillId="0" borderId="93" xfId="57" applyFont="1" applyBorder="1">
      <alignment/>
      <protection/>
    </xf>
    <xf numFmtId="0" fontId="18" fillId="0" borderId="69" xfId="57" applyFont="1" applyBorder="1">
      <alignment/>
      <protection/>
    </xf>
    <xf numFmtId="0" fontId="18" fillId="0" borderId="19" xfId="57" applyFont="1" applyBorder="1" applyAlignment="1">
      <alignment horizontal="left"/>
      <protection/>
    </xf>
    <xf numFmtId="0" fontId="18" fillId="0" borderId="57" xfId="57" applyFont="1" applyBorder="1" applyAlignment="1">
      <alignment horizontal="center"/>
      <protection/>
    </xf>
    <xf numFmtId="3" fontId="18" fillId="0" borderId="20" xfId="57" applyNumberFormat="1" applyFont="1" applyBorder="1">
      <alignment/>
      <protection/>
    </xf>
    <xf numFmtId="3" fontId="18" fillId="0" borderId="0" xfId="57" applyNumberFormat="1" applyFont="1" applyBorder="1">
      <alignment/>
      <protection/>
    </xf>
    <xf numFmtId="3" fontId="18" fillId="0" borderId="21" xfId="57" applyNumberFormat="1" applyFont="1" applyBorder="1">
      <alignment/>
      <protection/>
    </xf>
    <xf numFmtId="0" fontId="18" fillId="0" borderId="0" xfId="57" applyFont="1" applyBorder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57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3" fillId="0" borderId="19" xfId="57" applyFont="1" applyBorder="1" applyAlignment="1">
      <alignment horizontal="left"/>
      <protection/>
    </xf>
    <xf numFmtId="0" fontId="23" fillId="0" borderId="0" xfId="57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3" fontId="5" fillId="0" borderId="14" xfId="63" applyNumberFormat="1" applyFont="1" applyBorder="1" applyAlignment="1">
      <alignment horizontal="right"/>
      <protection/>
    </xf>
    <xf numFmtId="9" fontId="5" fillId="0" borderId="15" xfId="63" applyNumberFormat="1" applyFont="1" applyBorder="1" applyAlignment="1">
      <alignment horizontal="right"/>
      <protection/>
    </xf>
    <xf numFmtId="3" fontId="5" fillId="0" borderId="17" xfId="63" applyNumberFormat="1" applyFont="1" applyBorder="1" applyAlignment="1">
      <alignment horizontal="right"/>
      <protection/>
    </xf>
    <xf numFmtId="9" fontId="5" fillId="0" borderId="18" xfId="63" applyNumberFormat="1" applyFont="1" applyBorder="1" applyAlignment="1">
      <alignment horizontal="right"/>
      <protection/>
    </xf>
    <xf numFmtId="3" fontId="9" fillId="0" borderId="29" xfId="63" applyNumberFormat="1" applyFont="1" applyBorder="1" applyAlignment="1">
      <alignment/>
      <protection/>
    </xf>
    <xf numFmtId="9" fontId="9" fillId="0" borderId="43" xfId="63" applyNumberFormat="1" applyFont="1" applyBorder="1" applyAlignment="1">
      <alignment/>
      <protection/>
    </xf>
    <xf numFmtId="0" fontId="5" fillId="0" borderId="10" xfId="63" applyFont="1" applyBorder="1" applyAlignment="1">
      <alignment horizontal="center"/>
      <protection/>
    </xf>
    <xf numFmtId="16" fontId="9" fillId="0" borderId="47" xfId="63" applyNumberFormat="1" applyFont="1" applyBorder="1" applyAlignment="1">
      <alignment horizontal="left"/>
      <protection/>
    </xf>
    <xf numFmtId="0" fontId="9" fillId="0" borderId="22" xfId="63" applyFont="1" applyBorder="1" applyAlignment="1">
      <alignment horizontal="left"/>
      <protection/>
    </xf>
    <xf numFmtId="0" fontId="9" fillId="0" borderId="10" xfId="63" applyFont="1" applyBorder="1" applyAlignment="1">
      <alignment horizontal="center"/>
      <protection/>
    </xf>
    <xf numFmtId="16" fontId="9" fillId="0" borderId="47" xfId="63" applyNumberFormat="1" applyFont="1" applyBorder="1" applyAlignment="1">
      <alignment horizontal="center"/>
      <protection/>
    </xf>
    <xf numFmtId="3" fontId="9" fillId="0" borderId="17" xfId="63" applyNumberFormat="1" applyFont="1" applyBorder="1" applyAlignment="1">
      <alignment horizontal="right"/>
      <protection/>
    </xf>
    <xf numFmtId="9" fontId="9" fillId="0" borderId="18" xfId="63" applyNumberFormat="1" applyFont="1" applyBorder="1" applyAlignment="1">
      <alignment horizontal="right"/>
      <protection/>
    </xf>
    <xf numFmtId="3" fontId="9" fillId="0" borderId="14" xfId="63" applyNumberFormat="1" applyFont="1" applyBorder="1" applyAlignment="1">
      <alignment/>
      <protection/>
    </xf>
    <xf numFmtId="3" fontId="5" fillId="0" borderId="14" xfId="63" applyNumberFormat="1" applyFont="1" applyBorder="1" applyAlignment="1">
      <alignment/>
      <protection/>
    </xf>
    <xf numFmtId="9" fontId="9" fillId="0" borderId="15" xfId="63" applyNumberFormat="1" applyFont="1" applyBorder="1" applyAlignment="1">
      <alignment/>
      <protection/>
    </xf>
    <xf numFmtId="3" fontId="9" fillId="0" borderId="34" xfId="63" applyNumberFormat="1" applyFont="1" applyBorder="1" applyAlignment="1">
      <alignment/>
      <protection/>
    </xf>
    <xf numFmtId="3" fontId="6" fillId="0" borderId="19" xfId="63" applyNumberFormat="1" applyFont="1" applyBorder="1" applyAlignment="1">
      <alignment/>
      <protection/>
    </xf>
    <xf numFmtId="3" fontId="6" fillId="0" borderId="20" xfId="63" applyNumberFormat="1" applyFont="1" applyBorder="1" applyAlignment="1">
      <alignment/>
      <protection/>
    </xf>
    <xf numFmtId="9" fontId="6" fillId="0" borderId="21" xfId="63" applyNumberFormat="1" applyFont="1" applyBorder="1" applyAlignment="1">
      <alignment/>
      <protection/>
    </xf>
    <xf numFmtId="3" fontId="6" fillId="0" borderId="19" xfId="63" applyNumberFormat="1" applyFont="1" applyBorder="1" applyAlignment="1">
      <alignment/>
      <protection/>
    </xf>
    <xf numFmtId="3" fontId="6" fillId="0" borderId="20" xfId="63" applyNumberFormat="1" applyFont="1" applyBorder="1" applyAlignment="1">
      <alignment/>
      <protection/>
    </xf>
    <xf numFmtId="9" fontId="8" fillId="0" borderId="21" xfId="63" applyNumberFormat="1" applyFont="1" applyBorder="1" applyAlignment="1">
      <alignment/>
      <protection/>
    </xf>
    <xf numFmtId="3" fontId="5" fillId="0" borderId="17" xfId="63" applyNumberFormat="1" applyFont="1" applyBorder="1" applyAlignment="1">
      <alignment/>
      <protection/>
    </xf>
    <xf numFmtId="9" fontId="9" fillId="0" borderId="18" xfId="63" applyNumberFormat="1" applyFont="1" applyBorder="1" applyAlignment="1">
      <alignment/>
      <protection/>
    </xf>
    <xf numFmtId="3" fontId="5" fillId="0" borderId="94" xfId="63" applyNumberFormat="1" applyFont="1" applyBorder="1" applyAlignment="1">
      <alignment/>
      <protection/>
    </xf>
    <xf numFmtId="9" fontId="22" fillId="0" borderId="56" xfId="64" applyNumberFormat="1" applyFont="1" applyBorder="1" applyAlignment="1">
      <alignment horizontal="right" vertical="center" wrapText="1"/>
      <protection/>
    </xf>
    <xf numFmtId="3" fontId="22" fillId="0" borderId="57" xfId="64" applyNumberFormat="1" applyFont="1" applyBorder="1" applyAlignment="1">
      <alignment wrapText="1"/>
      <protection/>
    </xf>
    <xf numFmtId="3" fontId="22" fillId="0" borderId="55" xfId="64" applyNumberFormat="1" applyFont="1" applyBorder="1">
      <alignment/>
      <protection/>
    </xf>
    <xf numFmtId="9" fontId="22" fillId="0" borderId="21" xfId="64" applyNumberFormat="1" applyFont="1" applyBorder="1" applyAlignment="1">
      <alignment horizontal="right" vertical="center" wrapText="1"/>
      <protection/>
    </xf>
    <xf numFmtId="9" fontId="21" fillId="0" borderId="56" xfId="64" applyNumberFormat="1" applyFont="1" applyBorder="1" applyAlignment="1">
      <alignment horizontal="right" vertical="center" wrapText="1"/>
      <protection/>
    </xf>
    <xf numFmtId="0" fontId="21" fillId="0" borderId="30" xfId="64" applyFont="1" applyBorder="1">
      <alignment/>
      <protection/>
    </xf>
    <xf numFmtId="0" fontId="21" fillId="0" borderId="22" xfId="64" applyFont="1" applyBorder="1">
      <alignment/>
      <protection/>
    </xf>
    <xf numFmtId="3" fontId="21" fillId="0" borderId="34" xfId="64" applyNumberFormat="1" applyFont="1" applyBorder="1" applyAlignment="1">
      <alignment wrapText="1"/>
      <protection/>
    </xf>
    <xf numFmtId="9" fontId="21" fillId="0" borderId="54" xfId="64" applyNumberFormat="1" applyFont="1" applyBorder="1" applyAlignment="1">
      <alignment horizontal="right" vertical="center" wrapText="1"/>
      <protection/>
    </xf>
    <xf numFmtId="3" fontId="21" fillId="0" borderId="34" xfId="64" applyNumberFormat="1" applyFont="1" applyBorder="1" applyAlignment="1">
      <alignment horizontal="right" vertical="center" wrapText="1"/>
      <protection/>
    </xf>
    <xf numFmtId="0" fontId="21" fillId="0" borderId="24" xfId="64" applyFont="1" applyBorder="1" applyAlignment="1">
      <alignment horizontal="left"/>
      <protection/>
    </xf>
    <xf numFmtId="3" fontId="21" fillId="0" borderId="74" xfId="64" applyNumberFormat="1" applyFont="1" applyBorder="1" applyAlignment="1">
      <alignment wrapText="1"/>
      <protection/>
    </xf>
    <xf numFmtId="9" fontId="21" fillId="0" borderId="73" xfId="64" applyNumberFormat="1" applyFont="1" applyBorder="1" applyAlignment="1">
      <alignment horizontal="right" vertical="center" wrapText="1"/>
      <protection/>
    </xf>
    <xf numFmtId="3" fontId="21" fillId="0" borderId="74" xfId="64" applyNumberFormat="1" applyFont="1" applyBorder="1">
      <alignment/>
      <protection/>
    </xf>
    <xf numFmtId="9" fontId="59" fillId="0" borderId="73" xfId="64" applyNumberFormat="1" applyFont="1" applyBorder="1">
      <alignment/>
      <protection/>
    </xf>
    <xf numFmtId="3" fontId="21" fillId="0" borderId="74" xfId="64" applyNumberFormat="1" applyFont="1" applyBorder="1" applyAlignment="1">
      <alignment horizontal="right" vertical="center" wrapText="1"/>
      <protection/>
    </xf>
    <xf numFmtId="9" fontId="21" fillId="0" borderId="18" xfId="64" applyNumberFormat="1" applyFont="1" applyBorder="1" applyAlignment="1">
      <alignment horizontal="right" vertical="center" wrapText="1"/>
      <protection/>
    </xf>
    <xf numFmtId="3" fontId="41" fillId="0" borderId="95" xfId="64" applyNumberFormat="1" applyFont="1" applyBorder="1" applyAlignment="1">
      <alignment horizontal="right" vertical="center" wrapText="1"/>
      <protection/>
    </xf>
    <xf numFmtId="0" fontId="42" fillId="0" borderId="96" xfId="64" applyFont="1" applyBorder="1" applyAlignment="1">
      <alignment horizontal="center" vertical="center"/>
      <protection/>
    </xf>
    <xf numFmtId="3" fontId="21" fillId="0" borderId="57" xfId="64" applyNumberFormat="1" applyFont="1" applyBorder="1" applyAlignment="1">
      <alignment horizontal="right" vertical="center" wrapText="1"/>
      <protection/>
    </xf>
    <xf numFmtId="3" fontId="21" fillId="0" borderId="20" xfId="64" applyNumberFormat="1" applyFont="1" applyBorder="1" applyAlignment="1">
      <alignment horizontal="right" vertical="center" wrapText="1"/>
      <protection/>
    </xf>
    <xf numFmtId="9" fontId="21" fillId="0" borderId="21" xfId="64" applyNumberFormat="1" applyFont="1" applyBorder="1" applyAlignment="1">
      <alignment horizontal="right" vertical="center" wrapText="1"/>
      <protection/>
    </xf>
    <xf numFmtId="3" fontId="23" fillId="0" borderId="20" xfId="64" applyNumberFormat="1" applyFont="1" applyBorder="1" applyAlignment="1">
      <alignment wrapText="1"/>
      <protection/>
    </xf>
    <xf numFmtId="3" fontId="23" fillId="0" borderId="20" xfId="64" applyNumberFormat="1" applyFont="1" applyBorder="1">
      <alignment/>
      <protection/>
    </xf>
    <xf numFmtId="9" fontId="23" fillId="0" borderId="56" xfId="64" applyNumberFormat="1" applyFont="1" applyBorder="1">
      <alignment/>
      <protection/>
    </xf>
    <xf numFmtId="3" fontId="21" fillId="0" borderId="57" xfId="64" applyNumberFormat="1" applyFont="1" applyBorder="1">
      <alignment/>
      <protection/>
    </xf>
    <xf numFmtId="3" fontId="22" fillId="0" borderId="57" xfId="64" applyNumberFormat="1" applyFont="1" applyBorder="1">
      <alignment/>
      <protection/>
    </xf>
    <xf numFmtId="9" fontId="43" fillId="0" borderId="56" xfId="64" applyNumberFormat="1" applyFont="1" applyBorder="1">
      <alignment/>
      <protection/>
    </xf>
    <xf numFmtId="3" fontId="22" fillId="0" borderId="57" xfId="64" applyNumberFormat="1" applyFont="1" applyBorder="1" applyAlignment="1">
      <alignment horizontal="right" vertical="center" wrapText="1"/>
      <protection/>
    </xf>
    <xf numFmtId="3" fontId="21" fillId="0" borderId="20" xfId="64" applyNumberFormat="1" applyFont="1" applyBorder="1">
      <alignment/>
      <protection/>
    </xf>
    <xf numFmtId="3" fontId="21" fillId="0" borderId="0" xfId="64" applyNumberFormat="1" applyFont="1" applyBorder="1">
      <alignment/>
      <protection/>
    </xf>
    <xf numFmtId="3" fontId="23" fillId="0" borderId="58" xfId="64" applyNumberFormat="1" applyFont="1" applyBorder="1">
      <alignment/>
      <protection/>
    </xf>
    <xf numFmtId="9" fontId="26" fillId="0" borderId="56" xfId="64" applyNumberFormat="1" applyFont="1" applyBorder="1">
      <alignment/>
      <protection/>
    </xf>
    <xf numFmtId="3" fontId="21" fillId="0" borderId="14" xfId="64" applyNumberFormat="1" applyFont="1" applyBorder="1" applyAlignment="1">
      <alignment wrapText="1"/>
      <protection/>
    </xf>
    <xf numFmtId="3" fontId="21" fillId="0" borderId="47" xfId="64" applyNumberFormat="1" applyFont="1" applyBorder="1">
      <alignment/>
      <protection/>
    </xf>
    <xf numFmtId="9" fontId="44" fillId="0" borderId="54" xfId="64" applyNumberFormat="1" applyFont="1" applyBorder="1">
      <alignment/>
      <protection/>
    </xf>
    <xf numFmtId="3" fontId="21" fillId="0" borderId="14" xfId="64" applyNumberFormat="1" applyFont="1" applyBorder="1" applyAlignment="1">
      <alignment horizontal="right" vertical="center" wrapText="1"/>
      <protection/>
    </xf>
    <xf numFmtId="3" fontId="22" fillId="0" borderId="66" xfId="64" applyNumberFormat="1" applyFont="1" applyBorder="1" applyAlignment="1">
      <alignment wrapText="1"/>
      <protection/>
    </xf>
    <xf numFmtId="9" fontId="22" fillId="0" borderId="97" xfId="64" applyNumberFormat="1" applyFont="1" applyBorder="1" applyAlignment="1">
      <alignment wrapText="1"/>
      <protection/>
    </xf>
    <xf numFmtId="3" fontId="22" fillId="0" borderId="52" xfId="64" applyNumberFormat="1" applyFont="1" applyBorder="1">
      <alignment/>
      <protection/>
    </xf>
    <xf numFmtId="3" fontId="22" fillId="0" borderId="66" xfId="64" applyNumberFormat="1" applyFont="1" applyBorder="1">
      <alignment/>
      <protection/>
    </xf>
    <xf numFmtId="9" fontId="22" fillId="0" borderId="97" xfId="64" applyNumberFormat="1" applyFont="1" applyBorder="1">
      <alignment/>
      <protection/>
    </xf>
    <xf numFmtId="3" fontId="22" fillId="0" borderId="52" xfId="64" applyNumberFormat="1" applyFont="1" applyBorder="1" applyAlignment="1">
      <alignment horizontal="right" vertical="center" wrapText="1"/>
      <protection/>
    </xf>
    <xf numFmtId="9" fontId="22" fillId="0" borderId="32" xfId="64" applyNumberFormat="1" applyFont="1" applyBorder="1">
      <alignment/>
      <protection/>
    </xf>
    <xf numFmtId="9" fontId="23" fillId="0" borderId="73" xfId="64" applyNumberFormat="1" applyFont="1" applyBorder="1">
      <alignment/>
      <protection/>
    </xf>
    <xf numFmtId="9" fontId="21" fillId="0" borderId="54" xfId="64" applyNumberFormat="1" applyFont="1" applyBorder="1">
      <alignment/>
      <protection/>
    </xf>
    <xf numFmtId="0" fontId="49" fillId="0" borderId="0" xfId="59" applyFont="1" applyAlignment="1">
      <alignment horizontal="center"/>
      <protection/>
    </xf>
    <xf numFmtId="0" fontId="18" fillId="0" borderId="93" xfId="57" applyFont="1" applyBorder="1" applyAlignment="1">
      <alignment horizontal="center"/>
      <protection/>
    </xf>
    <xf numFmtId="0" fontId="14" fillId="0" borderId="0" xfId="59" applyFont="1" applyBorder="1" applyAlignment="1">
      <alignment horizontal="center"/>
      <protection/>
    </xf>
    <xf numFmtId="0" fontId="60" fillId="0" borderId="0" xfId="59" applyFont="1" applyBorder="1" applyAlignment="1">
      <alignment horizontal="center" wrapText="1"/>
      <protection/>
    </xf>
    <xf numFmtId="0" fontId="60" fillId="0" borderId="98" xfId="59" applyFont="1" applyBorder="1" applyAlignment="1">
      <alignment horizontal="center" wrapText="1"/>
      <protection/>
    </xf>
    <xf numFmtId="0" fontId="60" fillId="0" borderId="99" xfId="59" applyFont="1" applyBorder="1" applyAlignment="1">
      <alignment horizontal="center" wrapText="1"/>
      <protection/>
    </xf>
    <xf numFmtId="0" fontId="60" fillId="0" borderId="54" xfId="59" applyFont="1" applyBorder="1" applyAlignment="1">
      <alignment horizontal="center" wrapText="1"/>
      <protection/>
    </xf>
    <xf numFmtId="0" fontId="60" fillId="0" borderId="56" xfId="59" applyFont="1" applyBorder="1" applyAlignment="1">
      <alignment horizontal="center" wrapText="1"/>
      <protection/>
    </xf>
    <xf numFmtId="3" fontId="14" fillId="0" borderId="98" xfId="59" applyNumberFormat="1" applyFont="1" applyBorder="1" applyAlignment="1">
      <alignment/>
      <protection/>
    </xf>
    <xf numFmtId="0" fontId="14" fillId="0" borderId="25" xfId="59" applyFont="1" applyBorder="1" applyAlignment="1">
      <alignment horizontal="center"/>
      <protection/>
    </xf>
    <xf numFmtId="0" fontId="14" fillId="0" borderId="25" xfId="59" applyFont="1" applyBorder="1" applyAlignment="1">
      <alignment horizontal="left"/>
      <protection/>
    </xf>
    <xf numFmtId="168" fontId="14" fillId="0" borderId="98" xfId="59" applyNumberFormat="1" applyFont="1" applyBorder="1" applyAlignment="1">
      <alignment horizontal="right"/>
      <protection/>
    </xf>
    <xf numFmtId="168" fontId="14" fillId="0" borderId="56" xfId="59" applyNumberFormat="1" applyFont="1" applyBorder="1" applyAlignment="1">
      <alignment horizontal="right"/>
      <protection/>
    </xf>
    <xf numFmtId="3" fontId="34" fillId="0" borderId="56" xfId="59" applyNumberFormat="1" applyFont="1" applyBorder="1" applyAlignment="1">
      <alignment horizontal="right"/>
      <protection/>
    </xf>
    <xf numFmtId="3" fontId="34" fillId="0" borderId="0" xfId="59" applyNumberFormat="1" applyFont="1" applyBorder="1" applyAlignment="1">
      <alignment horizontal="right"/>
      <protection/>
    </xf>
    <xf numFmtId="3" fontId="34" fillId="0" borderId="21" xfId="59" applyNumberFormat="1" applyFont="1" applyBorder="1" applyAlignment="1">
      <alignment horizontal="right"/>
      <protection/>
    </xf>
    <xf numFmtId="168" fontId="34" fillId="0" borderId="56" xfId="59" applyNumberFormat="1" applyFont="1" applyBorder="1" applyAlignment="1">
      <alignment horizontal="right"/>
      <protection/>
    </xf>
    <xf numFmtId="168" fontId="34" fillId="0" borderId="98" xfId="59" applyNumberFormat="1" applyFont="1" applyBorder="1" applyAlignment="1">
      <alignment horizontal="right"/>
      <protection/>
    </xf>
    <xf numFmtId="3" fontId="14" fillId="0" borderId="56" xfId="59" applyNumberFormat="1" applyFont="1" applyBorder="1" applyAlignment="1">
      <alignment horizontal="right"/>
      <protection/>
    </xf>
    <xf numFmtId="3" fontId="14" fillId="0" borderId="0" xfId="59" applyNumberFormat="1" applyFont="1" applyBorder="1" applyAlignment="1">
      <alignment horizontal="right"/>
      <protection/>
    </xf>
    <xf numFmtId="3" fontId="14" fillId="0" borderId="21" xfId="59" applyNumberFormat="1" applyFont="1" applyBorder="1" applyAlignment="1">
      <alignment horizontal="right"/>
      <protection/>
    </xf>
    <xf numFmtId="0" fontId="32" fillId="0" borderId="89" xfId="59" applyFont="1" applyBorder="1" applyAlignment="1">
      <alignment horizontal="left"/>
      <protection/>
    </xf>
    <xf numFmtId="0" fontId="32" fillId="0" borderId="59" xfId="59" applyFont="1" applyBorder="1" applyAlignment="1">
      <alignment horizontal="left"/>
      <protection/>
    </xf>
    <xf numFmtId="168" fontId="32" fillId="0" borderId="100" xfId="59" applyNumberFormat="1" applyFont="1" applyBorder="1" applyAlignment="1">
      <alignment horizontal="right"/>
      <protection/>
    </xf>
    <xf numFmtId="168" fontId="32" fillId="0" borderId="60" xfId="59" applyNumberFormat="1" applyFont="1" applyBorder="1" applyAlignment="1">
      <alignment horizontal="right"/>
      <protection/>
    </xf>
    <xf numFmtId="3" fontId="32" fillId="0" borderId="60" xfId="59" applyNumberFormat="1" applyFont="1" applyBorder="1" applyAlignment="1">
      <alignment horizontal="right"/>
      <protection/>
    </xf>
    <xf numFmtId="3" fontId="32" fillId="0" borderId="59" xfId="59" applyNumberFormat="1" applyFont="1" applyBorder="1" applyAlignment="1">
      <alignment horizontal="right"/>
      <protection/>
    </xf>
    <xf numFmtId="3" fontId="32" fillId="0" borderId="43" xfId="59" applyNumberFormat="1" applyFont="1" applyBorder="1" applyAlignment="1">
      <alignment horizontal="right"/>
      <protection/>
    </xf>
    <xf numFmtId="3" fontId="14" fillId="0" borderId="56" xfId="59" applyNumberFormat="1" applyFont="1" applyBorder="1" applyAlignment="1">
      <alignment/>
      <protection/>
    </xf>
    <xf numFmtId="3" fontId="14" fillId="0" borderId="0" xfId="59" applyNumberFormat="1" applyFont="1" applyBorder="1" applyAlignment="1">
      <alignment/>
      <protection/>
    </xf>
    <xf numFmtId="3" fontId="14" fillId="0" borderId="21" xfId="59" applyNumberFormat="1" applyFont="1" applyBorder="1" applyAlignment="1">
      <alignment/>
      <protection/>
    </xf>
    <xf numFmtId="3" fontId="60" fillId="0" borderId="98" xfId="59" applyNumberFormat="1" applyFont="1" applyBorder="1" applyAlignment="1">
      <alignment horizontal="center" wrapText="1"/>
      <protection/>
    </xf>
    <xf numFmtId="3" fontId="32" fillId="0" borderId="100" xfId="59" applyNumberFormat="1" applyFont="1" applyBorder="1" applyAlignment="1">
      <alignment/>
      <protection/>
    </xf>
    <xf numFmtId="3" fontId="32" fillId="0" borderId="60" xfId="59" applyNumberFormat="1" applyFont="1" applyBorder="1" applyAlignment="1">
      <alignment/>
      <protection/>
    </xf>
    <xf numFmtId="3" fontId="32" fillId="0" borderId="59" xfId="59" applyNumberFormat="1" applyFont="1" applyBorder="1" applyAlignment="1">
      <alignment/>
      <protection/>
    </xf>
    <xf numFmtId="3" fontId="32" fillId="0" borderId="43" xfId="59" applyNumberFormat="1" applyFont="1" applyBorder="1" applyAlignment="1">
      <alignment/>
      <protection/>
    </xf>
    <xf numFmtId="0" fontId="60" fillId="0" borderId="58" xfId="59" applyFont="1" applyBorder="1" applyAlignment="1">
      <alignment horizontal="center" wrapText="1"/>
      <protection/>
    </xf>
    <xf numFmtId="3" fontId="14" fillId="0" borderId="58" xfId="59" applyNumberFormat="1" applyFont="1" applyBorder="1" applyAlignment="1">
      <alignment/>
      <protection/>
    </xf>
    <xf numFmtId="3" fontId="32" fillId="0" borderId="49" xfId="59" applyNumberFormat="1" applyFont="1" applyBorder="1" applyAlignment="1">
      <alignment/>
      <protection/>
    </xf>
    <xf numFmtId="0" fontId="60" fillId="0" borderId="73" xfId="59" applyFont="1" applyBorder="1" applyAlignment="1">
      <alignment horizontal="center" wrapText="1"/>
      <protection/>
    </xf>
    <xf numFmtId="3" fontId="14" fillId="0" borderId="97" xfId="59" applyNumberFormat="1" applyFont="1" applyBorder="1" applyAlignment="1">
      <alignment/>
      <protection/>
    </xf>
    <xf numFmtId="0" fontId="60" fillId="0" borderId="18" xfId="59" applyFont="1" applyBorder="1" applyAlignment="1">
      <alignment horizontal="center" wrapText="1"/>
      <protection/>
    </xf>
    <xf numFmtId="3" fontId="14" fillId="0" borderId="58" xfId="59" applyNumberFormat="1" applyFont="1" applyBorder="1" applyAlignment="1">
      <alignment horizontal="right"/>
      <protection/>
    </xf>
    <xf numFmtId="3" fontId="34" fillId="0" borderId="58" xfId="59" applyNumberFormat="1" applyFont="1" applyBorder="1" applyAlignment="1">
      <alignment horizontal="right"/>
      <protection/>
    </xf>
    <xf numFmtId="3" fontId="32" fillId="0" borderId="49" xfId="59" applyNumberFormat="1" applyFont="1" applyBorder="1" applyAlignment="1">
      <alignment horizontal="right"/>
      <protection/>
    </xf>
    <xf numFmtId="3" fontId="9" fillId="0" borderId="28" xfId="63" applyNumberFormat="1" applyFont="1" applyBorder="1" applyAlignment="1">
      <alignment/>
      <protection/>
    </xf>
    <xf numFmtId="3" fontId="6" fillId="0" borderId="57" xfId="63" applyNumberFormat="1" applyFont="1" applyBorder="1" applyAlignment="1">
      <alignment/>
      <protection/>
    </xf>
    <xf numFmtId="3" fontId="6" fillId="0" borderId="74" xfId="63" applyNumberFormat="1" applyFont="1" applyBorder="1" applyAlignment="1">
      <alignment/>
      <protection/>
    </xf>
    <xf numFmtId="9" fontId="7" fillId="0" borderId="43" xfId="61" applyNumberFormat="1" applyFont="1" applyBorder="1" applyAlignment="1">
      <alignment horizontal="right"/>
      <protection/>
    </xf>
    <xf numFmtId="9" fontId="15" fillId="0" borderId="43" xfId="62" applyNumberFormat="1" applyFont="1" applyBorder="1">
      <alignment/>
      <protection/>
    </xf>
    <xf numFmtId="9" fontId="5" fillId="0" borderId="56" xfId="59" applyNumberFormat="1" applyFont="1" applyBorder="1" applyAlignment="1">
      <alignment/>
      <protection/>
    </xf>
    <xf numFmtId="0" fontId="9" fillId="0" borderId="19" xfId="63" applyFont="1" applyBorder="1" applyAlignment="1">
      <alignment horizontal="center"/>
      <protection/>
    </xf>
    <xf numFmtId="3" fontId="5" fillId="0" borderId="20" xfId="63" applyNumberFormat="1" applyFont="1" applyBorder="1" applyAlignment="1">
      <alignment horizontal="right"/>
      <protection/>
    </xf>
    <xf numFmtId="9" fontId="5" fillId="0" borderId="21" xfId="63" applyNumberFormat="1" applyFont="1" applyBorder="1" applyAlignment="1">
      <alignment horizontal="right"/>
      <protection/>
    </xf>
    <xf numFmtId="3" fontId="5" fillId="0" borderId="57" xfId="63" applyNumberFormat="1" applyFont="1" applyBorder="1" applyAlignment="1">
      <alignment horizontal="right"/>
      <protection/>
    </xf>
    <xf numFmtId="3" fontId="5" fillId="0" borderId="19" xfId="63" applyNumberFormat="1" applyFont="1" applyBorder="1" applyAlignment="1">
      <alignment/>
      <protection/>
    </xf>
    <xf numFmtId="3" fontId="8" fillId="0" borderId="20" xfId="63" applyNumberFormat="1" applyFont="1" applyBorder="1" applyAlignment="1">
      <alignment/>
      <protection/>
    </xf>
    <xf numFmtId="3" fontId="5" fillId="0" borderId="19" xfId="63" applyNumberFormat="1" applyFont="1" applyBorder="1" applyAlignment="1">
      <alignment horizontal="right"/>
      <protection/>
    </xf>
    <xf numFmtId="3" fontId="5" fillId="0" borderId="20" xfId="63" applyNumberFormat="1" applyFont="1" applyBorder="1" applyAlignment="1">
      <alignment horizontal="right"/>
      <protection/>
    </xf>
    <xf numFmtId="3" fontId="22" fillId="0" borderId="52" xfId="64" applyNumberFormat="1" applyFont="1" applyBorder="1" applyAlignment="1">
      <alignment wrapText="1"/>
      <protection/>
    </xf>
    <xf numFmtId="0" fontId="17" fillId="0" borderId="101" xfId="68" applyFont="1" applyBorder="1">
      <alignment/>
      <protection/>
    </xf>
    <xf numFmtId="0" fontId="17" fillId="0" borderId="28" xfId="68" applyFont="1" applyBorder="1">
      <alignment/>
      <protection/>
    </xf>
    <xf numFmtId="168" fontId="14" fillId="0" borderId="55" xfId="59" applyNumberFormat="1" applyFont="1" applyBorder="1" applyAlignment="1">
      <alignment horizontal="right"/>
      <protection/>
    </xf>
    <xf numFmtId="168" fontId="34" fillId="0" borderId="55" xfId="59" applyNumberFormat="1" applyFont="1" applyBorder="1" applyAlignment="1">
      <alignment horizontal="right"/>
      <protection/>
    </xf>
    <xf numFmtId="168" fontId="32" fillId="0" borderId="61" xfId="59" applyNumberFormat="1" applyFont="1" applyBorder="1" applyAlignment="1">
      <alignment horizontal="right"/>
      <protection/>
    </xf>
    <xf numFmtId="0" fontId="5" fillId="0" borderId="47" xfId="56" applyFont="1" applyBorder="1" applyAlignment="1">
      <alignment horizontal="left"/>
      <protection/>
    </xf>
    <xf numFmtId="0" fontId="5" fillId="0" borderId="22" xfId="56" applyFont="1" applyBorder="1" applyAlignment="1">
      <alignment horizontal="left"/>
      <protection/>
    </xf>
    <xf numFmtId="0" fontId="5" fillId="0" borderId="34" xfId="56" applyFont="1" applyBorder="1" applyAlignment="1">
      <alignment horizontal="left"/>
      <protection/>
    </xf>
    <xf numFmtId="0" fontId="5" fillId="0" borderId="30" xfId="56" applyFont="1" applyBorder="1" applyAlignment="1">
      <alignment horizontal="left"/>
      <protection/>
    </xf>
    <xf numFmtId="0" fontId="5" fillId="0" borderId="74" xfId="56" applyFont="1" applyBorder="1" applyAlignment="1">
      <alignment horizontal="left"/>
      <protection/>
    </xf>
    <xf numFmtId="0" fontId="5" fillId="0" borderId="57" xfId="56" applyFont="1" applyBorder="1" applyAlignment="1">
      <alignment/>
      <protection/>
    </xf>
    <xf numFmtId="0" fontId="1" fillId="0" borderId="27" xfId="61" applyBorder="1" applyAlignment="1">
      <alignment horizontal="left"/>
      <protection/>
    </xf>
    <xf numFmtId="0" fontId="1" fillId="0" borderId="0" xfId="61" applyBorder="1" applyAlignment="1">
      <alignment horizontal="left"/>
      <protection/>
    </xf>
    <xf numFmtId="0" fontId="5" fillId="0" borderId="0" xfId="0" applyFont="1" applyAlignment="1">
      <alignment/>
    </xf>
    <xf numFmtId="3" fontId="1" fillId="0" borderId="57" xfId="61" applyNumberFormat="1" applyBorder="1" applyAlignment="1">
      <alignment horizontal="right"/>
      <protection/>
    </xf>
    <xf numFmtId="0" fontId="0" fillId="0" borderId="58" xfId="0" applyBorder="1" applyAlignment="1">
      <alignment/>
    </xf>
    <xf numFmtId="49" fontId="9" fillId="0" borderId="19" xfId="61" applyNumberFormat="1" applyFont="1" applyBorder="1" applyAlignment="1">
      <alignment horizontal="center"/>
      <protection/>
    </xf>
    <xf numFmtId="0" fontId="0" fillId="0" borderId="27" xfId="0" applyBorder="1" applyAlignment="1">
      <alignment/>
    </xf>
    <xf numFmtId="49" fontId="8" fillId="0" borderId="10" xfId="61" applyNumberFormat="1" applyFont="1" applyBorder="1" applyAlignment="1">
      <alignment horizontal="center"/>
      <protection/>
    </xf>
    <xf numFmtId="49" fontId="9" fillId="0" borderId="10" xfId="61" applyNumberFormat="1" applyFont="1" applyBorder="1" applyAlignment="1">
      <alignment horizontal="center"/>
      <protection/>
    </xf>
    <xf numFmtId="49" fontId="5" fillId="0" borderId="25" xfId="61" applyNumberFormat="1" applyFont="1" applyBorder="1" applyAlignment="1">
      <alignment horizontal="center"/>
      <protection/>
    </xf>
    <xf numFmtId="3" fontId="4" fillId="0" borderId="47" xfId="61" applyNumberFormat="1" applyFont="1" applyBorder="1" applyAlignment="1">
      <alignment horizontal="right" wrapText="1"/>
      <protection/>
    </xf>
    <xf numFmtId="3" fontId="4" fillId="0" borderId="14" xfId="61" applyNumberFormat="1" applyFont="1" applyBorder="1" applyAlignment="1">
      <alignment horizontal="right" wrapText="1"/>
      <protection/>
    </xf>
    <xf numFmtId="3" fontId="1" fillId="0" borderId="58" xfId="61" applyNumberFormat="1" applyBorder="1" applyAlignment="1">
      <alignment horizontal="right"/>
      <protection/>
    </xf>
    <xf numFmtId="9" fontId="3" fillId="0" borderId="15" xfId="61" applyNumberFormat="1" applyFont="1" applyBorder="1" applyAlignment="1">
      <alignment horizontal="right"/>
      <protection/>
    </xf>
    <xf numFmtId="0" fontId="20" fillId="0" borderId="27" xfId="61" applyFont="1" applyBorder="1" applyAlignment="1">
      <alignment horizontal="left"/>
      <protection/>
    </xf>
    <xf numFmtId="3" fontId="20" fillId="0" borderId="14" xfId="61" applyNumberFormat="1" applyFont="1" applyBorder="1" applyAlignment="1">
      <alignment horizontal="right"/>
      <protection/>
    </xf>
    <xf numFmtId="49" fontId="9" fillId="0" borderId="101" xfId="61" applyNumberFormat="1" applyFont="1" applyBorder="1" applyAlignment="1">
      <alignment horizontal="center"/>
      <protection/>
    </xf>
    <xf numFmtId="3" fontId="3" fillId="0" borderId="20" xfId="61" applyNumberFormat="1" applyFont="1" applyBorder="1" applyAlignment="1">
      <alignment horizontal="right"/>
      <protection/>
    </xf>
    <xf numFmtId="9" fontId="12" fillId="0" borderId="21" xfId="61" applyNumberFormat="1" applyFont="1" applyBorder="1" applyAlignment="1">
      <alignment horizontal="right"/>
      <protection/>
    </xf>
    <xf numFmtId="3" fontId="4" fillId="0" borderId="14" xfId="61" applyNumberFormat="1" applyFont="1" applyBorder="1" applyAlignment="1">
      <alignment horizontal="right"/>
      <protection/>
    </xf>
    <xf numFmtId="9" fontId="4" fillId="0" borderId="15" xfId="61" applyNumberFormat="1" applyFont="1" applyBorder="1" applyAlignment="1">
      <alignment horizontal="right"/>
      <protection/>
    </xf>
    <xf numFmtId="0" fontId="8" fillId="0" borderId="10" xfId="6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9" fillId="0" borderId="71" xfId="61" applyFont="1" applyBorder="1" applyAlignment="1">
      <alignment horizontal="left"/>
      <protection/>
    </xf>
    <xf numFmtId="0" fontId="8" fillId="0" borderId="10" xfId="62" applyFont="1" applyBorder="1" applyAlignment="1">
      <alignment horizontal="center"/>
      <protection/>
    </xf>
    <xf numFmtId="3" fontId="4" fillId="0" borderId="14" xfId="62" applyNumberFormat="1" applyFont="1" applyBorder="1" applyAlignment="1">
      <alignment horizontal="right"/>
      <protection/>
    </xf>
    <xf numFmtId="9" fontId="4" fillId="0" borderId="15" xfId="62" applyNumberFormat="1" applyFont="1" applyBorder="1" applyAlignment="1">
      <alignment horizontal="right"/>
      <protection/>
    </xf>
    <xf numFmtId="49" fontId="5" fillId="0" borderId="19" xfId="62" applyNumberFormat="1" applyFont="1" applyBorder="1" applyAlignment="1">
      <alignment horizontal="center"/>
      <protection/>
    </xf>
    <xf numFmtId="0" fontId="5" fillId="0" borderId="0" xfId="62" applyFont="1" applyBorder="1" applyAlignment="1">
      <alignment horizontal="left"/>
      <protection/>
    </xf>
    <xf numFmtId="3" fontId="0" fillId="0" borderId="58" xfId="62" applyNumberFormat="1" applyBorder="1" applyAlignment="1">
      <alignment horizontal="right"/>
      <protection/>
    </xf>
    <xf numFmtId="0" fontId="5" fillId="0" borderId="57" xfId="62" applyFont="1" applyBorder="1" applyAlignment="1">
      <alignment horizontal="left"/>
      <protection/>
    </xf>
    <xf numFmtId="3" fontId="15" fillId="0" borderId="52" xfId="62" applyNumberFormat="1" applyFont="1" applyBorder="1">
      <alignment/>
      <protection/>
    </xf>
    <xf numFmtId="9" fontId="15" fillId="0" borderId="68" xfId="62" applyNumberFormat="1" applyFont="1" applyBorder="1">
      <alignment/>
      <protection/>
    </xf>
    <xf numFmtId="9" fontId="3" fillId="0" borderId="15" xfId="62" applyNumberFormat="1" applyFont="1" applyBorder="1" applyAlignment="1">
      <alignment horizontal="right"/>
      <protection/>
    </xf>
    <xf numFmtId="49" fontId="8" fillId="0" borderId="10" xfId="62" applyNumberFormat="1" applyFont="1" applyBorder="1" applyAlignment="1">
      <alignment horizontal="center"/>
      <protection/>
    </xf>
    <xf numFmtId="49" fontId="9" fillId="0" borderId="10" xfId="62" applyNumberFormat="1" applyFont="1" applyBorder="1" applyAlignment="1">
      <alignment horizontal="center" vertical="center"/>
      <protection/>
    </xf>
    <xf numFmtId="0" fontId="14" fillId="0" borderId="47" xfId="59" applyFont="1" applyBorder="1" applyAlignment="1">
      <alignment horizontal="center"/>
      <protection/>
    </xf>
    <xf numFmtId="0" fontId="9" fillId="0" borderId="47" xfId="63" applyFont="1" applyBorder="1" applyAlignment="1">
      <alignment horizontal="center" vertical="center"/>
      <protection/>
    </xf>
    <xf numFmtId="0" fontId="9" fillId="0" borderId="23" xfId="63" applyFont="1" applyBorder="1" applyAlignment="1">
      <alignment horizontal="left"/>
      <protection/>
    </xf>
    <xf numFmtId="0" fontId="45" fillId="0" borderId="0" xfId="63" applyFont="1" applyBorder="1" applyAlignment="1">
      <alignment horizontal="center"/>
      <protection/>
    </xf>
    <xf numFmtId="3" fontId="8" fillId="0" borderId="0" xfId="63" applyNumberFormat="1" applyFont="1" applyBorder="1" applyAlignment="1">
      <alignment/>
      <protection/>
    </xf>
    <xf numFmtId="9" fontId="8" fillId="0" borderId="0" xfId="63" applyNumberFormat="1" applyFont="1" applyBorder="1" applyAlignment="1">
      <alignment/>
      <protection/>
    </xf>
    <xf numFmtId="3" fontId="45" fillId="0" borderId="0" xfId="63" applyNumberFormat="1" applyFont="1" applyBorder="1" applyAlignment="1">
      <alignment horizontal="right"/>
      <protection/>
    </xf>
    <xf numFmtId="9" fontId="45" fillId="0" borderId="0" xfId="63" applyNumberFormat="1" applyFont="1" applyBorder="1" applyAlignment="1">
      <alignment horizontal="right"/>
      <protection/>
    </xf>
    <xf numFmtId="3" fontId="22" fillId="0" borderId="102" xfId="64" applyNumberFormat="1" applyFont="1" applyBorder="1">
      <alignment/>
      <protection/>
    </xf>
    <xf numFmtId="9" fontId="8" fillId="0" borderId="47" xfId="63" applyNumberFormat="1" applyFont="1" applyBorder="1" applyAlignment="1">
      <alignment/>
      <protection/>
    </xf>
    <xf numFmtId="9" fontId="9" fillId="0" borderId="47" xfId="63" applyNumberFormat="1" applyFont="1" applyBorder="1" applyAlignment="1">
      <alignment horizontal="right"/>
      <protection/>
    </xf>
    <xf numFmtId="0" fontId="5" fillId="0" borderId="47" xfId="63" applyFont="1" applyBorder="1" applyAlignment="1">
      <alignment/>
      <protection/>
    </xf>
    <xf numFmtId="9" fontId="5" fillId="0" borderId="47" xfId="63" applyNumberFormat="1" applyFont="1" applyBorder="1" applyAlignment="1">
      <alignment/>
      <protection/>
    </xf>
    <xf numFmtId="9" fontId="32" fillId="0" borderId="78" xfId="59" applyNumberFormat="1" applyFont="1" applyBorder="1" applyAlignment="1">
      <alignment/>
      <protection/>
    </xf>
    <xf numFmtId="9" fontId="31" fillId="0" borderId="58" xfId="59" applyNumberFormat="1" applyFont="1" applyBorder="1" applyAlignment="1">
      <alignment/>
      <protection/>
    </xf>
    <xf numFmtId="9" fontId="14" fillId="0" borderId="58" xfId="59" applyNumberFormat="1" applyFont="1" applyBorder="1" applyAlignment="1">
      <alignment/>
      <protection/>
    </xf>
    <xf numFmtId="9" fontId="31" fillId="0" borderId="47" xfId="59" applyNumberFormat="1" applyFont="1" applyBorder="1" applyAlignment="1">
      <alignment/>
      <protection/>
    </xf>
    <xf numFmtId="0" fontId="0" fillId="0" borderId="98" xfId="0" applyBorder="1" applyAlignment="1">
      <alignment/>
    </xf>
    <xf numFmtId="3" fontId="14" fillId="0" borderId="55" xfId="59" applyNumberFormat="1" applyFont="1" applyBorder="1" applyAlignment="1">
      <alignment/>
      <protection/>
    </xf>
    <xf numFmtId="3" fontId="14" fillId="0" borderId="55" xfId="59" applyNumberFormat="1" applyFont="1" applyBorder="1" applyAlignment="1">
      <alignment/>
      <protection/>
    </xf>
    <xf numFmtId="3" fontId="10" fillId="0" borderId="55" xfId="59" applyNumberFormat="1" applyFont="1" applyBorder="1" applyAlignment="1">
      <alignment/>
      <protection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5" fillId="0" borderId="0" xfId="62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47" xfId="56" applyFont="1" applyBorder="1" applyAlignment="1">
      <alignment horizontal="left"/>
      <protection/>
    </xf>
    <xf numFmtId="0" fontId="5" fillId="0" borderId="14" xfId="56" applyFont="1" applyBorder="1" applyAlignment="1">
      <alignment horizontal="left"/>
      <protection/>
    </xf>
    <xf numFmtId="49" fontId="11" fillId="0" borderId="0" xfId="61" applyNumberFormat="1" applyFont="1" applyBorder="1" applyAlignment="1">
      <alignment horizontal="left"/>
      <protection/>
    </xf>
    <xf numFmtId="0" fontId="11" fillId="0" borderId="0" xfId="61" applyFont="1" applyBorder="1" applyAlignment="1">
      <alignment horizontal="left"/>
      <protection/>
    </xf>
    <xf numFmtId="3" fontId="4" fillId="0" borderId="0" xfId="61" applyNumberFormat="1" applyFont="1" applyBorder="1">
      <alignment/>
      <protection/>
    </xf>
    <xf numFmtId="9" fontId="4" fillId="0" borderId="0" xfId="61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3" fontId="0" fillId="0" borderId="58" xfId="62" applyNumberFormat="1" applyFill="1" applyBorder="1" applyAlignment="1">
      <alignment horizontal="right"/>
      <protection/>
    </xf>
    <xf numFmtId="3" fontId="16" fillId="0" borderId="29" xfId="62" applyNumberFormat="1" applyFont="1" applyBorder="1">
      <alignment/>
      <protection/>
    </xf>
    <xf numFmtId="0" fontId="5" fillId="0" borderId="58" xfId="0" applyFont="1" applyBorder="1" applyAlignment="1">
      <alignment/>
    </xf>
    <xf numFmtId="9" fontId="108" fillId="0" borderId="56" xfId="59" applyNumberFormat="1" applyFont="1" applyBorder="1" applyAlignment="1">
      <alignment/>
      <protection/>
    </xf>
    <xf numFmtId="3" fontId="5" fillId="0" borderId="58" xfId="0" applyNumberFormat="1" applyFont="1" applyBorder="1" applyAlignment="1">
      <alignment/>
    </xf>
    <xf numFmtId="3" fontId="5" fillId="0" borderId="20" xfId="63" applyNumberFormat="1" applyFont="1" applyBorder="1" applyAlignment="1">
      <alignment horizontal="right"/>
      <protection/>
    </xf>
    <xf numFmtId="3" fontId="5" fillId="0" borderId="14" xfId="63" applyNumberFormat="1" applyFont="1" applyBorder="1" applyAlignment="1">
      <alignment horizontal="right"/>
      <protection/>
    </xf>
    <xf numFmtId="0" fontId="21" fillId="0" borderId="33" xfId="64" applyFont="1" applyBorder="1" applyAlignment="1">
      <alignment horizontal="center"/>
      <protection/>
    </xf>
    <xf numFmtId="16" fontId="21" fillId="0" borderId="25" xfId="64" applyNumberFormat="1" applyFont="1" applyBorder="1" applyAlignment="1">
      <alignment horizontal="center"/>
      <protection/>
    </xf>
    <xf numFmtId="49" fontId="21" fillId="0" borderId="33" xfId="64" applyNumberFormat="1" applyFont="1" applyBorder="1" applyAlignment="1">
      <alignment horizontal="center"/>
      <protection/>
    </xf>
    <xf numFmtId="49" fontId="21" fillId="0" borderId="10" xfId="64" applyNumberFormat="1" applyFont="1" applyBorder="1" applyAlignment="1">
      <alignment horizontal="center"/>
      <protection/>
    </xf>
    <xf numFmtId="3" fontId="23" fillId="0" borderId="55" xfId="64" applyNumberFormat="1" applyFont="1" applyBorder="1">
      <alignment/>
      <protection/>
    </xf>
    <xf numFmtId="3" fontId="23" fillId="0" borderId="72" xfId="64" applyNumberFormat="1" applyFont="1" applyBorder="1">
      <alignment/>
      <protection/>
    </xf>
    <xf numFmtId="49" fontId="23" fillId="0" borderId="0" xfId="65" applyNumberFormat="1" applyFont="1" applyBorder="1">
      <alignment/>
      <protection/>
    </xf>
    <xf numFmtId="49" fontId="22" fillId="0" borderId="19" xfId="65" applyNumberFormat="1" applyFont="1" applyBorder="1">
      <alignment/>
      <protection/>
    </xf>
    <xf numFmtId="49" fontId="22" fillId="0" borderId="26" xfId="65" applyNumberFormat="1" applyFont="1" applyBorder="1">
      <alignment/>
      <protection/>
    </xf>
    <xf numFmtId="49" fontId="23" fillId="0" borderId="27" xfId="65" applyNumberFormat="1" applyFont="1" applyBorder="1">
      <alignment/>
      <protection/>
    </xf>
    <xf numFmtId="49" fontId="51" fillId="0" borderId="19" xfId="65" applyNumberFormat="1" applyFont="1" applyBorder="1">
      <alignment/>
      <protection/>
    </xf>
    <xf numFmtId="49" fontId="51" fillId="0" borderId="0" xfId="65" applyNumberFormat="1" applyFont="1" applyBorder="1">
      <alignment/>
      <protection/>
    </xf>
    <xf numFmtId="49" fontId="51" fillId="0" borderId="16" xfId="65" applyNumberFormat="1" applyFont="1" applyBorder="1">
      <alignment/>
      <protection/>
    </xf>
    <xf numFmtId="49" fontId="23" fillId="0" borderId="19" xfId="65" applyNumberFormat="1" applyFont="1" applyBorder="1">
      <alignment/>
      <protection/>
    </xf>
    <xf numFmtId="49" fontId="23" fillId="0" borderId="0" xfId="65" applyNumberFormat="1" applyFont="1" applyFill="1" applyBorder="1" applyAlignment="1">
      <alignment wrapText="1"/>
      <protection/>
    </xf>
    <xf numFmtId="49" fontId="50" fillId="0" borderId="26" xfId="65" applyNumberFormat="1" applyFont="1" applyBorder="1">
      <alignment/>
      <protection/>
    </xf>
    <xf numFmtId="49" fontId="50" fillId="0" borderId="27" xfId="65" applyNumberFormat="1" applyFont="1" applyBorder="1">
      <alignment/>
      <protection/>
    </xf>
    <xf numFmtId="49" fontId="51" fillId="0" borderId="30" xfId="65" applyNumberFormat="1" applyFont="1" applyBorder="1">
      <alignment/>
      <protection/>
    </xf>
    <xf numFmtId="49" fontId="50" fillId="0" borderId="103" xfId="65" applyNumberFormat="1" applyFont="1" applyBorder="1" applyAlignment="1">
      <alignment horizontal="center"/>
      <protection/>
    </xf>
    <xf numFmtId="49" fontId="36" fillId="0" borderId="79" xfId="65" applyNumberFormat="1" applyFont="1" applyBorder="1" applyAlignment="1">
      <alignment/>
      <protection/>
    </xf>
    <xf numFmtId="49" fontId="50" fillId="0" borderId="104" xfId="65" applyNumberFormat="1" applyFont="1" applyBorder="1" applyAlignment="1">
      <alignment horizontal="center"/>
      <protection/>
    </xf>
    <xf numFmtId="49" fontId="50" fillId="0" borderId="19" xfId="65" applyNumberFormat="1" applyFont="1" applyBorder="1" applyAlignment="1">
      <alignment horizontal="center"/>
      <protection/>
    </xf>
    <xf numFmtId="49" fontId="21" fillId="0" borderId="19" xfId="65" applyNumberFormat="1" applyFont="1" applyBorder="1" applyAlignment="1">
      <alignment horizontal="center"/>
      <protection/>
    </xf>
    <xf numFmtId="49" fontId="21" fillId="0" borderId="105" xfId="65" applyNumberFormat="1" applyFont="1" applyBorder="1" applyAlignment="1">
      <alignment horizontal="center"/>
      <protection/>
    </xf>
    <xf numFmtId="3" fontId="23" fillId="0" borderId="12" xfId="65" applyNumberFormat="1" applyFont="1" applyBorder="1">
      <alignment/>
      <protection/>
    </xf>
    <xf numFmtId="49" fontId="23" fillId="0" borderId="26" xfId="65" applyNumberFormat="1" applyFont="1" applyBorder="1">
      <alignment/>
      <protection/>
    </xf>
    <xf numFmtId="49" fontId="23" fillId="0" borderId="27" xfId="65" applyNumberFormat="1" applyFont="1" applyFill="1" applyBorder="1" applyAlignment="1">
      <alignment wrapText="1"/>
      <protection/>
    </xf>
    <xf numFmtId="0" fontId="23" fillId="0" borderId="12" xfId="65" applyFont="1" applyBorder="1">
      <alignment/>
      <protection/>
    </xf>
    <xf numFmtId="0" fontId="5" fillId="0" borderId="71" xfId="56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5" fillId="0" borderId="19" xfId="60" applyFont="1" applyBorder="1" applyAlignment="1">
      <alignment horizontal="center"/>
      <protection/>
    </xf>
    <xf numFmtId="0" fontId="5" fillId="0" borderId="0" xfId="60" applyFont="1" applyBorder="1" applyAlignment="1">
      <alignment horizontal="left"/>
      <protection/>
    </xf>
    <xf numFmtId="0" fontId="14" fillId="0" borderId="25" xfId="59" applyFont="1" applyBorder="1" applyAlignment="1">
      <alignment horizontal="left"/>
      <protection/>
    </xf>
    <xf numFmtId="9" fontId="6" fillId="0" borderId="18" xfId="63" applyNumberFormat="1" applyFont="1" applyBorder="1" applyAlignment="1">
      <alignment horizontal="right"/>
      <protection/>
    </xf>
    <xf numFmtId="0" fontId="0" fillId="0" borderId="0" xfId="0" applyAlignment="1">
      <alignment horizontal="center"/>
    </xf>
    <xf numFmtId="49" fontId="1" fillId="0" borderId="0" xfId="68" applyNumberFormat="1" applyFont="1">
      <alignment/>
      <protection/>
    </xf>
    <xf numFmtId="49" fontId="1" fillId="0" borderId="0" xfId="68" applyNumberFormat="1">
      <alignment/>
      <protection/>
    </xf>
    <xf numFmtId="3" fontId="1" fillId="0" borderId="0" xfId="68" applyNumberFormat="1" applyAlignment="1">
      <alignment horizontal="right"/>
      <protection/>
    </xf>
    <xf numFmtId="6" fontId="36" fillId="0" borderId="0" xfId="68" applyNumberFormat="1" applyFont="1">
      <alignment/>
      <protection/>
    </xf>
    <xf numFmtId="49" fontId="1" fillId="0" borderId="0" xfId="68" applyNumberFormat="1" applyAlignment="1">
      <alignment horizontal="right"/>
      <protection/>
    </xf>
    <xf numFmtId="0" fontId="1" fillId="0" borderId="106" xfId="68" applyBorder="1">
      <alignment/>
      <protection/>
    </xf>
    <xf numFmtId="0" fontId="1" fillId="0" borderId="107" xfId="68" applyBorder="1">
      <alignment/>
      <protection/>
    </xf>
    <xf numFmtId="0" fontId="1" fillId="0" borderId="108" xfId="68" applyBorder="1">
      <alignment/>
      <protection/>
    </xf>
    <xf numFmtId="0" fontId="1" fillId="0" borderId="98" xfId="68" applyBorder="1">
      <alignment/>
      <protection/>
    </xf>
    <xf numFmtId="0" fontId="1" fillId="0" borderId="96" xfId="68" applyBorder="1">
      <alignment/>
      <protection/>
    </xf>
    <xf numFmtId="0" fontId="18" fillId="0" borderId="90" xfId="67" applyFont="1" applyBorder="1" applyAlignment="1">
      <alignment horizontal="center"/>
      <protection/>
    </xf>
    <xf numFmtId="3" fontId="17" fillId="0" borderId="43" xfId="67" applyNumberFormat="1" applyFont="1" applyBorder="1">
      <alignment/>
      <protection/>
    </xf>
    <xf numFmtId="0" fontId="5" fillId="0" borderId="98" xfId="0" applyFont="1" applyBorder="1" applyAlignment="1">
      <alignment/>
    </xf>
    <xf numFmtId="0" fontId="9" fillId="0" borderId="0" xfId="61" applyFont="1" applyBorder="1" applyAlignment="1">
      <alignment horizontal="left"/>
      <protection/>
    </xf>
    <xf numFmtId="0" fontId="8" fillId="0" borderId="22" xfId="61" applyFont="1" applyBorder="1" applyAlignment="1">
      <alignment horizontal="left"/>
      <protection/>
    </xf>
    <xf numFmtId="0" fontId="8" fillId="0" borderId="34" xfId="61" applyFont="1" applyBorder="1" applyAlignment="1">
      <alignment horizontal="left"/>
      <protection/>
    </xf>
    <xf numFmtId="49" fontId="22" fillId="0" borderId="25" xfId="65" applyNumberFormat="1" applyFont="1" applyBorder="1" applyAlignment="1">
      <alignment/>
      <protection/>
    </xf>
    <xf numFmtId="49" fontId="5" fillId="0" borderId="19" xfId="56" applyNumberFormat="1" applyFont="1" applyBorder="1" applyAlignment="1">
      <alignment horizontal="center"/>
      <protection/>
    </xf>
    <xf numFmtId="0" fontId="5" fillId="0" borderId="20" xfId="56" applyFont="1" applyBorder="1" applyAlignment="1">
      <alignment horizontal="left"/>
      <protection/>
    </xf>
    <xf numFmtId="49" fontId="5" fillId="0" borderId="10" xfId="56" applyNumberFormat="1" applyFont="1" applyBorder="1" applyAlignment="1">
      <alignment horizontal="center"/>
      <protection/>
    </xf>
    <xf numFmtId="49" fontId="5" fillId="0" borderId="16" xfId="56" applyNumberFormat="1" applyFont="1" applyBorder="1" applyAlignment="1">
      <alignment horizontal="center"/>
      <protection/>
    </xf>
    <xf numFmtId="0" fontId="5" fillId="0" borderId="17" xfId="56" applyFont="1" applyBorder="1" applyAlignment="1">
      <alignment/>
      <protection/>
    </xf>
    <xf numFmtId="49" fontId="5" fillId="0" borderId="10" xfId="56" applyNumberFormat="1" applyFont="1" applyFill="1" applyBorder="1" applyAlignment="1">
      <alignment horizontal="center"/>
      <protection/>
    </xf>
    <xf numFmtId="0" fontId="5" fillId="0" borderId="58" xfId="56" applyFont="1" applyBorder="1" applyAlignment="1">
      <alignment horizontal="left"/>
      <protection/>
    </xf>
    <xf numFmtId="0" fontId="5" fillId="0" borderId="25" xfId="56" applyFont="1" applyBorder="1" applyAlignment="1">
      <alignment/>
      <protection/>
    </xf>
    <xf numFmtId="0" fontId="5" fillId="0" borderId="58" xfId="5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56" applyFont="1" applyBorder="1" applyAlignment="1">
      <alignment horizontal="left"/>
      <protection/>
    </xf>
    <xf numFmtId="0" fontId="5" fillId="0" borderId="0" xfId="56" applyFont="1" applyBorder="1" applyAlignment="1">
      <alignment horizontal="left"/>
      <protection/>
    </xf>
    <xf numFmtId="0" fontId="9" fillId="0" borderId="22" xfId="61" applyFont="1" applyBorder="1" applyAlignment="1">
      <alignment horizontal="left"/>
      <protection/>
    </xf>
    <xf numFmtId="0" fontId="9" fillId="0" borderId="10" xfId="61" applyFont="1" applyBorder="1" applyAlignment="1">
      <alignment horizontal="center"/>
      <protection/>
    </xf>
    <xf numFmtId="3" fontId="3" fillId="0" borderId="14" xfId="61" applyNumberFormat="1" applyFont="1" applyBorder="1" applyAlignment="1">
      <alignment horizontal="right"/>
      <protection/>
    </xf>
    <xf numFmtId="49" fontId="8" fillId="0" borderId="10" xfId="61" applyNumberFormat="1" applyFont="1" applyBorder="1" applyAlignment="1">
      <alignment horizontal="center" vertical="center"/>
      <protection/>
    </xf>
    <xf numFmtId="3" fontId="8" fillId="0" borderId="14" xfId="61" applyNumberFormat="1" applyFont="1" applyBorder="1" applyAlignment="1">
      <alignment horizontal="right"/>
      <protection/>
    </xf>
    <xf numFmtId="49" fontId="8" fillId="0" borderId="19" xfId="61" applyNumberFormat="1" applyFont="1" applyBorder="1" applyAlignment="1">
      <alignment horizontal="center" vertical="center"/>
      <protection/>
    </xf>
    <xf numFmtId="3" fontId="8" fillId="0" borderId="20" xfId="61" applyNumberFormat="1" applyFont="1" applyBorder="1" applyAlignment="1">
      <alignment horizontal="right"/>
      <protection/>
    </xf>
    <xf numFmtId="49" fontId="8" fillId="0" borderId="33" xfId="61" applyNumberFormat="1" applyFont="1" applyBorder="1" applyAlignment="1">
      <alignment horizontal="center"/>
      <protection/>
    </xf>
    <xf numFmtId="49" fontId="8" fillId="0" borderId="19" xfId="61" applyNumberFormat="1" applyFont="1" applyBorder="1" applyAlignment="1">
      <alignment horizontal="center"/>
      <protection/>
    </xf>
    <xf numFmtId="0" fontId="3" fillId="0" borderId="22" xfId="61" applyFont="1" applyBorder="1" applyAlignment="1">
      <alignment horizontal="left"/>
      <protection/>
    </xf>
    <xf numFmtId="0" fontId="3" fillId="0" borderId="34" xfId="61" applyFont="1" applyBorder="1" applyAlignment="1">
      <alignment horizontal="left"/>
      <protection/>
    </xf>
    <xf numFmtId="0" fontId="3" fillId="0" borderId="0" xfId="61" applyFont="1" applyAlignment="1">
      <alignment horizontal="left"/>
      <protection/>
    </xf>
    <xf numFmtId="0" fontId="3" fillId="0" borderId="57" xfId="61" applyFont="1" applyBorder="1" applyAlignment="1">
      <alignment horizontal="left"/>
      <protection/>
    </xf>
    <xf numFmtId="49" fontId="8" fillId="0" borderId="10" xfId="62" applyNumberFormat="1" applyFont="1" applyBorder="1" applyAlignment="1">
      <alignment horizontal="center" vertical="center"/>
      <protection/>
    </xf>
    <xf numFmtId="9" fontId="5" fillId="0" borderId="58" xfId="0" applyNumberFormat="1" applyFont="1" applyBorder="1" applyAlignment="1">
      <alignment/>
    </xf>
    <xf numFmtId="9" fontId="5" fillId="0" borderId="5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5" xfId="63" applyNumberFormat="1" applyFont="1" applyBorder="1" applyAlignment="1">
      <alignment/>
      <protection/>
    </xf>
    <xf numFmtId="0" fontId="1" fillId="0" borderId="18" xfId="63" applyBorder="1">
      <alignment/>
      <protection/>
    </xf>
    <xf numFmtId="0" fontId="1" fillId="0" borderId="17" xfId="63" applyFont="1" applyBorder="1">
      <alignment/>
      <protection/>
    </xf>
    <xf numFmtId="0" fontId="1" fillId="0" borderId="30" xfId="63" applyFont="1" applyBorder="1">
      <alignment/>
      <protection/>
    </xf>
    <xf numFmtId="9" fontId="23" fillId="0" borderId="18" xfId="63" applyNumberFormat="1" applyFont="1" applyBorder="1">
      <alignment/>
      <protection/>
    </xf>
    <xf numFmtId="3" fontId="5" fillId="0" borderId="10" xfId="63" applyNumberFormat="1" applyFont="1" applyBorder="1" applyAlignment="1">
      <alignment horizontal="right"/>
      <protection/>
    </xf>
    <xf numFmtId="3" fontId="5" fillId="0" borderId="14" xfId="63" applyNumberFormat="1" applyFont="1" applyBorder="1" applyAlignment="1">
      <alignment/>
      <protection/>
    </xf>
    <xf numFmtId="0" fontId="5" fillId="0" borderId="33" xfId="63" applyFont="1" applyBorder="1" applyAlignment="1">
      <alignment horizontal="center"/>
      <protection/>
    </xf>
    <xf numFmtId="0" fontId="5" fillId="0" borderId="22" xfId="63" applyFont="1" applyBorder="1" applyAlignment="1">
      <alignment horizontal="center"/>
      <protection/>
    </xf>
    <xf numFmtId="0" fontId="5" fillId="0" borderId="71" xfId="63" applyFont="1" applyBorder="1" applyAlignment="1">
      <alignment horizontal="center"/>
      <protection/>
    </xf>
    <xf numFmtId="3" fontId="9" fillId="0" borderId="22" xfId="63" applyNumberFormat="1" applyFont="1" applyBorder="1" applyAlignment="1">
      <alignment/>
      <protection/>
    </xf>
    <xf numFmtId="3" fontId="5" fillId="0" borderId="33" xfId="63" applyNumberFormat="1" applyFont="1" applyBorder="1" applyAlignment="1">
      <alignment/>
      <protection/>
    </xf>
    <xf numFmtId="3" fontId="9" fillId="0" borderId="33" xfId="63" applyNumberFormat="1" applyFont="1" applyBorder="1" applyAlignment="1">
      <alignment/>
      <protection/>
    </xf>
    <xf numFmtId="3" fontId="6" fillId="0" borderId="33" xfId="63" applyNumberFormat="1" applyFont="1" applyBorder="1" applyAlignment="1">
      <alignment/>
      <protection/>
    </xf>
    <xf numFmtId="3" fontId="8" fillId="0" borderId="89" xfId="63" applyNumberFormat="1" applyFont="1" applyBorder="1" applyAlignment="1">
      <alignment/>
      <protection/>
    </xf>
    <xf numFmtId="3" fontId="5" fillId="0" borderId="69" xfId="63" applyNumberFormat="1" applyFont="1" applyBorder="1" applyAlignment="1">
      <alignment/>
      <protection/>
    </xf>
    <xf numFmtId="3" fontId="8" fillId="0" borderId="33" xfId="63" applyNumberFormat="1" applyFont="1" applyBorder="1" applyAlignment="1">
      <alignment/>
      <protection/>
    </xf>
    <xf numFmtId="3" fontId="9" fillId="0" borderId="33" xfId="63" applyNumberFormat="1" applyFont="1" applyBorder="1" applyAlignment="1">
      <alignment/>
      <protection/>
    </xf>
    <xf numFmtId="3" fontId="9" fillId="0" borderId="24" xfId="63" applyNumberFormat="1" applyFont="1" applyBorder="1" applyAlignment="1">
      <alignment/>
      <protection/>
    </xf>
    <xf numFmtId="3" fontId="9" fillId="0" borderId="49" xfId="63" applyNumberFormat="1" applyFont="1" applyBorder="1" applyAlignment="1">
      <alignment/>
      <protection/>
    </xf>
    <xf numFmtId="3" fontId="9" fillId="0" borderId="17" xfId="63" applyNumberFormat="1" applyFont="1" applyBorder="1" applyAlignment="1">
      <alignment/>
      <protection/>
    </xf>
    <xf numFmtId="3" fontId="5" fillId="0" borderId="33" xfId="63" applyNumberFormat="1" applyFont="1" applyBorder="1" applyAlignment="1">
      <alignment/>
      <protection/>
    </xf>
    <xf numFmtId="0" fontId="1" fillId="0" borderId="17" xfId="63" applyBorder="1">
      <alignment/>
      <protection/>
    </xf>
    <xf numFmtId="0" fontId="1" fillId="0" borderId="30" xfId="63" applyBorder="1">
      <alignment/>
      <protection/>
    </xf>
    <xf numFmtId="0" fontId="1" fillId="0" borderId="16" xfId="63" applyBorder="1">
      <alignment/>
      <protection/>
    </xf>
    <xf numFmtId="3" fontId="5" fillId="0" borderId="17" xfId="63" applyNumberFormat="1" applyFont="1" applyBorder="1" applyAlignment="1">
      <alignment/>
      <protection/>
    </xf>
    <xf numFmtId="3" fontId="5" fillId="0" borderId="20" xfId="63" applyNumberFormat="1" applyFont="1" applyBorder="1" applyAlignment="1">
      <alignment/>
      <protection/>
    </xf>
    <xf numFmtId="3" fontId="5" fillId="0" borderId="12" xfId="63" applyNumberFormat="1" applyFont="1" applyBorder="1" applyAlignment="1">
      <alignment/>
      <protection/>
    </xf>
    <xf numFmtId="3" fontId="6" fillId="0" borderId="17" xfId="63" applyNumberFormat="1" applyFont="1" applyBorder="1" applyAlignment="1">
      <alignment/>
      <protection/>
    </xf>
    <xf numFmtId="9" fontId="5" fillId="0" borderId="15" xfId="63" applyNumberFormat="1" applyFont="1" applyBorder="1" applyAlignment="1">
      <alignment/>
      <protection/>
    </xf>
    <xf numFmtId="0" fontId="1" fillId="0" borderId="31" xfId="63" applyBorder="1">
      <alignment/>
      <protection/>
    </xf>
    <xf numFmtId="9" fontId="8" fillId="0" borderId="49" xfId="59" applyNumberFormat="1" applyFont="1" applyBorder="1" applyAlignment="1">
      <alignment horizontal="right"/>
      <protection/>
    </xf>
    <xf numFmtId="0" fontId="21" fillId="0" borderId="19" xfId="64" applyFont="1" applyBorder="1" applyAlignment="1">
      <alignment horizontal="center" vertical="center"/>
      <protection/>
    </xf>
    <xf numFmtId="49" fontId="23" fillId="0" borderId="20" xfId="65" applyNumberFormat="1" applyFont="1" applyBorder="1">
      <alignment/>
      <protection/>
    </xf>
    <xf numFmtId="49" fontId="51" fillId="0" borderId="0" xfId="65" applyNumberFormat="1" applyFont="1" applyFill="1" applyBorder="1" applyAlignment="1">
      <alignment wrapText="1"/>
      <protection/>
    </xf>
    <xf numFmtId="3" fontId="18" fillId="0" borderId="0" xfId="65" applyNumberFormat="1" applyFont="1" applyBorder="1">
      <alignment/>
      <protection/>
    </xf>
    <xf numFmtId="49" fontId="23" fillId="0" borderId="48" xfId="65" applyNumberFormat="1" applyFont="1" applyBorder="1">
      <alignment/>
      <protection/>
    </xf>
    <xf numFmtId="49" fontId="23" fillId="0" borderId="29" xfId="65" applyNumberFormat="1" applyFont="1" applyFill="1" applyBorder="1" applyAlignment="1">
      <alignment wrapText="1"/>
      <protection/>
    </xf>
    <xf numFmtId="3" fontId="23" fillId="0" borderId="29" xfId="65" applyNumberFormat="1" applyFont="1" applyBorder="1">
      <alignment/>
      <protection/>
    </xf>
    <xf numFmtId="49" fontId="23" fillId="0" borderId="109" xfId="65" applyNumberFormat="1" applyFont="1" applyBorder="1">
      <alignment/>
      <protection/>
    </xf>
    <xf numFmtId="49" fontId="23" fillId="0" borderId="110" xfId="65" applyNumberFormat="1" applyFont="1" applyFill="1" applyBorder="1" applyAlignment="1">
      <alignment wrapText="1"/>
      <protection/>
    </xf>
    <xf numFmtId="9" fontId="27" fillId="0" borderId="111" xfId="65" applyNumberFormat="1" applyFont="1" applyBorder="1">
      <alignment/>
      <protection/>
    </xf>
    <xf numFmtId="0" fontId="23" fillId="0" borderId="45" xfId="65" applyFont="1" applyBorder="1" applyAlignment="1">
      <alignment horizontal="center" wrapText="1"/>
      <protection/>
    </xf>
    <xf numFmtId="0" fontId="23" fillId="0" borderId="112" xfId="65" applyFont="1" applyBorder="1" applyAlignment="1">
      <alignment horizontal="center" wrapText="1"/>
      <protection/>
    </xf>
    <xf numFmtId="3" fontId="23" fillId="0" borderId="113" xfId="65" applyNumberFormat="1" applyFont="1" applyBorder="1">
      <alignment/>
      <protection/>
    </xf>
    <xf numFmtId="49" fontId="23" fillId="0" borderId="0" xfId="65" applyNumberFormat="1" applyFont="1" applyBorder="1">
      <alignment/>
      <protection/>
    </xf>
    <xf numFmtId="49" fontId="23" fillId="0" borderId="66" xfId="65" applyNumberFormat="1" applyFont="1" applyBorder="1">
      <alignment/>
      <protection/>
    </xf>
    <xf numFmtId="3" fontId="23" fillId="0" borderId="0" xfId="65" applyNumberFormat="1" applyFont="1" applyBorder="1">
      <alignment/>
      <protection/>
    </xf>
    <xf numFmtId="0" fontId="23" fillId="0" borderId="66" xfId="65" applyFont="1" applyBorder="1">
      <alignment/>
      <protection/>
    </xf>
    <xf numFmtId="9" fontId="27" fillId="0" borderId="0" xfId="65" applyNumberFormat="1" applyFont="1" applyBorder="1">
      <alignment/>
      <protection/>
    </xf>
    <xf numFmtId="49" fontId="22" fillId="0" borderId="0" xfId="65" applyNumberFormat="1" applyFont="1" applyBorder="1" applyAlignment="1">
      <alignment/>
      <protection/>
    </xf>
    <xf numFmtId="0" fontId="22" fillId="0" borderId="114" xfId="65" applyFont="1" applyBorder="1">
      <alignment/>
      <protection/>
    </xf>
    <xf numFmtId="3" fontId="22" fillId="0" borderId="0" xfId="65" applyNumberFormat="1" applyFont="1" applyBorder="1">
      <alignment/>
      <protection/>
    </xf>
    <xf numFmtId="9" fontId="22" fillId="0" borderId="41" xfId="65" applyNumberFormat="1" applyFont="1" applyBorder="1">
      <alignment/>
      <protection/>
    </xf>
    <xf numFmtId="0" fontId="22" fillId="0" borderId="0" xfId="65" applyFont="1" applyBorder="1">
      <alignment/>
      <protection/>
    </xf>
    <xf numFmtId="9" fontId="51" fillId="0" borderId="84" xfId="65" applyNumberFormat="1" applyFont="1" applyBorder="1">
      <alignment/>
      <protection/>
    </xf>
    <xf numFmtId="9" fontId="21" fillId="0" borderId="31" xfId="65" applyNumberFormat="1" applyFont="1" applyBorder="1">
      <alignment/>
      <protection/>
    </xf>
    <xf numFmtId="9" fontId="21" fillId="0" borderId="42" xfId="65" applyNumberFormat="1" applyFont="1" applyBorder="1">
      <alignment/>
      <protection/>
    </xf>
    <xf numFmtId="9" fontId="21" fillId="0" borderId="77" xfId="65" applyNumberFormat="1" applyFont="1" applyBorder="1">
      <alignment/>
      <protection/>
    </xf>
    <xf numFmtId="49" fontId="21" fillId="0" borderId="26" xfId="65" applyNumberFormat="1" applyFont="1" applyBorder="1" applyAlignment="1">
      <alignment horizontal="center"/>
      <protection/>
    </xf>
    <xf numFmtId="3" fontId="50" fillId="0" borderId="80" xfId="65" applyNumberFormat="1" applyFont="1" applyBorder="1">
      <alignment/>
      <protection/>
    </xf>
    <xf numFmtId="49" fontId="22" fillId="0" borderId="25" xfId="65" applyNumberFormat="1" applyFont="1" applyBorder="1">
      <alignment/>
      <protection/>
    </xf>
    <xf numFmtId="3" fontId="18" fillId="0" borderId="0" xfId="65" applyNumberFormat="1" applyFont="1" applyBorder="1">
      <alignment/>
      <protection/>
    </xf>
    <xf numFmtId="49" fontId="50" fillId="0" borderId="24" xfId="65" applyNumberFormat="1" applyFont="1" applyBorder="1">
      <alignment/>
      <protection/>
    </xf>
    <xf numFmtId="49" fontId="50" fillId="0" borderId="30" xfId="65" applyNumberFormat="1" applyFont="1" applyBorder="1">
      <alignment/>
      <protection/>
    </xf>
    <xf numFmtId="3" fontId="50" fillId="0" borderId="30" xfId="65" applyNumberFormat="1" applyFont="1" applyBorder="1">
      <alignment/>
      <protection/>
    </xf>
    <xf numFmtId="9" fontId="50" fillId="0" borderId="31" xfId="65" applyNumberFormat="1" applyFont="1" applyBorder="1">
      <alignment/>
      <protection/>
    </xf>
    <xf numFmtId="0" fontId="18" fillId="0" borderId="69" xfId="57" applyFont="1" applyBorder="1" applyAlignment="1">
      <alignment horizontal="center" wrapText="1"/>
      <protection/>
    </xf>
    <xf numFmtId="3" fontId="5" fillId="0" borderId="20" xfId="60" applyNumberFormat="1" applyFont="1" applyBorder="1" applyAlignment="1">
      <alignment horizontal="right"/>
      <protection/>
    </xf>
    <xf numFmtId="3" fontId="5" fillId="0" borderId="21" xfId="60" applyNumberFormat="1" applyFont="1" applyBorder="1" applyAlignment="1">
      <alignment horizontal="right"/>
      <protection/>
    </xf>
    <xf numFmtId="3" fontId="14" fillId="0" borderId="32" xfId="59" applyNumberFormat="1" applyFont="1" applyBorder="1" applyAlignment="1">
      <alignment/>
      <protection/>
    </xf>
    <xf numFmtId="0" fontId="5" fillId="0" borderId="22" xfId="63" applyFont="1" applyBorder="1" applyAlignment="1">
      <alignment horizontal="left"/>
      <protection/>
    </xf>
    <xf numFmtId="0" fontId="0" fillId="0" borderId="22" xfId="0" applyBorder="1" applyAlignment="1">
      <alignment/>
    </xf>
    <xf numFmtId="3" fontId="32" fillId="0" borderId="83" xfId="59" applyNumberFormat="1" applyFont="1" applyBorder="1" applyAlignment="1">
      <alignment/>
      <protection/>
    </xf>
    <xf numFmtId="0" fontId="0" fillId="0" borderId="80" xfId="0" applyBorder="1" applyAlignment="1">
      <alignment/>
    </xf>
    <xf numFmtId="0" fontId="0" fillId="0" borderId="20" xfId="59" applyBorder="1" applyAlignment="1">
      <alignment horizontal="left" wrapText="1"/>
      <protection/>
    </xf>
    <xf numFmtId="0" fontId="31" fillId="0" borderId="14" xfId="59" applyFont="1" applyBorder="1" applyAlignment="1">
      <alignment horizontal="left"/>
      <protection/>
    </xf>
    <xf numFmtId="0" fontId="31" fillId="0" borderId="20" xfId="59" applyFont="1" applyBorder="1" applyAlignment="1">
      <alignment horizontal="left"/>
      <protection/>
    </xf>
    <xf numFmtId="0" fontId="32" fillId="0" borderId="20" xfId="59" applyFont="1" applyBorder="1" applyAlignment="1">
      <alignment horizontal="left"/>
      <protection/>
    </xf>
    <xf numFmtId="0" fontId="32" fillId="0" borderId="80" xfId="59" applyFont="1" applyBorder="1" applyAlignment="1">
      <alignment horizontal="left"/>
      <protection/>
    </xf>
    <xf numFmtId="0" fontId="31" fillId="0" borderId="20" xfId="59" applyFont="1" applyBorder="1" applyAlignment="1">
      <alignment horizontal="left"/>
      <protection/>
    </xf>
    <xf numFmtId="0" fontId="4" fillId="0" borderId="29" xfId="59" applyFont="1" applyBorder="1" applyAlignment="1">
      <alignment horizontal="center"/>
      <protection/>
    </xf>
    <xf numFmtId="0" fontId="14" fillId="0" borderId="36" xfId="59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horizontal="left"/>
    </xf>
    <xf numFmtId="3" fontId="32" fillId="0" borderId="57" xfId="59" applyNumberFormat="1" applyFont="1" applyBorder="1" applyAlignment="1">
      <alignment/>
      <protection/>
    </xf>
    <xf numFmtId="3" fontId="31" fillId="0" borderId="57" xfId="59" applyNumberFormat="1" applyFont="1" applyBorder="1" applyAlignment="1">
      <alignment/>
      <protection/>
    </xf>
    <xf numFmtId="0" fontId="14" fillId="0" borderId="80" xfId="59" applyFont="1" applyBorder="1" applyAlignment="1">
      <alignment horizontal="center"/>
      <protection/>
    </xf>
    <xf numFmtId="0" fontId="5" fillId="0" borderId="115" xfId="63" applyFont="1" applyBorder="1" applyAlignment="1">
      <alignment horizontal="center" vertical="center" wrapText="1"/>
      <protection/>
    </xf>
    <xf numFmtId="0" fontId="5" fillId="0" borderId="116" xfId="63" applyFont="1" applyBorder="1" applyAlignment="1">
      <alignment horizontal="center" vertical="center" wrapText="1"/>
      <protection/>
    </xf>
    <xf numFmtId="0" fontId="5" fillId="0" borderId="117" xfId="63" applyFont="1" applyBorder="1" applyAlignment="1">
      <alignment horizontal="center"/>
      <protection/>
    </xf>
    <xf numFmtId="0" fontId="5" fillId="0" borderId="116" xfId="63" applyFont="1" applyBorder="1" applyAlignment="1">
      <alignment horizontal="center" vertical="center" wrapText="1"/>
      <protection/>
    </xf>
    <xf numFmtId="0" fontId="9" fillId="0" borderId="118" xfId="63" applyFont="1" applyBorder="1" applyAlignment="1">
      <alignment/>
      <protection/>
    </xf>
    <xf numFmtId="0" fontId="5" fillId="0" borderId="119" xfId="63" applyFont="1" applyBorder="1" applyAlignment="1">
      <alignment horizontal="left"/>
      <protection/>
    </xf>
    <xf numFmtId="0" fontId="5" fillId="0" borderId="119" xfId="63" applyFont="1" applyBorder="1" applyAlignment="1">
      <alignment horizontal="left"/>
      <protection/>
    </xf>
    <xf numFmtId="0" fontId="5" fillId="0" borderId="117" xfId="63" applyFont="1" applyBorder="1" applyAlignment="1">
      <alignment horizontal="left"/>
      <protection/>
    </xf>
    <xf numFmtId="0" fontId="3" fillId="0" borderId="119" xfId="0" applyFont="1" applyBorder="1" applyAlignment="1">
      <alignment horizontal="left"/>
    </xf>
    <xf numFmtId="0" fontId="9" fillId="0" borderId="119" xfId="63" applyFont="1" applyBorder="1" applyAlignment="1">
      <alignment horizontal="left"/>
      <protection/>
    </xf>
    <xf numFmtId="0" fontId="8" fillId="0" borderId="117" xfId="63" applyFont="1" applyBorder="1" applyAlignment="1">
      <alignment horizontal="left"/>
      <protection/>
    </xf>
    <xf numFmtId="0" fontId="8" fillId="0" borderId="119" xfId="63" applyFont="1" applyBorder="1" applyAlignment="1">
      <alignment horizontal="left"/>
      <protection/>
    </xf>
    <xf numFmtId="0" fontId="0" fillId="0" borderId="119" xfId="0" applyBorder="1" applyAlignment="1">
      <alignment horizontal="left"/>
    </xf>
    <xf numFmtId="0" fontId="45" fillId="0" borderId="118" xfId="63" applyFont="1" applyBorder="1" applyAlignment="1">
      <alignment horizontal="center"/>
      <protection/>
    </xf>
    <xf numFmtId="0" fontId="5" fillId="0" borderId="119" xfId="63" applyFont="1" applyBorder="1" applyAlignment="1">
      <alignment horizontal="left"/>
      <protection/>
    </xf>
    <xf numFmtId="0" fontId="0" fillId="0" borderId="119" xfId="0" applyBorder="1" applyAlignment="1">
      <alignment/>
    </xf>
    <xf numFmtId="0" fontId="9" fillId="0" borderId="119" xfId="63" applyFont="1" applyBorder="1" applyAlignment="1">
      <alignment horizontal="left"/>
      <protection/>
    </xf>
    <xf numFmtId="0" fontId="1" fillId="0" borderId="74" xfId="63" applyBorder="1">
      <alignment/>
      <protection/>
    </xf>
    <xf numFmtId="0" fontId="1" fillId="0" borderId="44" xfId="67" applyBorder="1" applyAlignment="1">
      <alignment horizontal="center"/>
      <protection/>
    </xf>
    <xf numFmtId="0" fontId="20" fillId="0" borderId="120" xfId="67" applyFont="1" applyBorder="1" applyAlignment="1">
      <alignment horizontal="left"/>
      <protection/>
    </xf>
    <xf numFmtId="0" fontId="1" fillId="0" borderId="45" xfId="67" applyBorder="1">
      <alignment/>
      <protection/>
    </xf>
    <xf numFmtId="0" fontId="1" fillId="0" borderId="121" xfId="67" applyBorder="1">
      <alignment/>
      <protection/>
    </xf>
    <xf numFmtId="0" fontId="1" fillId="0" borderId="120" xfId="67" applyBorder="1">
      <alignment/>
      <protection/>
    </xf>
    <xf numFmtId="3" fontId="1" fillId="0" borderId="120" xfId="67" applyNumberFormat="1" applyBorder="1">
      <alignment/>
      <protection/>
    </xf>
    <xf numFmtId="0" fontId="1" fillId="0" borderId="91" xfId="67" applyBorder="1">
      <alignment/>
      <protection/>
    </xf>
    <xf numFmtId="3" fontId="1" fillId="0" borderId="121" xfId="67" applyNumberFormat="1" applyBorder="1">
      <alignment/>
      <protection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1" fillId="0" borderId="0" xfId="0" applyFont="1" applyAlignment="1">
      <alignment horizontal="right"/>
    </xf>
    <xf numFmtId="0" fontId="109" fillId="0" borderId="122" xfId="0" applyFont="1" applyBorder="1" applyAlignment="1">
      <alignment horizontal="center" vertical="center"/>
    </xf>
    <xf numFmtId="0" fontId="110" fillId="0" borderId="122" xfId="0" applyFont="1" applyBorder="1" applyAlignment="1">
      <alignment horizontal="center" vertical="center" wrapText="1"/>
    </xf>
    <xf numFmtId="0" fontId="112" fillId="0" borderId="122" xfId="0" applyFont="1" applyBorder="1" applyAlignment="1">
      <alignment/>
    </xf>
    <xf numFmtId="0" fontId="113" fillId="0" borderId="122" xfId="0" applyFont="1" applyBorder="1" applyAlignment="1">
      <alignment/>
    </xf>
    <xf numFmtId="0" fontId="114" fillId="0" borderId="122" xfId="0" applyFont="1" applyBorder="1" applyAlignment="1">
      <alignment/>
    </xf>
    <xf numFmtId="3" fontId="113" fillId="0" borderId="122" xfId="0" applyNumberFormat="1" applyFont="1" applyBorder="1" applyAlignment="1">
      <alignment/>
    </xf>
    <xf numFmtId="3" fontId="115" fillId="0" borderId="122" xfId="0" applyNumberFormat="1" applyFont="1" applyBorder="1" applyAlignment="1">
      <alignment/>
    </xf>
    <xf numFmtId="0" fontId="0" fillId="0" borderId="0" xfId="60" applyFont="1">
      <alignment/>
      <protection/>
    </xf>
    <xf numFmtId="0" fontId="0" fillId="0" borderId="10" xfId="60" applyFont="1" applyBorder="1">
      <alignment/>
      <protection/>
    </xf>
    <xf numFmtId="1" fontId="0" fillId="0" borderId="47" xfId="60" applyNumberFormat="1" applyFont="1" applyBorder="1" applyAlignment="1">
      <alignment horizontal="right"/>
      <protection/>
    </xf>
    <xf numFmtId="0" fontId="0" fillId="0" borderId="22" xfId="60" applyFont="1" applyBorder="1" applyAlignment="1">
      <alignment horizontal="right"/>
      <protection/>
    </xf>
    <xf numFmtId="0" fontId="0" fillId="0" borderId="23" xfId="60" applyFont="1" applyBorder="1" applyAlignment="1">
      <alignment horizontal="right"/>
      <protection/>
    </xf>
    <xf numFmtId="0" fontId="0" fillId="0" borderId="0" xfId="60" applyFont="1" applyBorder="1" applyAlignment="1">
      <alignment horizontal="left"/>
      <protection/>
    </xf>
    <xf numFmtId="0" fontId="0" fillId="0" borderId="48" xfId="60" applyFont="1" applyBorder="1">
      <alignment/>
      <protection/>
    </xf>
    <xf numFmtId="0" fontId="0" fillId="0" borderId="105" xfId="60" applyFont="1" applyBorder="1">
      <alignment/>
      <protection/>
    </xf>
    <xf numFmtId="0" fontId="8" fillId="0" borderId="22" xfId="61" applyFont="1" applyBorder="1" applyAlignment="1">
      <alignment horizontal="left"/>
      <protection/>
    </xf>
    <xf numFmtId="0" fontId="8" fillId="0" borderId="34" xfId="61" applyFont="1" applyBorder="1" applyAlignment="1">
      <alignment horizontal="left"/>
      <protection/>
    </xf>
    <xf numFmtId="0" fontId="8" fillId="0" borderId="47" xfId="61" applyFont="1" applyBorder="1" applyAlignment="1">
      <alignment horizontal="left"/>
      <protection/>
    </xf>
    <xf numFmtId="0" fontId="12" fillId="0" borderId="0" xfId="62" applyFont="1" applyAlignment="1">
      <alignment horizontal="right"/>
      <protection/>
    </xf>
    <xf numFmtId="0" fontId="8" fillId="0" borderId="27" xfId="61" applyFont="1" applyBorder="1" applyAlignment="1">
      <alignment horizontal="left"/>
      <protection/>
    </xf>
    <xf numFmtId="3" fontId="5" fillId="0" borderId="0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3" fontId="31" fillId="0" borderId="72" xfId="59" applyNumberFormat="1" applyFont="1" applyBorder="1" applyAlignment="1">
      <alignment/>
      <protection/>
    </xf>
    <xf numFmtId="0" fontId="31" fillId="0" borderId="17" xfId="59" applyFont="1" applyBorder="1" applyAlignment="1">
      <alignment/>
      <protection/>
    </xf>
    <xf numFmtId="9" fontId="31" fillId="0" borderId="18" xfId="59" applyNumberFormat="1" applyFont="1" applyBorder="1" applyAlignment="1">
      <alignment/>
      <protection/>
    </xf>
    <xf numFmtId="0" fontId="5" fillId="0" borderId="16" xfId="63" applyFont="1" applyBorder="1" applyAlignment="1">
      <alignment horizontal="center"/>
      <protection/>
    </xf>
    <xf numFmtId="3" fontId="5" fillId="0" borderId="26" xfId="63" applyNumberFormat="1" applyFont="1" applyBorder="1" applyAlignment="1">
      <alignment/>
      <protection/>
    </xf>
    <xf numFmtId="3" fontId="6" fillId="0" borderId="10" xfId="63" applyNumberFormat="1" applyFont="1" applyBorder="1" applyAlignment="1">
      <alignment/>
      <protection/>
    </xf>
    <xf numFmtId="3" fontId="5" fillId="0" borderId="19" xfId="63" applyNumberFormat="1" applyFont="1" applyBorder="1" applyAlignment="1">
      <alignment/>
      <protection/>
    </xf>
    <xf numFmtId="3" fontId="5" fillId="0" borderId="34" xfId="63" applyNumberFormat="1" applyFont="1" applyBorder="1" applyAlignment="1">
      <alignment/>
      <protection/>
    </xf>
    <xf numFmtId="3" fontId="14" fillId="0" borderId="96" xfId="59" applyNumberFormat="1" applyFont="1" applyBorder="1" applyAlignment="1">
      <alignment/>
      <protection/>
    </xf>
    <xf numFmtId="3" fontId="32" fillId="0" borderId="123" xfId="59" applyNumberFormat="1" applyFont="1" applyBorder="1" applyAlignment="1">
      <alignment/>
      <protection/>
    </xf>
    <xf numFmtId="3" fontId="32" fillId="0" borderId="61" xfId="59" applyNumberFormat="1" applyFont="1" applyBorder="1" applyAlignment="1">
      <alignment/>
      <protection/>
    </xf>
    <xf numFmtId="3" fontId="0" fillId="0" borderId="0" xfId="62" applyNumberFormat="1" applyFill="1" applyBorder="1" applyAlignment="1">
      <alignment horizontal="right"/>
      <protection/>
    </xf>
    <xf numFmtId="49" fontId="5" fillId="0" borderId="25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/>
    </xf>
    <xf numFmtId="0" fontId="5" fillId="0" borderId="14" xfId="56" applyFont="1" applyBorder="1" applyAlignment="1">
      <alignment/>
      <protection/>
    </xf>
    <xf numFmtId="49" fontId="5" fillId="0" borderId="101" xfId="0" applyNumberFormat="1" applyFont="1" applyBorder="1" applyAlignment="1">
      <alignment horizontal="center" vertical="center"/>
    </xf>
    <xf numFmtId="0" fontId="0" fillId="0" borderId="57" xfId="0" applyBorder="1" applyAlignment="1">
      <alignment/>
    </xf>
    <xf numFmtId="49" fontId="5" fillId="0" borderId="25" xfId="0" applyNumberFormat="1" applyFont="1" applyBorder="1" applyAlignment="1">
      <alignment horizontal="center" vertical="center"/>
    </xf>
    <xf numFmtId="0" fontId="4" fillId="0" borderId="22" xfId="61" applyFont="1" applyBorder="1" applyAlignment="1">
      <alignment horizontal="left"/>
      <protection/>
    </xf>
    <xf numFmtId="0" fontId="4" fillId="0" borderId="34" xfId="61" applyFont="1" applyBorder="1" applyAlignment="1">
      <alignment horizontal="left"/>
      <protection/>
    </xf>
    <xf numFmtId="49" fontId="6" fillId="0" borderId="19" xfId="61" applyNumberFormat="1" applyFont="1" applyBorder="1" applyAlignment="1">
      <alignment horizontal="center"/>
      <protection/>
    </xf>
    <xf numFmtId="0" fontId="3" fillId="0" borderId="0" xfId="61" applyFont="1" applyBorder="1" applyAlignment="1">
      <alignment horizontal="left"/>
      <protection/>
    </xf>
    <xf numFmtId="3" fontId="9" fillId="0" borderId="20" xfId="61" applyNumberFormat="1" applyFont="1" applyBorder="1" applyAlignment="1">
      <alignment horizontal="right"/>
      <protection/>
    </xf>
    <xf numFmtId="9" fontId="9" fillId="0" borderId="18" xfId="61" applyNumberFormat="1" applyFont="1" applyBorder="1" applyAlignment="1">
      <alignment horizontal="right"/>
      <protection/>
    </xf>
    <xf numFmtId="9" fontId="9" fillId="0" borderId="21" xfId="61" applyNumberFormat="1" applyFont="1" applyBorder="1" applyAlignment="1">
      <alignment horizontal="right"/>
      <protection/>
    </xf>
    <xf numFmtId="49" fontId="5" fillId="0" borderId="58" xfId="0" applyNumberFormat="1" applyFont="1" applyBorder="1" applyAlignment="1">
      <alignment/>
    </xf>
    <xf numFmtId="3" fontId="17" fillId="0" borderId="14" xfId="61" applyNumberFormat="1" applyFont="1" applyBorder="1" applyAlignment="1">
      <alignment horizontal="right"/>
      <protection/>
    </xf>
    <xf numFmtId="0" fontId="4" fillId="0" borderId="30" xfId="62" applyFont="1" applyBorder="1" applyAlignment="1">
      <alignment horizontal="left"/>
      <protection/>
    </xf>
    <xf numFmtId="0" fontId="4" fillId="0" borderId="74" xfId="62" applyFont="1" applyBorder="1" applyAlignment="1">
      <alignment horizontal="left"/>
      <protection/>
    </xf>
    <xf numFmtId="49" fontId="5" fillId="0" borderId="16" xfId="62" applyNumberFormat="1" applyFont="1" applyBorder="1" applyAlignment="1">
      <alignment horizontal="center"/>
      <protection/>
    </xf>
    <xf numFmtId="0" fontId="9" fillId="0" borderId="30" xfId="62" applyFont="1" applyBorder="1" applyAlignment="1">
      <alignment horizontal="left"/>
      <protection/>
    </xf>
    <xf numFmtId="3" fontId="3" fillId="0" borderId="17" xfId="62" applyNumberFormat="1" applyFont="1" applyBorder="1" applyAlignment="1">
      <alignment horizontal="right"/>
      <protection/>
    </xf>
    <xf numFmtId="3" fontId="3" fillId="0" borderId="17" xfId="62" applyNumberFormat="1" applyFont="1" applyBorder="1" applyAlignment="1">
      <alignment horizontal="right"/>
      <protection/>
    </xf>
    <xf numFmtId="0" fontId="61" fillId="0" borderId="16" xfId="61" applyFont="1" applyBorder="1" applyAlignment="1">
      <alignment horizontal="center"/>
      <protection/>
    </xf>
    <xf numFmtId="3" fontId="61" fillId="0" borderId="17" xfId="61" applyNumberFormat="1" applyFont="1" applyBorder="1" applyAlignment="1">
      <alignment/>
      <protection/>
    </xf>
    <xf numFmtId="9" fontId="61" fillId="0" borderId="18" xfId="61" applyNumberFormat="1" applyFont="1" applyBorder="1" applyAlignment="1">
      <alignment/>
      <protection/>
    </xf>
    <xf numFmtId="0" fontId="62" fillId="0" borderId="10" xfId="61" applyFont="1" applyBorder="1" applyAlignment="1">
      <alignment horizontal="center"/>
      <protection/>
    </xf>
    <xf numFmtId="0" fontId="62" fillId="0" borderId="47" xfId="61" applyFont="1" applyBorder="1" applyAlignment="1">
      <alignment horizontal="left"/>
      <protection/>
    </xf>
    <xf numFmtId="0" fontId="62" fillId="0" borderId="22" xfId="61" applyFont="1" applyBorder="1" applyAlignment="1">
      <alignment horizontal="left"/>
      <protection/>
    </xf>
    <xf numFmtId="0" fontId="62" fillId="0" borderId="34" xfId="61" applyFont="1" applyBorder="1" applyAlignment="1">
      <alignment horizontal="left"/>
      <protection/>
    </xf>
    <xf numFmtId="3" fontId="62" fillId="0" borderId="14" xfId="61" applyNumberFormat="1" applyFont="1" applyBorder="1" applyAlignment="1">
      <alignment/>
      <protection/>
    </xf>
    <xf numFmtId="3" fontId="63" fillId="0" borderId="20" xfId="61" applyNumberFormat="1" applyFont="1" applyBorder="1" applyAlignment="1">
      <alignment/>
      <protection/>
    </xf>
    <xf numFmtId="169" fontId="61" fillId="0" borderId="10" xfId="61" applyNumberFormat="1" applyFont="1" applyBorder="1" applyAlignment="1">
      <alignment horizontal="center"/>
      <protection/>
    </xf>
    <xf numFmtId="0" fontId="61" fillId="0" borderId="47" xfId="61" applyFont="1" applyBorder="1" applyAlignment="1">
      <alignment horizontal="left"/>
      <protection/>
    </xf>
    <xf numFmtId="0" fontId="61" fillId="0" borderId="22" xfId="61" applyFont="1" applyBorder="1" applyAlignment="1">
      <alignment horizontal="left"/>
      <protection/>
    </xf>
    <xf numFmtId="3" fontId="61" fillId="0" borderId="14" xfId="61" applyNumberFormat="1" applyFont="1" applyBorder="1" applyAlignment="1">
      <alignment/>
      <protection/>
    </xf>
    <xf numFmtId="9" fontId="61" fillId="0" borderId="15" xfId="61" applyNumberFormat="1" applyFont="1" applyBorder="1" applyAlignment="1">
      <alignment/>
      <protection/>
    </xf>
    <xf numFmtId="0" fontId="62" fillId="0" borderId="19" xfId="61" applyFont="1" applyBorder="1" applyAlignment="1">
      <alignment horizontal="center"/>
      <protection/>
    </xf>
    <xf numFmtId="3" fontId="62" fillId="0" borderId="20" xfId="61" applyNumberFormat="1" applyFont="1" applyBorder="1" applyAlignment="1">
      <alignment/>
      <protection/>
    </xf>
    <xf numFmtId="9" fontId="64" fillId="0" borderId="21" xfId="61" applyNumberFormat="1" applyFont="1" applyBorder="1" applyAlignment="1">
      <alignment/>
      <protection/>
    </xf>
    <xf numFmtId="0" fontId="63" fillId="0" borderId="10" xfId="61" applyFont="1" applyBorder="1" applyAlignment="1">
      <alignment horizontal="center"/>
      <protection/>
    </xf>
    <xf numFmtId="9" fontId="63" fillId="0" borderId="15" xfId="61" applyNumberFormat="1" applyFont="1" applyBorder="1" applyAlignment="1">
      <alignment/>
      <protection/>
    </xf>
    <xf numFmtId="0" fontId="61" fillId="0" borderId="10" xfId="61" applyFont="1" applyBorder="1" applyAlignment="1">
      <alignment horizontal="center"/>
      <protection/>
    </xf>
    <xf numFmtId="3" fontId="62" fillId="0" borderId="14" xfId="61" applyNumberFormat="1" applyFont="1" applyBorder="1" applyAlignment="1">
      <alignment horizontal="right"/>
      <protection/>
    </xf>
    <xf numFmtId="9" fontId="64" fillId="0" borderId="15" xfId="61" applyNumberFormat="1" applyFont="1" applyBorder="1" applyAlignment="1">
      <alignment horizontal="right"/>
      <protection/>
    </xf>
    <xf numFmtId="3" fontId="61" fillId="0" borderId="14" xfId="61" applyNumberFormat="1" applyFont="1" applyBorder="1" applyAlignment="1">
      <alignment horizontal="right"/>
      <protection/>
    </xf>
    <xf numFmtId="0" fontId="61" fillId="0" borderId="23" xfId="61" applyFont="1" applyBorder="1">
      <alignment/>
      <protection/>
    </xf>
    <xf numFmtId="3" fontId="61" fillId="0" borderId="14" xfId="61" applyNumberFormat="1" applyFont="1" applyBorder="1">
      <alignment/>
      <protection/>
    </xf>
    <xf numFmtId="3" fontId="45" fillId="0" borderId="59" xfId="61" applyNumberFormat="1" applyFont="1" applyBorder="1" applyAlignment="1">
      <alignment/>
      <protection/>
    </xf>
    <xf numFmtId="3" fontId="45" fillId="0" borderId="29" xfId="61" applyNumberFormat="1" applyFont="1" applyBorder="1" applyAlignment="1">
      <alignment/>
      <protection/>
    </xf>
    <xf numFmtId="9" fontId="45" fillId="0" borderId="43" xfId="61" applyNumberFormat="1" applyFont="1" applyBorder="1" applyAlignment="1">
      <alignment/>
      <protection/>
    </xf>
    <xf numFmtId="0" fontId="63" fillId="0" borderId="33" xfId="61" applyFont="1" applyBorder="1" applyAlignment="1">
      <alignment horizontal="center"/>
      <protection/>
    </xf>
    <xf numFmtId="0" fontId="24" fillId="0" borderId="22" xfId="61" applyFont="1" applyBorder="1" applyAlignment="1">
      <alignment/>
      <protection/>
    </xf>
    <xf numFmtId="0" fontId="24" fillId="0" borderId="23" xfId="61" applyFont="1" applyBorder="1" applyAlignment="1">
      <alignment/>
      <protection/>
    </xf>
    <xf numFmtId="0" fontId="62" fillId="0" borderId="33" xfId="61" applyFont="1" applyBorder="1" applyAlignment="1">
      <alignment horizontal="center"/>
      <protection/>
    </xf>
    <xf numFmtId="0" fontId="24" fillId="0" borderId="22" xfId="61" applyFont="1" applyBorder="1" applyAlignment="1">
      <alignment horizontal="left"/>
      <protection/>
    </xf>
    <xf numFmtId="0" fontId="24" fillId="0" borderId="34" xfId="61" applyFont="1" applyBorder="1" applyAlignment="1">
      <alignment horizontal="left"/>
      <protection/>
    </xf>
    <xf numFmtId="0" fontId="61" fillId="0" borderId="16" xfId="61" applyFont="1" applyBorder="1" applyAlignment="1">
      <alignment horizontal="center"/>
      <protection/>
    </xf>
    <xf numFmtId="0" fontId="61" fillId="0" borderId="47" xfId="61" applyFont="1" applyBorder="1" applyAlignment="1">
      <alignment horizontal="left"/>
      <protection/>
    </xf>
    <xf numFmtId="0" fontId="42" fillId="0" borderId="22" xfId="61" applyFont="1" applyBorder="1" applyAlignment="1">
      <alignment horizontal="left"/>
      <protection/>
    </xf>
    <xf numFmtId="3" fontId="62" fillId="0" borderId="17" xfId="61" applyNumberFormat="1" applyFont="1" applyBorder="1" applyAlignment="1">
      <alignment/>
      <protection/>
    </xf>
    <xf numFmtId="0" fontId="62" fillId="0" borderId="16" xfId="61" applyFont="1" applyBorder="1" applyAlignment="1">
      <alignment horizontal="center"/>
      <protection/>
    </xf>
    <xf numFmtId="9" fontId="62" fillId="0" borderId="18" xfId="61" applyNumberFormat="1" applyFont="1" applyBorder="1" applyAlignment="1">
      <alignment/>
      <protection/>
    </xf>
    <xf numFmtId="169" fontId="63" fillId="0" borderId="16" xfId="61" applyNumberFormat="1" applyFont="1" applyBorder="1" applyAlignment="1">
      <alignment horizontal="center"/>
      <protection/>
    </xf>
    <xf numFmtId="3" fontId="63" fillId="0" borderId="17" xfId="61" applyNumberFormat="1" applyFont="1" applyBorder="1" applyAlignment="1">
      <alignment/>
      <protection/>
    </xf>
    <xf numFmtId="9" fontId="63" fillId="0" borderId="18" xfId="61" applyNumberFormat="1" applyFont="1" applyBorder="1" applyAlignment="1">
      <alignment/>
      <protection/>
    </xf>
    <xf numFmtId="3" fontId="61" fillId="0" borderId="29" xfId="61" applyNumberFormat="1" applyFont="1" applyBorder="1">
      <alignment/>
      <protection/>
    </xf>
    <xf numFmtId="3" fontId="61" fillId="0" borderId="59" xfId="61" applyNumberFormat="1" applyFont="1" applyBorder="1">
      <alignment/>
      <protection/>
    </xf>
    <xf numFmtId="9" fontId="61" fillId="0" borderId="43" xfId="61" applyNumberFormat="1" applyFont="1" applyBorder="1">
      <alignment/>
      <protection/>
    </xf>
    <xf numFmtId="0" fontId="40" fillId="0" borderId="22" xfId="61" applyFont="1" applyBorder="1" applyAlignment="1">
      <alignment horizontal="left"/>
      <protection/>
    </xf>
    <xf numFmtId="0" fontId="40" fillId="0" borderId="34" xfId="61" applyFont="1" applyBorder="1" applyAlignment="1">
      <alignment horizontal="left"/>
      <protection/>
    </xf>
    <xf numFmtId="3" fontId="8" fillId="0" borderId="61" xfId="59" applyNumberFormat="1" applyFont="1" applyBorder="1" applyAlignment="1">
      <alignment horizontal="right"/>
      <protection/>
    </xf>
    <xf numFmtId="3" fontId="8" fillId="0" borderId="29" xfId="59" applyNumberFormat="1" applyFont="1" applyBorder="1" applyAlignment="1">
      <alignment horizontal="right"/>
      <protection/>
    </xf>
    <xf numFmtId="9" fontId="8" fillId="0" borderId="60" xfId="59" applyNumberFormat="1" applyFont="1" applyBorder="1" applyAlignment="1">
      <alignment horizontal="right"/>
      <protection/>
    </xf>
    <xf numFmtId="3" fontId="8" fillId="0" borderId="100" xfId="59" applyNumberFormat="1" applyFont="1" applyBorder="1" applyAlignment="1">
      <alignment horizontal="right"/>
      <protection/>
    </xf>
    <xf numFmtId="3" fontId="8" fillId="0" borderId="29" xfId="0" applyNumberFormat="1" applyFont="1" applyBorder="1" applyAlignment="1">
      <alignment/>
    </xf>
    <xf numFmtId="9" fontId="8" fillId="0" borderId="62" xfId="59" applyNumberFormat="1" applyFont="1" applyFill="1" applyBorder="1" applyAlignment="1">
      <alignment horizontal="right"/>
      <protection/>
    </xf>
    <xf numFmtId="3" fontId="34" fillId="0" borderId="70" xfId="59" applyNumberFormat="1" applyFont="1" applyBorder="1" applyAlignment="1">
      <alignment/>
      <protection/>
    </xf>
    <xf numFmtId="9" fontId="14" fillId="0" borderId="124" xfId="59" applyNumberFormat="1" applyFont="1" applyBorder="1" applyAlignment="1">
      <alignment/>
      <protection/>
    </xf>
    <xf numFmtId="9" fontId="14" fillId="0" borderId="54" xfId="59" applyNumberFormat="1" applyFont="1" applyBorder="1" applyAlignment="1">
      <alignment/>
      <protection/>
    </xf>
    <xf numFmtId="3" fontId="23" fillId="0" borderId="20" xfId="64" applyNumberFormat="1" applyFont="1" applyBorder="1" applyAlignment="1">
      <alignment horizontal="right" vertical="center" wrapText="1"/>
      <protection/>
    </xf>
    <xf numFmtId="9" fontId="23" fillId="0" borderId="56" xfId="64" applyNumberFormat="1" applyFont="1" applyBorder="1" applyAlignment="1">
      <alignment horizontal="right" vertical="center" wrapText="1"/>
      <protection/>
    </xf>
    <xf numFmtId="9" fontId="23" fillId="0" borderId="21" xfId="64" applyNumberFormat="1" applyFont="1" applyBorder="1" applyAlignment="1">
      <alignment horizontal="right" vertical="center" wrapText="1"/>
      <protection/>
    </xf>
    <xf numFmtId="3" fontId="5" fillId="0" borderId="26" xfId="63" applyNumberFormat="1" applyFont="1" applyBorder="1" applyAlignment="1">
      <alignment horizontal="right"/>
      <protection/>
    </xf>
    <xf numFmtId="3" fontId="5" fillId="0" borderId="19" xfId="63" applyNumberFormat="1" applyFont="1" applyBorder="1" applyAlignment="1">
      <alignment horizontal="right"/>
      <protection/>
    </xf>
    <xf numFmtId="3" fontId="5" fillId="0" borderId="10" xfId="63" applyNumberFormat="1" applyFont="1" applyBorder="1" applyAlignment="1">
      <alignment/>
      <protection/>
    </xf>
    <xf numFmtId="3" fontId="5" fillId="0" borderId="16" xfId="63" applyNumberFormat="1" applyFont="1" applyBorder="1" applyAlignment="1">
      <alignment horizontal="right"/>
      <protection/>
    </xf>
    <xf numFmtId="3" fontId="5" fillId="0" borderId="17" xfId="63" applyNumberFormat="1" applyFont="1" applyBorder="1" applyAlignment="1">
      <alignment horizontal="right"/>
      <protection/>
    </xf>
    <xf numFmtId="3" fontId="5" fillId="0" borderId="12" xfId="63" applyNumberFormat="1" applyFont="1" applyBorder="1" applyAlignment="1">
      <alignment horizontal="right"/>
      <protection/>
    </xf>
    <xf numFmtId="9" fontId="5" fillId="0" borderId="43" xfId="63" applyNumberFormat="1" applyFont="1" applyBorder="1" applyAlignment="1">
      <alignment/>
      <protection/>
    </xf>
    <xf numFmtId="3" fontId="5" fillId="0" borderId="33" xfId="63" applyNumberFormat="1" applyFont="1" applyBorder="1" applyAlignment="1">
      <alignment horizontal="right"/>
      <protection/>
    </xf>
    <xf numFmtId="9" fontId="23" fillId="0" borderId="11" xfId="65" applyNumberFormat="1" applyFont="1" applyBorder="1">
      <alignment/>
      <protection/>
    </xf>
    <xf numFmtId="49" fontId="51" fillId="0" borderId="0" xfId="65" applyNumberFormat="1" applyFont="1" applyBorder="1" applyAlignment="1">
      <alignment/>
      <protection/>
    </xf>
    <xf numFmtId="0" fontId="1" fillId="0" borderId="10" xfId="66" applyFont="1" applyBorder="1">
      <alignment/>
      <protection/>
    </xf>
    <xf numFmtId="0" fontId="1" fillId="0" borderId="47" xfId="66" applyFont="1" applyBorder="1">
      <alignment/>
      <protection/>
    </xf>
    <xf numFmtId="0" fontId="37" fillId="0" borderId="25" xfId="66" applyFont="1" applyBorder="1">
      <alignment/>
      <protection/>
    </xf>
    <xf numFmtId="0" fontId="37" fillId="0" borderId="35" xfId="66" applyFont="1" applyBorder="1">
      <alignment/>
      <protection/>
    </xf>
    <xf numFmtId="0" fontId="37" fillId="0" borderId="86" xfId="66" applyFont="1" applyBorder="1" applyAlignment="1">
      <alignment wrapText="1"/>
      <protection/>
    </xf>
    <xf numFmtId="0" fontId="1" fillId="0" borderId="125" xfId="66" applyFont="1" applyBorder="1">
      <alignment/>
      <protection/>
    </xf>
    <xf numFmtId="0" fontId="1" fillId="0" borderId="126" xfId="66" applyFont="1" applyBorder="1" applyAlignment="1">
      <alignment wrapText="1"/>
      <protection/>
    </xf>
    <xf numFmtId="49" fontId="54" fillId="0" borderId="0" xfId="66" applyNumberFormat="1" applyFont="1" applyFill="1" applyBorder="1">
      <alignment/>
      <protection/>
    </xf>
    <xf numFmtId="49" fontId="24" fillId="0" borderId="0" xfId="66" applyNumberFormat="1" applyFont="1" applyBorder="1">
      <alignment/>
      <protection/>
    </xf>
    <xf numFmtId="0" fontId="38" fillId="0" borderId="16" xfId="66" applyFont="1" applyBorder="1">
      <alignment/>
      <protection/>
    </xf>
    <xf numFmtId="49" fontId="24" fillId="0" borderId="19" xfId="66" applyNumberFormat="1" applyFont="1" applyBorder="1">
      <alignment/>
      <protection/>
    </xf>
    <xf numFmtId="49" fontId="42" fillId="0" borderId="19" xfId="66" applyNumberFormat="1" applyFont="1" applyBorder="1">
      <alignment/>
      <protection/>
    </xf>
    <xf numFmtId="49" fontId="54" fillId="0" borderId="19" xfId="66" applyNumberFormat="1" applyFont="1" applyBorder="1">
      <alignment/>
      <protection/>
    </xf>
    <xf numFmtId="49" fontId="24" fillId="0" borderId="19" xfId="66" applyNumberFormat="1" applyFont="1" applyBorder="1">
      <alignment/>
      <protection/>
    </xf>
    <xf numFmtId="16" fontId="42" fillId="0" borderId="19" xfId="66" applyNumberFormat="1" applyFont="1" applyBorder="1">
      <alignment/>
      <protection/>
    </xf>
    <xf numFmtId="16" fontId="42" fillId="0" borderId="105" xfId="66" applyNumberFormat="1" applyFont="1" applyBorder="1" applyAlignment="1">
      <alignment horizontal="center"/>
      <protection/>
    </xf>
    <xf numFmtId="49" fontId="42" fillId="0" borderId="26" xfId="66" applyNumberFormat="1" applyFont="1" applyBorder="1">
      <alignment/>
      <protection/>
    </xf>
    <xf numFmtId="3" fontId="54" fillId="0" borderId="127" xfId="66" applyNumberFormat="1" applyFont="1" applyBorder="1">
      <alignment/>
      <protection/>
    </xf>
    <xf numFmtId="49" fontId="24" fillId="0" borderId="0" xfId="66" applyNumberFormat="1" applyFont="1" applyFill="1" applyBorder="1">
      <alignment/>
      <protection/>
    </xf>
    <xf numFmtId="49" fontId="54" fillId="0" borderId="26" xfId="66" applyNumberFormat="1" applyFont="1" applyBorder="1">
      <alignment/>
      <protection/>
    </xf>
    <xf numFmtId="49" fontId="24" fillId="0" borderId="27" xfId="66" applyNumberFormat="1" applyFont="1" applyFill="1" applyBorder="1">
      <alignment/>
      <protection/>
    </xf>
    <xf numFmtId="3" fontId="54" fillId="0" borderId="128" xfId="66" applyNumberFormat="1" applyFont="1" applyBorder="1">
      <alignment/>
      <protection/>
    </xf>
    <xf numFmtId="9" fontId="54" fillId="0" borderId="129" xfId="66" applyNumberFormat="1" applyFont="1" applyBorder="1">
      <alignment/>
      <protection/>
    </xf>
    <xf numFmtId="49" fontId="23" fillId="0" borderId="0" xfId="66" applyNumberFormat="1" applyFont="1" applyBorder="1">
      <alignment/>
      <protection/>
    </xf>
    <xf numFmtId="3" fontId="23" fillId="0" borderId="35" xfId="66" applyNumberFormat="1" applyFont="1" applyBorder="1">
      <alignment/>
      <protection/>
    </xf>
    <xf numFmtId="49" fontId="23" fillId="0" borderId="96" xfId="66" applyNumberFormat="1" applyFont="1" applyBorder="1">
      <alignment/>
      <protection/>
    </xf>
    <xf numFmtId="3" fontId="21" fillId="0" borderId="35" xfId="66" applyNumberFormat="1" applyFont="1" applyBorder="1">
      <alignment/>
      <protection/>
    </xf>
    <xf numFmtId="3" fontId="23" fillId="0" borderId="128" xfId="66" applyNumberFormat="1" applyFont="1" applyBorder="1">
      <alignment/>
      <protection/>
    </xf>
    <xf numFmtId="3" fontId="51" fillId="0" borderId="35" xfId="66" applyNumberFormat="1" applyFont="1" applyBorder="1">
      <alignment/>
      <protection/>
    </xf>
    <xf numFmtId="49" fontId="23" fillId="0" borderId="0" xfId="66" applyNumberFormat="1" applyFont="1" applyFill="1" applyBorder="1">
      <alignment/>
      <protection/>
    </xf>
    <xf numFmtId="0" fontId="39" fillId="0" borderId="0" xfId="66" applyFont="1" applyBorder="1">
      <alignment/>
      <protection/>
    </xf>
    <xf numFmtId="0" fontId="36" fillId="0" borderId="101" xfId="66" applyFont="1" applyBorder="1">
      <alignment/>
      <protection/>
    </xf>
    <xf numFmtId="3" fontId="19" fillId="0" borderId="125" xfId="66" applyNumberFormat="1" applyFont="1" applyBorder="1">
      <alignment/>
      <protection/>
    </xf>
    <xf numFmtId="3" fontId="65" fillId="0" borderId="35" xfId="66" applyNumberFormat="1" applyFont="1" applyBorder="1">
      <alignment/>
      <protection/>
    </xf>
    <xf numFmtId="9" fontId="65" fillId="0" borderId="86" xfId="66" applyNumberFormat="1" applyFont="1" applyBorder="1">
      <alignment/>
      <protection/>
    </xf>
    <xf numFmtId="49" fontId="65" fillId="0" borderId="0" xfId="66" applyNumberFormat="1" applyFont="1" applyFill="1" applyBorder="1">
      <alignment/>
      <protection/>
    </xf>
    <xf numFmtId="49" fontId="65" fillId="0" borderId="19" xfId="66" applyNumberFormat="1" applyFont="1" applyBorder="1">
      <alignment/>
      <protection/>
    </xf>
    <xf numFmtId="0" fontId="36" fillId="0" borderId="27" xfId="66" applyFont="1" applyBorder="1">
      <alignment/>
      <protection/>
    </xf>
    <xf numFmtId="0" fontId="42" fillId="0" borderId="19" xfId="66" applyFont="1" applyBorder="1" applyAlignment="1">
      <alignment horizontal="center"/>
      <protection/>
    </xf>
    <xf numFmtId="0" fontId="54" fillId="0" borderId="30" xfId="66" applyFont="1" applyBorder="1">
      <alignment/>
      <protection/>
    </xf>
    <xf numFmtId="3" fontId="36" fillId="0" borderId="128" xfId="66" applyNumberFormat="1" applyFont="1" applyBorder="1">
      <alignment/>
      <protection/>
    </xf>
    <xf numFmtId="6" fontId="38" fillId="0" borderId="0" xfId="68" applyNumberFormat="1" applyFont="1">
      <alignment/>
      <protection/>
    </xf>
    <xf numFmtId="1" fontId="5" fillId="0" borderId="45" xfId="60" applyNumberFormat="1" applyFont="1" applyBorder="1" applyAlignment="1">
      <alignment horizontal="center"/>
      <protection/>
    </xf>
    <xf numFmtId="1" fontId="5" fillId="0" borderId="120" xfId="60" applyNumberFormat="1" applyFont="1" applyBorder="1" applyAlignment="1">
      <alignment horizontal="center"/>
      <protection/>
    </xf>
    <xf numFmtId="9" fontId="5" fillId="0" borderId="15" xfId="63" applyNumberFormat="1" applyFont="1" applyBorder="1" applyAlignment="1">
      <alignment horizontal="right"/>
      <protection/>
    </xf>
    <xf numFmtId="3" fontId="14" fillId="0" borderId="80" xfId="59" applyNumberFormat="1" applyFont="1" applyBorder="1" applyAlignment="1">
      <alignment/>
      <protection/>
    </xf>
    <xf numFmtId="9" fontId="14" fillId="0" borderId="78" xfId="59" applyNumberFormat="1" applyFont="1" applyBorder="1" applyAlignment="1">
      <alignment/>
      <protection/>
    </xf>
    <xf numFmtId="3" fontId="8" fillId="0" borderId="43" xfId="60" applyNumberFormat="1" applyFont="1" applyBorder="1" applyAlignment="1">
      <alignment horizontal="right"/>
      <protection/>
    </xf>
    <xf numFmtId="3" fontId="6" fillId="0" borderId="14" xfId="61" applyNumberFormat="1" applyFont="1" applyBorder="1" applyAlignment="1">
      <alignment horizontal="right"/>
      <protection/>
    </xf>
    <xf numFmtId="3" fontId="5" fillId="0" borderId="69" xfId="63" applyNumberFormat="1" applyFont="1" applyBorder="1" applyAlignment="1">
      <alignment horizontal="right"/>
      <protection/>
    </xf>
    <xf numFmtId="3" fontId="45" fillId="0" borderId="29" xfId="63" applyNumberFormat="1" applyFont="1" applyBorder="1" applyAlignment="1">
      <alignment horizontal="right"/>
      <protection/>
    </xf>
    <xf numFmtId="3" fontId="52" fillId="0" borderId="20" xfId="65" applyNumberFormat="1" applyFont="1" applyBorder="1">
      <alignment/>
      <protection/>
    </xf>
    <xf numFmtId="3" fontId="52" fillId="0" borderId="20" xfId="65" applyNumberFormat="1" applyFont="1" applyBorder="1">
      <alignment/>
      <protection/>
    </xf>
    <xf numFmtId="3" fontId="23" fillId="0" borderId="35" xfId="66" applyNumberFormat="1" applyFont="1" applyBorder="1" applyAlignment="1">
      <alignment/>
      <protection/>
    </xf>
    <xf numFmtId="3" fontId="37" fillId="0" borderId="128" xfId="66" applyNumberFormat="1" applyFont="1" applyBorder="1">
      <alignment/>
      <protection/>
    </xf>
    <xf numFmtId="168" fontId="14" fillId="0" borderId="98" xfId="59" applyNumberFormat="1" applyFont="1" applyBorder="1" applyAlignment="1">
      <alignment horizontal="right"/>
      <protection/>
    </xf>
    <xf numFmtId="0" fontId="5" fillId="0" borderId="23" xfId="63" applyFont="1" applyBorder="1" applyAlignment="1">
      <alignment horizontal="left"/>
      <protection/>
    </xf>
    <xf numFmtId="0" fontId="23" fillId="0" borderId="25" xfId="64" applyFont="1" applyBorder="1" applyAlignment="1">
      <alignment horizontal="left"/>
      <protection/>
    </xf>
    <xf numFmtId="0" fontId="23" fillId="0" borderId="96" xfId="64" applyFont="1" applyBorder="1" applyAlignment="1">
      <alignment horizontal="left"/>
      <protection/>
    </xf>
    <xf numFmtId="0" fontId="0" fillId="0" borderId="76" xfId="59" applyBorder="1" applyAlignment="1">
      <alignment horizontal="left" wrapText="1"/>
      <protection/>
    </xf>
    <xf numFmtId="0" fontId="14" fillId="0" borderId="12" xfId="59" applyFont="1" applyBorder="1" applyAlignment="1">
      <alignment horizontal="left"/>
      <protection/>
    </xf>
    <xf numFmtId="0" fontId="32" fillId="0" borderId="40" xfId="59" applyFont="1" applyBorder="1" applyAlignment="1">
      <alignment horizontal="left"/>
      <protection/>
    </xf>
    <xf numFmtId="0" fontId="31" fillId="0" borderId="76" xfId="59" applyFont="1" applyBorder="1" applyAlignment="1">
      <alignment horizontal="left"/>
      <protection/>
    </xf>
    <xf numFmtId="0" fontId="31" fillId="0" borderId="69" xfId="59" applyFont="1" applyBorder="1" applyAlignment="1">
      <alignment horizontal="left"/>
      <protection/>
    </xf>
    <xf numFmtId="0" fontId="14" fillId="0" borderId="40" xfId="59" applyFont="1" applyBorder="1" applyAlignment="1">
      <alignment horizontal="center" vertical="center" wrapText="1"/>
      <protection/>
    </xf>
    <xf numFmtId="0" fontId="14" fillId="0" borderId="57" xfId="59" applyFont="1" applyBorder="1" applyAlignment="1">
      <alignment horizontal="left"/>
      <protection/>
    </xf>
    <xf numFmtId="3" fontId="5" fillId="0" borderId="2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9" fillId="0" borderId="70" xfId="63" applyNumberFormat="1" applyFont="1" applyBorder="1" applyAlignment="1">
      <alignment/>
      <protection/>
    </xf>
    <xf numFmtId="0" fontId="5" fillId="0" borderId="26" xfId="63" applyFont="1" applyBorder="1" applyAlignment="1">
      <alignment horizontal="center"/>
      <protection/>
    </xf>
    <xf numFmtId="0" fontId="9" fillId="0" borderId="13" xfId="63" applyFont="1" applyBorder="1" applyAlignment="1">
      <alignment horizontal="left"/>
      <protection/>
    </xf>
    <xf numFmtId="3" fontId="9" fillId="0" borderId="12" xfId="63" applyNumberFormat="1" applyFont="1" applyBorder="1" applyAlignment="1">
      <alignment horizontal="right"/>
      <protection/>
    </xf>
    <xf numFmtId="0" fontId="9" fillId="0" borderId="27" xfId="63" applyFont="1" applyBorder="1" applyAlignment="1">
      <alignment horizontal="left"/>
      <protection/>
    </xf>
    <xf numFmtId="0" fontId="9" fillId="0" borderId="117" xfId="63" applyFont="1" applyBorder="1" applyAlignment="1">
      <alignment horizontal="left"/>
      <protection/>
    </xf>
    <xf numFmtId="3" fontId="9" fillId="0" borderId="26" xfId="63" applyNumberFormat="1" applyFont="1" applyBorder="1" applyAlignment="1">
      <alignment/>
      <protection/>
    </xf>
    <xf numFmtId="9" fontId="5" fillId="0" borderId="11" xfId="63" applyNumberFormat="1" applyFont="1" applyBorder="1" applyAlignment="1">
      <alignment/>
      <protection/>
    </xf>
    <xf numFmtId="3" fontId="5" fillId="0" borderId="24" xfId="63" applyNumberFormat="1" applyFont="1" applyBorder="1" applyAlignment="1">
      <alignment/>
      <protection/>
    </xf>
    <xf numFmtId="9" fontId="5" fillId="0" borderId="22" xfId="63" applyNumberFormat="1" applyFont="1" applyBorder="1" applyAlignment="1">
      <alignment horizontal="right"/>
      <protection/>
    </xf>
    <xf numFmtId="3" fontId="9" fillId="0" borderId="10" xfId="63" applyNumberFormat="1" applyFont="1" applyBorder="1" applyAlignment="1">
      <alignment horizontal="right"/>
      <protection/>
    </xf>
    <xf numFmtId="9" fontId="9" fillId="0" borderId="14" xfId="63" applyNumberFormat="1" applyFont="1" applyBorder="1" applyAlignment="1">
      <alignment horizontal="right"/>
      <protection/>
    </xf>
    <xf numFmtId="3" fontId="9" fillId="0" borderId="43" xfId="63" applyNumberFormat="1" applyFont="1" applyBorder="1" applyAlignment="1">
      <alignment/>
      <protection/>
    </xf>
    <xf numFmtId="2" fontId="22" fillId="0" borderId="75" xfId="64" applyNumberFormat="1" applyFont="1" applyBorder="1" applyAlignment="1">
      <alignment horizontal="right" vertical="center" wrapText="1"/>
      <protection/>
    </xf>
    <xf numFmtId="2" fontId="21" fillId="0" borderId="56" xfId="64" applyNumberFormat="1" applyFont="1" applyBorder="1" applyAlignment="1">
      <alignment horizontal="center" vertical="center" wrapText="1"/>
      <protection/>
    </xf>
    <xf numFmtId="2" fontId="23" fillId="0" borderId="56" xfId="64" applyNumberFormat="1" applyFont="1" applyBorder="1" applyAlignment="1">
      <alignment horizontal="right" vertical="center" wrapText="1"/>
      <protection/>
    </xf>
    <xf numFmtId="2" fontId="23" fillId="0" borderId="56" xfId="64" applyNumberFormat="1" applyFont="1" applyBorder="1">
      <alignment/>
      <protection/>
    </xf>
    <xf numFmtId="2" fontId="21" fillId="0" borderId="125" xfId="64" applyNumberFormat="1" applyFont="1" applyBorder="1">
      <alignment/>
      <protection/>
    </xf>
    <xf numFmtId="2" fontId="23" fillId="0" borderId="35" xfId="64" applyNumberFormat="1" applyFont="1" applyBorder="1">
      <alignment/>
      <protection/>
    </xf>
    <xf numFmtId="2" fontId="21" fillId="0" borderId="127" xfId="64" applyNumberFormat="1" applyFont="1" applyBorder="1">
      <alignment/>
      <protection/>
    </xf>
    <xf numFmtId="2" fontId="22" fillId="0" borderId="35" xfId="64" applyNumberFormat="1" applyFont="1" applyBorder="1">
      <alignment/>
      <protection/>
    </xf>
    <xf numFmtId="2" fontId="21" fillId="0" borderId="35" xfId="64" applyNumberFormat="1" applyFont="1" applyBorder="1">
      <alignment/>
      <protection/>
    </xf>
    <xf numFmtId="2" fontId="22" fillId="0" borderId="130" xfId="64" applyNumberFormat="1" applyFont="1" applyBorder="1">
      <alignment/>
      <protection/>
    </xf>
    <xf numFmtId="2" fontId="21" fillId="0" borderId="35" xfId="64" applyNumberFormat="1" applyFont="1" applyBorder="1" applyAlignment="1">
      <alignment horizontal="center" vertical="center" wrapText="1"/>
      <protection/>
    </xf>
    <xf numFmtId="3" fontId="0" fillId="0" borderId="21" xfId="62" applyNumberFormat="1" applyFont="1" applyBorder="1" applyAlignment="1">
      <alignment horizontal="right"/>
      <protection/>
    </xf>
    <xf numFmtId="49" fontId="23" fillId="0" borderId="16" xfId="65" applyNumberFormat="1" applyFont="1" applyBorder="1">
      <alignment/>
      <protection/>
    </xf>
    <xf numFmtId="0" fontId="23" fillId="0" borderId="17" xfId="65" applyFont="1" applyBorder="1">
      <alignment/>
      <protection/>
    </xf>
    <xf numFmtId="9" fontId="27" fillId="0" borderId="31" xfId="65" applyNumberFormat="1" applyFont="1" applyBorder="1">
      <alignment/>
      <protection/>
    </xf>
    <xf numFmtId="49" fontId="23" fillId="0" borderId="17" xfId="65" applyNumberFormat="1" applyFont="1" applyFill="1" applyBorder="1" applyAlignment="1">
      <alignment wrapText="1"/>
      <protection/>
    </xf>
    <xf numFmtId="9" fontId="1" fillId="0" borderId="131" xfId="66" applyNumberFormat="1" applyFont="1" applyBorder="1" applyAlignment="1">
      <alignment wrapText="1"/>
      <protection/>
    </xf>
    <xf numFmtId="9" fontId="24" fillId="0" borderId="86" xfId="66" applyNumberFormat="1" applyFont="1" applyBorder="1" applyAlignment="1">
      <alignment wrapText="1"/>
      <protection/>
    </xf>
    <xf numFmtId="9" fontId="24" fillId="0" borderId="129" xfId="66" applyNumberFormat="1" applyFont="1" applyBorder="1" applyAlignment="1">
      <alignment wrapText="1"/>
      <protection/>
    </xf>
    <xf numFmtId="9" fontId="37" fillId="0" borderId="129" xfId="66" applyNumberFormat="1" applyFont="1" applyBorder="1" applyAlignment="1">
      <alignment wrapText="1"/>
      <protection/>
    </xf>
    <xf numFmtId="0" fontId="1" fillId="0" borderId="0" xfId="68" applyFont="1" applyAlignment="1">
      <alignment horizontal="right"/>
      <protection/>
    </xf>
    <xf numFmtId="0" fontId="1" fillId="0" borderId="0" xfId="68" applyAlignment="1">
      <alignment horizontal="right"/>
      <protection/>
    </xf>
    <xf numFmtId="0" fontId="17" fillId="0" borderId="0" xfId="68" applyFont="1">
      <alignment/>
      <protection/>
    </xf>
    <xf numFmtId="0" fontId="38" fillId="0" borderId="0" xfId="68" applyFont="1" applyAlignment="1">
      <alignment horizontal="right"/>
      <protection/>
    </xf>
    <xf numFmtId="6" fontId="38" fillId="0" borderId="0" xfId="68" applyNumberFormat="1" applyFont="1" applyAlignment="1">
      <alignment horizontal="right"/>
      <protection/>
    </xf>
    <xf numFmtId="0" fontId="37" fillId="0" borderId="0" xfId="68" applyFont="1">
      <alignment/>
      <protection/>
    </xf>
    <xf numFmtId="3" fontId="1" fillId="0" borderId="29" xfId="67" applyNumberFormat="1" applyBorder="1">
      <alignment/>
      <protection/>
    </xf>
    <xf numFmtId="3" fontId="45" fillId="0" borderId="0" xfId="63" applyNumberFormat="1" applyFont="1" applyBorder="1" applyAlignment="1">
      <alignment horizontal="right"/>
      <protection/>
    </xf>
    <xf numFmtId="3" fontId="1" fillId="0" borderId="64" xfId="67" applyNumberFormat="1" applyBorder="1">
      <alignment/>
      <protection/>
    </xf>
    <xf numFmtId="3" fontId="1" fillId="0" borderId="132" xfId="67" applyNumberFormat="1" applyBorder="1">
      <alignment/>
      <protection/>
    </xf>
    <xf numFmtId="3" fontId="1" fillId="0" borderId="47" xfId="67" applyNumberFormat="1" applyBorder="1">
      <alignment/>
      <protection/>
    </xf>
    <xf numFmtId="3" fontId="1" fillId="0" borderId="15" xfId="67" applyNumberFormat="1" applyBorder="1">
      <alignment/>
      <protection/>
    </xf>
    <xf numFmtId="3" fontId="1" fillId="0" borderId="21" xfId="67" applyNumberFormat="1" applyBorder="1">
      <alignment/>
      <protection/>
    </xf>
    <xf numFmtId="3" fontId="1" fillId="0" borderId="71" xfId="67" applyNumberFormat="1" applyBorder="1">
      <alignment/>
      <protection/>
    </xf>
    <xf numFmtId="3" fontId="1" fillId="0" borderId="18" xfId="67" applyNumberFormat="1" applyBorder="1">
      <alignment/>
      <protection/>
    </xf>
    <xf numFmtId="3" fontId="3" fillId="0" borderId="12" xfId="62" applyNumberFormat="1" applyFont="1" applyBorder="1" applyAlignment="1">
      <alignment horizontal="right"/>
      <protection/>
    </xf>
    <xf numFmtId="3" fontId="23" fillId="0" borderId="30" xfId="63" applyNumberFormat="1" applyFont="1" applyBorder="1">
      <alignment/>
      <protection/>
    </xf>
    <xf numFmtId="9" fontId="23" fillId="0" borderId="18" xfId="65" applyNumberFormat="1" applyFont="1" applyBorder="1">
      <alignment/>
      <protection/>
    </xf>
    <xf numFmtId="9" fontId="23" fillId="0" borderId="43" xfId="65" applyNumberFormat="1" applyFont="1" applyBorder="1">
      <alignment/>
      <protection/>
    </xf>
    <xf numFmtId="9" fontId="23" fillId="0" borderId="0" xfId="65" applyNumberFormat="1" applyFont="1" applyBorder="1">
      <alignment/>
      <protection/>
    </xf>
    <xf numFmtId="49" fontId="54" fillId="0" borderId="0" xfId="66" applyNumberFormat="1" applyFont="1" applyBorder="1">
      <alignment/>
      <protection/>
    </xf>
    <xf numFmtId="3" fontId="24" fillId="0" borderId="35" xfId="66" applyNumberFormat="1" applyFont="1" applyBorder="1">
      <alignment/>
      <protection/>
    </xf>
    <xf numFmtId="3" fontId="54" fillId="0" borderId="0" xfId="66" applyNumberFormat="1" applyFont="1" applyBorder="1" applyAlignment="1">
      <alignment horizontal="right"/>
      <protection/>
    </xf>
    <xf numFmtId="49" fontId="23" fillId="0" borderId="0" xfId="65" applyNumberFormat="1" applyFont="1" applyFill="1" applyBorder="1" applyAlignment="1">
      <alignment horizontal="left" wrapText="1"/>
      <protection/>
    </xf>
    <xf numFmtId="49" fontId="23" fillId="0" borderId="0" xfId="65" applyNumberFormat="1" applyFont="1" applyFill="1" applyBorder="1" applyAlignment="1">
      <alignment horizontal="left"/>
      <protection/>
    </xf>
    <xf numFmtId="49" fontId="23" fillId="0" borderId="0" xfId="65" applyNumberFormat="1" applyFont="1" applyFill="1" applyBorder="1" applyAlignment="1">
      <alignment horizontal="left" vertical="center" wrapText="1"/>
      <protection/>
    </xf>
    <xf numFmtId="0" fontId="56" fillId="0" borderId="14" xfId="0" applyFont="1" applyFill="1" applyBorder="1" applyAlignment="1">
      <alignment horizontal="right" vertical="center" wrapText="1"/>
    </xf>
    <xf numFmtId="14" fontId="56" fillId="0" borderId="14" xfId="0" applyNumberFormat="1" applyFont="1" applyFill="1" applyBorder="1" applyAlignment="1">
      <alignment vertical="center" wrapText="1"/>
    </xf>
    <xf numFmtId="9" fontId="62" fillId="0" borderId="18" xfId="61" applyNumberFormat="1" applyFont="1" applyBorder="1" applyAlignment="1">
      <alignment/>
      <protection/>
    </xf>
    <xf numFmtId="9" fontId="9" fillId="0" borderId="18" xfId="63" applyNumberFormat="1" applyFont="1" applyBorder="1" applyAlignment="1">
      <alignment/>
      <protection/>
    </xf>
    <xf numFmtId="49" fontId="22" fillId="0" borderId="48" xfId="65" applyNumberFormat="1" applyFont="1" applyBorder="1">
      <alignment/>
      <protection/>
    </xf>
    <xf numFmtId="49" fontId="23" fillId="0" borderId="59" xfId="65" applyNumberFormat="1" applyFont="1" applyBorder="1">
      <alignment/>
      <protection/>
    </xf>
    <xf numFmtId="9" fontId="23" fillId="0" borderId="62" xfId="65" applyNumberFormat="1" applyFont="1" applyBorder="1">
      <alignment/>
      <protection/>
    </xf>
    <xf numFmtId="49" fontId="23" fillId="0" borderId="64" xfId="65" applyNumberFormat="1" applyFont="1" applyBorder="1">
      <alignment/>
      <protection/>
    </xf>
    <xf numFmtId="9" fontId="23" fillId="0" borderId="64" xfId="65" applyNumberFormat="1" applyFont="1" applyBorder="1">
      <alignment/>
      <protection/>
    </xf>
    <xf numFmtId="49" fontId="51" fillId="0" borderId="0" xfId="65" applyNumberFormat="1" applyFont="1" applyFill="1" applyBorder="1" applyAlignment="1">
      <alignment horizontal="left"/>
      <protection/>
    </xf>
    <xf numFmtId="9" fontId="23" fillId="0" borderId="21" xfId="65" applyNumberFormat="1" applyFont="1" applyBorder="1">
      <alignment/>
      <protection/>
    </xf>
    <xf numFmtId="49" fontId="22" fillId="0" borderId="0" xfId="65" applyNumberFormat="1" applyFont="1" applyFill="1" applyBorder="1" applyAlignment="1">
      <alignment horizontal="left"/>
      <protection/>
    </xf>
    <xf numFmtId="49" fontId="22" fillId="0" borderId="64" xfId="65" applyNumberFormat="1" applyFont="1" applyBorder="1">
      <alignment/>
      <protection/>
    </xf>
    <xf numFmtId="49" fontId="22" fillId="0" borderId="0" xfId="65" applyNumberFormat="1" applyFont="1" applyBorder="1">
      <alignment/>
      <protection/>
    </xf>
    <xf numFmtId="3" fontId="23" fillId="0" borderId="64" xfId="65" applyNumberFormat="1" applyFont="1" applyBorder="1">
      <alignment/>
      <protection/>
    </xf>
    <xf numFmtId="0" fontId="56" fillId="0" borderId="54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/>
    </xf>
    <xf numFmtId="6" fontId="56" fillId="0" borderId="14" xfId="0" applyNumberFormat="1" applyFont="1" applyFill="1" applyBorder="1" applyAlignment="1">
      <alignment horizontal="right" vertical="center"/>
    </xf>
    <xf numFmtId="0" fontId="56" fillId="0" borderId="14" xfId="0" applyFont="1" applyFill="1" applyBorder="1" applyAlignment="1">
      <alignment horizontal="center" vertical="center" wrapText="1"/>
    </xf>
    <xf numFmtId="6" fontId="56" fillId="0" borderId="39" xfId="0" applyNumberFormat="1" applyFont="1" applyBorder="1" applyAlignment="1">
      <alignment horizontal="right" vertical="center"/>
    </xf>
    <xf numFmtId="14" fontId="56" fillId="0" borderId="39" xfId="0" applyNumberFormat="1" applyFont="1" applyFill="1" applyBorder="1" applyAlignment="1">
      <alignment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0" borderId="133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horizontal="center" vertical="center"/>
    </xf>
    <xf numFmtId="0" fontId="56" fillId="0" borderId="99" xfId="0" applyFont="1" applyFill="1" applyBorder="1" applyAlignment="1">
      <alignment vertical="center" wrapText="1"/>
    </xf>
    <xf numFmtId="0" fontId="56" fillId="0" borderId="134" xfId="0" applyFont="1" applyFill="1" applyBorder="1" applyAlignment="1">
      <alignment vertical="center" wrapText="1"/>
    </xf>
    <xf numFmtId="0" fontId="56" fillId="0" borderId="135" xfId="0" applyFont="1" applyFill="1" applyBorder="1" applyAlignment="1">
      <alignment horizontal="center" vertical="center"/>
    </xf>
    <xf numFmtId="0" fontId="56" fillId="0" borderId="135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right" vertical="center" wrapText="1"/>
    </xf>
    <xf numFmtId="14" fontId="56" fillId="0" borderId="12" xfId="0" applyNumberFormat="1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63" xfId="0" applyFont="1" applyBorder="1" applyAlignment="1">
      <alignment vertical="center" wrapText="1"/>
    </xf>
    <xf numFmtId="0" fontId="55" fillId="32" borderId="136" xfId="0" applyFont="1" applyFill="1" applyBorder="1" applyAlignment="1">
      <alignment horizontal="center" vertical="center"/>
    </xf>
    <xf numFmtId="0" fontId="55" fillId="32" borderId="136" xfId="0" applyFont="1" applyFill="1" applyBorder="1" applyAlignment="1">
      <alignment horizontal="center" vertical="center" wrapText="1"/>
    </xf>
    <xf numFmtId="0" fontId="55" fillId="32" borderId="80" xfId="0" applyFont="1" applyFill="1" applyBorder="1" applyAlignment="1">
      <alignment horizontal="center" vertical="center" wrapText="1"/>
    </xf>
    <xf numFmtId="0" fontId="55" fillId="32" borderId="78" xfId="0" applyFont="1" applyFill="1" applyBorder="1" applyAlignment="1">
      <alignment horizontal="center" vertical="center" wrapText="1"/>
    </xf>
    <xf numFmtId="0" fontId="55" fillId="32" borderId="81" xfId="0" applyFont="1" applyFill="1" applyBorder="1" applyAlignment="1">
      <alignment horizontal="center" vertical="center" wrapText="1"/>
    </xf>
    <xf numFmtId="0" fontId="56" fillId="0" borderId="137" xfId="0" applyFont="1" applyFill="1" applyBorder="1" applyAlignment="1">
      <alignment horizontal="center" vertical="center"/>
    </xf>
    <xf numFmtId="3" fontId="31" fillId="0" borderId="99" xfId="59" applyNumberFormat="1" applyFont="1" applyBorder="1" applyAlignment="1">
      <alignment/>
      <protection/>
    </xf>
    <xf numFmtId="3" fontId="31" fillId="0" borderId="69" xfId="59" applyNumberFormat="1" applyFont="1" applyBorder="1" applyAlignment="1">
      <alignment/>
      <protection/>
    </xf>
    <xf numFmtId="3" fontId="14" fillId="0" borderId="42" xfId="59" applyNumberFormat="1" applyFont="1" applyBorder="1" applyAlignment="1">
      <alignment/>
      <protection/>
    </xf>
    <xf numFmtId="3" fontId="0" fillId="0" borderId="20" xfId="62" applyNumberFormat="1" applyFill="1" applyBorder="1" applyAlignment="1">
      <alignment horizontal="right"/>
      <protection/>
    </xf>
    <xf numFmtId="3" fontId="0" fillId="0" borderId="12" xfId="62" applyNumberFormat="1" applyFill="1" applyBorder="1" applyAlignment="1">
      <alignment horizontal="right"/>
      <protection/>
    </xf>
    <xf numFmtId="3" fontId="9" fillId="0" borderId="10" xfId="63" applyNumberFormat="1" applyFont="1" applyFill="1" applyBorder="1" applyAlignment="1">
      <alignment/>
      <protection/>
    </xf>
    <xf numFmtId="3" fontId="45" fillId="0" borderId="89" xfId="63" applyNumberFormat="1" applyFont="1" applyFill="1" applyBorder="1" applyAlignment="1">
      <alignment horizontal="right"/>
      <protection/>
    </xf>
    <xf numFmtId="3" fontId="54" fillId="0" borderId="127" xfId="66" applyNumberFormat="1" applyFont="1" applyBorder="1" applyAlignment="1">
      <alignment horizontal="right"/>
      <protection/>
    </xf>
    <xf numFmtId="0" fontId="8" fillId="0" borderId="33" xfId="63" applyFont="1" applyBorder="1" applyAlignment="1">
      <alignment horizontal="left"/>
      <protection/>
    </xf>
    <xf numFmtId="0" fontId="45" fillId="0" borderId="89" xfId="63" applyFont="1" applyBorder="1" applyAlignment="1">
      <alignment horizontal="center"/>
      <protection/>
    </xf>
    <xf numFmtId="49" fontId="63" fillId="0" borderId="19" xfId="61" applyNumberFormat="1" applyFont="1" applyBorder="1" applyAlignment="1">
      <alignment horizontal="center"/>
      <protection/>
    </xf>
    <xf numFmtId="3" fontId="63" fillId="0" borderId="17" xfId="61" applyNumberFormat="1" applyFont="1" applyBorder="1" applyAlignment="1">
      <alignment/>
      <protection/>
    </xf>
    <xf numFmtId="3" fontId="61" fillId="0" borderId="17" xfId="61" applyNumberFormat="1" applyFont="1" applyBorder="1" applyAlignment="1">
      <alignment/>
      <protection/>
    </xf>
    <xf numFmtId="3" fontId="9" fillId="0" borderId="70" xfId="63" applyNumberFormat="1" applyFont="1" applyBorder="1" applyAlignment="1">
      <alignment/>
      <protection/>
    </xf>
    <xf numFmtId="3" fontId="9" fillId="0" borderId="22" xfId="63" applyNumberFormat="1" applyFont="1" applyBorder="1" applyAlignment="1">
      <alignment/>
      <protection/>
    </xf>
    <xf numFmtId="3" fontId="9" fillId="0" borderId="48" xfId="63" applyNumberFormat="1" applyFont="1" applyFill="1" applyBorder="1" applyAlignment="1">
      <alignment/>
      <protection/>
    </xf>
    <xf numFmtId="0" fontId="0" fillId="0" borderId="33" xfId="0" applyBorder="1" applyAlignment="1">
      <alignment/>
    </xf>
    <xf numFmtId="0" fontId="9" fillId="0" borderId="33" xfId="63" applyFont="1" applyBorder="1" applyAlignment="1">
      <alignment horizontal="left"/>
      <protection/>
    </xf>
    <xf numFmtId="0" fontId="5" fillId="0" borderId="33" xfId="63" applyFont="1" applyBorder="1" applyAlignment="1">
      <alignment horizontal="left"/>
      <protection/>
    </xf>
    <xf numFmtId="0" fontId="5" fillId="0" borderId="33" xfId="63" applyFont="1" applyBorder="1" applyAlignment="1">
      <alignment horizontal="left"/>
      <protection/>
    </xf>
    <xf numFmtId="0" fontId="9" fillId="0" borderId="89" xfId="63" applyFont="1" applyBorder="1" applyAlignment="1">
      <alignment/>
      <protection/>
    </xf>
    <xf numFmtId="3" fontId="9" fillId="0" borderId="48" xfId="63" applyNumberFormat="1" applyFont="1" applyBorder="1" applyAlignment="1">
      <alignment/>
      <protection/>
    </xf>
    <xf numFmtId="9" fontId="5" fillId="0" borderId="11" xfId="63" applyNumberFormat="1" applyFont="1" applyBorder="1" applyAlignment="1">
      <alignment/>
      <protection/>
    </xf>
    <xf numFmtId="9" fontId="5" fillId="0" borderId="11" xfId="63" applyNumberFormat="1" applyFont="1" applyBorder="1" applyAlignment="1">
      <alignment horizontal="right"/>
      <protection/>
    </xf>
    <xf numFmtId="3" fontId="5" fillId="0" borderId="101" xfId="63" applyNumberFormat="1" applyFont="1" applyBorder="1" applyAlignment="1">
      <alignment/>
      <protection/>
    </xf>
    <xf numFmtId="3" fontId="5" fillId="0" borderId="12" xfId="63" applyNumberFormat="1" applyFont="1" applyBorder="1" applyAlignment="1">
      <alignment/>
      <protection/>
    </xf>
    <xf numFmtId="9" fontId="21" fillId="0" borderId="15" xfId="63" applyNumberFormat="1" applyFont="1" applyBorder="1">
      <alignment/>
      <protection/>
    </xf>
    <xf numFmtId="3" fontId="21" fillId="0" borderId="14" xfId="63" applyNumberFormat="1" applyFont="1" applyBorder="1">
      <alignment/>
      <protection/>
    </xf>
    <xf numFmtId="0" fontId="21" fillId="0" borderId="22" xfId="63" applyFont="1" applyBorder="1">
      <alignment/>
      <protection/>
    </xf>
    <xf numFmtId="3" fontId="21" fillId="0" borderId="33" xfId="63" applyNumberFormat="1" applyFont="1" applyBorder="1">
      <alignment/>
      <protection/>
    </xf>
    <xf numFmtId="0" fontId="21" fillId="0" borderId="15" xfId="63" applyFont="1" applyBorder="1">
      <alignment/>
      <protection/>
    </xf>
    <xf numFmtId="0" fontId="5" fillId="0" borderId="101" xfId="63" applyFont="1" applyBorder="1" applyAlignment="1">
      <alignment horizontal="center"/>
      <protection/>
    </xf>
    <xf numFmtId="0" fontId="5" fillId="0" borderId="33" xfId="63" applyFont="1" applyBorder="1" applyAlignment="1">
      <alignment horizontal="left"/>
      <protection/>
    </xf>
    <xf numFmtId="0" fontId="5" fillId="0" borderId="101" xfId="63" applyFont="1" applyBorder="1" applyAlignment="1">
      <alignment horizontal="left"/>
      <protection/>
    </xf>
    <xf numFmtId="0" fontId="3" fillId="0" borderId="33" xfId="0" applyFont="1" applyBorder="1" applyAlignment="1">
      <alignment horizontal="left"/>
    </xf>
    <xf numFmtId="0" fontId="9" fillId="0" borderId="33" xfId="63" applyFont="1" applyBorder="1" applyAlignment="1">
      <alignment horizontal="left"/>
      <protection/>
    </xf>
    <xf numFmtId="0" fontId="9" fillId="0" borderId="101" xfId="63" applyFont="1" applyBorder="1" applyAlignment="1">
      <alignment horizontal="left"/>
      <protection/>
    </xf>
    <xf numFmtId="0" fontId="8" fillId="0" borderId="101" xfId="63" applyFont="1" applyBorder="1" applyAlignment="1">
      <alignment horizontal="left"/>
      <protection/>
    </xf>
    <xf numFmtId="0" fontId="0" fillId="0" borderId="33" xfId="0" applyBorder="1" applyAlignment="1">
      <alignment horizontal="left"/>
    </xf>
    <xf numFmtId="3" fontId="21" fillId="0" borderId="22" xfId="63" applyNumberFormat="1" applyFont="1" applyBorder="1">
      <alignment/>
      <protection/>
    </xf>
    <xf numFmtId="3" fontId="5" fillId="0" borderId="28" xfId="63" applyNumberFormat="1" applyFont="1" applyBorder="1" applyAlignment="1">
      <alignment/>
      <protection/>
    </xf>
    <xf numFmtId="3" fontId="5" fillId="0" borderId="74" xfId="63" applyNumberFormat="1" applyFont="1" applyBorder="1" applyAlignment="1">
      <alignment horizontal="right"/>
      <protection/>
    </xf>
    <xf numFmtId="3" fontId="5" fillId="0" borderId="74" xfId="63" applyNumberFormat="1" applyFont="1" applyBorder="1" applyAlignment="1">
      <alignment/>
      <protection/>
    </xf>
    <xf numFmtId="3" fontId="9" fillId="0" borderId="16" xfId="63" applyNumberFormat="1" applyFont="1" applyBorder="1" applyAlignment="1">
      <alignment/>
      <protection/>
    </xf>
    <xf numFmtId="3" fontId="21" fillId="0" borderId="10" xfId="63" applyNumberFormat="1" applyFont="1" applyBorder="1">
      <alignment/>
      <protection/>
    </xf>
    <xf numFmtId="3" fontId="8" fillId="0" borderId="28" xfId="63" applyNumberFormat="1" applyFont="1" applyBorder="1" applyAlignment="1">
      <alignment horizontal="right"/>
      <protection/>
    </xf>
    <xf numFmtId="3" fontId="8" fillId="0" borderId="12" xfId="63" applyNumberFormat="1" applyFont="1" applyBorder="1" applyAlignment="1">
      <alignment horizontal="right"/>
      <protection/>
    </xf>
    <xf numFmtId="9" fontId="8" fillId="0" borderId="11" xfId="63" applyNumberFormat="1" applyFont="1" applyBorder="1" applyAlignment="1">
      <alignment horizontal="right"/>
      <protection/>
    </xf>
    <xf numFmtId="3" fontId="8" fillId="0" borderId="28" xfId="63" applyNumberFormat="1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9" fontId="8" fillId="0" borderId="11" xfId="63" applyNumberFormat="1" applyFont="1" applyBorder="1" applyAlignment="1">
      <alignment/>
      <protection/>
    </xf>
    <xf numFmtId="3" fontId="8" fillId="0" borderId="26" xfId="63" applyNumberFormat="1" applyFont="1" applyBorder="1" applyAlignment="1">
      <alignment/>
      <protection/>
    </xf>
    <xf numFmtId="0" fontId="21" fillId="0" borderId="23" xfId="63" applyFont="1" applyBorder="1">
      <alignment/>
      <protection/>
    </xf>
    <xf numFmtId="49" fontId="22" fillId="0" borderId="0" xfId="65" applyNumberFormat="1" applyFont="1" applyFill="1" applyBorder="1" applyAlignment="1">
      <alignment horizontal="left" wrapText="1"/>
      <protection/>
    </xf>
    <xf numFmtId="49" fontId="23" fillId="0" borderId="0" xfId="65" applyNumberFormat="1" applyFont="1" applyFill="1" applyBorder="1" applyAlignment="1">
      <alignment horizontal="left"/>
      <protection/>
    </xf>
    <xf numFmtId="49" fontId="22" fillId="0" borderId="27" xfId="65" applyNumberFormat="1" applyFont="1" applyFill="1" applyBorder="1" applyAlignment="1">
      <alignment horizontal="left"/>
      <protection/>
    </xf>
    <xf numFmtId="49" fontId="22" fillId="0" borderId="0" xfId="65" applyNumberFormat="1" applyFont="1" applyBorder="1">
      <alignment/>
      <protection/>
    </xf>
    <xf numFmtId="49" fontId="22" fillId="0" borderId="27" xfId="65" applyNumberFormat="1" applyFont="1" applyBorder="1">
      <alignment/>
      <protection/>
    </xf>
    <xf numFmtId="49" fontId="22" fillId="0" borderId="0" xfId="65" applyNumberFormat="1" applyFont="1" applyFill="1" applyBorder="1" applyAlignment="1">
      <alignment wrapText="1"/>
      <protection/>
    </xf>
    <xf numFmtId="49" fontId="22" fillId="0" borderId="27" xfId="65" applyNumberFormat="1" applyFont="1" applyFill="1" applyBorder="1" applyAlignment="1">
      <alignment wrapText="1"/>
      <protection/>
    </xf>
    <xf numFmtId="49" fontId="23" fillId="0" borderId="0" xfId="65" applyNumberFormat="1" applyFont="1" applyBorder="1" applyAlignment="1">
      <alignment/>
      <protection/>
    </xf>
    <xf numFmtId="3" fontId="21" fillId="0" borderId="128" xfId="66" applyNumberFormat="1" applyFont="1" applyBorder="1">
      <alignment/>
      <protection/>
    </xf>
    <xf numFmtId="0" fontId="54" fillId="0" borderId="0" xfId="66" applyFont="1" applyBorder="1">
      <alignment/>
      <protection/>
    </xf>
    <xf numFmtId="49" fontId="23" fillId="0" borderId="73" xfId="66" applyNumberFormat="1" applyFont="1" applyFill="1" applyBorder="1">
      <alignment/>
      <protection/>
    </xf>
    <xf numFmtId="49" fontId="51" fillId="0" borderId="0" xfId="66" applyNumberFormat="1" applyFont="1" applyFill="1" applyBorder="1">
      <alignment/>
      <protection/>
    </xf>
    <xf numFmtId="4" fontId="6" fillId="0" borderId="52" xfId="61" applyNumberFormat="1" applyFont="1" applyBorder="1" applyAlignment="1">
      <alignment horizontal="right"/>
      <protection/>
    </xf>
    <xf numFmtId="0" fontId="9" fillId="0" borderId="0" xfId="63" applyFont="1" applyBorder="1" applyAlignment="1">
      <alignment horizontal="left"/>
      <protection/>
    </xf>
    <xf numFmtId="0" fontId="9" fillId="0" borderId="0" xfId="63" applyFont="1" applyBorder="1" applyAlignment="1">
      <alignment/>
      <protection/>
    </xf>
    <xf numFmtId="3" fontId="9" fillId="0" borderId="0" xfId="63" applyNumberFormat="1" applyFont="1" applyFill="1" applyBorder="1" applyAlignment="1">
      <alignment/>
      <protection/>
    </xf>
    <xf numFmtId="3" fontId="9" fillId="0" borderId="0" xfId="63" applyNumberFormat="1" applyFont="1" applyBorder="1" applyAlignment="1">
      <alignment/>
      <protection/>
    </xf>
    <xf numFmtId="9" fontId="9" fillId="0" borderId="0" xfId="63" applyNumberFormat="1" applyFont="1" applyBorder="1" applyAlignment="1">
      <alignment/>
      <protection/>
    </xf>
    <xf numFmtId="3" fontId="9" fillId="0" borderId="0" xfId="63" applyNumberFormat="1" applyFont="1" applyBorder="1" applyAlignment="1">
      <alignment/>
      <protection/>
    </xf>
    <xf numFmtId="9" fontId="5" fillId="0" borderId="0" xfId="63" applyNumberFormat="1" applyFont="1" applyBorder="1" applyAlignment="1">
      <alignment/>
      <protection/>
    </xf>
    <xf numFmtId="3" fontId="45" fillId="0" borderId="0" xfId="63" applyNumberFormat="1" applyFont="1" applyFill="1" applyBorder="1" applyAlignment="1">
      <alignment horizontal="right"/>
      <protection/>
    </xf>
    <xf numFmtId="0" fontId="5" fillId="0" borderId="0" xfId="61" applyFont="1" applyBorder="1" applyAlignment="1">
      <alignment horizontal="left"/>
      <protection/>
    </xf>
    <xf numFmtId="0" fontId="1" fillId="0" borderId="57" xfId="61" applyBorder="1" applyAlignment="1">
      <alignment horizontal="left"/>
      <protection/>
    </xf>
    <xf numFmtId="49" fontId="5" fillId="0" borderId="19" xfId="62" applyNumberFormat="1" applyFont="1" applyBorder="1" applyAlignment="1">
      <alignment horizontal="center"/>
      <protection/>
    </xf>
    <xf numFmtId="9" fontId="5" fillId="0" borderId="21" xfId="63" applyNumberFormat="1" applyFont="1" applyBorder="1" applyAlignment="1">
      <alignment horizontal="right"/>
      <protection/>
    </xf>
    <xf numFmtId="49" fontId="18" fillId="0" borderId="0" xfId="65" applyNumberFormat="1" applyFont="1" applyFill="1" applyBorder="1" applyAlignment="1">
      <alignment horizontal="left"/>
      <protection/>
    </xf>
    <xf numFmtId="49" fontId="23" fillId="0" borderId="0" xfId="65" applyNumberFormat="1" applyFont="1" applyFill="1" applyBorder="1" applyAlignment="1">
      <alignment wrapText="1"/>
      <protection/>
    </xf>
    <xf numFmtId="49" fontId="22" fillId="0" borderId="12" xfId="65" applyNumberFormat="1" applyFont="1" applyBorder="1">
      <alignment/>
      <protection/>
    </xf>
    <xf numFmtId="49" fontId="22" fillId="0" borderId="20" xfId="65" applyNumberFormat="1" applyFont="1" applyBorder="1">
      <alignment/>
      <protection/>
    </xf>
    <xf numFmtId="9" fontId="24" fillId="0" borderId="129" xfId="66" applyNumberFormat="1" applyFont="1" applyBorder="1">
      <alignment/>
      <protection/>
    </xf>
    <xf numFmtId="9" fontId="24" fillId="0" borderId="86" xfId="66" applyNumberFormat="1" applyFont="1" applyBorder="1">
      <alignment/>
      <protection/>
    </xf>
    <xf numFmtId="49" fontId="22" fillId="0" borderId="0" xfId="66" applyNumberFormat="1" applyFont="1" applyBorder="1">
      <alignment/>
      <protection/>
    </xf>
    <xf numFmtId="49" fontId="22" fillId="0" borderId="27" xfId="66" applyNumberFormat="1" applyFont="1" applyBorder="1">
      <alignment/>
      <protection/>
    </xf>
    <xf numFmtId="49" fontId="22" fillId="0" borderId="27" xfId="66" applyNumberFormat="1" applyFont="1" applyFill="1" applyBorder="1">
      <alignment/>
      <protection/>
    </xf>
    <xf numFmtId="9" fontId="0" fillId="0" borderId="15" xfId="61" applyNumberFormat="1" applyFont="1" applyBorder="1" applyAlignment="1">
      <alignment horizontal="right"/>
      <protection/>
    </xf>
    <xf numFmtId="49" fontId="9" fillId="0" borderId="25" xfId="61" applyNumberFormat="1" applyFont="1" applyBorder="1" applyAlignment="1">
      <alignment horizontal="center"/>
      <protection/>
    </xf>
    <xf numFmtId="0" fontId="20" fillId="0" borderId="0" xfId="61" applyFont="1" applyBorder="1" applyAlignment="1">
      <alignment horizontal="left"/>
      <protection/>
    </xf>
    <xf numFmtId="3" fontId="20" fillId="0" borderId="20" xfId="61" applyNumberFormat="1" applyFont="1" applyBorder="1" applyAlignment="1">
      <alignment horizontal="right"/>
      <protection/>
    </xf>
    <xf numFmtId="0" fontId="5" fillId="0" borderId="13" xfId="61" applyFont="1" applyBorder="1" applyAlignment="1">
      <alignment horizontal="left"/>
      <protection/>
    </xf>
    <xf numFmtId="9" fontId="63" fillId="0" borderId="21" xfId="61" applyNumberFormat="1" applyFont="1" applyBorder="1" applyAlignment="1">
      <alignment/>
      <protection/>
    </xf>
    <xf numFmtId="9" fontId="62" fillId="0" borderId="15" xfId="61" applyNumberFormat="1" applyFont="1" applyBorder="1" applyAlignment="1">
      <alignment/>
      <protection/>
    </xf>
    <xf numFmtId="6" fontId="56" fillId="0" borderId="14" xfId="0" applyNumberFormat="1" applyFont="1" applyFill="1" applyBorder="1" applyAlignment="1">
      <alignment vertical="center" wrapText="1"/>
    </xf>
    <xf numFmtId="6" fontId="56" fillId="0" borderId="14" xfId="0" applyNumberFormat="1" applyFont="1" applyFill="1" applyBorder="1" applyAlignment="1">
      <alignment horizontal="right" vertical="center" wrapText="1"/>
    </xf>
    <xf numFmtId="0" fontId="5" fillId="0" borderId="132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0" fontId="5" fillId="0" borderId="44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45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5" fillId="0" borderId="36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8" fillId="0" borderId="89" xfId="56" applyFont="1" applyBorder="1" applyAlignment="1">
      <alignment/>
      <protection/>
    </xf>
    <xf numFmtId="0" fontId="8" fillId="0" borderId="59" xfId="56" applyFont="1" applyBorder="1" applyAlignment="1">
      <alignment/>
      <protection/>
    </xf>
    <xf numFmtId="0" fontId="5" fillId="0" borderId="47" xfId="56" applyFont="1" applyBorder="1" applyAlignment="1">
      <alignment horizontal="center"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left"/>
      <protection/>
    </xf>
    <xf numFmtId="0" fontId="5" fillId="0" borderId="14" xfId="56" applyFont="1" applyBorder="1" applyAlignment="1">
      <alignment horizontal="left"/>
      <protection/>
    </xf>
    <xf numFmtId="0" fontId="5" fillId="0" borderId="47" xfId="56" applyFont="1" applyBorder="1" applyAlignment="1">
      <alignment horizontal="left"/>
      <protection/>
    </xf>
    <xf numFmtId="0" fontId="5" fillId="0" borderId="22" xfId="56" applyFont="1" applyBorder="1" applyAlignment="1">
      <alignment horizontal="left"/>
      <protection/>
    </xf>
    <xf numFmtId="0" fontId="5" fillId="0" borderId="34" xfId="56" applyFont="1" applyBorder="1" applyAlignment="1">
      <alignment horizontal="left"/>
      <protection/>
    </xf>
    <xf numFmtId="0" fontId="5" fillId="0" borderId="17" xfId="56" applyFont="1" applyBorder="1" applyAlignment="1">
      <alignment horizontal="left"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right"/>
      <protection/>
    </xf>
    <xf numFmtId="0" fontId="8" fillId="0" borderId="22" xfId="61" applyFont="1" applyBorder="1" applyAlignment="1">
      <alignment horizontal="left"/>
      <protection/>
    </xf>
    <xf numFmtId="0" fontId="8" fillId="0" borderId="34" xfId="61" applyFont="1" applyBorder="1" applyAlignment="1">
      <alignment horizontal="left"/>
      <protection/>
    </xf>
    <xf numFmtId="0" fontId="8" fillId="0" borderId="33" xfId="61" applyFont="1" applyBorder="1" applyAlignment="1">
      <alignment horizontal="center" vertical="center"/>
      <protection/>
    </xf>
    <xf numFmtId="0" fontId="1" fillId="0" borderId="22" xfId="61" applyBorder="1" applyAlignment="1">
      <alignment horizontal="center" vertical="center"/>
      <protection/>
    </xf>
    <xf numFmtId="0" fontId="1" fillId="0" borderId="23" xfId="61" applyBorder="1" applyAlignment="1">
      <alignment horizontal="center" vertical="center"/>
      <protection/>
    </xf>
    <xf numFmtId="0" fontId="5" fillId="0" borderId="132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20" xfId="61" applyFont="1" applyBorder="1" applyAlignment="1">
      <alignment horizontal="center" vertical="center"/>
      <protection/>
    </xf>
    <xf numFmtId="0" fontId="5" fillId="0" borderId="1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left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left"/>
      <protection/>
    </xf>
    <xf numFmtId="0" fontId="1" fillId="0" borderId="22" xfId="61" applyBorder="1" applyAlignment="1">
      <alignment horizontal="left"/>
      <protection/>
    </xf>
    <xf numFmtId="0" fontId="1" fillId="0" borderId="34" xfId="61" applyBorder="1" applyAlignment="1">
      <alignment horizontal="left"/>
      <protection/>
    </xf>
    <xf numFmtId="0" fontId="3" fillId="0" borderId="22" xfId="61" applyFont="1" applyBorder="1" applyAlignment="1">
      <alignment horizontal="left"/>
      <protection/>
    </xf>
    <xf numFmtId="0" fontId="3" fillId="0" borderId="34" xfId="61" applyFont="1" applyBorder="1" applyAlignment="1">
      <alignment horizontal="left"/>
      <protection/>
    </xf>
    <xf numFmtId="0" fontId="8" fillId="0" borderId="27" xfId="61" applyFont="1" applyBorder="1" applyAlignment="1">
      <alignment horizontal="left"/>
      <protection/>
    </xf>
    <xf numFmtId="0" fontId="8" fillId="0" borderId="28" xfId="61" applyFont="1" applyBorder="1" applyAlignment="1">
      <alignment horizontal="left"/>
      <protection/>
    </xf>
    <xf numFmtId="0" fontId="9" fillId="0" borderId="34" xfId="61" applyFont="1" applyBorder="1" applyAlignment="1">
      <alignment horizontal="left"/>
      <protection/>
    </xf>
    <xf numFmtId="0" fontId="8" fillId="0" borderId="22" xfId="61" applyFont="1" applyBorder="1" applyAlignment="1">
      <alignment horizontal="left"/>
      <protection/>
    </xf>
    <xf numFmtId="0" fontId="8" fillId="0" borderId="34" xfId="61" applyFont="1" applyBorder="1" applyAlignment="1">
      <alignment horizontal="left"/>
      <protection/>
    </xf>
    <xf numFmtId="0" fontId="8" fillId="0" borderId="14" xfId="61" applyFont="1" applyBorder="1" applyAlignment="1">
      <alignment horizontal="left"/>
      <protection/>
    </xf>
    <xf numFmtId="0" fontId="9" fillId="0" borderId="0" xfId="61" applyFont="1" applyBorder="1" applyAlignment="1">
      <alignment horizontal="left"/>
      <protection/>
    </xf>
    <xf numFmtId="0" fontId="9" fillId="0" borderId="57" xfId="61" applyFont="1" applyBorder="1" applyAlignment="1">
      <alignment horizontal="left"/>
      <protection/>
    </xf>
    <xf numFmtId="49" fontId="11" fillId="0" borderId="89" xfId="61" applyNumberFormat="1" applyFont="1" applyBorder="1" applyAlignment="1">
      <alignment horizontal="left"/>
      <protection/>
    </xf>
    <xf numFmtId="0" fontId="11" fillId="0" borderId="59" xfId="61" applyFont="1" applyBorder="1" applyAlignment="1">
      <alignment horizontal="left"/>
      <protection/>
    </xf>
    <xf numFmtId="0" fontId="11" fillId="0" borderId="70" xfId="61" applyFont="1" applyBorder="1" applyAlignment="1">
      <alignment horizontal="left"/>
      <protection/>
    </xf>
    <xf numFmtId="0" fontId="8" fillId="0" borderId="57" xfId="61" applyFont="1" applyBorder="1" applyAlignment="1">
      <alignment horizontal="left"/>
      <protection/>
    </xf>
    <xf numFmtId="0" fontId="8" fillId="0" borderId="20" xfId="61" applyFont="1" applyBorder="1" applyAlignment="1">
      <alignment horizontal="left"/>
      <protection/>
    </xf>
    <xf numFmtId="0" fontId="8" fillId="0" borderId="47" xfId="61" applyFont="1" applyBorder="1" applyAlignment="1">
      <alignment horizontal="left"/>
      <protection/>
    </xf>
    <xf numFmtId="0" fontId="8" fillId="0" borderId="58" xfId="61" applyFont="1" applyBorder="1" applyAlignment="1">
      <alignment horizontal="left"/>
      <protection/>
    </xf>
    <xf numFmtId="0" fontId="4" fillId="0" borderId="0" xfId="61" applyFont="1" applyAlignment="1">
      <alignment horizontal="left"/>
      <protection/>
    </xf>
    <xf numFmtId="0" fontId="4" fillId="0" borderId="57" xfId="61" applyFont="1" applyBorder="1" applyAlignment="1">
      <alignment horizontal="left"/>
      <protection/>
    </xf>
    <xf numFmtId="0" fontId="4" fillId="0" borderId="14" xfId="61" applyFont="1" applyBorder="1" applyAlignment="1">
      <alignment horizontal="left"/>
      <protection/>
    </xf>
    <xf numFmtId="0" fontId="6" fillId="0" borderId="138" xfId="61" applyFont="1" applyBorder="1" applyAlignment="1">
      <alignment/>
      <protection/>
    </xf>
    <xf numFmtId="0" fontId="7" fillId="0" borderId="66" xfId="61" applyFont="1" applyBorder="1" applyAlignment="1">
      <alignment/>
      <protection/>
    </xf>
    <xf numFmtId="0" fontId="7" fillId="0" borderId="65" xfId="61" applyFont="1" applyBorder="1" applyAlignment="1">
      <alignment/>
      <protection/>
    </xf>
    <xf numFmtId="0" fontId="12" fillId="0" borderId="0" xfId="62" applyFont="1" applyAlignment="1">
      <alignment horizontal="right"/>
      <protection/>
    </xf>
    <xf numFmtId="0" fontId="13" fillId="0" borderId="0" xfId="62" applyFont="1" applyAlignment="1">
      <alignment horizontal="center"/>
      <protection/>
    </xf>
    <xf numFmtId="0" fontId="8" fillId="0" borderId="47" xfId="62" applyFont="1" applyBorder="1" applyAlignment="1">
      <alignment horizontal="left"/>
      <protection/>
    </xf>
    <xf numFmtId="0" fontId="0" fillId="0" borderId="22" xfId="62" applyBorder="1" applyAlignment="1">
      <alignment horizontal="left"/>
      <protection/>
    </xf>
    <xf numFmtId="0" fontId="0" fillId="0" borderId="34" xfId="62" applyBorder="1" applyAlignment="1">
      <alignment horizontal="left"/>
      <protection/>
    </xf>
    <xf numFmtId="0" fontId="8" fillId="0" borderId="33" xfId="62" applyFont="1" applyBorder="1" applyAlignment="1">
      <alignment horizontal="center" vertical="center"/>
      <protection/>
    </xf>
    <xf numFmtId="0" fontId="0" fillId="0" borderId="22" xfId="62" applyBorder="1" applyAlignment="1">
      <alignment horizontal="center"/>
      <protection/>
    </xf>
    <xf numFmtId="0" fontId="0" fillId="0" borderId="22" xfId="62" applyBorder="1" applyAlignment="1">
      <alignment/>
      <protection/>
    </xf>
    <xf numFmtId="0" fontId="0" fillId="0" borderId="23" xfId="62" applyBorder="1" applyAlignment="1">
      <alignment/>
      <protection/>
    </xf>
    <xf numFmtId="0" fontId="3" fillId="0" borderId="22" xfId="62" applyFont="1" applyBorder="1" applyAlignment="1">
      <alignment horizontal="center"/>
      <protection/>
    </xf>
    <xf numFmtId="0" fontId="8" fillId="0" borderId="22" xfId="62" applyFont="1" applyBorder="1" applyAlignment="1">
      <alignment horizontal="left"/>
      <protection/>
    </xf>
    <xf numFmtId="0" fontId="8" fillId="0" borderId="34" xfId="62" applyFont="1" applyBorder="1" applyAlignment="1">
      <alignment horizontal="left"/>
      <protection/>
    </xf>
    <xf numFmtId="0" fontId="9" fillId="0" borderId="47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57" xfId="62" applyFont="1" applyBorder="1" applyAlignment="1">
      <alignment horizontal="left"/>
      <protection/>
    </xf>
    <xf numFmtId="0" fontId="4" fillId="0" borderId="22" xfId="62" applyFont="1" applyBorder="1" applyAlignment="1">
      <alignment horizontal="left"/>
      <protection/>
    </xf>
    <xf numFmtId="0" fontId="4" fillId="0" borderId="34" xfId="62" applyFont="1" applyBorder="1" applyAlignment="1">
      <alignment horizontal="left"/>
      <protection/>
    </xf>
    <xf numFmtId="0" fontId="9" fillId="0" borderId="74" xfId="62" applyFont="1" applyBorder="1" applyAlignment="1">
      <alignment horizontal="left"/>
      <protection/>
    </xf>
    <xf numFmtId="0" fontId="3" fillId="0" borderId="17" xfId="62" applyFont="1" applyBorder="1" applyAlignment="1">
      <alignment horizontal="left"/>
      <protection/>
    </xf>
    <xf numFmtId="0" fontId="3" fillId="0" borderId="34" xfId="62" applyFont="1" applyBorder="1" applyAlignment="1">
      <alignment horizontal="center"/>
      <protection/>
    </xf>
    <xf numFmtId="0" fontId="8" fillId="0" borderId="34" xfId="62" applyFont="1" applyBorder="1" applyAlignment="1">
      <alignment horizontal="left"/>
      <protection/>
    </xf>
    <xf numFmtId="0" fontId="8" fillId="0" borderId="14" xfId="62" applyFont="1" applyBorder="1" applyAlignment="1">
      <alignment horizontal="left"/>
      <protection/>
    </xf>
    <xf numFmtId="0" fontId="8" fillId="0" borderId="33" xfId="62" applyFont="1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0" fontId="15" fillId="0" borderId="89" xfId="62" applyFont="1" applyBorder="1" applyAlignment="1">
      <alignment/>
      <protection/>
    </xf>
    <xf numFmtId="0" fontId="15" fillId="0" borderId="59" xfId="62" applyFont="1" applyBorder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22" xfId="62" applyFont="1" applyBorder="1" applyAlignment="1">
      <alignment horizontal="left"/>
      <protection/>
    </xf>
    <xf numFmtId="0" fontId="6" fillId="0" borderId="47" xfId="62" applyFont="1" applyBorder="1" applyAlignment="1">
      <alignment horizontal="left"/>
      <protection/>
    </xf>
    <xf numFmtId="0" fontId="5" fillId="0" borderId="22" xfId="62" applyFont="1" applyBorder="1" applyAlignment="1">
      <alignment horizontal="left"/>
      <protection/>
    </xf>
    <xf numFmtId="0" fontId="5" fillId="0" borderId="74" xfId="62" applyFont="1" applyBorder="1" applyAlignment="1">
      <alignment horizontal="left"/>
      <protection/>
    </xf>
    <xf numFmtId="0" fontId="5" fillId="0" borderId="17" xfId="62" applyFont="1" applyBorder="1" applyAlignment="1">
      <alignment horizontal="left"/>
      <protection/>
    </xf>
    <xf numFmtId="0" fontId="63" fillId="0" borderId="47" xfId="61" applyFont="1" applyBorder="1" applyAlignment="1">
      <alignment horizontal="left"/>
      <protection/>
    </xf>
    <xf numFmtId="0" fontId="63" fillId="0" borderId="22" xfId="61" applyFont="1" applyBorder="1" applyAlignment="1">
      <alignment horizontal="left"/>
      <protection/>
    </xf>
    <xf numFmtId="0" fontId="63" fillId="0" borderId="34" xfId="61" applyFont="1" applyBorder="1" applyAlignment="1">
      <alignment horizontal="left"/>
      <protection/>
    </xf>
    <xf numFmtId="0" fontId="62" fillId="0" borderId="47" xfId="61" applyFont="1" applyBorder="1" applyAlignment="1">
      <alignment horizontal="left"/>
      <protection/>
    </xf>
    <xf numFmtId="0" fontId="62" fillId="0" borderId="22" xfId="61" applyFont="1" applyBorder="1" applyAlignment="1">
      <alignment horizontal="left"/>
      <protection/>
    </xf>
    <xf numFmtId="0" fontId="62" fillId="0" borderId="34" xfId="61" applyFont="1" applyBorder="1" applyAlignment="1">
      <alignment horizontal="left"/>
      <protection/>
    </xf>
    <xf numFmtId="0" fontId="61" fillId="0" borderId="17" xfId="61" applyFont="1" applyBorder="1" applyAlignment="1">
      <alignment horizontal="left"/>
      <protection/>
    </xf>
    <xf numFmtId="0" fontId="4" fillId="0" borderId="0" xfId="61" applyFont="1" applyAlignment="1">
      <alignment horizontal="center" wrapText="1"/>
      <protection/>
    </xf>
    <xf numFmtId="0" fontId="8" fillId="0" borderId="22" xfId="61" applyFont="1" applyBorder="1" applyAlignment="1">
      <alignment horizontal="center"/>
      <protection/>
    </xf>
    <xf numFmtId="0" fontId="1" fillId="0" borderId="22" xfId="61" applyBorder="1" applyAlignment="1">
      <alignment horizontal="center"/>
      <protection/>
    </xf>
    <xf numFmtId="0" fontId="1" fillId="0" borderId="23" xfId="61" applyBorder="1" applyAlignment="1">
      <alignment horizontal="center"/>
      <protection/>
    </xf>
    <xf numFmtId="0" fontId="9" fillId="0" borderId="22" xfId="61" applyFont="1" applyBorder="1" applyAlignment="1">
      <alignment horizontal="center"/>
      <protection/>
    </xf>
    <xf numFmtId="0" fontId="61" fillId="0" borderId="47" xfId="61" applyFont="1" applyBorder="1" applyAlignment="1">
      <alignment horizontal="left"/>
      <protection/>
    </xf>
    <xf numFmtId="0" fontId="61" fillId="0" borderId="22" xfId="61" applyFont="1" applyBorder="1" applyAlignment="1">
      <alignment horizontal="left"/>
      <protection/>
    </xf>
    <xf numFmtId="0" fontId="61" fillId="0" borderId="34" xfId="61" applyFont="1" applyBorder="1" applyAlignment="1">
      <alignment horizontal="left"/>
      <protection/>
    </xf>
    <xf numFmtId="0" fontId="62" fillId="0" borderId="20" xfId="61" applyFont="1" applyBorder="1" applyAlignment="1">
      <alignment horizontal="left"/>
      <protection/>
    </xf>
    <xf numFmtId="0" fontId="62" fillId="0" borderId="14" xfId="61" applyFont="1" applyBorder="1" applyAlignment="1">
      <alignment horizontal="left"/>
      <protection/>
    </xf>
    <xf numFmtId="0" fontId="61" fillId="0" borderId="14" xfId="61" applyFont="1" applyBorder="1" applyAlignment="1">
      <alignment horizontal="left"/>
      <protection/>
    </xf>
    <xf numFmtId="0" fontId="62" fillId="0" borderId="58" xfId="61" applyFont="1" applyBorder="1" applyAlignment="1">
      <alignment horizontal="left"/>
      <protection/>
    </xf>
    <xf numFmtId="0" fontId="62" fillId="0" borderId="0" xfId="61" applyFont="1" applyBorder="1" applyAlignment="1">
      <alignment horizontal="left"/>
      <protection/>
    </xf>
    <xf numFmtId="0" fontId="62" fillId="0" borderId="57" xfId="61" applyFont="1" applyBorder="1" applyAlignment="1">
      <alignment horizontal="left"/>
      <protection/>
    </xf>
    <xf numFmtId="0" fontId="61" fillId="0" borderId="22" xfId="61" applyFont="1" applyBorder="1" applyAlignment="1">
      <alignment horizontal="center"/>
      <protection/>
    </xf>
    <xf numFmtId="0" fontId="24" fillId="0" borderId="22" xfId="61" applyFont="1" applyBorder="1" applyAlignment="1">
      <alignment/>
      <protection/>
    </xf>
    <xf numFmtId="0" fontId="24" fillId="0" borderId="23" xfId="61" applyFont="1" applyBorder="1" applyAlignment="1">
      <alignment/>
      <protection/>
    </xf>
    <xf numFmtId="0" fontId="62" fillId="0" borderId="22" xfId="61" applyFont="1" applyBorder="1" applyAlignment="1">
      <alignment horizontal="center"/>
      <protection/>
    </xf>
    <xf numFmtId="0" fontId="45" fillId="0" borderId="89" xfId="61" applyFont="1" applyBorder="1" applyAlignment="1">
      <alignment/>
      <protection/>
    </xf>
    <xf numFmtId="0" fontId="24" fillId="0" borderId="59" xfId="61" applyFont="1" applyBorder="1" applyAlignment="1">
      <alignment/>
      <protection/>
    </xf>
    <xf numFmtId="0" fontId="63" fillId="0" borderId="33" xfId="61" applyFont="1" applyBorder="1" applyAlignment="1">
      <alignment horizontal="center"/>
      <protection/>
    </xf>
    <xf numFmtId="0" fontId="61" fillId="0" borderId="89" xfId="61" applyFont="1" applyBorder="1" applyAlignment="1">
      <alignment/>
      <protection/>
    </xf>
    <xf numFmtId="0" fontId="61" fillId="0" borderId="59" xfId="61" applyFont="1" applyBorder="1" applyAlignment="1">
      <alignment/>
      <protection/>
    </xf>
    <xf numFmtId="0" fontId="1" fillId="0" borderId="0" xfId="61" applyAlignment="1">
      <alignment/>
      <protection/>
    </xf>
    <xf numFmtId="0" fontId="24" fillId="0" borderId="22" xfId="61" applyFont="1" applyBorder="1" applyAlignment="1">
      <alignment horizontal="left"/>
      <protection/>
    </xf>
    <xf numFmtId="0" fontId="24" fillId="0" borderId="34" xfId="61" applyFont="1" applyBorder="1" applyAlignment="1">
      <alignment horizontal="left"/>
      <protection/>
    </xf>
    <xf numFmtId="0" fontId="63" fillId="0" borderId="71" xfId="61" applyFont="1" applyBorder="1" applyAlignment="1">
      <alignment horizontal="left"/>
      <protection/>
    </xf>
    <xf numFmtId="0" fontId="63" fillId="0" borderId="30" xfId="61" applyFont="1" applyBorder="1" applyAlignment="1">
      <alignment horizontal="left"/>
      <protection/>
    </xf>
    <xf numFmtId="0" fontId="63" fillId="0" borderId="74" xfId="61" applyFont="1" applyBorder="1" applyAlignment="1">
      <alignment horizontal="left"/>
      <protection/>
    </xf>
    <xf numFmtId="0" fontId="42" fillId="0" borderId="22" xfId="61" applyFont="1" applyBorder="1" applyAlignment="1">
      <alignment horizontal="left"/>
      <protection/>
    </xf>
    <xf numFmtId="0" fontId="42" fillId="0" borderId="34" xfId="61" applyFont="1" applyBorder="1" applyAlignment="1">
      <alignment horizontal="left"/>
      <protection/>
    </xf>
    <xf numFmtId="0" fontId="5" fillId="0" borderId="0" xfId="61" applyFont="1" applyBorder="1" applyAlignment="1">
      <alignment horizontal="left"/>
      <protection/>
    </xf>
    <xf numFmtId="0" fontId="5" fillId="0" borderId="57" xfId="61" applyFont="1" applyBorder="1" applyAlignment="1">
      <alignment horizontal="left"/>
      <protection/>
    </xf>
    <xf numFmtId="0" fontId="5" fillId="0" borderId="0" xfId="61" applyFont="1" applyBorder="1" applyAlignment="1">
      <alignment horizontal="left" wrapText="1"/>
      <protection/>
    </xf>
    <xf numFmtId="0" fontId="1" fillId="0" borderId="0" xfId="61" applyBorder="1" applyAlignment="1">
      <alignment horizontal="left" wrapText="1"/>
      <protection/>
    </xf>
    <xf numFmtId="0" fontId="1" fillId="0" borderId="57" xfId="61" applyBorder="1" applyAlignment="1">
      <alignment horizontal="left" wrapText="1"/>
      <protection/>
    </xf>
    <xf numFmtId="0" fontId="1" fillId="0" borderId="0" xfId="61" applyBorder="1" applyAlignment="1">
      <alignment horizontal="left"/>
      <protection/>
    </xf>
    <xf numFmtId="0" fontId="1" fillId="0" borderId="57" xfId="61" applyBorder="1" applyAlignment="1">
      <alignment horizontal="left"/>
      <protection/>
    </xf>
    <xf numFmtId="0" fontId="9" fillId="0" borderId="47" xfId="61" applyFont="1" applyBorder="1" applyAlignment="1">
      <alignment horizontal="left"/>
      <protection/>
    </xf>
    <xf numFmtId="0" fontId="3" fillId="0" borderId="22" xfId="61" applyFont="1" applyBorder="1" applyAlignment="1">
      <alignment horizontal="left"/>
      <protection/>
    </xf>
    <xf numFmtId="0" fontId="3" fillId="0" borderId="34" xfId="61" applyFont="1" applyBorder="1" applyAlignment="1">
      <alignment horizontal="left"/>
      <protection/>
    </xf>
    <xf numFmtId="0" fontId="4" fillId="0" borderId="89" xfId="61" applyFont="1" applyBorder="1" applyAlignment="1">
      <alignment/>
      <protection/>
    </xf>
    <xf numFmtId="0" fontId="4" fillId="0" borderId="59" xfId="61" applyFont="1" applyBorder="1" applyAlignment="1">
      <alignment/>
      <protection/>
    </xf>
    <xf numFmtId="0" fontId="4" fillId="0" borderId="70" xfId="61" applyFont="1" applyBorder="1" applyAlignment="1">
      <alignment/>
      <protection/>
    </xf>
    <xf numFmtId="49" fontId="15" fillId="0" borderId="138" xfId="62" applyNumberFormat="1" applyFont="1" applyBorder="1" applyAlignment="1">
      <alignment horizontal="left"/>
      <protection/>
    </xf>
    <xf numFmtId="0" fontId="15" fillId="0" borderId="66" xfId="62" applyFont="1" applyBorder="1" applyAlignment="1">
      <alignment horizontal="left"/>
      <protection/>
    </xf>
    <xf numFmtId="0" fontId="15" fillId="0" borderId="65" xfId="62" applyFont="1" applyBorder="1" applyAlignment="1">
      <alignment horizontal="left"/>
      <protection/>
    </xf>
    <xf numFmtId="0" fontId="14" fillId="0" borderId="20" xfId="59" applyFont="1" applyBorder="1" applyAlignment="1">
      <alignment horizontal="left"/>
      <protection/>
    </xf>
    <xf numFmtId="0" fontId="14" fillId="0" borderId="58" xfId="59" applyFont="1" applyBorder="1" applyAlignment="1">
      <alignment horizontal="left"/>
      <protection/>
    </xf>
    <xf numFmtId="0" fontId="14" fillId="0" borderId="17" xfId="59" applyFont="1" applyBorder="1" applyAlignment="1">
      <alignment horizontal="center"/>
      <protection/>
    </xf>
    <xf numFmtId="0" fontId="14" fillId="0" borderId="71" xfId="59" applyFont="1" applyBorder="1" applyAlignment="1">
      <alignment horizontal="center"/>
      <protection/>
    </xf>
    <xf numFmtId="0" fontId="12" fillId="0" borderId="0" xfId="59" applyFont="1" applyAlignment="1">
      <alignment horizontal="right"/>
      <protection/>
    </xf>
    <xf numFmtId="0" fontId="49" fillId="0" borderId="0" xfId="59" applyFont="1" applyAlignment="1">
      <alignment horizontal="center"/>
      <protection/>
    </xf>
    <xf numFmtId="0" fontId="14" fillId="0" borderId="139" xfId="59" applyFont="1" applyBorder="1" applyAlignment="1">
      <alignment horizontal="center" vertical="center" wrapText="1"/>
      <protection/>
    </xf>
    <xf numFmtId="0" fontId="14" fillId="0" borderId="25" xfId="59" applyFont="1" applyBorder="1" applyAlignment="1">
      <alignment horizontal="center" vertical="center" wrapText="1"/>
      <protection/>
    </xf>
    <xf numFmtId="0" fontId="14" fillId="0" borderId="45" xfId="59" applyFont="1" applyBorder="1" applyAlignment="1">
      <alignment horizontal="center" vertical="center" wrapText="1"/>
      <protection/>
    </xf>
    <xf numFmtId="0" fontId="14" fillId="0" borderId="91" xfId="59" applyFont="1" applyBorder="1" applyAlignment="1">
      <alignment horizontal="center" vertical="center" wrapText="1"/>
      <protection/>
    </xf>
    <xf numFmtId="0" fontId="14" fillId="0" borderId="14" xfId="59" applyFont="1" applyBorder="1" applyAlignment="1">
      <alignment horizontal="center" vertical="center" wrapText="1"/>
      <protection/>
    </xf>
    <xf numFmtId="0" fontId="14" fillId="0" borderId="47" xfId="59" applyFont="1" applyBorder="1" applyAlignment="1">
      <alignment horizontal="center" vertical="center" wrapText="1"/>
      <protection/>
    </xf>
    <xf numFmtId="0" fontId="14" fillId="0" borderId="121" xfId="59" applyFont="1" applyBorder="1" applyAlignment="1">
      <alignment horizontal="center" vertical="center"/>
      <protection/>
    </xf>
    <xf numFmtId="0" fontId="14" fillId="0" borderId="45" xfId="59" applyFont="1" applyBorder="1" applyAlignment="1">
      <alignment horizontal="center" vertical="center"/>
      <protection/>
    </xf>
    <xf numFmtId="0" fontId="14" fillId="0" borderId="140" xfId="59" applyFont="1" applyBorder="1" applyAlignment="1">
      <alignment horizontal="center" vertical="center"/>
      <protection/>
    </xf>
    <xf numFmtId="0" fontId="14" fillId="0" borderId="34" xfId="59" applyFont="1" applyBorder="1" applyAlignment="1">
      <alignment horizontal="center" vertical="center"/>
      <protection/>
    </xf>
    <xf numFmtId="0" fontId="14" fillId="0" borderId="14" xfId="59" applyFont="1" applyBorder="1" applyAlignment="1">
      <alignment horizontal="center" vertical="center"/>
      <protection/>
    </xf>
    <xf numFmtId="0" fontId="14" fillId="0" borderId="47" xfId="59" applyFont="1" applyBorder="1" applyAlignment="1">
      <alignment horizontal="center" vertical="center"/>
      <protection/>
    </xf>
    <xf numFmtId="0" fontId="14" fillId="0" borderId="141" xfId="59" applyFont="1" applyBorder="1" applyAlignment="1">
      <alignment horizontal="center"/>
      <protection/>
    </xf>
    <xf numFmtId="0" fontId="14" fillId="0" borderId="36" xfId="59" applyFont="1" applyBorder="1" applyAlignment="1">
      <alignment horizontal="center"/>
      <protection/>
    </xf>
    <xf numFmtId="0" fontId="14" fillId="0" borderId="132" xfId="59" applyFont="1" applyBorder="1" applyAlignment="1">
      <alignment horizontal="center"/>
      <protection/>
    </xf>
    <xf numFmtId="0" fontId="14" fillId="0" borderId="142" xfId="59" applyFont="1" applyBorder="1" applyAlignment="1">
      <alignment horizontal="center"/>
      <protection/>
    </xf>
    <xf numFmtId="0" fontId="14" fillId="0" borderId="143" xfId="59" applyFont="1" applyBorder="1" applyAlignment="1">
      <alignment horizontal="center"/>
      <protection/>
    </xf>
    <xf numFmtId="0" fontId="14" fillId="0" borderId="144" xfId="59" applyFont="1" applyBorder="1" applyAlignment="1">
      <alignment horizontal="center"/>
      <protection/>
    </xf>
    <xf numFmtId="0" fontId="14" fillId="0" borderId="142" xfId="59" applyFont="1" applyBorder="1" applyAlignment="1">
      <alignment horizontal="center"/>
      <protection/>
    </xf>
    <xf numFmtId="0" fontId="14" fillId="0" borderId="145" xfId="59" applyFont="1" applyBorder="1" applyAlignment="1">
      <alignment horizontal="center"/>
      <protection/>
    </xf>
    <xf numFmtId="0" fontId="14" fillId="0" borderId="14" xfId="59" applyFont="1" applyBorder="1" applyAlignment="1">
      <alignment horizontal="center"/>
      <protection/>
    </xf>
    <xf numFmtId="0" fontId="14" fillId="0" borderId="54" xfId="59" applyFont="1" applyBorder="1" applyAlignment="1">
      <alignment horizontal="center"/>
      <protection/>
    </xf>
    <xf numFmtId="0" fontId="14" fillId="0" borderId="15" xfId="59" applyFont="1" applyBorder="1" applyAlignment="1">
      <alignment horizontal="center"/>
      <protection/>
    </xf>
    <xf numFmtId="0" fontId="14" fillId="0" borderId="34" xfId="59" applyFont="1" applyBorder="1" applyAlignment="1">
      <alignment horizontal="center"/>
      <protection/>
    </xf>
    <xf numFmtId="0" fontId="14" fillId="0" borderId="53" xfId="59" applyFont="1" applyBorder="1" applyAlignment="1">
      <alignment horizontal="center"/>
      <protection/>
    </xf>
    <xf numFmtId="0" fontId="14" fillId="0" borderId="47" xfId="59" applyFont="1" applyBorder="1" applyAlignment="1">
      <alignment horizontal="center"/>
      <protection/>
    </xf>
    <xf numFmtId="0" fontId="4" fillId="0" borderId="89" xfId="59" applyFont="1" applyBorder="1" applyAlignment="1">
      <alignment horizontal="center"/>
      <protection/>
    </xf>
    <xf numFmtId="0" fontId="4" fillId="0" borderId="59" xfId="59" applyFont="1" applyBorder="1" applyAlignment="1">
      <alignment horizontal="center"/>
      <protection/>
    </xf>
    <xf numFmtId="0" fontId="31" fillId="0" borderId="47" xfId="59" applyFont="1" applyBorder="1" applyAlignment="1">
      <alignment horizontal="left"/>
      <protection/>
    </xf>
    <xf numFmtId="0" fontId="31" fillId="0" borderId="22" xfId="59" applyFont="1" applyBorder="1" applyAlignment="1">
      <alignment horizontal="left"/>
      <protection/>
    </xf>
    <xf numFmtId="0" fontId="31" fillId="0" borderId="58" xfId="59" applyFont="1" applyBorder="1" applyAlignment="1">
      <alignment horizontal="left" wrapText="1"/>
      <protection/>
    </xf>
    <xf numFmtId="0" fontId="0" fillId="0" borderId="0" xfId="59" applyAlignment="1">
      <alignment horizontal="left" wrapText="1"/>
      <protection/>
    </xf>
    <xf numFmtId="0" fontId="0" fillId="0" borderId="0" xfId="59" applyBorder="1" applyAlignment="1">
      <alignment horizontal="left" wrapText="1"/>
      <protection/>
    </xf>
    <xf numFmtId="0" fontId="14" fillId="0" borderId="20" xfId="59" applyFont="1" applyBorder="1" applyAlignment="1">
      <alignment horizontal="left"/>
      <protection/>
    </xf>
    <xf numFmtId="0" fontId="14" fillId="0" borderId="120" xfId="59" applyFont="1" applyBorder="1" applyAlignment="1">
      <alignment horizontal="center"/>
      <protection/>
    </xf>
    <xf numFmtId="0" fontId="0" fillId="0" borderId="120" xfId="59" applyBorder="1" applyAlignment="1">
      <alignment/>
      <protection/>
    </xf>
    <xf numFmtId="0" fontId="0" fillId="0" borderId="112" xfId="59" applyBorder="1" applyAlignment="1">
      <alignment/>
      <protection/>
    </xf>
    <xf numFmtId="0" fontId="14" fillId="0" borderId="47" xfId="59" applyFont="1" applyBorder="1" applyAlignment="1">
      <alignment horizontal="center" wrapText="1"/>
      <protection/>
    </xf>
    <xf numFmtId="0" fontId="0" fillId="0" borderId="146" xfId="59" applyBorder="1" applyAlignment="1">
      <alignment horizontal="center" wrapText="1"/>
      <protection/>
    </xf>
    <xf numFmtId="0" fontId="32" fillId="0" borderId="85" xfId="59" applyFont="1" applyBorder="1" applyAlignment="1">
      <alignment horizontal="center" vertical="center"/>
      <protection/>
    </xf>
    <xf numFmtId="0" fontId="0" fillId="0" borderId="79" xfId="0" applyBorder="1" applyAlignment="1">
      <alignment/>
    </xf>
    <xf numFmtId="0" fontId="10" fillId="0" borderId="0" xfId="59" applyFont="1" applyAlignment="1">
      <alignment horizontal="right"/>
      <protection/>
    </xf>
    <xf numFmtId="0" fontId="1" fillId="0" borderId="0" xfId="58" applyAlignment="1">
      <alignment horizontal="right"/>
      <protection/>
    </xf>
    <xf numFmtId="0" fontId="5" fillId="0" borderId="5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59" applyFont="1" applyBorder="1" applyAlignment="1">
      <alignment horizontal="center"/>
      <protection/>
    </xf>
    <xf numFmtId="0" fontId="23" fillId="0" borderId="22" xfId="58" applyFont="1" applyBorder="1" applyAlignment="1">
      <alignment horizontal="center"/>
      <protection/>
    </xf>
    <xf numFmtId="0" fontId="23" fillId="0" borderId="23" xfId="58" applyFont="1" applyBorder="1" applyAlignment="1">
      <alignment horizontal="center"/>
      <protection/>
    </xf>
    <xf numFmtId="0" fontId="0" fillId="0" borderId="23" xfId="59" applyBorder="1" applyAlignment="1">
      <alignment horizontal="center" wrapText="1"/>
      <protection/>
    </xf>
    <xf numFmtId="0" fontId="0" fillId="0" borderId="27" xfId="59" applyBorder="1" applyAlignment="1">
      <alignment horizontal="center" wrapText="1"/>
      <protection/>
    </xf>
    <xf numFmtId="0" fontId="0" fillId="0" borderId="28" xfId="59" applyBorder="1" applyAlignment="1">
      <alignment horizontal="center" wrapText="1"/>
      <protection/>
    </xf>
    <xf numFmtId="0" fontId="0" fillId="0" borderId="135" xfId="59" applyBorder="1" applyAlignment="1">
      <alignment horizontal="center" wrapText="1"/>
      <protection/>
    </xf>
    <xf numFmtId="0" fontId="14" fillId="0" borderId="64" xfId="59" applyFont="1" applyBorder="1" applyAlignment="1">
      <alignment horizontal="center"/>
      <protection/>
    </xf>
    <xf numFmtId="0" fontId="1" fillId="0" borderId="64" xfId="58" applyBorder="1" applyAlignment="1">
      <alignment/>
      <protection/>
    </xf>
    <xf numFmtId="0" fontId="1" fillId="0" borderId="37" xfId="58" applyBorder="1" applyAlignment="1">
      <alignment/>
      <protection/>
    </xf>
    <xf numFmtId="0" fontId="5" fillId="0" borderId="99" xfId="59" applyFont="1" applyBorder="1" applyAlignment="1">
      <alignment horizontal="center"/>
      <protection/>
    </xf>
    <xf numFmtId="0" fontId="23" fillId="0" borderId="146" xfId="58" applyFont="1" applyBorder="1" applyAlignment="1">
      <alignment horizontal="center"/>
      <protection/>
    </xf>
    <xf numFmtId="0" fontId="9" fillId="0" borderId="89" xfId="63" applyFont="1" applyBorder="1" applyAlignment="1">
      <alignment horizontal="left"/>
      <protection/>
    </xf>
    <xf numFmtId="0" fontId="9" fillId="0" borderId="59" xfId="63" applyFont="1" applyBorder="1" applyAlignment="1">
      <alignment/>
      <protection/>
    </xf>
    <xf numFmtId="0" fontId="5" fillId="0" borderId="22" xfId="63" applyFont="1" applyBorder="1" applyAlignment="1">
      <alignment horizontal="left"/>
      <protection/>
    </xf>
    <xf numFmtId="0" fontId="5" fillId="0" borderId="23" xfId="63" applyFont="1" applyBorder="1" applyAlignment="1">
      <alignment horizontal="left"/>
      <protection/>
    </xf>
    <xf numFmtId="0" fontId="8" fillId="0" borderId="0" xfId="63" applyFont="1" applyAlignment="1">
      <alignment horizontal="center"/>
      <protection/>
    </xf>
    <xf numFmtId="0" fontId="45" fillId="0" borderId="89" xfId="63" applyFont="1" applyBorder="1" applyAlignment="1">
      <alignment horizontal="center"/>
      <protection/>
    </xf>
    <xf numFmtId="0" fontId="45" fillId="0" borderId="59" xfId="63" applyFont="1" applyBorder="1" applyAlignment="1">
      <alignment horizontal="center"/>
      <protection/>
    </xf>
    <xf numFmtId="0" fontId="1" fillId="0" borderId="0" xfId="63" applyAlignment="1">
      <alignment horizontal="right"/>
      <protection/>
    </xf>
    <xf numFmtId="0" fontId="5" fillId="0" borderId="10" xfId="63" applyFont="1" applyBorder="1" applyAlignment="1">
      <alignment horizontal="center"/>
      <protection/>
    </xf>
    <xf numFmtId="0" fontId="5" fillId="0" borderId="14" xfId="63" applyFont="1" applyBorder="1" applyAlignment="1">
      <alignment horizontal="center"/>
      <protection/>
    </xf>
    <xf numFmtId="0" fontId="5" fillId="0" borderId="47" xfId="63" applyFont="1" applyBorder="1" applyAlignment="1">
      <alignment horizontal="center"/>
      <protection/>
    </xf>
    <xf numFmtId="0" fontId="46" fillId="0" borderId="33" xfId="63" applyFont="1" applyBorder="1" applyAlignment="1">
      <alignment horizontal="center"/>
      <protection/>
    </xf>
    <xf numFmtId="0" fontId="46" fillId="0" borderId="22" xfId="63" applyFont="1" applyBorder="1" applyAlignment="1">
      <alignment horizontal="center"/>
      <protection/>
    </xf>
    <xf numFmtId="0" fontId="46" fillId="0" borderId="23" xfId="63" applyFont="1" applyBorder="1" applyAlignment="1">
      <alignment horizontal="center"/>
      <protection/>
    </xf>
    <xf numFmtId="0" fontId="5" fillId="0" borderId="33" xfId="63" applyFont="1" applyBorder="1" applyAlignment="1">
      <alignment horizontal="center"/>
      <protection/>
    </xf>
    <xf numFmtId="0" fontId="5" fillId="0" borderId="34" xfId="63" applyFont="1" applyBorder="1" applyAlignment="1">
      <alignment horizontal="center"/>
      <protection/>
    </xf>
    <xf numFmtId="0" fontId="9" fillId="0" borderId="47" xfId="63" applyFont="1" applyBorder="1" applyAlignment="1">
      <alignment horizontal="left"/>
      <protection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47" xfId="63" applyFont="1" applyBorder="1" applyAlignment="1">
      <alignment horizontal="center" vertical="center" wrapText="1"/>
      <protection/>
    </xf>
    <xf numFmtId="0" fontId="5" fillId="0" borderId="64" xfId="63" applyFont="1" applyBorder="1" applyAlignment="1">
      <alignment horizontal="center" vertical="center" wrapText="1"/>
      <protection/>
    </xf>
    <xf numFmtId="0" fontId="5" fillId="0" borderId="37" xfId="63" applyFont="1" applyBorder="1" applyAlignment="1">
      <alignment horizontal="center" vertical="center" wrapText="1"/>
      <protection/>
    </xf>
    <xf numFmtId="0" fontId="5" fillId="0" borderId="58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42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wrapText="1"/>
      <protection/>
    </xf>
    <xf numFmtId="0" fontId="5" fillId="0" borderId="11" xfId="63" applyFont="1" applyBorder="1" applyAlignment="1">
      <alignment horizontal="center" wrapText="1"/>
      <protection/>
    </xf>
    <xf numFmtId="0" fontId="5" fillId="0" borderId="120" xfId="63" applyFont="1" applyBorder="1" applyAlignment="1">
      <alignment horizontal="center"/>
      <protection/>
    </xf>
    <xf numFmtId="0" fontId="1" fillId="0" borderId="120" xfId="63" applyBorder="1" applyAlignment="1">
      <alignment horizontal="center"/>
      <protection/>
    </xf>
    <xf numFmtId="0" fontId="1" fillId="0" borderId="112" xfId="63" applyBorder="1" applyAlignment="1">
      <alignment horizontal="center"/>
      <protection/>
    </xf>
    <xf numFmtId="0" fontId="1" fillId="0" borderId="22" xfId="63" applyBorder="1" applyAlignment="1">
      <alignment horizontal="center"/>
      <protection/>
    </xf>
    <xf numFmtId="0" fontId="1" fillId="0" borderId="34" xfId="63" applyBorder="1" applyAlignment="1">
      <alignment horizontal="center"/>
      <protection/>
    </xf>
    <xf numFmtId="0" fontId="5" fillId="0" borderId="112" xfId="63" applyFont="1" applyBorder="1" applyAlignment="1">
      <alignment horizontal="center"/>
      <protection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21" xfId="63" applyFont="1" applyBorder="1" applyAlignment="1">
      <alignment horizontal="center"/>
      <protection/>
    </xf>
    <xf numFmtId="0" fontId="5" fillId="0" borderId="45" xfId="63" applyFont="1" applyBorder="1" applyAlignment="1">
      <alignment horizontal="center"/>
      <protection/>
    </xf>
    <xf numFmtId="0" fontId="5" fillId="0" borderId="46" xfId="63" applyFont="1" applyBorder="1" applyAlignment="1">
      <alignment horizontal="center"/>
      <protection/>
    </xf>
    <xf numFmtId="0" fontId="5" fillId="0" borderId="22" xfId="63" applyFont="1" applyBorder="1" applyAlignment="1">
      <alignment horizontal="left"/>
      <protection/>
    </xf>
    <xf numFmtId="0" fontId="5" fillId="0" borderId="23" xfId="63" applyFont="1" applyBorder="1" applyAlignment="1">
      <alignment horizontal="left"/>
      <protection/>
    </xf>
    <xf numFmtId="0" fontId="5" fillId="0" borderId="116" xfId="63" applyFont="1" applyBorder="1" applyAlignment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8" fillId="0" borderId="0" xfId="63" applyFont="1" applyAlignment="1">
      <alignment horizontal="center" wrapText="1"/>
      <protection/>
    </xf>
    <xf numFmtId="0" fontId="5" fillId="0" borderId="44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/>
      <protection/>
    </xf>
    <xf numFmtId="0" fontId="5" fillId="0" borderId="13" xfId="63" applyFont="1" applyBorder="1" applyAlignment="1">
      <alignment horizontal="center"/>
      <protection/>
    </xf>
    <xf numFmtId="0" fontId="5" fillId="0" borderId="15" xfId="63" applyFont="1" applyBorder="1" applyAlignment="1">
      <alignment horizontal="center"/>
      <protection/>
    </xf>
    <xf numFmtId="0" fontId="8" fillId="0" borderId="44" xfId="63" applyFont="1" applyBorder="1" applyAlignment="1">
      <alignment horizontal="center" vertical="center"/>
      <protection/>
    </xf>
    <xf numFmtId="0" fontId="8" fillId="0" borderId="45" xfId="63" applyFont="1" applyBorder="1" applyAlignment="1">
      <alignment horizontal="center" vertical="center"/>
      <protection/>
    </xf>
    <xf numFmtId="0" fontId="8" fillId="0" borderId="46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4" xfId="63" applyFont="1" applyBorder="1" applyAlignment="1">
      <alignment horizontal="center" vertical="center"/>
      <protection/>
    </xf>
    <xf numFmtId="0" fontId="8" fillId="0" borderId="15" xfId="63" applyFont="1" applyBorder="1" applyAlignment="1">
      <alignment horizontal="center" vertical="center"/>
      <protection/>
    </xf>
    <xf numFmtId="0" fontId="8" fillId="0" borderId="33" xfId="63" applyFont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1" xfId="63" applyBorder="1" applyAlignment="1">
      <alignment horizontal="center" wrapText="1"/>
      <protection/>
    </xf>
    <xf numFmtId="0" fontId="9" fillId="0" borderId="47" xfId="63" applyFont="1" applyBorder="1" applyAlignment="1">
      <alignment horizontal="left"/>
      <protection/>
    </xf>
    <xf numFmtId="0" fontId="0" fillId="0" borderId="22" xfId="0" applyBorder="1" applyAlignment="1">
      <alignment horizontal="left"/>
    </xf>
    <xf numFmtId="0" fontId="5" fillId="0" borderId="30" xfId="63" applyFont="1" applyBorder="1" applyAlignment="1">
      <alignment horizontal="left"/>
      <protection/>
    </xf>
    <xf numFmtId="0" fontId="0" fillId="0" borderId="0" xfId="63" applyFont="1" applyAlignment="1">
      <alignment horizontal="right"/>
      <protection/>
    </xf>
    <xf numFmtId="0" fontId="4" fillId="0" borderId="0" xfId="63" applyFont="1" applyAlignment="1">
      <alignment horizontal="right"/>
      <protection/>
    </xf>
    <xf numFmtId="0" fontId="5" fillId="0" borderId="71" xfId="63" applyFont="1" applyBorder="1" applyAlignment="1">
      <alignment horizontal="center" wrapText="1"/>
      <protection/>
    </xf>
    <xf numFmtId="0" fontId="5" fillId="0" borderId="13" xfId="63" applyFont="1" applyBorder="1" applyAlignment="1">
      <alignment horizontal="center" wrapText="1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46" fillId="0" borderId="22" xfId="63" applyFont="1" applyBorder="1" applyAlignment="1">
      <alignment horizontal="center" vertical="center"/>
      <protection/>
    </xf>
    <xf numFmtId="0" fontId="0" fillId="0" borderId="23" xfId="0" applyBorder="1" applyAlignment="1">
      <alignment horizontal="left"/>
    </xf>
    <xf numFmtId="0" fontId="5" fillId="0" borderId="27" xfId="63" applyFont="1" applyBorder="1" applyAlignment="1">
      <alignment horizontal="center"/>
      <protection/>
    </xf>
    <xf numFmtId="0" fontId="5" fillId="0" borderId="51" xfId="63" applyFont="1" applyBorder="1" applyAlignment="1">
      <alignment horizontal="center"/>
      <protection/>
    </xf>
    <xf numFmtId="0" fontId="5" fillId="0" borderId="14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1" fillId="0" borderId="33" xfId="63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47" fillId="0" borderId="34" xfId="63" applyFont="1" applyBorder="1" applyAlignment="1">
      <alignment horizontal="center"/>
      <protection/>
    </xf>
    <xf numFmtId="0" fontId="1" fillId="0" borderId="13" xfId="63" applyBorder="1" applyAlignment="1">
      <alignment horizontal="center" wrapText="1"/>
      <protection/>
    </xf>
    <xf numFmtId="0" fontId="5" fillId="0" borderId="57" xfId="63" applyFont="1" applyBorder="1" applyAlignment="1">
      <alignment horizontal="center" vertical="center" wrapText="1"/>
      <protection/>
    </xf>
    <xf numFmtId="0" fontId="5" fillId="0" borderId="50" xfId="63" applyFont="1" applyBorder="1" applyAlignment="1">
      <alignment horizontal="center"/>
      <protection/>
    </xf>
    <xf numFmtId="0" fontId="46" fillId="0" borderId="33" xfId="63" applyFont="1" applyBorder="1" applyAlignment="1">
      <alignment horizontal="center" vertical="center"/>
      <protection/>
    </xf>
    <xf numFmtId="0" fontId="46" fillId="0" borderId="23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left"/>
      <protection/>
    </xf>
    <xf numFmtId="0" fontId="1" fillId="0" borderId="0" xfId="64" applyAlignment="1">
      <alignment wrapText="1"/>
      <protection/>
    </xf>
    <xf numFmtId="0" fontId="0" fillId="0" borderId="0" xfId="0" applyAlignment="1">
      <alignment/>
    </xf>
    <xf numFmtId="0" fontId="17" fillId="0" borderId="0" xfId="64" applyFont="1" applyAlignment="1">
      <alignment horizontal="center"/>
      <protection/>
    </xf>
    <xf numFmtId="0" fontId="40" fillId="0" borderId="0" xfId="64" applyFont="1" applyAlignment="1">
      <alignment horizontal="center" shrinkToFit="1"/>
      <protection/>
    </xf>
    <xf numFmtId="0" fontId="0" fillId="0" borderId="0" xfId="0" applyAlignment="1">
      <alignment horizontal="center" shrinkToFit="1"/>
    </xf>
    <xf numFmtId="0" fontId="22" fillId="0" borderId="149" xfId="64" applyFont="1" applyBorder="1" applyAlignment="1">
      <alignment horizontal="center" vertical="center"/>
      <protection/>
    </xf>
    <xf numFmtId="0" fontId="17" fillId="0" borderId="120" xfId="64" applyFont="1" applyBorder="1" applyAlignment="1">
      <alignment horizontal="center" vertical="center"/>
      <protection/>
    </xf>
    <xf numFmtId="0" fontId="17" fillId="0" borderId="112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left"/>
      <protection/>
    </xf>
    <xf numFmtId="0" fontId="23" fillId="0" borderId="96" xfId="64" applyFont="1" applyBorder="1" applyAlignment="1">
      <alignment horizontal="left"/>
      <protection/>
    </xf>
    <xf numFmtId="0" fontId="23" fillId="0" borderId="25" xfId="64" applyFont="1" applyBorder="1" applyAlignment="1">
      <alignment horizontal="left" wrapText="1"/>
      <protection/>
    </xf>
    <xf numFmtId="0" fontId="23" fillId="0" borderId="96" xfId="64" applyFont="1" applyBorder="1" applyAlignment="1">
      <alignment horizontal="left" wrapText="1"/>
      <protection/>
    </xf>
    <xf numFmtId="0" fontId="22" fillId="0" borderId="150" xfId="64" applyFont="1" applyBorder="1" applyAlignment="1">
      <alignment horizontal="center" vertical="center"/>
      <protection/>
    </xf>
    <xf numFmtId="0" fontId="22" fillId="0" borderId="64" xfId="64" applyFont="1" applyBorder="1" applyAlignment="1">
      <alignment horizontal="center" vertical="center"/>
      <protection/>
    </xf>
    <xf numFmtId="0" fontId="22" fillId="0" borderId="141" xfId="64" applyFont="1" applyBorder="1" applyAlignment="1">
      <alignment horizontal="center" vertical="center"/>
      <protection/>
    </xf>
    <xf numFmtId="0" fontId="22" fillId="0" borderId="50" xfId="64" applyFont="1" applyBorder="1" applyAlignment="1">
      <alignment horizontal="center" vertical="center"/>
      <protection/>
    </xf>
    <xf numFmtId="0" fontId="22" fillId="0" borderId="149" xfId="64" applyFont="1" applyBorder="1" applyAlignment="1">
      <alignment horizontal="center" vertical="center" wrapText="1"/>
      <protection/>
    </xf>
    <xf numFmtId="0" fontId="22" fillId="0" borderId="120" xfId="64" applyFont="1" applyBorder="1" applyAlignment="1">
      <alignment horizontal="center" vertical="center" wrapText="1"/>
      <protection/>
    </xf>
    <xf numFmtId="0" fontId="22" fillId="0" borderId="151" xfId="64" applyFont="1" applyBorder="1" applyAlignment="1">
      <alignment horizontal="center" vertical="center"/>
      <protection/>
    </xf>
    <xf numFmtId="0" fontId="17" fillId="0" borderId="108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left"/>
      <protection/>
    </xf>
    <xf numFmtId="0" fontId="23" fillId="0" borderId="96" xfId="64" applyFont="1" applyBorder="1" applyAlignment="1">
      <alignment horizontal="left"/>
      <protection/>
    </xf>
    <xf numFmtId="0" fontId="22" fillId="0" borderId="25" xfId="64" applyFont="1" applyBorder="1" applyAlignment="1">
      <alignment horizontal="center"/>
      <protection/>
    </xf>
    <xf numFmtId="0" fontId="17" fillId="0" borderId="0" xfId="64" applyFont="1" applyBorder="1" applyAlignment="1">
      <alignment horizontal="center"/>
      <protection/>
    </xf>
    <xf numFmtId="0" fontId="22" fillId="0" borderId="138" xfId="64" applyFont="1" applyBorder="1" applyAlignment="1">
      <alignment/>
      <protection/>
    </xf>
    <xf numFmtId="0" fontId="22" fillId="0" borderId="66" xfId="64" applyFont="1" applyBorder="1" applyAlignment="1">
      <alignment/>
      <protection/>
    </xf>
    <xf numFmtId="0" fontId="23" fillId="0" borderId="101" xfId="64" applyFont="1" applyBorder="1" applyAlignment="1">
      <alignment horizontal="left"/>
      <protection/>
    </xf>
    <xf numFmtId="0" fontId="23" fillId="0" borderId="152" xfId="64" applyFont="1" applyBorder="1" applyAlignment="1">
      <alignment horizontal="left"/>
      <protection/>
    </xf>
    <xf numFmtId="0" fontId="17" fillId="0" borderId="153" xfId="64" applyFont="1" applyBorder="1" applyAlignment="1">
      <alignment horizontal="center" vertical="center"/>
      <protection/>
    </xf>
    <xf numFmtId="0" fontId="18" fillId="0" borderId="89" xfId="65" applyFont="1" applyBorder="1" applyAlignment="1">
      <alignment horizontal="center"/>
      <protection/>
    </xf>
    <xf numFmtId="0" fontId="18" fillId="0" borderId="59" xfId="65" applyFont="1" applyBorder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" fillId="0" borderId="0" xfId="65" applyAlignment="1">
      <alignment horizontal="center"/>
      <protection/>
    </xf>
    <xf numFmtId="0" fontId="25" fillId="0" borderId="0" xfId="65" applyFont="1" applyAlignment="1">
      <alignment horizontal="center"/>
      <protection/>
    </xf>
    <xf numFmtId="0" fontId="23" fillId="0" borderId="139" xfId="65" applyFont="1" applyBorder="1" applyAlignment="1">
      <alignment horizontal="center"/>
      <protection/>
    </xf>
    <xf numFmtId="0" fontId="23" fillId="0" borderId="64" xfId="65" applyFont="1" applyBorder="1" applyAlignment="1">
      <alignment horizontal="center"/>
      <protection/>
    </xf>
    <xf numFmtId="49" fontId="22" fillId="0" borderId="25" xfId="65" applyNumberFormat="1" applyFont="1" applyBorder="1" applyAlignment="1">
      <alignment/>
      <protection/>
    </xf>
    <xf numFmtId="49" fontId="22" fillId="0" borderId="0" xfId="65" applyNumberFormat="1" applyFont="1" applyBorder="1" applyAlignment="1">
      <alignment/>
      <protection/>
    </xf>
    <xf numFmtId="0" fontId="20" fillId="0" borderId="66" xfId="65" applyFont="1" applyBorder="1" applyAlignment="1">
      <alignment/>
      <protection/>
    </xf>
    <xf numFmtId="0" fontId="0" fillId="0" borderId="66" xfId="0" applyBorder="1" applyAlignment="1">
      <alignment/>
    </xf>
    <xf numFmtId="0" fontId="17" fillId="0" borderId="0" xfId="66" applyFont="1" applyAlignment="1">
      <alignment horizontal="center"/>
      <protection/>
    </xf>
    <xf numFmtId="0" fontId="1" fillId="0" borderId="0" xfId="66" applyAlignment="1">
      <alignment horizontal="center"/>
      <protection/>
    </xf>
    <xf numFmtId="0" fontId="17" fillId="0" borderId="0" xfId="66" applyFont="1" applyAlignment="1">
      <alignment horizontal="center"/>
      <protection/>
    </xf>
    <xf numFmtId="0" fontId="1" fillId="0" borderId="50" xfId="66" applyFont="1" applyBorder="1" applyAlignment="1">
      <alignment horizontal="center"/>
      <protection/>
    </xf>
    <xf numFmtId="0" fontId="1" fillId="0" borderId="120" xfId="66" applyFont="1" applyBorder="1" applyAlignment="1">
      <alignment horizontal="center"/>
      <protection/>
    </xf>
    <xf numFmtId="0" fontId="53" fillId="0" borderId="89" xfId="66" applyFont="1" applyBorder="1" applyAlignment="1">
      <alignment horizontal="center"/>
      <protection/>
    </xf>
    <xf numFmtId="0" fontId="53" fillId="0" borderId="59" xfId="66" applyFont="1" applyBorder="1" applyAlignment="1">
      <alignment horizontal="center"/>
      <protection/>
    </xf>
    <xf numFmtId="0" fontId="24" fillId="0" borderId="154" xfId="66" applyFont="1" applyBorder="1" applyAlignment="1">
      <alignment horizontal="center" wrapText="1"/>
      <protection/>
    </xf>
    <xf numFmtId="0" fontId="0" fillId="0" borderId="128" xfId="0" applyBorder="1" applyAlignment="1">
      <alignment/>
    </xf>
    <xf numFmtId="0" fontId="24" fillId="0" borderId="155" xfId="66" applyFont="1" applyBorder="1" applyAlignment="1">
      <alignment horizontal="center" wrapText="1"/>
      <protection/>
    </xf>
    <xf numFmtId="0" fontId="0" fillId="0" borderId="129" xfId="0" applyBorder="1" applyAlignment="1">
      <alignment wrapText="1"/>
    </xf>
    <xf numFmtId="0" fontId="19" fillId="0" borderId="33" xfId="66" applyFont="1" applyBorder="1" applyAlignment="1">
      <alignment/>
      <protection/>
    </xf>
    <xf numFmtId="0" fontId="7" fillId="0" borderId="146" xfId="0" applyFont="1" applyBorder="1" applyAlignment="1">
      <alignment/>
    </xf>
    <xf numFmtId="0" fontId="1" fillId="0" borderId="0" xfId="68" applyFont="1" applyAlignment="1">
      <alignment horizontal="center"/>
      <protection/>
    </xf>
    <xf numFmtId="0" fontId="1" fillId="0" borderId="0" xfId="68" applyAlignment="1">
      <alignment horizontal="center"/>
      <protection/>
    </xf>
    <xf numFmtId="0" fontId="35" fillId="0" borderId="0" xfId="68" applyFont="1" applyAlignment="1">
      <alignment horizontal="center"/>
      <protection/>
    </xf>
    <xf numFmtId="0" fontId="19" fillId="0" borderId="139" xfId="68" applyFont="1" applyBorder="1" applyAlignment="1">
      <alignment horizontal="center" vertical="center" wrapText="1"/>
      <protection/>
    </xf>
    <xf numFmtId="0" fontId="19" fillId="0" borderId="141" xfId="68" applyFont="1" applyBorder="1" applyAlignment="1">
      <alignment horizontal="center" vertical="center" wrapText="1"/>
      <protection/>
    </xf>
    <xf numFmtId="0" fontId="19" fillId="0" borderId="25" xfId="68" applyFont="1" applyBorder="1" applyAlignment="1">
      <alignment horizontal="center" vertical="center" wrapText="1"/>
      <protection/>
    </xf>
    <xf numFmtId="0" fontId="19" fillId="0" borderId="57" xfId="68" applyFont="1" applyBorder="1" applyAlignment="1">
      <alignment horizontal="center" vertical="center" wrapText="1"/>
      <protection/>
    </xf>
    <xf numFmtId="0" fontId="19" fillId="0" borderId="101" xfId="68" applyFont="1" applyBorder="1" applyAlignment="1">
      <alignment horizontal="center" vertical="center" wrapText="1"/>
      <protection/>
    </xf>
    <xf numFmtId="0" fontId="19" fillId="0" borderId="28" xfId="68" applyFont="1" applyBorder="1" applyAlignment="1">
      <alignment horizontal="center" vertical="center" wrapText="1"/>
      <protection/>
    </xf>
    <xf numFmtId="0" fontId="36" fillId="0" borderId="120" xfId="68" applyFont="1" applyBorder="1" applyAlignment="1">
      <alignment horizontal="center"/>
      <protection/>
    </xf>
    <xf numFmtId="0" fontId="36" fillId="0" borderId="112" xfId="68" applyFont="1" applyBorder="1" applyAlignment="1">
      <alignment horizontal="center"/>
      <protection/>
    </xf>
    <xf numFmtId="0" fontId="1" fillId="0" borderId="0" xfId="68" applyBorder="1" applyAlignment="1">
      <alignment horizontal="center"/>
      <protection/>
    </xf>
    <xf numFmtId="0" fontId="1" fillId="0" borderId="71" xfId="68" applyBorder="1" applyAlignment="1">
      <alignment horizontal="center"/>
      <protection/>
    </xf>
    <xf numFmtId="0" fontId="1" fillId="0" borderId="74" xfId="68" applyBorder="1" applyAlignment="1">
      <alignment horizontal="center"/>
      <protection/>
    </xf>
    <xf numFmtId="0" fontId="1" fillId="0" borderId="0" xfId="68" applyFill="1" applyBorder="1" applyAlignment="1">
      <alignment horizontal="center"/>
      <protection/>
    </xf>
    <xf numFmtId="0" fontId="1" fillId="0" borderId="42" xfId="68" applyFill="1" applyBorder="1" applyAlignment="1">
      <alignment horizontal="center"/>
      <protection/>
    </xf>
    <xf numFmtId="0" fontId="1" fillId="0" borderId="27" xfId="68" applyBorder="1" applyAlignment="1">
      <alignment horizontal="center" vertical="top" wrapText="1"/>
      <protection/>
    </xf>
    <xf numFmtId="0" fontId="1" fillId="0" borderId="13" xfId="68" applyBorder="1" applyAlignment="1">
      <alignment horizontal="center" vertical="top" wrapText="1"/>
      <protection/>
    </xf>
    <xf numFmtId="0" fontId="1" fillId="0" borderId="28" xfId="68" applyBorder="1" applyAlignment="1">
      <alignment horizontal="center" vertical="top" wrapText="1"/>
      <protection/>
    </xf>
    <xf numFmtId="0" fontId="17" fillId="0" borderId="58" xfId="68" applyFont="1" applyBorder="1" applyAlignment="1">
      <alignment horizontal="center"/>
      <protection/>
    </xf>
    <xf numFmtId="0" fontId="17" fillId="0" borderId="57" xfId="68" applyFont="1" applyBorder="1" applyAlignment="1">
      <alignment horizontal="center"/>
      <protection/>
    </xf>
    <xf numFmtId="0" fontId="1" fillId="0" borderId="51" xfId="68" applyBorder="1" applyAlignment="1">
      <alignment horizontal="center" vertical="top" wrapText="1"/>
      <protection/>
    </xf>
    <xf numFmtId="0" fontId="17" fillId="0" borderId="25" xfId="68" applyFont="1" applyBorder="1" applyAlignment="1">
      <alignment horizontal="center" wrapText="1"/>
      <protection/>
    </xf>
    <xf numFmtId="0" fontId="17" fillId="0" borderId="57" xfId="68" applyFont="1" applyBorder="1" applyAlignment="1">
      <alignment horizontal="center" wrapText="1"/>
      <protection/>
    </xf>
    <xf numFmtId="0" fontId="1" fillId="0" borderId="25" xfId="68" applyBorder="1" applyAlignment="1">
      <alignment wrapText="1"/>
      <protection/>
    </xf>
    <xf numFmtId="0" fontId="1" fillId="0" borderId="57" xfId="68" applyBorder="1" applyAlignment="1">
      <alignment wrapText="1"/>
      <protection/>
    </xf>
    <xf numFmtId="0" fontId="17" fillId="0" borderId="42" xfId="68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21" fillId="0" borderId="0" xfId="68" applyFont="1" applyAlignment="1">
      <alignment horizontal="center"/>
      <protection/>
    </xf>
    <xf numFmtId="0" fontId="0" fillId="0" borderId="0" xfId="0" applyAlignment="1">
      <alignment/>
    </xf>
    <xf numFmtId="0" fontId="1" fillId="0" borderId="0" xfId="68" applyFont="1" applyAlignment="1">
      <alignment horizontal="right"/>
      <protection/>
    </xf>
    <xf numFmtId="0" fontId="1" fillId="0" borderId="0" xfId="68" applyAlignment="1">
      <alignment horizontal="right"/>
      <protection/>
    </xf>
    <xf numFmtId="0" fontId="37" fillId="0" borderId="0" xfId="68" applyFont="1" applyAlignment="1">
      <alignment horizontal="center"/>
      <protection/>
    </xf>
    <xf numFmtId="3" fontId="1" fillId="0" borderId="0" xfId="68" applyNumberFormat="1" applyAlignment="1">
      <alignment horizontal="right"/>
      <protection/>
    </xf>
    <xf numFmtId="0" fontId="0" fillId="0" borderId="0" xfId="0" applyAlignment="1">
      <alignment horizontal="right"/>
    </xf>
    <xf numFmtId="0" fontId="17" fillId="0" borderId="106" xfId="68" applyFont="1" applyBorder="1" applyAlignment="1">
      <alignment horizontal="center" vertical="center"/>
      <protection/>
    </xf>
    <xf numFmtId="0" fontId="17" fillId="0" borderId="107" xfId="68" applyFont="1" applyBorder="1" applyAlignment="1">
      <alignment horizontal="center" vertical="center"/>
      <protection/>
    </xf>
    <xf numFmtId="0" fontId="17" fillId="0" borderId="108" xfId="68" applyFont="1" applyBorder="1" applyAlignment="1">
      <alignment horizontal="center" vertical="center"/>
      <protection/>
    </xf>
    <xf numFmtId="0" fontId="17" fillId="0" borderId="98" xfId="68" applyFont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/>
      <protection/>
    </xf>
    <xf numFmtId="0" fontId="17" fillId="0" borderId="96" xfId="68" applyFont="1" applyBorder="1" applyAlignment="1">
      <alignment horizontal="center" vertical="center"/>
      <protection/>
    </xf>
    <xf numFmtId="0" fontId="17" fillId="0" borderId="156" xfId="68" applyFont="1" applyBorder="1" applyAlignment="1">
      <alignment horizontal="center" vertical="center"/>
      <protection/>
    </xf>
    <xf numFmtId="0" fontId="17" fillId="0" borderId="114" xfId="68" applyFont="1" applyBorder="1" applyAlignment="1">
      <alignment horizontal="center" vertical="center"/>
      <protection/>
    </xf>
    <xf numFmtId="0" fontId="17" fillId="0" borderId="157" xfId="68" applyFont="1" applyBorder="1" applyAlignment="1">
      <alignment horizontal="center" vertical="center"/>
      <protection/>
    </xf>
    <xf numFmtId="0" fontId="1" fillId="0" borderId="98" xfId="68" applyBorder="1" applyAlignment="1">
      <alignment horizontal="center"/>
      <protection/>
    </xf>
    <xf numFmtId="0" fontId="0" fillId="0" borderId="96" xfId="0" applyBorder="1" applyAlignment="1">
      <alignment horizontal="center"/>
    </xf>
    <xf numFmtId="0" fontId="1" fillId="0" borderId="156" xfId="68" applyBorder="1" applyAlignment="1">
      <alignment horizontal="center"/>
      <protection/>
    </xf>
    <xf numFmtId="0" fontId="0" fillId="0" borderId="114" xfId="0" applyBorder="1" applyAlignment="1">
      <alignment horizontal="center"/>
    </xf>
    <xf numFmtId="0" fontId="0" fillId="0" borderId="114" xfId="0" applyBorder="1" applyAlignment="1">
      <alignment/>
    </xf>
    <xf numFmtId="0" fontId="0" fillId="0" borderId="157" xfId="0" applyBorder="1" applyAlignment="1">
      <alignment/>
    </xf>
    <xf numFmtId="0" fontId="1" fillId="0" borderId="47" xfId="67" applyFill="1" applyBorder="1" applyAlignment="1">
      <alignment/>
      <protection/>
    </xf>
    <xf numFmtId="0" fontId="0" fillId="0" borderId="34" xfId="0" applyBorder="1" applyAlignment="1">
      <alignment/>
    </xf>
    <xf numFmtId="0" fontId="1" fillId="0" borderId="0" xfId="67" applyFont="1" applyAlignment="1">
      <alignment horizontal="right"/>
      <protection/>
    </xf>
    <xf numFmtId="0" fontId="1" fillId="0" borderId="0" xfId="67" applyAlignment="1">
      <alignment horizontal="right"/>
      <protection/>
    </xf>
    <xf numFmtId="0" fontId="1" fillId="0" borderId="0" xfId="67" applyAlignment="1">
      <alignment/>
      <protection/>
    </xf>
    <xf numFmtId="0" fontId="17" fillId="0" borderId="0" xfId="67" applyFont="1" applyAlignment="1">
      <alignment horizontal="center"/>
      <protection/>
    </xf>
    <xf numFmtId="0" fontId="18" fillId="0" borderId="148" xfId="67" applyFont="1" applyBorder="1" applyAlignment="1">
      <alignment wrapText="1"/>
      <protection/>
    </xf>
    <xf numFmtId="0" fontId="18" fillId="0" borderId="105" xfId="67" applyFont="1" applyBorder="1" applyAlignment="1">
      <alignment wrapText="1"/>
      <protection/>
    </xf>
    <xf numFmtId="0" fontId="19" fillId="0" borderId="147" xfId="67" applyFont="1" applyBorder="1" applyAlignment="1">
      <alignment horizontal="center"/>
      <protection/>
    </xf>
    <xf numFmtId="0" fontId="7" fillId="0" borderId="141" xfId="0" applyFont="1" applyBorder="1" applyAlignment="1">
      <alignment/>
    </xf>
    <xf numFmtId="0" fontId="19" fillId="0" borderId="67" xfId="67" applyFont="1" applyBorder="1" applyAlignment="1">
      <alignment horizontal="center"/>
      <protection/>
    </xf>
    <xf numFmtId="0" fontId="7" fillId="0" borderId="65" xfId="0" applyFont="1" applyBorder="1" applyAlignment="1">
      <alignment/>
    </xf>
    <xf numFmtId="0" fontId="19" fillId="0" borderId="91" xfId="67" applyFont="1" applyBorder="1" applyAlignment="1">
      <alignment horizontal="center"/>
      <protection/>
    </xf>
    <xf numFmtId="0" fontId="19" fillId="0" borderId="120" xfId="67" applyFont="1" applyBorder="1" applyAlignment="1">
      <alignment horizontal="center"/>
      <protection/>
    </xf>
    <xf numFmtId="0" fontId="19" fillId="0" borderId="121" xfId="67" applyFont="1" applyBorder="1" applyAlignment="1">
      <alignment horizontal="center"/>
      <protection/>
    </xf>
    <xf numFmtId="0" fontId="0" fillId="0" borderId="112" xfId="0" applyBorder="1" applyAlignment="1">
      <alignment horizontal="center"/>
    </xf>
    <xf numFmtId="0" fontId="20" fillId="0" borderId="66" xfId="57" applyFont="1" applyBorder="1" applyAlignment="1">
      <alignment horizontal="right"/>
      <protection/>
    </xf>
    <xf numFmtId="0" fontId="18" fillId="0" borderId="36" xfId="57" applyFont="1" applyBorder="1" applyAlignment="1">
      <alignment horizontal="center" wrapText="1"/>
      <protection/>
    </xf>
    <xf numFmtId="0" fontId="18" fillId="0" borderId="52" xfId="57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91" xfId="57" applyFont="1" applyBorder="1" applyAlignment="1">
      <alignment horizontal="center"/>
      <protection/>
    </xf>
    <xf numFmtId="0" fontId="0" fillId="0" borderId="120" xfId="0" applyBorder="1" applyAlignment="1">
      <alignment/>
    </xf>
    <xf numFmtId="0" fontId="0" fillId="0" borderId="112" xfId="0" applyBorder="1" applyAlignment="1">
      <alignment/>
    </xf>
    <xf numFmtId="0" fontId="1" fillId="0" borderId="0" xfId="57" applyFont="1" applyAlignment="1">
      <alignment horizontal="right"/>
      <protection/>
    </xf>
    <xf numFmtId="0" fontId="1" fillId="0" borderId="0" xfId="57" applyAlignment="1">
      <alignment horizontal="right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23" fillId="0" borderId="25" xfId="57" applyFont="1" applyBorder="1" applyAlignment="1">
      <alignment horizontal="center" wrapText="1"/>
      <protection/>
    </xf>
    <xf numFmtId="0" fontId="9" fillId="0" borderId="52" xfId="0" applyFont="1" applyBorder="1" applyAlignment="1">
      <alignment wrapText="1"/>
    </xf>
    <xf numFmtId="0" fontId="18" fillId="0" borderId="139" xfId="57" applyFont="1" applyBorder="1" applyAlignment="1">
      <alignment horizontal="center" wrapText="1"/>
      <protection/>
    </xf>
    <xf numFmtId="0" fontId="9" fillId="0" borderId="138" xfId="0" applyFont="1" applyBorder="1" applyAlignment="1">
      <alignment wrapText="1"/>
    </xf>
    <xf numFmtId="0" fontId="5" fillId="0" borderId="66" xfId="60" applyFont="1" applyBorder="1" applyAlignment="1">
      <alignment horizontal="right"/>
      <protection/>
    </xf>
    <xf numFmtId="0" fontId="5" fillId="0" borderId="45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8" fillId="0" borderId="47" xfId="60" applyFont="1" applyBorder="1" applyAlignment="1">
      <alignment horizontal="center"/>
      <protection/>
    </xf>
    <xf numFmtId="0" fontId="8" fillId="0" borderId="22" xfId="60" applyFont="1" applyBorder="1" applyAlignment="1">
      <alignment horizontal="center"/>
      <protection/>
    </xf>
    <xf numFmtId="0" fontId="8" fillId="0" borderId="34" xfId="60" applyFont="1" applyBorder="1" applyAlignment="1">
      <alignment horizontal="center"/>
      <protection/>
    </xf>
    <xf numFmtId="1" fontId="0" fillId="0" borderId="47" xfId="60" applyNumberFormat="1" applyFont="1" applyBorder="1" applyAlignment="1">
      <alignment horizontal="right"/>
      <protection/>
    </xf>
    <xf numFmtId="0" fontId="0" fillId="0" borderId="22" xfId="60" applyFont="1" applyBorder="1" applyAlignment="1">
      <alignment horizontal="right"/>
      <protection/>
    </xf>
    <xf numFmtId="0" fontId="0" fillId="0" borderId="23" xfId="60" applyFont="1" applyBorder="1" applyAlignment="1">
      <alignment horizontal="right"/>
      <protection/>
    </xf>
    <xf numFmtId="0" fontId="9" fillId="0" borderId="47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34" xfId="60" applyFont="1" applyBorder="1" applyAlignment="1">
      <alignment horizontal="center"/>
      <protection/>
    </xf>
    <xf numFmtId="0" fontId="5" fillId="0" borderId="14" xfId="60" applyFont="1" applyBorder="1" applyAlignment="1">
      <alignment horizontal="left"/>
      <protection/>
    </xf>
    <xf numFmtId="0" fontId="5" fillId="0" borderId="47" xfId="60" applyFont="1" applyBorder="1" applyAlignment="1">
      <alignment horizontal="left"/>
      <protection/>
    </xf>
    <xf numFmtId="0" fontId="5" fillId="0" borderId="22" xfId="60" applyFont="1" applyBorder="1" applyAlignment="1">
      <alignment horizontal="left"/>
      <protection/>
    </xf>
    <xf numFmtId="0" fontId="5" fillId="0" borderId="34" xfId="60" applyFont="1" applyBorder="1" applyAlignment="1">
      <alignment horizontal="left"/>
      <protection/>
    </xf>
    <xf numFmtId="0" fontId="8" fillId="0" borderId="49" xfId="60" applyFont="1" applyBorder="1" applyAlignment="1">
      <alignment horizontal="left"/>
      <protection/>
    </xf>
    <xf numFmtId="0" fontId="0" fillId="0" borderId="59" xfId="60" applyFont="1" applyBorder="1" applyAlignment="1">
      <alignment horizontal="left"/>
      <protection/>
    </xf>
    <xf numFmtId="0" fontId="0" fillId="0" borderId="70" xfId="60" applyFont="1" applyBorder="1" applyAlignment="1">
      <alignment horizontal="left"/>
      <protection/>
    </xf>
    <xf numFmtId="0" fontId="5" fillId="0" borderId="66" xfId="60" applyFont="1" applyBorder="1" applyAlignment="1">
      <alignment/>
      <protection/>
    </xf>
    <xf numFmtId="0" fontId="8" fillId="0" borderId="59" xfId="60" applyFont="1" applyBorder="1" applyAlignment="1">
      <alignment/>
      <protection/>
    </xf>
    <xf numFmtId="1" fontId="9" fillId="0" borderId="0" xfId="60" applyNumberFormat="1" applyFont="1" applyBorder="1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5" fillId="0" borderId="120" xfId="60" applyFont="1" applyBorder="1" applyAlignment="1">
      <alignment horizontal="center"/>
      <protection/>
    </xf>
    <xf numFmtId="0" fontId="0" fillId="0" borderId="120" xfId="60" applyFont="1" applyBorder="1" applyAlignment="1">
      <alignment horizontal="center"/>
      <protection/>
    </xf>
    <xf numFmtId="1" fontId="5" fillId="0" borderId="47" xfId="60" applyNumberFormat="1" applyFont="1" applyBorder="1" applyAlignment="1">
      <alignment horizontal="right"/>
      <protection/>
    </xf>
    <xf numFmtId="0" fontId="5" fillId="0" borderId="22" xfId="60" applyFont="1" applyBorder="1" applyAlignment="1">
      <alignment horizontal="right"/>
      <protection/>
    </xf>
    <xf numFmtId="0" fontId="5" fillId="0" borderId="23" xfId="60" applyFont="1" applyBorder="1" applyAlignment="1">
      <alignment horizontal="right"/>
      <protection/>
    </xf>
    <xf numFmtId="0" fontId="56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/>
    </xf>
    <xf numFmtId="0" fontId="10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6" fillId="0" borderId="149" xfId="58" applyFont="1" applyBorder="1" applyAlignment="1">
      <alignment horizontal="center"/>
      <protection/>
    </xf>
    <xf numFmtId="0" fontId="66" fillId="0" borderId="153" xfId="58" applyFont="1" applyBorder="1" applyAlignment="1">
      <alignment horizontal="center"/>
      <protection/>
    </xf>
    <xf numFmtId="0" fontId="66" fillId="0" borderId="120" xfId="58" applyFont="1" applyBorder="1" applyAlignment="1">
      <alignment horizontal="center"/>
      <protection/>
    </xf>
    <xf numFmtId="0" fontId="60" fillId="0" borderId="149" xfId="59" applyFont="1" applyBorder="1" applyAlignment="1">
      <alignment horizontal="center"/>
      <protection/>
    </xf>
    <xf numFmtId="0" fontId="60" fillId="0" borderId="153" xfId="59" applyFont="1" applyBorder="1" applyAlignment="1">
      <alignment horizontal="center"/>
      <protection/>
    </xf>
    <xf numFmtId="0" fontId="60" fillId="0" borderId="120" xfId="59" applyFont="1" applyBorder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47" fillId="0" borderId="153" xfId="0" applyFont="1" applyBorder="1" applyAlignment="1">
      <alignment horizontal="center"/>
    </xf>
    <xf numFmtId="0" fontId="14" fillId="0" borderId="149" xfId="59" applyFont="1" applyBorder="1" applyAlignment="1">
      <alignment horizontal="center" vertical="center"/>
      <protection/>
    </xf>
    <xf numFmtId="0" fontId="14" fillId="0" borderId="153" xfId="59" applyFont="1" applyBorder="1" applyAlignment="1">
      <alignment horizontal="center" vertical="center"/>
      <protection/>
    </xf>
    <xf numFmtId="0" fontId="14" fillId="0" borderId="139" xfId="59" applyFont="1" applyBorder="1" applyAlignment="1">
      <alignment horizontal="center" vertical="center"/>
      <protection/>
    </xf>
    <xf numFmtId="0" fontId="0" fillId="0" borderId="64" xfId="0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2" xfId="0" applyBorder="1" applyAlignment="1">
      <alignment horizontal="center"/>
    </xf>
    <xf numFmtId="0" fontId="47" fillId="0" borderId="112" xfId="0" applyFont="1" applyBorder="1" applyAlignment="1">
      <alignment horizont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Normál_Munka10" xfId="57"/>
    <cellStyle name="Normál_Munka11" xfId="58"/>
    <cellStyle name="Normál_Munka11_1" xfId="59"/>
    <cellStyle name="Normál_Munka12_1" xfId="60"/>
    <cellStyle name="Normál_Munka2" xfId="61"/>
    <cellStyle name="Normál_Munka2_1" xfId="62"/>
    <cellStyle name="Normál_Munka3" xfId="63"/>
    <cellStyle name="Normál_Munka4" xfId="64"/>
    <cellStyle name="Normál_Munka5" xfId="65"/>
    <cellStyle name="Normál_Munka6" xfId="66"/>
    <cellStyle name="Normál_Munka7" xfId="67"/>
    <cellStyle name="Normál_Munka8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lemi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B16">
      <selection activeCell="B3" sqref="B3:J3"/>
    </sheetView>
  </sheetViews>
  <sheetFormatPr defaultColWidth="9.140625" defaultRowHeight="12.75"/>
  <cols>
    <col min="7" max="7" width="9.57421875" style="0" bestFit="1" customWidth="1"/>
    <col min="9" max="9" width="36.421875" style="0" customWidth="1"/>
    <col min="10" max="10" width="10.8515625" style="0" bestFit="1" customWidth="1"/>
  </cols>
  <sheetData>
    <row r="1" spans="1:10" ht="16.5">
      <c r="A1" s="1"/>
      <c r="B1" s="1384"/>
      <c r="C1" s="1384"/>
      <c r="D1" s="1384"/>
      <c r="E1" s="1384"/>
      <c r="F1" s="1384"/>
      <c r="G1" s="1384"/>
      <c r="H1" s="1384"/>
      <c r="I1" s="1384"/>
      <c r="J1" s="1384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"/>
      <c r="B3" s="1382" t="s">
        <v>615</v>
      </c>
      <c r="C3" s="1382"/>
      <c r="D3" s="1382"/>
      <c r="E3" s="1382"/>
      <c r="F3" s="1382"/>
      <c r="G3" s="1382"/>
      <c r="H3" s="1382"/>
      <c r="I3" s="1382"/>
      <c r="J3" s="1382"/>
    </row>
    <row r="4" spans="1:10" ht="12.75">
      <c r="A4" s="1"/>
      <c r="B4" s="1385" t="s">
        <v>517</v>
      </c>
      <c r="C4" s="1382"/>
      <c r="D4" s="1382"/>
      <c r="E4" s="1382"/>
      <c r="F4" s="1382"/>
      <c r="G4" s="1382"/>
      <c r="H4" s="1382"/>
      <c r="I4" s="1382"/>
      <c r="J4" s="1382"/>
    </row>
    <row r="5" spans="1:10" ht="12.75">
      <c r="A5" s="1"/>
      <c r="B5" s="1382"/>
      <c r="C5" s="1383"/>
      <c r="D5" s="1383"/>
      <c r="E5" s="1383"/>
      <c r="F5" s="1383"/>
      <c r="G5" s="1383"/>
      <c r="H5" s="1383"/>
      <c r="I5" s="1383"/>
      <c r="J5" s="1383"/>
    </row>
    <row r="6" spans="1:10" ht="12.75">
      <c r="A6" s="1"/>
      <c r="B6" s="1"/>
      <c r="C6" s="3"/>
      <c r="D6" s="3"/>
      <c r="E6" s="3"/>
      <c r="F6" s="3"/>
      <c r="G6" s="3"/>
      <c r="H6" s="3"/>
      <c r="I6" s="3"/>
      <c r="J6" s="3"/>
    </row>
    <row r="7" spans="1:10" ht="12.75">
      <c r="A7" s="1"/>
      <c r="B7" s="1"/>
      <c r="C7" s="1"/>
      <c r="D7" s="3"/>
      <c r="E7" s="3"/>
      <c r="F7" s="3"/>
      <c r="G7" s="3"/>
      <c r="H7" s="3"/>
      <c r="I7" s="3"/>
      <c r="J7" s="3"/>
    </row>
    <row r="8" spans="1:10" ht="13.5" thickBot="1">
      <c r="A8" s="1"/>
      <c r="B8" s="1"/>
      <c r="C8" s="1"/>
      <c r="D8" s="1"/>
      <c r="E8" s="1"/>
      <c r="F8" s="1"/>
      <c r="G8" s="1"/>
      <c r="H8" s="1"/>
      <c r="I8" s="1386" t="s">
        <v>428</v>
      </c>
      <c r="J8" s="1386"/>
    </row>
    <row r="9" spans="1:10" ht="13.5" thickTop="1">
      <c r="A9" s="1"/>
      <c r="B9" s="1387" t="s">
        <v>0</v>
      </c>
      <c r="C9" s="1389" t="s">
        <v>1</v>
      </c>
      <c r="D9" s="1389"/>
      <c r="E9" s="1389"/>
      <c r="F9" s="1389"/>
      <c r="G9" s="1380" t="s">
        <v>2</v>
      </c>
      <c r="H9" s="1387" t="s">
        <v>0</v>
      </c>
      <c r="I9" s="1391" t="s">
        <v>1</v>
      </c>
      <c r="J9" s="1380" t="s">
        <v>2</v>
      </c>
    </row>
    <row r="10" spans="1:10" ht="12.75">
      <c r="A10" s="1"/>
      <c r="B10" s="1388"/>
      <c r="C10" s="1390"/>
      <c r="D10" s="1390"/>
      <c r="E10" s="1390"/>
      <c r="F10" s="1390"/>
      <c r="G10" s="1381"/>
      <c r="H10" s="1388"/>
      <c r="I10" s="1392"/>
      <c r="J10" s="1381"/>
    </row>
    <row r="11" spans="1:10" ht="12.75">
      <c r="A11" s="1"/>
      <c r="B11" s="4"/>
      <c r="C11" s="1395" t="s">
        <v>4</v>
      </c>
      <c r="D11" s="1396"/>
      <c r="E11" s="1396"/>
      <c r="F11" s="1397"/>
      <c r="G11" s="7"/>
      <c r="H11" s="4"/>
      <c r="I11" s="6" t="s">
        <v>5</v>
      </c>
      <c r="J11" s="5"/>
    </row>
    <row r="12" spans="1:10" ht="12.75">
      <c r="A12" s="1"/>
      <c r="B12" s="8" t="s">
        <v>6</v>
      </c>
      <c r="C12" s="1398" t="s">
        <v>331</v>
      </c>
      <c r="D12" s="1399"/>
      <c r="E12" s="1399"/>
      <c r="F12" s="1399"/>
      <c r="G12" s="10">
        <v>215275185</v>
      </c>
      <c r="H12" s="8" t="s">
        <v>6</v>
      </c>
      <c r="I12" s="780" t="s">
        <v>29</v>
      </c>
      <c r="J12" s="11">
        <v>142629126</v>
      </c>
    </row>
    <row r="13" spans="1:10" ht="12.75">
      <c r="A13" s="1"/>
      <c r="B13" s="12" t="s">
        <v>8</v>
      </c>
      <c r="C13" s="719" t="s">
        <v>199</v>
      </c>
      <c r="G13" s="785">
        <v>24170000</v>
      </c>
      <c r="H13" s="12" t="s">
        <v>8</v>
      </c>
      <c r="I13" s="780" t="s">
        <v>30</v>
      </c>
      <c r="J13" s="11">
        <v>20859638</v>
      </c>
    </row>
    <row r="14" spans="1:10" ht="12.75">
      <c r="A14" s="1"/>
      <c r="B14" s="848" t="s">
        <v>9</v>
      </c>
      <c r="C14" s="1400" t="s">
        <v>7</v>
      </c>
      <c r="D14" s="1401"/>
      <c r="E14" s="1401"/>
      <c r="F14" s="1402"/>
      <c r="G14" s="10">
        <v>41245712</v>
      </c>
      <c r="H14" s="13" t="s">
        <v>9</v>
      </c>
      <c r="I14" s="780" t="s">
        <v>32</v>
      </c>
      <c r="J14" s="16">
        <v>115945232</v>
      </c>
    </row>
    <row r="15" spans="1:10" ht="12.75">
      <c r="A15" s="1"/>
      <c r="B15" s="17" t="s">
        <v>10</v>
      </c>
      <c r="C15" s="821" t="s">
        <v>262</v>
      </c>
      <c r="D15" s="714"/>
      <c r="E15" s="714"/>
      <c r="F15" s="715"/>
      <c r="G15" s="14"/>
      <c r="H15" s="17" t="s">
        <v>10</v>
      </c>
      <c r="I15" s="9" t="s">
        <v>200</v>
      </c>
      <c r="J15" s="11">
        <v>1900000</v>
      </c>
    </row>
    <row r="16" spans="1:10" ht="12.75">
      <c r="A16" s="1"/>
      <c r="B16" s="18" t="s">
        <v>11</v>
      </c>
      <c r="C16" s="779" t="s">
        <v>238</v>
      </c>
      <c r="D16" s="712"/>
      <c r="E16" s="712"/>
      <c r="F16" s="713"/>
      <c r="G16" s="10"/>
      <c r="H16" s="847" t="s">
        <v>11</v>
      </c>
      <c r="I16" s="780" t="s">
        <v>332</v>
      </c>
      <c r="J16" s="11">
        <v>290126684</v>
      </c>
    </row>
    <row r="17" spans="1:10" ht="12.75">
      <c r="A17" s="1"/>
      <c r="B17" s="17" t="s">
        <v>12</v>
      </c>
      <c r="C17" s="779" t="s">
        <v>263</v>
      </c>
      <c r="D17" s="712"/>
      <c r="E17" s="712"/>
      <c r="F17" s="716"/>
      <c r="G17" s="19">
        <v>503580567</v>
      </c>
      <c r="H17" s="850" t="s">
        <v>12</v>
      </c>
      <c r="I17" s="779" t="s">
        <v>35</v>
      </c>
      <c r="J17" s="11">
        <v>210806434</v>
      </c>
    </row>
    <row r="18" spans="1:12" ht="12.75">
      <c r="A18" s="1"/>
      <c r="B18" s="17"/>
      <c r="C18" s="711"/>
      <c r="D18" s="712"/>
      <c r="E18" s="712"/>
      <c r="F18" s="713"/>
      <c r="G18" s="10"/>
      <c r="H18" s="845" t="s">
        <v>13</v>
      </c>
      <c r="I18" s="846" t="s">
        <v>34</v>
      </c>
      <c r="J18" s="20">
        <v>1000000</v>
      </c>
      <c r="K18" s="851"/>
      <c r="L18" s="854"/>
    </row>
    <row r="19" spans="1:12" ht="12.75">
      <c r="A19" s="1"/>
      <c r="B19" s="847"/>
      <c r="C19" s="779"/>
      <c r="D19" s="712"/>
      <c r="E19" s="712"/>
      <c r="F19" s="716"/>
      <c r="G19" s="19"/>
      <c r="H19" s="847" t="s">
        <v>14</v>
      </c>
      <c r="I19" s="1029" t="s">
        <v>333</v>
      </c>
      <c r="J19" s="11">
        <v>1004350</v>
      </c>
      <c r="K19" s="852"/>
      <c r="L19" s="854"/>
    </row>
    <row r="20" spans="1:12" ht="12.75">
      <c r="A20" s="1"/>
      <c r="B20" s="17"/>
      <c r="C20" s="779"/>
      <c r="D20" s="712"/>
      <c r="E20" s="712"/>
      <c r="F20" s="713"/>
      <c r="G20" s="10"/>
      <c r="H20" s="848" t="s">
        <v>273</v>
      </c>
      <c r="I20" s="849" t="s">
        <v>334</v>
      </c>
      <c r="J20" s="16"/>
      <c r="K20" s="853"/>
      <c r="L20" s="854"/>
    </row>
    <row r="21" spans="1:10" ht="12.75">
      <c r="A21" s="1"/>
      <c r="B21" s="13"/>
      <c r="C21" s="779"/>
      <c r="D21" s="712"/>
      <c r="E21" s="712"/>
      <c r="F21" s="713"/>
      <c r="G21" s="10"/>
      <c r="H21" s="848"/>
      <c r="I21" s="849"/>
      <c r="J21" s="16"/>
    </row>
    <row r="22" spans="1:10" ht="12.75">
      <c r="A22" s="1"/>
      <c r="B22" s="13"/>
      <c r="C22" s="779"/>
      <c r="D22" s="712"/>
      <c r="E22" s="712"/>
      <c r="F22" s="713"/>
      <c r="G22" s="10"/>
      <c r="H22" s="13"/>
      <c r="I22" s="849"/>
      <c r="J22" s="22"/>
    </row>
    <row r="23" spans="1:10" ht="12.75">
      <c r="A23" s="1"/>
      <c r="B23" s="13"/>
      <c r="C23" s="779"/>
      <c r="D23" s="712"/>
      <c r="E23" s="712"/>
      <c r="F23" s="713"/>
      <c r="G23" s="10"/>
      <c r="H23" s="13"/>
      <c r="I23" s="21"/>
      <c r="J23" s="16"/>
    </row>
    <row r="24" spans="1:10" ht="12.75">
      <c r="A24" s="1"/>
      <c r="B24" s="13"/>
      <c r="C24" s="711"/>
      <c r="D24" s="712"/>
      <c r="E24" s="712"/>
      <c r="F24" s="713"/>
      <c r="G24" s="10"/>
      <c r="H24" s="13"/>
      <c r="I24" s="21"/>
      <c r="J24" s="16"/>
    </row>
    <row r="25" spans="1:10" ht="13.5" thickBot="1">
      <c r="A25" s="1"/>
      <c r="B25" s="13"/>
      <c r="C25" s="1403"/>
      <c r="D25" s="1403"/>
      <c r="E25" s="1403"/>
      <c r="F25" s="1403"/>
      <c r="G25" s="14"/>
      <c r="H25" s="13"/>
      <c r="I25" s="15"/>
      <c r="J25" s="22"/>
    </row>
    <row r="26" spans="1:10" ht="14.25" thickBot="1" thickTop="1">
      <c r="A26" s="1"/>
      <c r="B26" s="1393" t="s">
        <v>156</v>
      </c>
      <c r="C26" s="1394"/>
      <c r="D26" s="1394"/>
      <c r="E26" s="1394"/>
      <c r="F26" s="1394"/>
      <c r="G26" s="437">
        <f>SUM(G12:G25)</f>
        <v>784271464</v>
      </c>
      <c r="H26" s="1393" t="s">
        <v>198</v>
      </c>
      <c r="I26" s="1394"/>
      <c r="J26" s="437">
        <f>J12+J13+J14+J15+J16+J17+J18+J19+J21</f>
        <v>784271464</v>
      </c>
    </row>
    <row r="27" spans="1:10" ht="13.5" thickTop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3:6" ht="12.75">
      <c r="C29" s="855"/>
      <c r="D29" s="856"/>
      <c r="E29" s="856"/>
      <c r="F29" s="856"/>
    </row>
  </sheetData>
  <sheetProtection/>
  <mergeCells count="17">
    <mergeCell ref="I9:I10"/>
    <mergeCell ref="B26:F26"/>
    <mergeCell ref="H26:I26"/>
    <mergeCell ref="C11:F11"/>
    <mergeCell ref="C12:F12"/>
    <mergeCell ref="C14:F14"/>
    <mergeCell ref="C25:F25"/>
    <mergeCell ref="J9:J10"/>
    <mergeCell ref="B5:J5"/>
    <mergeCell ref="B1:J1"/>
    <mergeCell ref="B3:J3"/>
    <mergeCell ref="B4:J4"/>
    <mergeCell ref="I8:J8"/>
    <mergeCell ref="B9:B10"/>
    <mergeCell ref="C9:F10"/>
    <mergeCell ref="G9:G10"/>
    <mergeCell ref="H9:H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6">
      <selection activeCell="A5" sqref="A5:N5"/>
    </sheetView>
  </sheetViews>
  <sheetFormatPr defaultColWidth="9.140625" defaultRowHeight="12.75"/>
  <cols>
    <col min="1" max="1" width="7.8515625" style="0" customWidth="1"/>
    <col min="2" max="2" width="11.00390625" style="0" customWidth="1"/>
    <col min="3" max="3" width="11.57421875" style="0" customWidth="1"/>
    <col min="6" max="6" width="9.7109375" style="0" customWidth="1"/>
    <col min="9" max="9" width="9.7109375" style="0" customWidth="1"/>
    <col min="12" max="12" width="9.8515625" style="0" customWidth="1"/>
  </cols>
  <sheetData>
    <row r="1" spans="1:14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2.75">
      <c r="A2" s="1789"/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1"/>
      <c r="N2" s="1791"/>
    </row>
    <row r="3" spans="1:14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2.7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12.75">
      <c r="A5" s="1792" t="s">
        <v>623</v>
      </c>
      <c r="B5" s="1792"/>
      <c r="C5" s="1792"/>
      <c r="D5" s="1792"/>
      <c r="E5" s="1792"/>
      <c r="F5" s="1792"/>
      <c r="G5" s="1792"/>
      <c r="H5" s="1792"/>
      <c r="I5" s="1792"/>
      <c r="J5" s="1792"/>
      <c r="K5" s="1792"/>
      <c r="L5" s="1792"/>
      <c r="M5" s="1792"/>
      <c r="N5" s="1792"/>
    </row>
    <row r="6" spans="1:14" ht="12.75">
      <c r="A6" s="1792" t="s">
        <v>594</v>
      </c>
      <c r="B6" s="1792"/>
      <c r="C6" s="1792"/>
      <c r="D6" s="1792"/>
      <c r="E6" s="1792"/>
      <c r="F6" s="1792"/>
      <c r="G6" s="1792"/>
      <c r="H6" s="1792"/>
      <c r="I6" s="1792"/>
      <c r="J6" s="1792"/>
      <c r="K6" s="1792"/>
      <c r="L6" s="1792"/>
      <c r="M6" s="1792"/>
      <c r="N6" s="1792"/>
    </row>
    <row r="7" spans="1:14" ht="12.7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</row>
    <row r="8" spans="1:14" ht="12.75">
      <c r="A8" s="276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</row>
    <row r="9" spans="1:14" ht="13.5" thickBot="1">
      <c r="A9" s="27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</row>
    <row r="10" spans="1:14" ht="13.5" thickTop="1">
      <c r="A10" s="1793" t="s">
        <v>118</v>
      </c>
      <c r="B10" s="1795" t="s">
        <v>119</v>
      </c>
      <c r="C10" s="1796"/>
      <c r="D10" s="1799" t="s">
        <v>120</v>
      </c>
      <c r="E10" s="1800"/>
      <c r="F10" s="1801"/>
      <c r="G10" s="1799" t="s">
        <v>467</v>
      </c>
      <c r="H10" s="1800"/>
      <c r="I10" s="1800"/>
      <c r="J10" s="1799" t="s">
        <v>121</v>
      </c>
      <c r="K10" s="1800"/>
      <c r="L10" s="1801"/>
      <c r="M10" s="1799" t="s">
        <v>67</v>
      </c>
      <c r="N10" s="1802"/>
    </row>
    <row r="11" spans="1:14" ht="13.5" thickBot="1">
      <c r="A11" s="1794"/>
      <c r="B11" s="1797"/>
      <c r="C11" s="1798"/>
      <c r="D11" s="277" t="s">
        <v>122</v>
      </c>
      <c r="E11" s="277" t="s">
        <v>123</v>
      </c>
      <c r="F11" s="278" t="s">
        <v>439</v>
      </c>
      <c r="G11" s="279" t="s">
        <v>122</v>
      </c>
      <c r="H11" s="277" t="s">
        <v>123</v>
      </c>
      <c r="I11" s="279" t="s">
        <v>439</v>
      </c>
      <c r="J11" s="280" t="s">
        <v>122</v>
      </c>
      <c r="K11" s="277" t="s">
        <v>123</v>
      </c>
      <c r="L11" s="278" t="s">
        <v>439</v>
      </c>
      <c r="M11" s="280" t="s">
        <v>122</v>
      </c>
      <c r="N11" s="838" t="s">
        <v>440</v>
      </c>
    </row>
    <row r="12" spans="1:14" ht="13.5" thickTop="1">
      <c r="A12" s="981" t="s">
        <v>19</v>
      </c>
      <c r="B12" s="982" t="s">
        <v>124</v>
      </c>
      <c r="C12" s="982"/>
      <c r="D12" s="983"/>
      <c r="E12" s="983"/>
      <c r="F12" s="984"/>
      <c r="G12" s="985">
        <v>215</v>
      </c>
      <c r="H12" s="983">
        <v>100</v>
      </c>
      <c r="I12" s="986">
        <v>1400000</v>
      </c>
      <c r="J12" s="987"/>
      <c r="K12" s="983"/>
      <c r="L12" s="988"/>
      <c r="M12" s="1228">
        <f>D12+G12+J12</f>
        <v>215</v>
      </c>
      <c r="N12" s="1229">
        <f>F12+I12+L12</f>
        <v>1400000</v>
      </c>
    </row>
    <row r="13" spans="1:14" ht="12.75">
      <c r="A13" s="281" t="s">
        <v>20</v>
      </c>
      <c r="B13" s="282" t="s">
        <v>124</v>
      </c>
      <c r="C13" s="282"/>
      <c r="D13" s="283"/>
      <c r="E13" s="283"/>
      <c r="F13" s="284"/>
      <c r="G13" s="285">
        <v>10</v>
      </c>
      <c r="H13" s="283">
        <v>50</v>
      </c>
      <c r="I13" s="286">
        <v>64000</v>
      </c>
      <c r="J13" s="287"/>
      <c r="K13" s="283"/>
      <c r="L13" s="288"/>
      <c r="M13" s="1230">
        <f>D13+G13+J13</f>
        <v>10</v>
      </c>
      <c r="N13" s="1231">
        <f>F13+I13+L13</f>
        <v>64000</v>
      </c>
    </row>
    <row r="14" spans="1:14" ht="12.75">
      <c r="A14" s="299" t="s">
        <v>31</v>
      </c>
      <c r="B14" s="289" t="s">
        <v>125</v>
      </c>
      <c r="C14" s="290"/>
      <c r="D14" s="291"/>
      <c r="E14" s="291"/>
      <c r="F14" s="292"/>
      <c r="G14" s="293"/>
      <c r="H14" s="291"/>
      <c r="I14" s="294"/>
      <c r="J14" s="295">
        <v>2</v>
      </c>
      <c r="K14" s="296">
        <v>70</v>
      </c>
      <c r="L14" s="297">
        <v>331668</v>
      </c>
      <c r="M14" s="286">
        <f>J14</f>
        <v>2</v>
      </c>
      <c r="N14" s="1232">
        <f>F14+I14+L14</f>
        <v>331668</v>
      </c>
    </row>
    <row r="15" spans="1:14" ht="12.75">
      <c r="A15" s="298" t="s">
        <v>33</v>
      </c>
      <c r="B15" s="289" t="s">
        <v>125</v>
      </c>
      <c r="C15" s="290"/>
      <c r="D15" s="283"/>
      <c r="E15" s="283"/>
      <c r="F15" s="284"/>
      <c r="G15" s="285"/>
      <c r="H15" s="283"/>
      <c r="I15" s="286"/>
      <c r="J15" s="287">
        <v>20</v>
      </c>
      <c r="K15" s="283">
        <v>55</v>
      </c>
      <c r="L15" s="288">
        <v>2569680</v>
      </c>
      <c r="M15" s="1230">
        <f>J15</f>
        <v>20</v>
      </c>
      <c r="N15" s="1231">
        <f>F15+I15+L15</f>
        <v>2569680</v>
      </c>
    </row>
    <row r="16" spans="1:14" ht="15" customHeight="1" thickBot="1">
      <c r="A16" s="298" t="s">
        <v>80</v>
      </c>
      <c r="B16" s="1787" t="s">
        <v>211</v>
      </c>
      <c r="C16" s="1788"/>
      <c r="D16" s="283"/>
      <c r="E16" s="283"/>
      <c r="F16" s="284"/>
      <c r="G16" s="285"/>
      <c r="H16" s="283"/>
      <c r="I16" s="286"/>
      <c r="J16" s="287">
        <v>7</v>
      </c>
      <c r="K16" s="300">
        <v>79</v>
      </c>
      <c r="L16" s="288">
        <v>1218857</v>
      </c>
      <c r="M16" s="1233">
        <f>J16</f>
        <v>7</v>
      </c>
      <c r="N16" s="1234">
        <f>F16+I16+L16</f>
        <v>1218857</v>
      </c>
    </row>
    <row r="17" spans="1:14" ht="14.25" thickBot="1" thickTop="1">
      <c r="A17" s="301"/>
      <c r="B17" s="302" t="s">
        <v>67</v>
      </c>
      <c r="C17" s="302"/>
      <c r="D17" s="303"/>
      <c r="E17" s="303"/>
      <c r="F17" s="304"/>
      <c r="G17" s="302">
        <f>SUM(G12:G16)</f>
        <v>225</v>
      </c>
      <c r="H17" s="303"/>
      <c r="I17" s="305">
        <f>SUM(I12:I16)</f>
        <v>1464000</v>
      </c>
      <c r="J17" s="306">
        <f>SUM(J14:J16)</f>
        <v>29</v>
      </c>
      <c r="K17" s="303"/>
      <c r="L17" s="307">
        <f>SUM(L14:L16)</f>
        <v>4120205</v>
      </c>
      <c r="M17" s="1226">
        <f>D17+G17+J17</f>
        <v>254</v>
      </c>
      <c r="N17" s="839">
        <f>SUM(N12:N16)</f>
        <v>5584205</v>
      </c>
    </row>
    <row r="18" spans="1:14" ht="13.5" thickTop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</row>
  </sheetData>
  <sheetProtection/>
  <mergeCells count="10">
    <mergeCell ref="B16:C16"/>
    <mergeCell ref="A2:N2"/>
    <mergeCell ref="A5:N5"/>
    <mergeCell ref="A6:N6"/>
    <mergeCell ref="A10:A11"/>
    <mergeCell ref="B10:C11"/>
    <mergeCell ref="D10:F10"/>
    <mergeCell ref="G10:I10"/>
    <mergeCell ref="J10:L10"/>
    <mergeCell ref="M10:N10"/>
  </mergeCells>
  <printOptions/>
  <pageMargins left="0.77" right="0.56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40">
      <selection activeCell="A3" sqref="A3:M3"/>
    </sheetView>
  </sheetViews>
  <sheetFormatPr defaultColWidth="9.140625" defaultRowHeight="12.75"/>
  <cols>
    <col min="1" max="1" width="39.57421875" style="0" customWidth="1"/>
    <col min="3" max="3" width="11.28125" style="0" customWidth="1"/>
    <col min="4" max="5" width="10.140625" style="0" bestFit="1" customWidth="1"/>
  </cols>
  <sheetData>
    <row r="1" spans="1:13" ht="12.75">
      <c r="A1" s="1811"/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225"/>
    </row>
    <row r="2" spans="1:13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3" ht="12.75">
      <c r="A3" s="1813" t="s">
        <v>624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</row>
    <row r="4" spans="1:13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12.75">
      <c r="A5" s="1814" t="s">
        <v>595</v>
      </c>
      <c r="B5" s="1814"/>
      <c r="C5" s="1814"/>
      <c r="D5" s="1814"/>
      <c r="E5" s="1814"/>
      <c r="F5" s="1814"/>
      <c r="G5" s="1814"/>
      <c r="H5" s="1814"/>
      <c r="I5" s="1814"/>
      <c r="J5" s="1814"/>
      <c r="K5" s="1814"/>
      <c r="L5" s="1814"/>
      <c r="M5" s="1814"/>
    </row>
    <row r="6" spans="1:13" ht="12.75">
      <c r="A6" s="1814" t="s">
        <v>175</v>
      </c>
      <c r="B6" s="1814"/>
      <c r="C6" s="1814"/>
      <c r="D6" s="1814"/>
      <c r="E6" s="1814"/>
      <c r="F6" s="1814"/>
      <c r="G6" s="1814"/>
      <c r="H6" s="1814"/>
      <c r="I6" s="1814"/>
      <c r="J6" s="1814"/>
      <c r="K6" s="1814"/>
      <c r="L6" s="1814"/>
      <c r="M6" s="1814"/>
    </row>
    <row r="7" spans="1:13" ht="12.75">
      <c r="A7" s="503"/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</row>
    <row r="8" spans="1:13" ht="13.5" thickBot="1">
      <c r="A8" s="1803" t="s">
        <v>433</v>
      </c>
      <c r="B8" s="1803"/>
      <c r="C8" s="1803"/>
      <c r="D8" s="1803"/>
      <c r="E8" s="1803"/>
      <c r="F8" s="1803"/>
      <c r="G8" s="1803"/>
      <c r="H8" s="1803"/>
      <c r="I8" s="1803"/>
      <c r="J8" s="1803"/>
      <c r="K8" s="1803"/>
      <c r="L8" s="1803"/>
      <c r="M8" s="226"/>
    </row>
    <row r="9" spans="1:13" ht="13.5" thickTop="1">
      <c r="A9" s="1817" t="s">
        <v>176</v>
      </c>
      <c r="B9" s="1804" t="s">
        <v>179</v>
      </c>
      <c r="C9" s="1804" t="s">
        <v>373</v>
      </c>
      <c r="D9" s="550">
        <v>2021</v>
      </c>
      <c r="E9" s="1808" t="s">
        <v>184</v>
      </c>
      <c r="F9" s="1809"/>
      <c r="G9" s="1809"/>
      <c r="H9" s="1809"/>
      <c r="I9" s="1809"/>
      <c r="J9" s="1809"/>
      <c r="K9" s="1809"/>
      <c r="L9" s="1810"/>
      <c r="M9" s="226"/>
    </row>
    <row r="10" spans="1:13" ht="42" customHeight="1" thickBot="1">
      <c r="A10" s="1818"/>
      <c r="B10" s="1816"/>
      <c r="C10" s="1805"/>
      <c r="D10" s="551" t="s">
        <v>177</v>
      </c>
      <c r="E10" s="942" t="s">
        <v>307</v>
      </c>
      <c r="F10" s="552">
        <v>2021</v>
      </c>
      <c r="G10" s="553">
        <v>2022</v>
      </c>
      <c r="H10" s="647">
        <v>2023</v>
      </c>
      <c r="I10" s="553">
        <v>2024</v>
      </c>
      <c r="J10" s="554"/>
      <c r="K10" s="555"/>
      <c r="L10" s="549" t="s">
        <v>185</v>
      </c>
      <c r="M10" s="226"/>
    </row>
    <row r="11" spans="1:13" ht="13.5" thickTop="1">
      <c r="A11" s="534"/>
      <c r="B11" s="535"/>
      <c r="C11" s="538"/>
      <c r="D11" s="537"/>
      <c r="E11" s="538"/>
      <c r="F11" s="538"/>
      <c r="G11" s="537"/>
      <c r="H11" s="538"/>
      <c r="I11" s="541"/>
      <c r="J11" s="538"/>
      <c r="K11" s="541"/>
      <c r="L11" s="536"/>
      <c r="M11" s="226"/>
    </row>
    <row r="12" spans="1:13" ht="12.75">
      <c r="A12" s="556" t="s">
        <v>141</v>
      </c>
      <c r="B12" s="557"/>
      <c r="C12" s="558">
        <f>SUM(C13:C15)</f>
        <v>63904155</v>
      </c>
      <c r="D12" s="559">
        <f>D13+D14+D15</f>
        <v>37033610</v>
      </c>
      <c r="E12" s="558">
        <v>23070545</v>
      </c>
      <c r="F12" s="558">
        <f>SUM(F13:F15)</f>
        <v>2400000</v>
      </c>
      <c r="G12" s="558">
        <f>SUM(G13:G15)</f>
        <v>1400000</v>
      </c>
      <c r="H12" s="559"/>
      <c r="I12" s="558"/>
      <c r="J12" s="531"/>
      <c r="K12" s="530"/>
      <c r="L12" s="560"/>
      <c r="M12" s="226"/>
    </row>
    <row r="13" spans="1:13" ht="12.75">
      <c r="A13" s="534" t="s">
        <v>181</v>
      </c>
      <c r="B13" s="535" t="s">
        <v>178</v>
      </c>
      <c r="C13" s="531">
        <v>30604592</v>
      </c>
      <c r="D13" s="530">
        <v>7534047</v>
      </c>
      <c r="E13" s="531">
        <v>23070545</v>
      </c>
      <c r="F13" s="531">
        <v>0</v>
      </c>
      <c r="G13" s="531">
        <v>0</v>
      </c>
      <c r="H13" s="530"/>
      <c r="I13" s="531"/>
      <c r="J13" s="531"/>
      <c r="K13" s="530"/>
      <c r="L13" s="536"/>
      <c r="M13" s="226"/>
    </row>
    <row r="14" spans="1:13" ht="12.75">
      <c r="A14" s="534" t="s">
        <v>182</v>
      </c>
      <c r="B14" s="535" t="s">
        <v>180</v>
      </c>
      <c r="C14" s="531">
        <v>24974770</v>
      </c>
      <c r="D14" s="537">
        <v>22124770</v>
      </c>
      <c r="E14" s="538"/>
      <c r="F14" s="538">
        <v>1800000</v>
      </c>
      <c r="G14" s="538">
        <v>1050000</v>
      </c>
      <c r="H14" s="537"/>
      <c r="I14" s="538"/>
      <c r="J14" s="533"/>
      <c r="K14" s="532"/>
      <c r="L14" s="536"/>
      <c r="M14" s="226"/>
    </row>
    <row r="15" spans="1:15" ht="12.75">
      <c r="A15" s="534" t="s">
        <v>183</v>
      </c>
      <c r="B15" s="535" t="s">
        <v>180</v>
      </c>
      <c r="C15" s="531">
        <v>8324793</v>
      </c>
      <c r="D15" s="537">
        <v>7374793</v>
      </c>
      <c r="E15" s="538"/>
      <c r="F15" s="538">
        <v>600000</v>
      </c>
      <c r="G15" s="538">
        <v>350000</v>
      </c>
      <c r="H15" s="537"/>
      <c r="I15" s="538"/>
      <c r="J15" s="538"/>
      <c r="K15" s="537"/>
      <c r="L15" s="536"/>
      <c r="M15" s="226"/>
      <c r="O15" s="822"/>
    </row>
    <row r="16" spans="1:13" ht="12.75">
      <c r="A16" s="534"/>
      <c r="B16" s="535"/>
      <c r="C16" s="531"/>
      <c r="D16" s="537"/>
      <c r="E16" s="538"/>
      <c r="F16" s="538"/>
      <c r="G16" s="537"/>
      <c r="H16" s="538"/>
      <c r="I16" s="537"/>
      <c r="J16" s="538"/>
      <c r="K16" s="537"/>
      <c r="L16" s="536"/>
      <c r="M16" s="226"/>
    </row>
    <row r="17" spans="1:13" ht="12.75">
      <c r="A17" s="556" t="s">
        <v>375</v>
      </c>
      <c r="B17" s="535"/>
      <c r="C17" s="558">
        <f>C18+C19</f>
        <v>9092790</v>
      </c>
      <c r="D17" s="559">
        <f>D18+D19</f>
        <v>1348865</v>
      </c>
      <c r="E17" s="558"/>
      <c r="F17" s="558">
        <f>F18+F19</f>
        <v>850335</v>
      </c>
      <c r="G17" s="558">
        <f>G18+G19</f>
        <v>1117645</v>
      </c>
      <c r="H17" s="558">
        <f>H18+H19</f>
        <v>1429722</v>
      </c>
      <c r="I17" s="558">
        <f>I18+I19</f>
        <v>1623803</v>
      </c>
      <c r="J17" s="558"/>
      <c r="K17" s="559"/>
      <c r="L17" s="560">
        <f>C17-D17-F17-G17-H17-I17</f>
        <v>2722420</v>
      </c>
      <c r="M17" s="226"/>
    </row>
    <row r="18" spans="1:13" ht="12.75">
      <c r="A18" s="569" t="s">
        <v>371</v>
      </c>
      <c r="B18" s="529" t="s">
        <v>372</v>
      </c>
      <c r="C18" s="538">
        <v>5907375</v>
      </c>
      <c r="D18" s="537">
        <v>923978</v>
      </c>
      <c r="E18" s="538"/>
      <c r="F18" s="538">
        <v>559346</v>
      </c>
      <c r="G18" s="537">
        <v>721081</v>
      </c>
      <c r="H18" s="538">
        <v>915162</v>
      </c>
      <c r="I18" s="537">
        <v>1109243</v>
      </c>
      <c r="J18" s="538"/>
      <c r="K18" s="537"/>
      <c r="L18" s="560">
        <f>C18-D18-F18-G18-H18-I18</f>
        <v>1678565</v>
      </c>
      <c r="M18" s="226"/>
    </row>
    <row r="19" spans="1:13" ht="12.75">
      <c r="A19" s="569" t="s">
        <v>374</v>
      </c>
      <c r="B19" s="529" t="s">
        <v>372</v>
      </c>
      <c r="C19" s="538">
        <v>3185415</v>
      </c>
      <c r="D19" s="537">
        <v>424887</v>
      </c>
      <c r="E19" s="538"/>
      <c r="F19" s="538">
        <v>290989</v>
      </c>
      <c r="G19" s="537">
        <v>396564</v>
      </c>
      <c r="H19" s="538">
        <v>514560</v>
      </c>
      <c r="I19" s="537">
        <v>514560</v>
      </c>
      <c r="J19" s="538"/>
      <c r="K19" s="537"/>
      <c r="L19" s="560">
        <f>C19-D19-F19-G19-H19-I19</f>
        <v>1043855</v>
      </c>
      <c r="M19" s="226"/>
    </row>
    <row r="20" spans="1:13" ht="12.75">
      <c r="A20" s="227"/>
      <c r="B20" s="529"/>
      <c r="C20" s="231"/>
      <c r="D20" s="232"/>
      <c r="E20" s="231"/>
      <c r="F20" s="231"/>
      <c r="G20" s="232"/>
      <c r="H20" s="231"/>
      <c r="I20" s="232"/>
      <c r="J20" s="231"/>
      <c r="K20" s="232"/>
      <c r="L20" s="230"/>
      <c r="M20" s="226"/>
    </row>
    <row r="21" spans="1:13" ht="12.75">
      <c r="A21" s="1815"/>
      <c r="B21" s="539"/>
      <c r="C21" s="228"/>
      <c r="D21" s="229"/>
      <c r="E21" s="228"/>
      <c r="F21" s="228"/>
      <c r="G21" s="229"/>
      <c r="H21" s="228"/>
      <c r="I21" s="229"/>
      <c r="J21" s="228"/>
      <c r="K21" s="229"/>
      <c r="L21" s="230"/>
      <c r="M21" s="226"/>
    </row>
    <row r="22" spans="1:13" ht="12.75">
      <c r="A22" s="1815"/>
      <c r="B22" s="539"/>
      <c r="C22" s="231"/>
      <c r="D22" s="232"/>
      <c r="E22" s="231"/>
      <c r="F22" s="231"/>
      <c r="G22" s="232"/>
      <c r="H22" s="231"/>
      <c r="I22" s="232"/>
      <c r="J22" s="231"/>
      <c r="K22" s="233"/>
      <c r="L22" s="230"/>
      <c r="M22" s="226"/>
    </row>
    <row r="23" spans="1:13" ht="12.75">
      <c r="A23" s="542"/>
      <c r="B23" s="543"/>
      <c r="C23" s="544"/>
      <c r="D23" s="229"/>
      <c r="E23" s="228"/>
      <c r="F23" s="228"/>
      <c r="G23" s="229"/>
      <c r="H23" s="228"/>
      <c r="I23" s="229"/>
      <c r="J23" s="544"/>
      <c r="K23" s="545"/>
      <c r="L23" s="230"/>
      <c r="M23" s="226"/>
    </row>
    <row r="24" spans="1:13" ht="13.5" thickBot="1">
      <c r="A24" s="234"/>
      <c r="B24" s="540"/>
      <c r="C24" s="228"/>
      <c r="D24" s="229"/>
      <c r="E24" s="228"/>
      <c r="F24" s="228"/>
      <c r="G24" s="229"/>
      <c r="H24" s="228"/>
      <c r="I24" s="229"/>
      <c r="J24" s="228"/>
      <c r="K24" s="229"/>
      <c r="L24" s="230"/>
      <c r="M24" s="226"/>
    </row>
    <row r="25" spans="1:13" ht="14.25" thickBot="1" thickTop="1">
      <c r="A25" s="548" t="s">
        <v>92</v>
      </c>
      <c r="B25" s="546"/>
      <c r="C25" s="547">
        <f>C12+C17</f>
        <v>72996945</v>
      </c>
      <c r="D25" s="547">
        <f aca="true" t="shared" si="0" ref="D25:L25">D12+D17</f>
        <v>38382475</v>
      </c>
      <c r="E25" s="547">
        <f t="shared" si="0"/>
        <v>23070545</v>
      </c>
      <c r="F25" s="547">
        <f t="shared" si="0"/>
        <v>3250335</v>
      </c>
      <c r="G25" s="547">
        <f t="shared" si="0"/>
        <v>2517645</v>
      </c>
      <c r="H25" s="547">
        <f t="shared" si="0"/>
        <v>1429722</v>
      </c>
      <c r="I25" s="547">
        <f t="shared" si="0"/>
        <v>1623803</v>
      </c>
      <c r="J25" s="547"/>
      <c r="K25" s="547"/>
      <c r="L25" s="547">
        <f t="shared" si="0"/>
        <v>2722420</v>
      </c>
      <c r="M25" s="226"/>
    </row>
    <row r="26" spans="1:13" ht="13.5" thickTop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26"/>
    </row>
    <row r="27" spans="1:13" ht="12.75">
      <c r="A27" s="561"/>
      <c r="B27" s="561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226"/>
    </row>
    <row r="28" spans="1:12" ht="12.75">
      <c r="A28" s="563"/>
      <c r="B28" s="563"/>
      <c r="C28" s="563"/>
      <c r="D28" s="563"/>
      <c r="E28" s="563"/>
      <c r="F28" s="563"/>
      <c r="G28" s="562"/>
      <c r="H28" s="562"/>
      <c r="I28" s="562"/>
      <c r="J28" s="562"/>
      <c r="K28" s="562"/>
      <c r="L28" s="562"/>
    </row>
    <row r="29" spans="1:12" ht="12.75">
      <c r="A29" s="563"/>
      <c r="B29" s="571"/>
      <c r="C29" s="1807"/>
      <c r="D29" s="1383"/>
      <c r="E29" s="1383"/>
      <c r="F29" s="1383"/>
      <c r="G29" s="1806"/>
      <c r="H29" s="1383"/>
      <c r="I29" s="562"/>
      <c r="J29" s="562"/>
      <c r="K29" s="562"/>
      <c r="L29" s="571"/>
    </row>
    <row r="30" spans="1:12" ht="12.75">
      <c r="A30" s="563"/>
      <c r="B30" s="571"/>
      <c r="C30" s="571"/>
      <c r="D30" s="571"/>
      <c r="E30" s="571"/>
      <c r="F30" s="571"/>
      <c r="G30" s="777"/>
      <c r="H30" s="777"/>
      <c r="I30" s="562"/>
      <c r="J30" s="562"/>
      <c r="K30" s="562"/>
      <c r="L30" s="571"/>
    </row>
    <row r="31" spans="1:12" ht="12.75">
      <c r="A31" s="570"/>
      <c r="B31" s="565"/>
      <c r="C31" s="564"/>
      <c r="D31" s="564"/>
      <c r="E31" s="564"/>
      <c r="F31" s="564"/>
      <c r="H31" s="778"/>
      <c r="L31" s="564"/>
    </row>
    <row r="32" spans="1:12" ht="12.75">
      <c r="A32" s="570"/>
      <c r="B32" s="565"/>
      <c r="C32" s="564"/>
      <c r="D32" s="564"/>
      <c r="E32" s="564"/>
      <c r="F32" s="564"/>
      <c r="G32" s="564"/>
      <c r="H32" s="564"/>
      <c r="L32" s="564"/>
    </row>
    <row r="33" spans="1:12" ht="12.75">
      <c r="A33" s="570"/>
      <c r="B33" s="565"/>
      <c r="C33" s="564"/>
      <c r="D33" s="564"/>
      <c r="E33" s="564"/>
      <c r="F33" s="564"/>
      <c r="G33" s="564"/>
      <c r="H33" s="564"/>
      <c r="L33" s="564"/>
    </row>
    <row r="34" spans="1:12" ht="12.75">
      <c r="A34" s="566"/>
      <c r="B34" s="567"/>
      <c r="C34" s="568"/>
      <c r="D34" s="568"/>
      <c r="E34" s="568"/>
      <c r="F34" s="568"/>
      <c r="G34" s="564"/>
      <c r="H34" s="564"/>
      <c r="L34" s="568"/>
    </row>
    <row r="36" ht="12.75">
      <c r="I36" t="s">
        <v>231</v>
      </c>
    </row>
  </sheetData>
  <sheetProtection/>
  <mergeCells count="12">
    <mergeCell ref="B9:B10"/>
    <mergeCell ref="A9:A10"/>
    <mergeCell ref="A8:L8"/>
    <mergeCell ref="C9:C10"/>
    <mergeCell ref="G29:H29"/>
    <mergeCell ref="C29:F29"/>
    <mergeCell ref="E9:L9"/>
    <mergeCell ref="A1:L1"/>
    <mergeCell ref="A3:M3"/>
    <mergeCell ref="A5:M5"/>
    <mergeCell ref="A6:M6"/>
    <mergeCell ref="A21:A22"/>
  </mergeCells>
  <printOptions/>
  <pageMargins left="0.76" right="0.51" top="0.63" bottom="0.61" header="0.5" footer="0.5"/>
  <pageSetup fitToHeight="0" fitToWidth="1"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55">
      <selection activeCell="A3" sqref="A3:Q3"/>
    </sheetView>
  </sheetViews>
  <sheetFormatPr defaultColWidth="9.140625" defaultRowHeight="12.75"/>
  <cols>
    <col min="1" max="1" width="5.8515625" style="0" customWidth="1"/>
    <col min="4" max="4" width="16.00390625" style="0" customWidth="1"/>
    <col min="5" max="5" width="9.57421875" style="0" bestFit="1" customWidth="1"/>
    <col min="6" max="6" width="10.00390625" style="0" customWidth="1"/>
    <col min="7" max="12" width="9.57421875" style="0" bestFit="1" customWidth="1"/>
    <col min="13" max="13" width="11.140625" style="0" customWidth="1"/>
    <col min="14" max="14" width="9.57421875" style="0" bestFit="1" customWidth="1"/>
    <col min="15" max="16" width="10.140625" style="0" bestFit="1" customWidth="1"/>
    <col min="17" max="17" width="9.57421875" style="0" bestFit="1" customWidth="1"/>
  </cols>
  <sheetData>
    <row r="1" spans="1:17" ht="12.75">
      <c r="A1" s="999"/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139"/>
      <c r="N1" s="139"/>
      <c r="O1" s="139"/>
      <c r="P1" s="1821"/>
      <c r="Q1" s="1821"/>
    </row>
    <row r="2" spans="1:17" ht="12.75">
      <c r="A2" s="999"/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</row>
    <row r="3" spans="1:17" ht="12.75">
      <c r="A3" s="1822" t="s">
        <v>625</v>
      </c>
      <c r="B3" s="1822"/>
      <c r="C3" s="1822"/>
      <c r="D3" s="1822"/>
      <c r="E3" s="1822"/>
      <c r="F3" s="1822"/>
      <c r="G3" s="1822"/>
      <c r="H3" s="1822"/>
      <c r="I3" s="1822"/>
      <c r="J3" s="1822"/>
      <c r="K3" s="1822"/>
      <c r="L3" s="1822"/>
      <c r="M3" s="1822"/>
      <c r="N3" s="1822"/>
      <c r="O3" s="1822"/>
      <c r="P3" s="1822"/>
      <c r="Q3" s="1822"/>
    </row>
    <row r="4" spans="1:17" ht="12.75">
      <c r="A4" s="1822" t="s">
        <v>596</v>
      </c>
      <c r="B4" s="1822"/>
      <c r="C4" s="1822"/>
      <c r="D4" s="1822"/>
      <c r="E4" s="1822"/>
      <c r="F4" s="1822"/>
      <c r="G4" s="1822"/>
      <c r="H4" s="1822"/>
      <c r="I4" s="1822"/>
      <c r="J4" s="1822"/>
      <c r="K4" s="1822"/>
      <c r="L4" s="1822"/>
      <c r="M4" s="1822"/>
      <c r="N4" s="1822"/>
      <c r="O4" s="1822"/>
      <c r="P4" s="1822"/>
      <c r="Q4" s="1822"/>
    </row>
    <row r="5" spans="1:17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2.75">
      <c r="A6" s="999"/>
      <c r="B6" s="999"/>
      <c r="C6" s="999"/>
      <c r="D6" s="999"/>
      <c r="E6" s="999"/>
      <c r="F6" s="999"/>
      <c r="G6" s="999"/>
      <c r="H6" s="999"/>
      <c r="I6" s="999"/>
      <c r="J6" s="999"/>
      <c r="K6" s="999"/>
      <c r="L6" s="999"/>
      <c r="M6" s="999"/>
      <c r="N6" s="999"/>
      <c r="O6" s="999"/>
      <c r="P6" s="999"/>
      <c r="Q6" s="999"/>
    </row>
    <row r="7" spans="1:17" ht="13.5" thickBot="1">
      <c r="A7" s="999"/>
      <c r="B7" s="999"/>
      <c r="C7" s="999"/>
      <c r="D7" s="999"/>
      <c r="E7" s="999"/>
      <c r="F7" s="999"/>
      <c r="G7" s="999"/>
      <c r="H7" s="999"/>
      <c r="I7" s="999"/>
      <c r="J7" s="999"/>
      <c r="K7" s="999"/>
      <c r="L7" s="999"/>
      <c r="M7" s="999"/>
      <c r="N7" s="999"/>
      <c r="O7" s="1819" t="s">
        <v>438</v>
      </c>
      <c r="P7" s="1819"/>
      <c r="Q7" s="1819"/>
    </row>
    <row r="8" spans="1:17" ht="23.25" thickTop="1">
      <c r="A8" s="141" t="s">
        <v>0</v>
      </c>
      <c r="B8" s="1820" t="s">
        <v>1</v>
      </c>
      <c r="C8" s="1820"/>
      <c r="D8" s="1820"/>
      <c r="E8" s="142" t="s">
        <v>55</v>
      </c>
      <c r="F8" s="142" t="s">
        <v>56</v>
      </c>
      <c r="G8" s="142" t="s">
        <v>57</v>
      </c>
      <c r="H8" s="142" t="s">
        <v>58</v>
      </c>
      <c r="I8" s="142" t="s">
        <v>59</v>
      </c>
      <c r="J8" s="142" t="s">
        <v>60</v>
      </c>
      <c r="K8" s="142" t="s">
        <v>61</v>
      </c>
      <c r="L8" s="142" t="s">
        <v>62</v>
      </c>
      <c r="M8" s="142" t="s">
        <v>63</v>
      </c>
      <c r="N8" s="142" t="s">
        <v>64</v>
      </c>
      <c r="O8" s="142" t="s">
        <v>65</v>
      </c>
      <c r="P8" s="142" t="s">
        <v>66</v>
      </c>
      <c r="Q8" s="143" t="s">
        <v>67</v>
      </c>
    </row>
    <row r="9" spans="1:17" ht="12.75">
      <c r="A9" s="1000"/>
      <c r="B9" s="1823" t="s">
        <v>68</v>
      </c>
      <c r="C9" s="1824"/>
      <c r="D9" s="1825"/>
      <c r="E9" s="1826"/>
      <c r="F9" s="1827"/>
      <c r="G9" s="1827"/>
      <c r="H9" s="1827"/>
      <c r="I9" s="1827"/>
      <c r="J9" s="1827"/>
      <c r="K9" s="1827"/>
      <c r="L9" s="1827"/>
      <c r="M9" s="1827"/>
      <c r="N9" s="1827"/>
      <c r="O9" s="1827"/>
      <c r="P9" s="1827"/>
      <c r="Q9" s="1828"/>
    </row>
    <row r="10" spans="1:17" ht="12.75">
      <c r="A10" s="144" t="s">
        <v>3</v>
      </c>
      <c r="B10" s="1829" t="s">
        <v>5</v>
      </c>
      <c r="C10" s="1830"/>
      <c r="D10" s="1831"/>
      <c r="E10" s="1001"/>
      <c r="F10" s="1002"/>
      <c r="G10" s="1002"/>
      <c r="H10" s="1002"/>
      <c r="I10" s="1002"/>
      <c r="J10" s="1002"/>
      <c r="K10" s="1002"/>
      <c r="L10" s="1002"/>
      <c r="M10" s="1002"/>
      <c r="N10" s="1002"/>
      <c r="O10" s="1002"/>
      <c r="P10" s="1002"/>
      <c r="Q10" s="1003"/>
    </row>
    <row r="11" spans="1:17" ht="12.75">
      <c r="A11" s="145" t="s">
        <v>6</v>
      </c>
      <c r="B11" s="1832" t="s">
        <v>331</v>
      </c>
      <c r="C11" s="1832"/>
      <c r="D11" s="1832"/>
      <c r="E11" s="147">
        <v>30398927</v>
      </c>
      <c r="F11" s="147">
        <v>18574565</v>
      </c>
      <c r="G11" s="147">
        <v>16671856</v>
      </c>
      <c r="H11" s="147">
        <v>16671856</v>
      </c>
      <c r="I11" s="147">
        <v>17211856</v>
      </c>
      <c r="J11" s="147">
        <v>16671856</v>
      </c>
      <c r="K11" s="147">
        <v>16671856</v>
      </c>
      <c r="L11" s="147">
        <v>17211856</v>
      </c>
      <c r="M11" s="147">
        <v>16162638</v>
      </c>
      <c r="N11" s="147">
        <v>16162638</v>
      </c>
      <c r="O11" s="147">
        <v>16702638</v>
      </c>
      <c r="P11" s="147">
        <v>16162643</v>
      </c>
      <c r="Q11" s="148">
        <f>SUM(E11:P11)</f>
        <v>215275185</v>
      </c>
    </row>
    <row r="12" spans="1:17" ht="12.75">
      <c r="A12" s="145" t="s">
        <v>8</v>
      </c>
      <c r="B12" s="1832" t="s">
        <v>199</v>
      </c>
      <c r="C12" s="1832"/>
      <c r="D12" s="1832"/>
      <c r="E12" s="147">
        <v>1394065</v>
      </c>
      <c r="F12" s="147">
        <v>1394065</v>
      </c>
      <c r="G12" s="147">
        <v>6006700</v>
      </c>
      <c r="H12" s="147">
        <v>1499165</v>
      </c>
      <c r="I12" s="147">
        <v>2742365</v>
      </c>
      <c r="J12" s="147">
        <v>1382365</v>
      </c>
      <c r="K12" s="147">
        <v>1382365</v>
      </c>
      <c r="L12" s="147">
        <v>1394065</v>
      </c>
      <c r="M12" s="147">
        <v>2797950</v>
      </c>
      <c r="N12" s="147">
        <v>1393965</v>
      </c>
      <c r="O12" s="147">
        <v>1403965</v>
      </c>
      <c r="P12" s="147">
        <v>1378965</v>
      </c>
      <c r="Q12" s="148">
        <f>SUM(E12:P12)</f>
        <v>24170000</v>
      </c>
    </row>
    <row r="13" spans="1:17" ht="12.75">
      <c r="A13" s="145" t="s">
        <v>9</v>
      </c>
      <c r="B13" s="1832" t="s">
        <v>7</v>
      </c>
      <c r="C13" s="1832"/>
      <c r="D13" s="1832"/>
      <c r="E13" s="147">
        <v>4621758</v>
      </c>
      <c r="F13" s="147">
        <v>6634759</v>
      </c>
      <c r="G13" s="147">
        <v>1561759</v>
      </c>
      <c r="H13" s="147">
        <v>6634759</v>
      </c>
      <c r="I13" s="147">
        <v>1561759</v>
      </c>
      <c r="J13" s="147">
        <v>1561759</v>
      </c>
      <c r="K13" s="147">
        <v>1518469</v>
      </c>
      <c r="L13" s="147">
        <v>1448651</v>
      </c>
      <c r="M13" s="147">
        <v>4943759</v>
      </c>
      <c r="N13" s="147">
        <v>2561759</v>
      </c>
      <c r="O13" s="147">
        <v>1561759</v>
      </c>
      <c r="P13" s="147">
        <v>6634762</v>
      </c>
      <c r="Q13" s="148">
        <f>SUM(E13:P13)</f>
        <v>41245712</v>
      </c>
    </row>
    <row r="14" spans="1:17" ht="12.75">
      <c r="A14" s="145" t="s">
        <v>10</v>
      </c>
      <c r="B14" s="1833" t="s">
        <v>262</v>
      </c>
      <c r="C14" s="1834"/>
      <c r="D14" s="1835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8"/>
    </row>
    <row r="15" spans="1:17" ht="12.75">
      <c r="A15" s="145" t="s">
        <v>11</v>
      </c>
      <c r="B15" s="146" t="s">
        <v>238</v>
      </c>
      <c r="C15" s="146"/>
      <c r="D15" s="14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</row>
    <row r="16" spans="1:17" ht="13.5" thickBot="1">
      <c r="A16" s="145" t="s">
        <v>12</v>
      </c>
      <c r="B16" s="1833" t="s">
        <v>325</v>
      </c>
      <c r="C16" s="1834"/>
      <c r="D16" s="1835"/>
      <c r="E16" s="147">
        <v>503580567</v>
      </c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>
        <f>SUM(E16:P16)</f>
        <v>503580567</v>
      </c>
    </row>
    <row r="17" spans="1:17" ht="14.25" thickBot="1" thickTop="1">
      <c r="A17" s="152"/>
      <c r="B17" s="1836" t="s">
        <v>69</v>
      </c>
      <c r="C17" s="1837"/>
      <c r="D17" s="1838"/>
      <c r="E17" s="153">
        <f aca="true" t="shared" si="0" ref="E17:Q17">SUM(E11:E16)</f>
        <v>539995317</v>
      </c>
      <c r="F17" s="153">
        <f t="shared" si="0"/>
        <v>26603389</v>
      </c>
      <c r="G17" s="153">
        <f t="shared" si="0"/>
        <v>24240315</v>
      </c>
      <c r="H17" s="153">
        <f t="shared" si="0"/>
        <v>24805780</v>
      </c>
      <c r="I17" s="153">
        <f t="shared" si="0"/>
        <v>21515980</v>
      </c>
      <c r="J17" s="153">
        <f t="shared" si="0"/>
        <v>19615980</v>
      </c>
      <c r="K17" s="153">
        <f t="shared" si="0"/>
        <v>19572690</v>
      </c>
      <c r="L17" s="153">
        <f t="shared" si="0"/>
        <v>20054572</v>
      </c>
      <c r="M17" s="153">
        <f t="shared" si="0"/>
        <v>23904347</v>
      </c>
      <c r="N17" s="153">
        <f t="shared" si="0"/>
        <v>20118362</v>
      </c>
      <c r="O17" s="153">
        <f t="shared" si="0"/>
        <v>19668362</v>
      </c>
      <c r="P17" s="153">
        <f t="shared" si="0"/>
        <v>24176370</v>
      </c>
      <c r="Q17" s="1165">
        <f t="shared" si="0"/>
        <v>784271464</v>
      </c>
    </row>
    <row r="18" spans="1:17" ht="13.5" thickTop="1">
      <c r="A18" s="154"/>
      <c r="B18" s="155"/>
      <c r="C18" s="1004"/>
      <c r="D18" s="1004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12.75">
      <c r="A19" s="154"/>
      <c r="B19" s="155"/>
      <c r="C19" s="1004"/>
      <c r="D19" s="1004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</row>
    <row r="20" spans="1:17" ht="12.75">
      <c r="A20" s="154"/>
      <c r="B20" s="155"/>
      <c r="C20" s="1004"/>
      <c r="D20" s="1004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</row>
    <row r="21" spans="1:17" ht="12.75">
      <c r="A21" s="154"/>
      <c r="B21" s="155"/>
      <c r="C21" s="1004"/>
      <c r="D21" s="1004"/>
      <c r="E21" s="156"/>
      <c r="F21" s="156"/>
      <c r="G21" s="156"/>
      <c r="H21" s="156"/>
      <c r="I21" s="156"/>
      <c r="J21" s="156"/>
      <c r="K21" s="156"/>
      <c r="L21" s="156"/>
      <c r="M21" s="156"/>
      <c r="N21" s="1841"/>
      <c r="O21" s="1842"/>
      <c r="P21" s="1842"/>
      <c r="Q21" s="1842"/>
    </row>
    <row r="22" spans="1:17" ht="12.75">
      <c r="A22" s="154"/>
      <c r="B22" s="155"/>
      <c r="C22" s="1004"/>
      <c r="D22" s="1004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7" ht="13.5" thickBot="1">
      <c r="A23" s="154"/>
      <c r="B23" s="155"/>
      <c r="C23" s="1004"/>
      <c r="D23" s="1004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3.5" thickTop="1">
      <c r="A24" s="157" t="s">
        <v>70</v>
      </c>
      <c r="B24" s="1843" t="s">
        <v>1</v>
      </c>
      <c r="C24" s="1844"/>
      <c r="D24" s="1844"/>
      <c r="E24" s="1160" t="s">
        <v>55</v>
      </c>
      <c r="F24" s="1161" t="s">
        <v>56</v>
      </c>
      <c r="G24" s="1160" t="s">
        <v>57</v>
      </c>
      <c r="H24" s="1161" t="s">
        <v>58</v>
      </c>
      <c r="I24" s="1160" t="s">
        <v>59</v>
      </c>
      <c r="J24" s="1161" t="s">
        <v>60</v>
      </c>
      <c r="K24" s="1160" t="s">
        <v>61</v>
      </c>
      <c r="L24" s="1161" t="s">
        <v>62</v>
      </c>
      <c r="M24" s="1160" t="s">
        <v>63</v>
      </c>
      <c r="N24" s="1161" t="s">
        <v>64</v>
      </c>
      <c r="O24" s="1160" t="s">
        <v>65</v>
      </c>
      <c r="P24" s="1161" t="s">
        <v>66</v>
      </c>
      <c r="Q24" s="158" t="s">
        <v>67</v>
      </c>
    </row>
    <row r="25" spans="1:17" ht="12.75">
      <c r="A25" s="1000"/>
      <c r="B25" s="1823" t="s">
        <v>71</v>
      </c>
      <c r="C25" s="1824"/>
      <c r="D25" s="1825"/>
      <c r="E25" s="1845"/>
      <c r="F25" s="1846"/>
      <c r="G25" s="1846"/>
      <c r="H25" s="1846"/>
      <c r="I25" s="1846"/>
      <c r="J25" s="1846"/>
      <c r="K25" s="1846"/>
      <c r="L25" s="1846"/>
      <c r="M25" s="1846"/>
      <c r="N25" s="1846"/>
      <c r="O25" s="1846"/>
      <c r="P25" s="1846"/>
      <c r="Q25" s="1847"/>
    </row>
    <row r="26" spans="1:17" ht="12.75">
      <c r="A26" s="159" t="s">
        <v>3</v>
      </c>
      <c r="B26" s="1829" t="s">
        <v>5</v>
      </c>
      <c r="C26" s="1830"/>
      <c r="D26" s="1831"/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</row>
    <row r="27" spans="1:17" ht="12.75">
      <c r="A27" s="145" t="s">
        <v>6</v>
      </c>
      <c r="B27" s="1832" t="s">
        <v>29</v>
      </c>
      <c r="C27" s="1832"/>
      <c r="D27" s="1832"/>
      <c r="E27" s="147">
        <v>11200419</v>
      </c>
      <c r="F27" s="147">
        <v>10781932</v>
      </c>
      <c r="G27" s="147">
        <v>11346532</v>
      </c>
      <c r="H27" s="147">
        <v>11981619</v>
      </c>
      <c r="I27" s="147">
        <v>11830185</v>
      </c>
      <c r="J27" s="147">
        <v>11848070</v>
      </c>
      <c r="K27" s="147">
        <v>11871619</v>
      </c>
      <c r="L27" s="147">
        <v>11817185</v>
      </c>
      <c r="M27" s="147">
        <v>13359035</v>
      </c>
      <c r="N27" s="147">
        <v>11885969</v>
      </c>
      <c r="O27" s="147">
        <v>11531535</v>
      </c>
      <c r="P27" s="147">
        <v>13175026</v>
      </c>
      <c r="Q27" s="148">
        <f aca="true" t="shared" si="1" ref="Q27:Q32">SUM(E27:P27)</f>
        <v>142629126</v>
      </c>
    </row>
    <row r="28" spans="1:17" ht="12.75">
      <c r="A28" s="145" t="s">
        <v>8</v>
      </c>
      <c r="B28" s="1833" t="s">
        <v>30</v>
      </c>
      <c r="C28" s="1834"/>
      <c r="D28" s="1835"/>
      <c r="E28" s="147">
        <v>1635470</v>
      </c>
      <c r="F28" s="147">
        <v>1470793</v>
      </c>
      <c r="G28" s="147">
        <v>1635605</v>
      </c>
      <c r="H28" s="147">
        <v>1825829</v>
      </c>
      <c r="I28" s="147">
        <v>1666865</v>
      </c>
      <c r="J28" s="147">
        <v>1688321</v>
      </c>
      <c r="K28" s="147">
        <v>1708829</v>
      </c>
      <c r="L28" s="147">
        <v>1942927</v>
      </c>
      <c r="M28" s="147">
        <v>1761499</v>
      </c>
      <c r="N28" s="147">
        <v>2063389</v>
      </c>
      <c r="O28" s="147">
        <v>1653499</v>
      </c>
      <c r="P28" s="147">
        <v>1806612</v>
      </c>
      <c r="Q28" s="148">
        <f t="shared" si="1"/>
        <v>20859638</v>
      </c>
    </row>
    <row r="29" spans="1:17" ht="12.75">
      <c r="A29" s="145" t="s">
        <v>9</v>
      </c>
      <c r="B29" s="1833" t="s">
        <v>32</v>
      </c>
      <c r="C29" s="1834"/>
      <c r="D29" s="1835"/>
      <c r="E29" s="147">
        <v>8563110</v>
      </c>
      <c r="F29" s="147">
        <v>15208247</v>
      </c>
      <c r="G29" s="147">
        <v>14185282</v>
      </c>
      <c r="H29" s="147">
        <v>16225282</v>
      </c>
      <c r="I29" s="147">
        <v>14066282</v>
      </c>
      <c r="J29" s="147">
        <v>13685282</v>
      </c>
      <c r="K29" s="147">
        <v>14485282</v>
      </c>
      <c r="L29" s="147">
        <v>6469491</v>
      </c>
      <c r="M29" s="147">
        <v>3554491</v>
      </c>
      <c r="N29" s="147">
        <v>3167491</v>
      </c>
      <c r="O29" s="147">
        <v>3167491</v>
      </c>
      <c r="P29" s="147">
        <v>3167501</v>
      </c>
      <c r="Q29" s="148">
        <f t="shared" si="1"/>
        <v>115945232</v>
      </c>
    </row>
    <row r="30" spans="1:17" ht="12.75">
      <c r="A30" s="145" t="s">
        <v>10</v>
      </c>
      <c r="B30" s="146" t="s">
        <v>252</v>
      </c>
      <c r="C30" s="146"/>
      <c r="D30" s="146"/>
      <c r="E30" s="147">
        <v>132080</v>
      </c>
      <c r="F30" s="147">
        <v>132080</v>
      </c>
      <c r="G30" s="147">
        <v>132080</v>
      </c>
      <c r="H30" s="147">
        <v>132080</v>
      </c>
      <c r="I30" s="147">
        <v>132120</v>
      </c>
      <c r="J30" s="147">
        <v>132080</v>
      </c>
      <c r="K30" s="147">
        <v>132080</v>
      </c>
      <c r="L30" s="147">
        <v>132080</v>
      </c>
      <c r="M30" s="147">
        <v>132080</v>
      </c>
      <c r="N30" s="147">
        <v>132080</v>
      </c>
      <c r="O30" s="147">
        <v>132080</v>
      </c>
      <c r="P30" s="147">
        <v>447080</v>
      </c>
      <c r="Q30" s="148">
        <f t="shared" si="1"/>
        <v>1900000</v>
      </c>
    </row>
    <row r="31" spans="1:17" ht="12.75">
      <c r="A31" s="145" t="s">
        <v>11</v>
      </c>
      <c r="B31" s="1832" t="s">
        <v>332</v>
      </c>
      <c r="C31" s="1832"/>
      <c r="D31" s="1832"/>
      <c r="E31" s="147">
        <v>13988082</v>
      </c>
      <c r="F31" s="147">
        <v>9254333</v>
      </c>
      <c r="G31" s="147">
        <v>11097674</v>
      </c>
      <c r="H31" s="147">
        <v>6231730</v>
      </c>
      <c r="I31" s="147">
        <v>6231730</v>
      </c>
      <c r="J31" s="147">
        <v>6231730</v>
      </c>
      <c r="K31" s="147">
        <v>10997289</v>
      </c>
      <c r="L31" s="147">
        <v>45931730</v>
      </c>
      <c r="M31" s="147">
        <v>161467194</v>
      </c>
      <c r="N31" s="147">
        <v>6231730</v>
      </c>
      <c r="O31" s="147">
        <v>6231730</v>
      </c>
      <c r="P31" s="147">
        <v>6231732</v>
      </c>
      <c r="Q31" s="148">
        <f t="shared" si="1"/>
        <v>290126684</v>
      </c>
    </row>
    <row r="32" spans="1:17" ht="12.75">
      <c r="A32" s="145" t="s">
        <v>12</v>
      </c>
      <c r="B32" s="1833" t="s">
        <v>35</v>
      </c>
      <c r="C32" s="1834"/>
      <c r="D32" s="1835"/>
      <c r="E32" s="147">
        <v>1431637</v>
      </c>
      <c r="F32" s="147">
        <v>389970</v>
      </c>
      <c r="G32" s="147">
        <v>58352929</v>
      </c>
      <c r="H32" s="147">
        <v>1466076</v>
      </c>
      <c r="I32" s="147">
        <v>82519937</v>
      </c>
      <c r="J32" s="147">
        <v>56262424</v>
      </c>
      <c r="K32" s="147">
        <v>34637</v>
      </c>
      <c r="L32" s="147">
        <v>8733758</v>
      </c>
      <c r="M32" s="147">
        <v>114137</v>
      </c>
      <c r="N32" s="147">
        <v>34637</v>
      </c>
      <c r="O32" s="147">
        <v>1352162</v>
      </c>
      <c r="P32" s="147">
        <v>114130</v>
      </c>
      <c r="Q32" s="148">
        <f t="shared" si="1"/>
        <v>210806434</v>
      </c>
    </row>
    <row r="33" spans="1:17" ht="12.75">
      <c r="A33" s="145" t="s">
        <v>13</v>
      </c>
      <c r="B33" s="149" t="s">
        <v>34</v>
      </c>
      <c r="C33" s="150"/>
      <c r="D33" s="151"/>
      <c r="E33" s="147"/>
      <c r="F33" s="147"/>
      <c r="G33" s="147"/>
      <c r="H33" s="147"/>
      <c r="I33" s="147"/>
      <c r="J33" s="147"/>
      <c r="K33" s="147"/>
      <c r="L33" s="147"/>
      <c r="M33" s="147">
        <v>1000000</v>
      </c>
      <c r="N33" s="147"/>
      <c r="O33" s="147"/>
      <c r="P33" s="147"/>
      <c r="Q33" s="148">
        <f>SUM(E33:P33)</f>
        <v>1000000</v>
      </c>
    </row>
    <row r="34" spans="1:17" ht="12.75">
      <c r="A34" s="145" t="s">
        <v>14</v>
      </c>
      <c r="B34" s="1833" t="s">
        <v>333</v>
      </c>
      <c r="C34" s="1834"/>
      <c r="D34" s="1835"/>
      <c r="E34" s="147"/>
      <c r="F34" s="147"/>
      <c r="G34" s="147"/>
      <c r="H34" s="147">
        <v>4350</v>
      </c>
      <c r="I34" s="147">
        <v>1000000</v>
      </c>
      <c r="J34" s="147"/>
      <c r="K34" s="147"/>
      <c r="L34" s="147"/>
      <c r="M34" s="147"/>
      <c r="N34" s="147"/>
      <c r="O34" s="147"/>
      <c r="P34" s="147"/>
      <c r="Q34" s="148"/>
    </row>
    <row r="35" spans="1:17" ht="13.5" thickBot="1">
      <c r="A35" s="823" t="s">
        <v>273</v>
      </c>
      <c r="B35" s="824" t="s">
        <v>334</v>
      </c>
      <c r="C35" s="824"/>
      <c r="D35" s="824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43"/>
      <c r="Q35" s="944"/>
    </row>
    <row r="36" spans="1:17" ht="14.25" thickBot="1" thickTop="1">
      <c r="A36" s="1005"/>
      <c r="B36" s="1840" t="s">
        <v>198</v>
      </c>
      <c r="C36" s="1840"/>
      <c r="D36" s="1840"/>
      <c r="E36" s="163">
        <f aca="true" t="shared" si="2" ref="E36:P36">SUM(E27:E35)</f>
        <v>36950798</v>
      </c>
      <c r="F36" s="163">
        <f t="shared" si="2"/>
        <v>37237355</v>
      </c>
      <c r="G36" s="163">
        <f t="shared" si="2"/>
        <v>96750102</v>
      </c>
      <c r="H36" s="163">
        <f t="shared" si="2"/>
        <v>37866966</v>
      </c>
      <c r="I36" s="163">
        <f t="shared" si="2"/>
        <v>117447119</v>
      </c>
      <c r="J36" s="163">
        <f t="shared" si="2"/>
        <v>89847907</v>
      </c>
      <c r="K36" s="163">
        <f t="shared" si="2"/>
        <v>39229736</v>
      </c>
      <c r="L36" s="163">
        <f t="shared" si="2"/>
        <v>75027171</v>
      </c>
      <c r="M36" s="163">
        <f t="shared" si="2"/>
        <v>181388436</v>
      </c>
      <c r="N36" s="163">
        <f t="shared" si="2"/>
        <v>23515296</v>
      </c>
      <c r="O36" s="163">
        <f t="shared" si="2"/>
        <v>24068497</v>
      </c>
      <c r="P36" s="163">
        <f t="shared" si="2"/>
        <v>24942081</v>
      </c>
      <c r="Q36" s="164">
        <f>SUM(E36:P36)</f>
        <v>784271464</v>
      </c>
    </row>
    <row r="37" spans="1:17" ht="14.25" thickBot="1" thickTop="1">
      <c r="A37" s="1006"/>
      <c r="B37" s="1839" t="s">
        <v>441</v>
      </c>
      <c r="C37" s="1839"/>
      <c r="D37" s="1839"/>
      <c r="E37" s="165">
        <f>E17-E36</f>
        <v>503044519</v>
      </c>
      <c r="F37" s="165">
        <f aca="true" t="shared" si="3" ref="F37:P37">E37+F17-F36</f>
        <v>492410553</v>
      </c>
      <c r="G37" s="165">
        <f t="shared" si="3"/>
        <v>419900766</v>
      </c>
      <c r="H37" s="165">
        <f t="shared" si="3"/>
        <v>406839580</v>
      </c>
      <c r="I37" s="165">
        <f t="shared" si="3"/>
        <v>310908441</v>
      </c>
      <c r="J37" s="165">
        <f t="shared" si="3"/>
        <v>240676514</v>
      </c>
      <c r="K37" s="165">
        <f t="shared" si="3"/>
        <v>221019468</v>
      </c>
      <c r="L37" s="165">
        <f t="shared" si="3"/>
        <v>166046869</v>
      </c>
      <c r="M37" s="165">
        <f t="shared" si="3"/>
        <v>8562780</v>
      </c>
      <c r="N37" s="165">
        <f t="shared" si="3"/>
        <v>5165846</v>
      </c>
      <c r="O37" s="165">
        <f t="shared" si="3"/>
        <v>765711</v>
      </c>
      <c r="P37" s="165">
        <f t="shared" si="3"/>
        <v>0</v>
      </c>
      <c r="Q37" s="166">
        <v>0</v>
      </c>
    </row>
    <row r="38" spans="1:17" ht="13.5" thickTop="1">
      <c r="A38" s="999"/>
      <c r="B38" s="999"/>
      <c r="C38" s="999"/>
      <c r="D38" s="999"/>
      <c r="E38" s="999"/>
      <c r="F38" s="999"/>
      <c r="G38" s="999"/>
      <c r="H38" s="999"/>
      <c r="I38" s="999"/>
      <c r="J38" s="999"/>
      <c r="K38" s="999"/>
      <c r="L38" s="999"/>
      <c r="M38" s="999"/>
      <c r="N38" s="999"/>
      <c r="O38" s="999"/>
      <c r="P38" s="999"/>
      <c r="Q38" s="999"/>
    </row>
    <row r="39" spans="1:17" ht="12.75">
      <c r="A39" s="999"/>
      <c r="B39" s="999"/>
      <c r="C39" s="999"/>
      <c r="D39" s="999"/>
      <c r="E39" s="999"/>
      <c r="F39" s="999"/>
      <c r="G39" s="999"/>
      <c r="H39" s="999"/>
      <c r="I39" s="999"/>
      <c r="J39" s="999"/>
      <c r="K39" s="999"/>
      <c r="L39" s="999"/>
      <c r="M39" s="999"/>
      <c r="N39" s="999"/>
      <c r="O39" s="999"/>
      <c r="P39" s="999"/>
      <c r="Q39" s="999"/>
    </row>
  </sheetData>
  <sheetProtection/>
  <mergeCells count="27">
    <mergeCell ref="N21:Q21"/>
    <mergeCell ref="B24:D24"/>
    <mergeCell ref="B25:D25"/>
    <mergeCell ref="E25:Q25"/>
    <mergeCell ref="B34:D34"/>
    <mergeCell ref="B31:D31"/>
    <mergeCell ref="B32:D32"/>
    <mergeCell ref="B29:D29"/>
    <mergeCell ref="B17:D17"/>
    <mergeCell ref="B26:D26"/>
    <mergeCell ref="B27:D27"/>
    <mergeCell ref="B28:D28"/>
    <mergeCell ref="B37:D37"/>
    <mergeCell ref="B36:D36"/>
    <mergeCell ref="B10:D10"/>
    <mergeCell ref="B11:D11"/>
    <mergeCell ref="B12:D12"/>
    <mergeCell ref="B13:D13"/>
    <mergeCell ref="B14:D14"/>
    <mergeCell ref="B16:D16"/>
    <mergeCell ref="O7:Q7"/>
    <mergeCell ref="B8:D8"/>
    <mergeCell ref="P1:Q1"/>
    <mergeCell ref="A3:Q3"/>
    <mergeCell ref="A4:Q4"/>
    <mergeCell ref="B9:D9"/>
    <mergeCell ref="E9:Q9"/>
  </mergeCells>
  <printOptions/>
  <pageMargins left="0.47" right="0.53" top="1" bottom="1" header="0.5" footer="0.5"/>
  <pageSetup fitToHeight="0" fitToWidth="1" horizontalDpi="300" verticalDpi="3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3"/>
  <sheetViews>
    <sheetView zoomScalePageLayoutView="0" workbookViewId="0" topLeftCell="A38">
      <selection activeCell="A2" sqref="A2:G2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12.00390625" style="0" customWidth="1"/>
    <col min="4" max="4" width="14.28125" style="0" customWidth="1"/>
    <col min="5" max="5" width="15.57421875" style="0" customWidth="1"/>
    <col min="6" max="6" width="24.8515625" style="0" customWidth="1"/>
    <col min="7" max="7" width="21.421875" style="0" customWidth="1"/>
  </cols>
  <sheetData>
    <row r="2" spans="1:7" ht="12.75">
      <c r="A2" s="1851" t="s">
        <v>626</v>
      </c>
      <c r="B2" s="1851"/>
      <c r="C2" s="1851"/>
      <c r="D2" s="1851"/>
      <c r="E2" s="1851"/>
      <c r="F2" s="1851"/>
      <c r="G2" s="1851"/>
    </row>
    <row r="3" ht="12.75">
      <c r="G3" s="572"/>
    </row>
    <row r="4" spans="1:7" ht="12.75">
      <c r="A4" s="1849" t="s">
        <v>597</v>
      </c>
      <c r="B4" s="1849"/>
      <c r="C4" s="1849"/>
      <c r="D4" s="1849"/>
      <c r="E4" s="1849"/>
      <c r="F4" s="1849"/>
      <c r="G4" s="1850"/>
    </row>
    <row r="5" spans="1:7" ht="12.75">
      <c r="A5" s="505"/>
      <c r="B5" s="505"/>
      <c r="C5" s="505"/>
      <c r="D5" s="505"/>
      <c r="E5" s="505"/>
      <c r="F5" s="505"/>
      <c r="G5" s="573"/>
    </row>
    <row r="6" spans="1:7" ht="12.75">
      <c r="A6" s="505"/>
      <c r="B6" s="505"/>
      <c r="C6" s="505"/>
      <c r="D6" s="505"/>
      <c r="E6" s="505"/>
      <c r="F6" s="505"/>
      <c r="G6" s="573"/>
    </row>
    <row r="7" spans="1:7" ht="12.75">
      <c r="A7" s="1848"/>
      <c r="B7" s="1848"/>
      <c r="C7" s="1848"/>
      <c r="D7" s="1848"/>
      <c r="E7" s="1848"/>
      <c r="F7" s="1848"/>
      <c r="G7" s="506"/>
    </row>
    <row r="8" spans="1:7" ht="12.75">
      <c r="A8" s="1849"/>
      <c r="B8" s="1849"/>
      <c r="C8" s="1849"/>
      <c r="D8" s="1849"/>
      <c r="E8" s="1849"/>
      <c r="F8" s="1849"/>
      <c r="G8" s="1850"/>
    </row>
    <row r="9" spans="1:7" ht="13.5" thickBot="1">
      <c r="A9" s="1848"/>
      <c r="B9" s="1848"/>
      <c r="C9" s="1848"/>
      <c r="D9" s="1848"/>
      <c r="E9" s="1848"/>
      <c r="F9" s="1848"/>
      <c r="G9" s="506"/>
    </row>
    <row r="10" spans="1:7" ht="50.25" customHeight="1" thickBot="1">
      <c r="A10" s="1278" t="s">
        <v>169</v>
      </c>
      <c r="B10" s="1279" t="s">
        <v>462</v>
      </c>
      <c r="C10" s="1280" t="s">
        <v>170</v>
      </c>
      <c r="D10" s="1280" t="s">
        <v>171</v>
      </c>
      <c r="E10" s="1281" t="s">
        <v>172</v>
      </c>
      <c r="F10" s="1281" t="s">
        <v>173</v>
      </c>
      <c r="G10" s="1282" t="s">
        <v>174</v>
      </c>
    </row>
    <row r="11" spans="1:7" ht="12.75" hidden="1">
      <c r="A11" s="1272"/>
      <c r="B11" s="1273"/>
      <c r="C11" s="1274"/>
      <c r="D11" s="1274"/>
      <c r="E11" s="1275"/>
      <c r="F11" s="1276"/>
      <c r="G11" s="1277"/>
    </row>
    <row r="12" spans="1:7" ht="46.5" customHeight="1">
      <c r="A12" s="1269" t="s">
        <v>19</v>
      </c>
      <c r="B12" s="1270" t="s">
        <v>463</v>
      </c>
      <c r="C12" s="1246" t="s">
        <v>442</v>
      </c>
      <c r="D12" s="1246" t="s">
        <v>443</v>
      </c>
      <c r="E12" s="1247">
        <v>42966</v>
      </c>
      <c r="F12" s="1264" t="s">
        <v>444</v>
      </c>
      <c r="G12" s="1261" t="s">
        <v>461</v>
      </c>
    </row>
    <row r="13" spans="1:7" ht="46.5" customHeight="1">
      <c r="A13" s="1269" t="s">
        <v>20</v>
      </c>
      <c r="B13" s="1270" t="s">
        <v>608</v>
      </c>
      <c r="C13" s="1246" t="s">
        <v>606</v>
      </c>
      <c r="D13" s="1378">
        <v>0</v>
      </c>
      <c r="E13" s="1247">
        <v>43700</v>
      </c>
      <c r="F13" s="1264" t="s">
        <v>607</v>
      </c>
      <c r="G13" s="1261" t="s">
        <v>461</v>
      </c>
    </row>
    <row r="14" spans="1:7" ht="46.5" customHeight="1">
      <c r="A14" s="1269" t="s">
        <v>31</v>
      </c>
      <c r="B14" s="1270" t="s">
        <v>605</v>
      </c>
      <c r="C14" s="1246" t="s">
        <v>609</v>
      </c>
      <c r="D14" s="1379">
        <v>0</v>
      </c>
      <c r="E14" s="1247">
        <v>43738</v>
      </c>
      <c r="F14" s="1264" t="s">
        <v>610</v>
      </c>
      <c r="G14" s="1261" t="s">
        <v>461</v>
      </c>
    </row>
    <row r="15" spans="1:7" ht="46.5" customHeight="1">
      <c r="A15" s="1269" t="s">
        <v>33</v>
      </c>
      <c r="B15" s="1270"/>
      <c r="C15" s="1246"/>
      <c r="D15" s="1263"/>
      <c r="E15" s="1247"/>
      <c r="F15" s="1264"/>
      <c r="G15" s="1262"/>
    </row>
    <row r="16" spans="1:7" ht="13.5" hidden="1" thickBot="1">
      <c r="A16" s="1283" t="s">
        <v>80</v>
      </c>
      <c r="B16" s="1271"/>
      <c r="C16" s="1265"/>
      <c r="D16" s="1265"/>
      <c r="E16" s="1266"/>
      <c r="F16" s="1267"/>
      <c r="G16" s="1268"/>
    </row>
    <row r="17" spans="1:7" ht="12.75" customHeight="1">
      <c r="A17" s="507"/>
      <c r="B17" s="506"/>
      <c r="C17" s="506"/>
      <c r="D17" s="507"/>
      <c r="E17" s="507"/>
      <c r="F17" s="507"/>
      <c r="G17" s="506"/>
    </row>
    <row r="18" spans="1:7" ht="12.75">
      <c r="A18" s="507"/>
      <c r="B18" s="506"/>
      <c r="C18" s="506"/>
      <c r="D18" s="507"/>
      <c r="E18" s="507"/>
      <c r="F18" s="507"/>
      <c r="G18" s="506"/>
    </row>
    <row r="19" spans="1:7" ht="12.75">
      <c r="A19" s="507"/>
      <c r="B19" s="506"/>
      <c r="C19" s="506"/>
      <c r="D19" s="507"/>
      <c r="E19" s="507"/>
      <c r="F19" s="507"/>
      <c r="G19" s="506"/>
    </row>
    <row r="20" spans="1:7" ht="12.75" customHeight="1">
      <c r="A20" s="507"/>
      <c r="B20" s="506"/>
      <c r="C20" s="506"/>
      <c r="D20" s="507"/>
      <c r="E20" s="507"/>
      <c r="F20" s="507"/>
      <c r="G20" s="506"/>
    </row>
    <row r="21" spans="1:7" ht="12.75">
      <c r="A21" s="507"/>
      <c r="B21" s="506"/>
      <c r="C21" s="506"/>
      <c r="D21" s="507"/>
      <c r="E21" s="507"/>
      <c r="F21" s="507"/>
      <c r="G21" s="506"/>
    </row>
    <row r="22" spans="1:7" ht="12.75">
      <c r="A22" s="507"/>
      <c r="B22" s="506"/>
      <c r="C22" s="506"/>
      <c r="D22" s="507"/>
      <c r="E22" s="507"/>
      <c r="F22" s="507"/>
      <c r="G22" s="506"/>
    </row>
    <row r="23" spans="1:7" ht="12.75">
      <c r="A23" s="507"/>
      <c r="B23" s="506"/>
      <c r="C23" s="506"/>
      <c r="D23" s="507"/>
      <c r="E23" s="507"/>
      <c r="F23" s="507"/>
      <c r="G23" s="506"/>
    </row>
    <row r="32" ht="12.75" customHeight="1"/>
    <row r="61" ht="13.5" customHeight="1"/>
    <row r="63" ht="12.75" customHeight="1"/>
    <row r="65" ht="12.75" customHeight="1"/>
    <row r="66" ht="12.75" customHeight="1"/>
    <row r="67" ht="12.75" customHeight="1"/>
    <row r="79" ht="12.75" customHeight="1"/>
    <row r="80" ht="12.75" customHeight="1"/>
  </sheetData>
  <sheetProtection/>
  <mergeCells count="5">
    <mergeCell ref="A7:F7"/>
    <mergeCell ref="A4:G4"/>
    <mergeCell ref="A2:G2"/>
    <mergeCell ref="A8:G8"/>
    <mergeCell ref="A9:F9"/>
  </mergeCells>
  <printOptions horizontalCentered="1"/>
  <pageMargins left="0.4724409448818898" right="0.1968503937007874" top="0.7480314960629921" bottom="0.984251968503937" header="0.5118110236220472" footer="0.5118110236220472"/>
  <pageSetup fitToHeight="0" fitToWidth="0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49">
      <selection activeCell="A3" sqref="A3:E3"/>
    </sheetView>
  </sheetViews>
  <sheetFormatPr defaultColWidth="9.140625" defaultRowHeight="12.75"/>
  <cols>
    <col min="1" max="1" width="49.8515625" style="0" bestFit="1" customWidth="1"/>
    <col min="2" max="2" width="12.57421875" style="0" customWidth="1"/>
    <col min="3" max="3" width="11.421875" style="0" customWidth="1"/>
    <col min="4" max="4" width="12.28125" style="0" bestFit="1" customWidth="1"/>
    <col min="5" max="5" width="12.28125" style="0" customWidth="1"/>
  </cols>
  <sheetData>
    <row r="3" spans="1:5" ht="12.75">
      <c r="A3" s="1851" t="s">
        <v>627</v>
      </c>
      <c r="B3" s="1851"/>
      <c r="C3" s="1851"/>
      <c r="D3" s="1851"/>
      <c r="E3" s="1851"/>
    </row>
    <row r="4" spans="1:4" ht="15.75">
      <c r="A4" s="1852"/>
      <c r="B4" s="1852"/>
      <c r="C4" s="1852"/>
      <c r="D4" s="1852"/>
    </row>
    <row r="5" spans="1:5" ht="15.75">
      <c r="A5" s="1852" t="s">
        <v>598</v>
      </c>
      <c r="B5" s="1852"/>
      <c r="C5" s="1852"/>
      <c r="D5" s="1852"/>
      <c r="E5" s="1766"/>
    </row>
    <row r="6" spans="1:4" ht="15.75">
      <c r="A6" s="1852"/>
      <c r="B6" s="1852"/>
      <c r="C6" s="1852"/>
      <c r="D6" s="1852"/>
    </row>
    <row r="7" spans="1:4" ht="15.75">
      <c r="A7" s="989"/>
      <c r="B7" s="989"/>
      <c r="C7" s="989"/>
      <c r="D7" s="989"/>
    </row>
    <row r="8" spans="1:4" ht="15.75">
      <c r="A8" s="989"/>
      <c r="B8" s="989"/>
      <c r="C8" s="989"/>
      <c r="D8" s="989"/>
    </row>
    <row r="9" spans="1:4" ht="16.5" thickBot="1">
      <c r="A9" s="989"/>
      <c r="B9" s="990"/>
      <c r="C9" s="990"/>
      <c r="D9" s="991" t="s">
        <v>438</v>
      </c>
    </row>
    <row r="10" spans="1:5" ht="27.75" thickBot="1">
      <c r="A10" s="992" t="s">
        <v>1</v>
      </c>
      <c r="B10" s="993" t="s">
        <v>460</v>
      </c>
      <c r="C10" s="993" t="s">
        <v>464</v>
      </c>
      <c r="D10" s="993" t="s">
        <v>468</v>
      </c>
      <c r="E10" s="993" t="s">
        <v>604</v>
      </c>
    </row>
    <row r="11" spans="1:5" ht="13.5" thickBot="1">
      <c r="A11" s="994" t="s">
        <v>314</v>
      </c>
      <c r="B11" s="995"/>
      <c r="C11" s="995"/>
      <c r="D11" s="995"/>
      <c r="E11" s="995"/>
    </row>
    <row r="12" spans="1:5" ht="13.5" thickBot="1">
      <c r="A12" s="996" t="s">
        <v>331</v>
      </c>
      <c r="B12" s="997">
        <v>210553820</v>
      </c>
      <c r="C12" s="997">
        <v>210553820</v>
      </c>
      <c r="D12" s="997">
        <v>210553820</v>
      </c>
      <c r="E12" s="997">
        <v>210553820</v>
      </c>
    </row>
    <row r="13" spans="1:5" ht="13.5" thickBot="1">
      <c r="A13" s="996" t="s">
        <v>199</v>
      </c>
      <c r="B13" s="997">
        <v>24170000</v>
      </c>
      <c r="C13" s="997">
        <v>34170000</v>
      </c>
      <c r="D13" s="997">
        <v>34170000</v>
      </c>
      <c r="E13" s="997">
        <v>34170000</v>
      </c>
    </row>
    <row r="14" spans="1:5" ht="13.5" thickBot="1">
      <c r="A14" s="996" t="s">
        <v>7</v>
      </c>
      <c r="B14" s="997">
        <v>41245712</v>
      </c>
      <c r="C14" s="997">
        <v>41245712</v>
      </c>
      <c r="D14" s="997">
        <v>41245712</v>
      </c>
      <c r="E14" s="997">
        <v>41245712</v>
      </c>
    </row>
    <row r="15" spans="1:5" ht="13.5" thickBot="1">
      <c r="A15" s="996" t="s">
        <v>238</v>
      </c>
      <c r="B15" s="997"/>
      <c r="C15" s="997"/>
      <c r="D15" s="997"/>
      <c r="E15" s="997"/>
    </row>
    <row r="16" spans="1:5" ht="13.5" thickBot="1">
      <c r="A16" s="996" t="s">
        <v>340</v>
      </c>
      <c r="B16" s="997">
        <v>503580567</v>
      </c>
      <c r="C16" s="997">
        <v>104231525</v>
      </c>
      <c r="D16" s="997">
        <v>111084570</v>
      </c>
      <c r="E16" s="997">
        <v>118211736</v>
      </c>
    </row>
    <row r="17" spans="1:5" ht="13.5" thickBot="1">
      <c r="A17" s="994" t="s">
        <v>315</v>
      </c>
      <c r="B17" s="998">
        <f>SUM(B12:B16)</f>
        <v>779550099</v>
      </c>
      <c r="C17" s="998">
        <f>SUM(C12:C16)</f>
        <v>390201057</v>
      </c>
      <c r="D17" s="998">
        <f>SUM(D12:D16)</f>
        <v>397054102</v>
      </c>
      <c r="E17" s="998">
        <f>SUM(E12:E16)</f>
        <v>404181268</v>
      </c>
    </row>
    <row r="18" spans="1:5" ht="13.5" thickBot="1">
      <c r="A18" s="996" t="s">
        <v>29</v>
      </c>
      <c r="B18" s="997">
        <v>142629126</v>
      </c>
      <c r="C18" s="997">
        <v>148334291</v>
      </c>
      <c r="D18" s="997">
        <v>154267663</v>
      </c>
      <c r="E18" s="997">
        <v>160438370</v>
      </c>
    </row>
    <row r="19" spans="1:5" ht="13.5" thickBot="1">
      <c r="A19" s="996" t="s">
        <v>30</v>
      </c>
      <c r="B19" s="997">
        <v>20859638</v>
      </c>
      <c r="C19" s="997">
        <v>22991815</v>
      </c>
      <c r="D19" s="997">
        <v>23911488</v>
      </c>
      <c r="E19" s="997">
        <v>24867947</v>
      </c>
    </row>
    <row r="20" spans="1:5" ht="13.5" thickBot="1">
      <c r="A20" s="996" t="s">
        <v>316</v>
      </c>
      <c r="B20" s="997">
        <v>115945232</v>
      </c>
      <c r="C20" s="997">
        <v>115945232</v>
      </c>
      <c r="D20" s="997">
        <v>115945232</v>
      </c>
      <c r="E20" s="997">
        <v>115945232</v>
      </c>
    </row>
    <row r="21" spans="1:5" ht="13.5" thickBot="1">
      <c r="A21" s="996" t="s">
        <v>252</v>
      </c>
      <c r="B21" s="997">
        <v>1900000</v>
      </c>
      <c r="C21" s="997">
        <v>1900000</v>
      </c>
      <c r="D21" s="997">
        <v>1900000</v>
      </c>
      <c r="E21" s="997">
        <v>1900000</v>
      </c>
    </row>
    <row r="22" spans="1:5" ht="13.5" thickBot="1">
      <c r="A22" s="996" t="s">
        <v>332</v>
      </c>
      <c r="B22" s="997">
        <v>290126684</v>
      </c>
      <c r="C22" s="997">
        <v>86029719</v>
      </c>
      <c r="D22" s="997">
        <v>86029719</v>
      </c>
      <c r="E22" s="997">
        <v>86029719</v>
      </c>
    </row>
    <row r="23" spans="1:8" ht="13.5" thickBot="1">
      <c r="A23" s="994" t="s">
        <v>167</v>
      </c>
      <c r="B23" s="998">
        <f>SUM(B18:B22)</f>
        <v>571460680</v>
      </c>
      <c r="C23" s="998">
        <f>SUM(C18:C22)</f>
        <v>375201057</v>
      </c>
      <c r="D23" s="998">
        <f>SUM(D18:D22)</f>
        <v>382054102</v>
      </c>
      <c r="E23" s="998">
        <f>SUM(E18:E22)</f>
        <v>389181268</v>
      </c>
      <c r="H23" s="778" t="s">
        <v>231</v>
      </c>
    </row>
    <row r="24" spans="1:5" ht="13.5" thickBot="1">
      <c r="A24" s="994" t="s">
        <v>318</v>
      </c>
      <c r="B24" s="997"/>
      <c r="C24" s="997"/>
      <c r="D24" s="997"/>
      <c r="E24" s="997"/>
    </row>
    <row r="25" spans="1:5" ht="13.5" thickBot="1">
      <c r="A25" s="996" t="s">
        <v>331</v>
      </c>
      <c r="B25" s="997">
        <v>4721365</v>
      </c>
      <c r="C25" s="997"/>
      <c r="D25" s="997"/>
      <c r="E25" s="997"/>
    </row>
    <row r="26" spans="1:5" ht="13.5" thickBot="1">
      <c r="A26" s="996" t="s">
        <v>276</v>
      </c>
      <c r="B26" s="997"/>
      <c r="C26" s="997"/>
      <c r="D26" s="997"/>
      <c r="E26" s="997"/>
    </row>
    <row r="27" spans="1:5" ht="13.5" thickBot="1">
      <c r="A27" s="996" t="s">
        <v>368</v>
      </c>
      <c r="B27" s="997"/>
      <c r="C27" s="997"/>
      <c r="D27" s="997"/>
      <c r="E27" s="997"/>
    </row>
    <row r="28" spans="1:5" ht="13.5" thickBot="1">
      <c r="A28" s="996" t="s">
        <v>319</v>
      </c>
      <c r="B28" s="997"/>
      <c r="C28" s="997"/>
      <c r="D28" s="997"/>
      <c r="E28" s="997"/>
    </row>
    <row r="29" spans="1:5" ht="13.5" thickBot="1">
      <c r="A29" s="994" t="s">
        <v>320</v>
      </c>
      <c r="B29" s="997">
        <f>B25</f>
        <v>4721365</v>
      </c>
      <c r="C29" s="997"/>
      <c r="D29" s="997"/>
      <c r="E29" s="997"/>
    </row>
    <row r="30" spans="1:5" ht="13.5" thickBot="1">
      <c r="A30" s="996" t="s">
        <v>369</v>
      </c>
      <c r="B30" s="997">
        <v>210806434</v>
      </c>
      <c r="C30" s="997">
        <v>5000000</v>
      </c>
      <c r="D30" s="997">
        <v>5000000</v>
      </c>
      <c r="E30" s="997">
        <v>5000000</v>
      </c>
    </row>
    <row r="31" spans="1:5" ht="13.5" thickBot="1">
      <c r="A31" s="996" t="s">
        <v>321</v>
      </c>
      <c r="B31" s="997">
        <v>1000000</v>
      </c>
      <c r="C31" s="997">
        <v>10000000</v>
      </c>
      <c r="D31" s="997">
        <v>10000000</v>
      </c>
      <c r="E31" s="997">
        <v>10000000</v>
      </c>
    </row>
    <row r="32" spans="1:5" ht="13.5" thickBot="1">
      <c r="A32" s="996" t="s">
        <v>333</v>
      </c>
      <c r="B32" s="997">
        <v>1004350</v>
      </c>
      <c r="C32" s="997"/>
      <c r="D32" s="997"/>
      <c r="E32" s="997"/>
    </row>
    <row r="33" spans="1:5" ht="13.5" thickBot="1">
      <c r="A33" s="996" t="s">
        <v>334</v>
      </c>
      <c r="B33" s="997"/>
      <c r="C33" s="997"/>
      <c r="D33" s="997"/>
      <c r="E33" s="997"/>
    </row>
    <row r="34" spans="1:5" ht="13.5" thickBot="1">
      <c r="A34" s="994" t="s">
        <v>322</v>
      </c>
      <c r="B34" s="997">
        <f>SUM(B30:B33)</f>
        <v>212810784</v>
      </c>
      <c r="C34" s="997">
        <f>SUM(C30:C33)</f>
        <v>15000000</v>
      </c>
      <c r="D34" s="997">
        <f>SUM(D30:D33)</f>
        <v>15000000</v>
      </c>
      <c r="E34" s="997">
        <f>SUM(E30:E33)</f>
        <v>15000000</v>
      </c>
    </row>
    <row r="35" spans="1:5" ht="13.5" thickBot="1">
      <c r="A35" s="994" t="s">
        <v>323</v>
      </c>
      <c r="B35" s="997">
        <f>B17+B29</f>
        <v>784271464</v>
      </c>
      <c r="C35" s="997">
        <f>C17</f>
        <v>390201057</v>
      </c>
      <c r="D35" s="997">
        <f>D17</f>
        <v>397054102</v>
      </c>
      <c r="E35" s="997">
        <f>E17</f>
        <v>404181268</v>
      </c>
    </row>
    <row r="36" spans="1:5" ht="13.5" thickBot="1">
      <c r="A36" s="994" t="s">
        <v>324</v>
      </c>
      <c r="B36" s="997">
        <f>B23+B34</f>
        <v>784271464</v>
      </c>
      <c r="C36" s="997">
        <f>C23+C34</f>
        <v>390201057</v>
      </c>
      <c r="D36" s="997">
        <f>D23+D34</f>
        <v>397054102</v>
      </c>
      <c r="E36" s="997">
        <f>E23+E34</f>
        <v>404181268</v>
      </c>
    </row>
  </sheetData>
  <sheetProtection/>
  <mergeCells count="4">
    <mergeCell ref="A4:D4"/>
    <mergeCell ref="A6:D6"/>
    <mergeCell ref="A3:E3"/>
    <mergeCell ref="A5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0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W87"/>
  <sheetViews>
    <sheetView tabSelected="1" zoomScalePageLayoutView="0" workbookViewId="0" topLeftCell="A4">
      <selection activeCell="A4" sqref="A4:W4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12.421875" style="0" customWidth="1"/>
    <col min="4" max="5" width="6.421875" style="0" customWidth="1"/>
    <col min="13" max="13" width="8.7109375" style="0" bestFit="1" customWidth="1"/>
    <col min="15" max="15" width="8.7109375" style="0" bestFit="1" customWidth="1"/>
  </cols>
  <sheetData>
    <row r="3" ht="12.75">
      <c r="V3" s="564"/>
    </row>
    <row r="4" spans="1:23" ht="12.75">
      <c r="A4" s="1543" t="s">
        <v>628</v>
      </c>
      <c r="B4" s="1543"/>
      <c r="C4" s="1543"/>
      <c r="D4" s="1543"/>
      <c r="E4" s="1543"/>
      <c r="F4" s="1543"/>
      <c r="G4" s="1543"/>
      <c r="H4" s="1543"/>
      <c r="I4" s="1543"/>
      <c r="J4" s="1543"/>
      <c r="K4" s="1543"/>
      <c r="L4" s="1543"/>
      <c r="M4" s="1543"/>
      <c r="N4" s="1543"/>
      <c r="O4" s="1543"/>
      <c r="P4" s="1543"/>
      <c r="Q4" s="1543"/>
      <c r="R4" s="1543"/>
      <c r="S4" s="1543"/>
      <c r="T4" s="1543"/>
      <c r="U4" s="1543"/>
      <c r="V4" s="1543"/>
      <c r="W4" s="1543"/>
    </row>
    <row r="5" spans="1:23" ht="12.75">
      <c r="A5" s="646"/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46"/>
      <c r="W5" s="646"/>
    </row>
    <row r="6" spans="1:23" ht="12.75">
      <c r="A6" s="1543" t="s">
        <v>599</v>
      </c>
      <c r="B6" s="1543"/>
      <c r="C6" s="1543"/>
      <c r="D6" s="1543"/>
      <c r="E6" s="1543"/>
      <c r="F6" s="1543"/>
      <c r="G6" s="1543"/>
      <c r="H6" s="1543"/>
      <c r="I6" s="1543"/>
      <c r="J6" s="1543"/>
      <c r="K6" s="1543"/>
      <c r="L6" s="1543"/>
      <c r="M6" s="1543"/>
      <c r="N6" s="1543"/>
      <c r="O6" s="1543"/>
      <c r="P6" s="1543"/>
      <c r="Q6" s="1543"/>
      <c r="R6" s="1543"/>
      <c r="S6" s="1543"/>
      <c r="T6" s="1543"/>
      <c r="U6" s="1543"/>
      <c r="V6" s="1543"/>
      <c r="W6" s="1543"/>
    </row>
    <row r="7" spans="1:23" ht="13.5" thickBo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860" t="s">
        <v>431</v>
      </c>
      <c r="W7" s="1861"/>
    </row>
    <row r="8" spans="1:23" ht="13.5" thickTop="1">
      <c r="A8" s="1865" t="s">
        <v>1</v>
      </c>
      <c r="B8" s="1866"/>
      <c r="C8" s="1867"/>
      <c r="D8" s="1863" t="s">
        <v>193</v>
      </c>
      <c r="E8" s="1864"/>
      <c r="F8" s="1857" t="s">
        <v>186</v>
      </c>
      <c r="G8" s="1862"/>
      <c r="H8" s="1859" t="s">
        <v>191</v>
      </c>
      <c r="I8" s="1859"/>
      <c r="J8" s="1857" t="s">
        <v>192</v>
      </c>
      <c r="K8" s="1858"/>
      <c r="L8" s="1859" t="s">
        <v>317</v>
      </c>
      <c r="M8" s="1859"/>
      <c r="N8" s="1854" t="s">
        <v>370</v>
      </c>
      <c r="O8" s="1855"/>
      <c r="P8" s="1856" t="s">
        <v>35</v>
      </c>
      <c r="Q8" s="1856"/>
      <c r="R8" s="1854" t="s">
        <v>34</v>
      </c>
      <c r="S8" s="1855"/>
      <c r="T8" s="1854" t="s">
        <v>133</v>
      </c>
      <c r="U8" s="1855"/>
      <c r="V8" s="1856" t="s">
        <v>73</v>
      </c>
      <c r="W8" s="1871"/>
    </row>
    <row r="9" spans="1:23" ht="19.5">
      <c r="A9" s="1868"/>
      <c r="B9" s="1869"/>
      <c r="C9" s="1870"/>
      <c r="D9" s="651" t="s">
        <v>511</v>
      </c>
      <c r="E9" s="652" t="s">
        <v>511</v>
      </c>
      <c r="F9" s="651" t="s">
        <v>469</v>
      </c>
      <c r="G9" s="652" t="s">
        <v>601</v>
      </c>
      <c r="H9" s="651" t="s">
        <v>469</v>
      </c>
      <c r="I9" s="652" t="s">
        <v>601</v>
      </c>
      <c r="J9" s="651" t="s">
        <v>469</v>
      </c>
      <c r="K9" s="652" t="s">
        <v>601</v>
      </c>
      <c r="L9" s="651" t="s">
        <v>469</v>
      </c>
      <c r="M9" s="652" t="s">
        <v>601</v>
      </c>
      <c r="N9" s="651" t="s">
        <v>469</v>
      </c>
      <c r="O9" s="652" t="s">
        <v>601</v>
      </c>
      <c r="P9" s="651" t="s">
        <v>469</v>
      </c>
      <c r="Q9" s="652" t="s">
        <v>601</v>
      </c>
      <c r="R9" s="651" t="s">
        <v>469</v>
      </c>
      <c r="S9" s="652" t="s">
        <v>601</v>
      </c>
      <c r="T9" s="651" t="s">
        <v>469</v>
      </c>
      <c r="U9" s="652" t="s">
        <v>601</v>
      </c>
      <c r="V9" s="651" t="s">
        <v>469</v>
      </c>
      <c r="W9" s="652" t="s">
        <v>601</v>
      </c>
    </row>
    <row r="10" spans="1:23" ht="12.75">
      <c r="A10" s="655"/>
      <c r="B10" s="648"/>
      <c r="C10" s="648"/>
      <c r="D10" s="650"/>
      <c r="E10" s="653"/>
      <c r="F10" s="650"/>
      <c r="G10" s="685"/>
      <c r="H10" s="682"/>
      <c r="I10" s="685"/>
      <c r="J10" s="682"/>
      <c r="K10" s="685"/>
      <c r="L10" s="682"/>
      <c r="M10" s="685"/>
      <c r="N10" s="682"/>
      <c r="O10" s="685"/>
      <c r="P10" s="649"/>
      <c r="Q10" s="653"/>
      <c r="R10" s="682"/>
      <c r="S10" s="685"/>
      <c r="T10" s="682"/>
      <c r="U10" s="685"/>
      <c r="V10" s="682"/>
      <c r="W10" s="687"/>
    </row>
    <row r="11" spans="1:23" ht="12.75">
      <c r="A11" s="825" t="s">
        <v>309</v>
      </c>
      <c r="B11" s="466"/>
      <c r="C11" s="466"/>
      <c r="D11" s="708">
        <v>7.7</v>
      </c>
      <c r="E11" s="658">
        <v>8</v>
      </c>
      <c r="F11" s="665">
        <v>27153195</v>
      </c>
      <c r="G11" s="664">
        <v>30814917</v>
      </c>
      <c r="H11" s="688">
        <v>5055924</v>
      </c>
      <c r="I11" s="664">
        <v>5017270</v>
      </c>
      <c r="J11" s="688">
        <v>7038053</v>
      </c>
      <c r="K11" s="664">
        <v>6172958</v>
      </c>
      <c r="L11" s="688"/>
      <c r="M11" s="664"/>
      <c r="N11" s="688"/>
      <c r="O11" s="664"/>
      <c r="P11" s="665">
        <v>318000</v>
      </c>
      <c r="Q11" s="664">
        <v>318000</v>
      </c>
      <c r="R11" s="688"/>
      <c r="S11" s="664"/>
      <c r="T11" s="688">
        <f>F11+H11+J11+P11</f>
        <v>39565172</v>
      </c>
      <c r="U11" s="664">
        <f>G11+I11+K11+Q11+S11</f>
        <v>42323145</v>
      </c>
      <c r="V11" s="688"/>
      <c r="W11" s="666">
        <v>633325</v>
      </c>
    </row>
    <row r="12" spans="1:23" ht="12.75">
      <c r="A12" s="656"/>
      <c r="B12" s="466"/>
      <c r="C12" s="466"/>
      <c r="D12" s="708"/>
      <c r="E12" s="658"/>
      <c r="F12" s="688"/>
      <c r="G12" s="664"/>
      <c r="H12" s="688"/>
      <c r="I12" s="664"/>
      <c r="J12" s="688"/>
      <c r="K12" s="664"/>
      <c r="L12" s="688"/>
      <c r="M12" s="664"/>
      <c r="N12" s="688"/>
      <c r="O12" s="664"/>
      <c r="P12" s="665"/>
      <c r="Q12" s="664"/>
      <c r="R12" s="688"/>
      <c r="S12" s="664"/>
      <c r="T12" s="688"/>
      <c r="U12" s="664"/>
      <c r="V12" s="688"/>
      <c r="W12" s="666"/>
    </row>
    <row r="13" spans="1:23" ht="12.75">
      <c r="A13" s="825" t="s">
        <v>310</v>
      </c>
      <c r="B13" s="466"/>
      <c r="C13" s="466"/>
      <c r="D13" s="708">
        <v>0.1</v>
      </c>
      <c r="E13" s="658"/>
      <c r="F13" s="688">
        <v>765600</v>
      </c>
      <c r="G13" s="664">
        <v>339400</v>
      </c>
      <c r="H13" s="688">
        <v>78960</v>
      </c>
      <c r="I13" s="664"/>
      <c r="J13" s="688"/>
      <c r="K13" s="664"/>
      <c r="L13" s="688"/>
      <c r="M13" s="664"/>
      <c r="N13" s="688"/>
      <c r="O13" s="664"/>
      <c r="P13" s="665"/>
      <c r="Q13" s="664"/>
      <c r="R13" s="688"/>
      <c r="S13" s="664"/>
      <c r="T13" s="688">
        <f>F13+H13+J13+P13</f>
        <v>844560</v>
      </c>
      <c r="U13" s="664">
        <f>G13+I13+K13</f>
        <v>339400</v>
      </c>
      <c r="V13" s="688"/>
      <c r="W13" s="666"/>
    </row>
    <row r="14" spans="1:23" ht="12.75">
      <c r="A14" s="656"/>
      <c r="B14" s="466"/>
      <c r="C14" s="466"/>
      <c r="D14" s="709"/>
      <c r="E14" s="662"/>
      <c r="F14" s="689"/>
      <c r="G14" s="659"/>
      <c r="H14" s="689"/>
      <c r="I14" s="659"/>
      <c r="J14" s="689"/>
      <c r="K14" s="659"/>
      <c r="L14" s="689"/>
      <c r="M14" s="659"/>
      <c r="N14" s="689"/>
      <c r="O14" s="659"/>
      <c r="P14" s="660"/>
      <c r="Q14" s="659"/>
      <c r="R14" s="689"/>
      <c r="S14" s="659"/>
      <c r="T14" s="689"/>
      <c r="U14" s="659"/>
      <c r="V14" s="689"/>
      <c r="W14" s="661"/>
    </row>
    <row r="15" spans="1:23" ht="12.75">
      <c r="A15" s="825" t="s">
        <v>308</v>
      </c>
      <c r="B15" s="466"/>
      <c r="C15" s="466"/>
      <c r="D15" s="709"/>
      <c r="E15" s="662"/>
      <c r="F15" s="689"/>
      <c r="G15" s="659"/>
      <c r="H15" s="689"/>
      <c r="I15" s="659"/>
      <c r="J15" s="689"/>
      <c r="K15" s="659"/>
      <c r="L15" s="689"/>
      <c r="M15" s="659"/>
      <c r="N15" s="689"/>
      <c r="O15" s="659"/>
      <c r="P15" s="660"/>
      <c r="Q15" s="659"/>
      <c r="R15" s="689"/>
      <c r="S15" s="659"/>
      <c r="T15" s="689"/>
      <c r="U15" s="659"/>
      <c r="V15" s="689"/>
      <c r="W15" s="661"/>
    </row>
    <row r="16" spans="1:23" ht="12.75">
      <c r="A16" s="656"/>
      <c r="B16" s="466"/>
      <c r="C16" s="466"/>
      <c r="D16" s="709"/>
      <c r="E16" s="662"/>
      <c r="F16" s="689"/>
      <c r="G16" s="659"/>
      <c r="H16" s="689"/>
      <c r="I16" s="659"/>
      <c r="J16" s="689"/>
      <c r="K16" s="659"/>
      <c r="L16" s="689"/>
      <c r="M16" s="659"/>
      <c r="N16" s="689"/>
      <c r="O16" s="659"/>
      <c r="P16" s="660"/>
      <c r="Q16" s="659"/>
      <c r="R16" s="689"/>
      <c r="S16" s="659"/>
      <c r="T16" s="689"/>
      <c r="U16" s="659"/>
      <c r="V16" s="689"/>
      <c r="W16" s="661"/>
    </row>
    <row r="17" spans="1:23" ht="12.75">
      <c r="A17" s="825" t="s">
        <v>602</v>
      </c>
      <c r="B17" s="466"/>
      <c r="C17" s="466"/>
      <c r="D17" s="708"/>
      <c r="E17" s="658"/>
      <c r="F17" s="688"/>
      <c r="G17" s="664"/>
      <c r="H17" s="688"/>
      <c r="I17" s="664"/>
      <c r="J17" s="688"/>
      <c r="K17" s="664"/>
      <c r="L17" s="688"/>
      <c r="M17" s="664"/>
      <c r="N17" s="688"/>
      <c r="O17" s="664"/>
      <c r="P17" s="665"/>
      <c r="Q17" s="664"/>
      <c r="R17" s="688"/>
      <c r="S17" s="664"/>
      <c r="T17" s="688"/>
      <c r="U17" s="664"/>
      <c r="V17" s="688">
        <v>458246</v>
      </c>
      <c r="W17" s="666">
        <v>470696</v>
      </c>
    </row>
    <row r="18" spans="1:23" ht="12.75">
      <c r="A18" s="656"/>
      <c r="B18" s="466"/>
      <c r="C18" s="466"/>
      <c r="D18" s="708"/>
      <c r="E18" s="658"/>
      <c r="F18" s="688"/>
      <c r="G18" s="664"/>
      <c r="H18" s="688"/>
      <c r="I18" s="664"/>
      <c r="J18" s="688"/>
      <c r="K18" s="664"/>
      <c r="L18" s="688"/>
      <c r="M18" s="664"/>
      <c r="N18" s="688"/>
      <c r="O18" s="664"/>
      <c r="P18" s="665"/>
      <c r="Q18" s="664"/>
      <c r="R18" s="688"/>
      <c r="S18" s="664"/>
      <c r="T18" s="688"/>
      <c r="U18" s="664"/>
      <c r="V18" s="688"/>
      <c r="W18" s="666"/>
    </row>
    <row r="19" spans="1:23" ht="12.75">
      <c r="A19" s="825" t="s">
        <v>603</v>
      </c>
      <c r="B19" s="466"/>
      <c r="C19" s="466"/>
      <c r="D19" s="708"/>
      <c r="E19" s="658"/>
      <c r="F19" s="688"/>
      <c r="G19" s="664"/>
      <c r="H19" s="688"/>
      <c r="I19" s="664"/>
      <c r="J19" s="688"/>
      <c r="K19" s="664"/>
      <c r="L19" s="688"/>
      <c r="M19" s="664"/>
      <c r="N19" s="688"/>
      <c r="O19" s="664"/>
      <c r="P19" s="665"/>
      <c r="Q19" s="664"/>
      <c r="R19" s="688"/>
      <c r="S19" s="664"/>
      <c r="T19" s="688"/>
      <c r="U19" s="664"/>
      <c r="V19" s="688"/>
      <c r="W19" s="666"/>
    </row>
    <row r="20" spans="1:23" ht="12.75">
      <c r="A20" s="656"/>
      <c r="B20" s="466"/>
      <c r="C20" s="466"/>
      <c r="D20" s="708"/>
      <c r="E20" s="658"/>
      <c r="F20" s="688"/>
      <c r="G20" s="664"/>
      <c r="H20" s="688"/>
      <c r="I20" s="664"/>
      <c r="J20" s="688"/>
      <c r="K20" s="664"/>
      <c r="L20" s="688"/>
      <c r="M20" s="664"/>
      <c r="N20" s="688"/>
      <c r="O20" s="664"/>
      <c r="P20" s="665"/>
      <c r="Q20" s="664"/>
      <c r="R20" s="688"/>
      <c r="S20" s="664"/>
      <c r="T20" s="688"/>
      <c r="U20" s="664"/>
      <c r="V20" s="688"/>
      <c r="W20" s="666"/>
    </row>
    <row r="21" spans="1:23" ht="13.5" thickBot="1">
      <c r="A21" s="656" t="s">
        <v>195</v>
      </c>
      <c r="B21" s="466"/>
      <c r="C21" s="466"/>
      <c r="D21" s="708"/>
      <c r="E21" s="658"/>
      <c r="F21" s="688"/>
      <c r="G21" s="664"/>
      <c r="H21" s="688"/>
      <c r="I21" s="664"/>
      <c r="J21" s="688"/>
      <c r="K21" s="664"/>
      <c r="L21" s="688"/>
      <c r="M21" s="664"/>
      <c r="N21" s="688"/>
      <c r="O21" s="664"/>
      <c r="P21" s="665"/>
      <c r="Q21" s="664"/>
      <c r="R21" s="688"/>
      <c r="S21" s="664"/>
      <c r="T21" s="688"/>
      <c r="U21" s="664"/>
      <c r="V21" s="688">
        <f>T22-V17</f>
        <v>39951486</v>
      </c>
      <c r="W21" s="666">
        <f>U22-W11-W17</f>
        <v>41558524</v>
      </c>
    </row>
    <row r="22" spans="1:23" ht="14.25" thickBot="1" thickTop="1">
      <c r="A22" s="667" t="s">
        <v>67</v>
      </c>
      <c r="B22" s="668"/>
      <c r="C22" s="668"/>
      <c r="D22" s="710">
        <f>SUM(D11:D21)</f>
        <v>7.8</v>
      </c>
      <c r="E22" s="670">
        <f>SUM(E11:E21)</f>
        <v>8</v>
      </c>
      <c r="F22" s="690">
        <f aca="true" t="shared" si="0" ref="F22:O22">SUM(F10:F21)</f>
        <v>27918795</v>
      </c>
      <c r="G22" s="671">
        <f t="shared" si="0"/>
        <v>31154317</v>
      </c>
      <c r="H22" s="690">
        <f t="shared" si="0"/>
        <v>5134884</v>
      </c>
      <c r="I22" s="671">
        <f t="shared" si="0"/>
        <v>5017270</v>
      </c>
      <c r="J22" s="690">
        <f t="shared" si="0"/>
        <v>7038053</v>
      </c>
      <c r="K22" s="671">
        <f t="shared" si="0"/>
        <v>6172958</v>
      </c>
      <c r="L22" s="690">
        <f t="shared" si="0"/>
        <v>0</v>
      </c>
      <c r="M22" s="671">
        <f t="shared" si="0"/>
        <v>0</v>
      </c>
      <c r="N22" s="690">
        <f t="shared" si="0"/>
        <v>0</v>
      </c>
      <c r="O22" s="671">
        <f t="shared" si="0"/>
        <v>0</v>
      </c>
      <c r="P22" s="672">
        <f>SUM(P11:P21)</f>
        <v>318000</v>
      </c>
      <c r="Q22" s="671">
        <f>SUM(Q10:Q21)</f>
        <v>318000</v>
      </c>
      <c r="R22" s="690">
        <f>SUM(R10:R20)</f>
        <v>0</v>
      </c>
      <c r="S22" s="671">
        <f>SUM(S10:S20)</f>
        <v>0</v>
      </c>
      <c r="T22" s="690">
        <f>SUM(T10:T21)</f>
        <v>40409732</v>
      </c>
      <c r="U22" s="671">
        <f>SUM(U10:U21)</f>
        <v>42662545</v>
      </c>
      <c r="V22" s="690">
        <f>SUM(V10:V21)</f>
        <v>40409732</v>
      </c>
      <c r="W22" s="673">
        <f>SUM(W10:W21)</f>
        <v>42662545</v>
      </c>
    </row>
    <row r="23" ht="13.5" thickTop="1"/>
    <row r="50" ht="12.75">
      <c r="S50" s="778" t="s">
        <v>46</v>
      </c>
    </row>
    <row r="58" spans="1:23" ht="12.75">
      <c r="A58" s="1853" t="s">
        <v>613</v>
      </c>
      <c r="B58" s="1851"/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</row>
    <row r="59" spans="1:23" ht="12.75">
      <c r="A59" s="1543"/>
      <c r="B59" s="1543"/>
      <c r="C59" s="1543"/>
      <c r="D59" s="1543"/>
      <c r="E59" s="1543"/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1543"/>
      <c r="U59" s="1543"/>
      <c r="V59" s="1543"/>
      <c r="W59" s="1543"/>
    </row>
    <row r="60" spans="1:23" ht="12.75">
      <c r="A60" s="1543" t="s">
        <v>600</v>
      </c>
      <c r="B60" s="1543"/>
      <c r="C60" s="1543"/>
      <c r="D60" s="1543"/>
      <c r="E60" s="1543"/>
      <c r="F60" s="1543"/>
      <c r="G60" s="1543"/>
      <c r="H60" s="1543"/>
      <c r="I60" s="1543"/>
      <c r="J60" s="1543"/>
      <c r="K60" s="1543"/>
      <c r="L60" s="1543"/>
      <c r="M60" s="1543"/>
      <c r="N60" s="1543"/>
      <c r="O60" s="1543"/>
      <c r="P60" s="1543"/>
      <c r="Q60" s="1543"/>
      <c r="R60" s="1543"/>
      <c r="S60" s="1543"/>
      <c r="T60" s="1543"/>
      <c r="U60" s="1543"/>
      <c r="V60" s="1543"/>
      <c r="W60" s="1543"/>
    </row>
    <row r="61" spans="1:23" ht="12.75">
      <c r="A61" s="646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1860" t="s">
        <v>431</v>
      </c>
      <c r="W61" s="1861"/>
    </row>
    <row r="62" spans="1:23" ht="13.5" thickBo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</row>
    <row r="63" spans="1:23" ht="13.5" thickTop="1">
      <c r="A63" s="1865" t="s">
        <v>1</v>
      </c>
      <c r="B63" s="1866"/>
      <c r="C63" s="1867"/>
      <c r="D63" s="1863" t="s">
        <v>193</v>
      </c>
      <c r="E63" s="1864"/>
      <c r="F63" s="1857" t="s">
        <v>186</v>
      </c>
      <c r="G63" s="1862"/>
      <c r="H63" s="1859" t="s">
        <v>191</v>
      </c>
      <c r="I63" s="1859"/>
      <c r="J63" s="1857" t="s">
        <v>192</v>
      </c>
      <c r="K63" s="1858"/>
      <c r="L63" s="1859" t="s">
        <v>317</v>
      </c>
      <c r="M63" s="1859"/>
      <c r="N63" s="1854" t="s">
        <v>370</v>
      </c>
      <c r="O63" s="1855"/>
      <c r="P63" s="1856" t="s">
        <v>35</v>
      </c>
      <c r="Q63" s="1856"/>
      <c r="R63" s="1854" t="s">
        <v>34</v>
      </c>
      <c r="S63" s="1855"/>
      <c r="T63" s="1854" t="s">
        <v>133</v>
      </c>
      <c r="U63" s="1855"/>
      <c r="V63" s="1856" t="s">
        <v>73</v>
      </c>
      <c r="W63" s="1871"/>
    </row>
    <row r="64" spans="1:23" ht="19.5">
      <c r="A64" s="1868"/>
      <c r="B64" s="1869"/>
      <c r="C64" s="1870"/>
      <c r="D64" s="651" t="s">
        <v>511</v>
      </c>
      <c r="E64" s="652" t="s">
        <v>511</v>
      </c>
      <c r="F64" s="651" t="s">
        <v>469</v>
      </c>
      <c r="G64" s="652" t="s">
        <v>601</v>
      </c>
      <c r="H64" s="651" t="s">
        <v>469</v>
      </c>
      <c r="I64" s="652" t="s">
        <v>601</v>
      </c>
      <c r="J64" s="651" t="s">
        <v>469</v>
      </c>
      <c r="K64" s="652" t="s">
        <v>601</v>
      </c>
      <c r="L64" s="651" t="s">
        <v>469</v>
      </c>
      <c r="M64" s="652" t="s">
        <v>601</v>
      </c>
      <c r="N64" s="651" t="s">
        <v>469</v>
      </c>
      <c r="O64" s="652" t="s">
        <v>601</v>
      </c>
      <c r="P64" s="651" t="s">
        <v>469</v>
      </c>
      <c r="Q64" s="652" t="s">
        <v>601</v>
      </c>
      <c r="R64" s="651" t="s">
        <v>469</v>
      </c>
      <c r="S64" s="652" t="s">
        <v>601</v>
      </c>
      <c r="T64" s="651" t="s">
        <v>469</v>
      </c>
      <c r="U64" s="652" t="s">
        <v>601</v>
      </c>
      <c r="V64" s="651" t="s">
        <v>469</v>
      </c>
      <c r="W64" s="652" t="s">
        <v>601</v>
      </c>
    </row>
    <row r="65" spans="1:23" ht="12.75">
      <c r="A65" s="655"/>
      <c r="B65" s="648"/>
      <c r="C65" s="648"/>
      <c r="D65" s="650"/>
      <c r="E65" s="653"/>
      <c r="F65" s="650"/>
      <c r="G65" s="685"/>
      <c r="H65" s="649"/>
      <c r="I65" s="685"/>
      <c r="J65" s="677"/>
      <c r="K65" s="685"/>
      <c r="L65" s="649"/>
      <c r="M65" s="653"/>
      <c r="N65" s="650"/>
      <c r="O65" s="653"/>
      <c r="P65" s="649"/>
      <c r="Q65" s="653"/>
      <c r="R65" s="650"/>
      <c r="S65" s="653"/>
      <c r="T65" s="650"/>
      <c r="U65" s="653"/>
      <c r="V65" s="649"/>
      <c r="W65" s="687"/>
    </row>
    <row r="66" spans="1:23" ht="12.75">
      <c r="A66" s="656" t="s">
        <v>140</v>
      </c>
      <c r="B66" s="466"/>
      <c r="C66" s="466"/>
      <c r="D66" s="1173">
        <v>2</v>
      </c>
      <c r="E66" s="658">
        <v>2</v>
      </c>
      <c r="F66" s="771">
        <v>5080693</v>
      </c>
      <c r="G66" s="1023">
        <v>6049180</v>
      </c>
      <c r="H66" s="771">
        <v>891155</v>
      </c>
      <c r="I66" s="1023">
        <v>939961</v>
      </c>
      <c r="J66" s="771">
        <v>6793427</v>
      </c>
      <c r="K66" s="1023">
        <v>7890267</v>
      </c>
      <c r="L66" s="675"/>
      <c r="M66" s="674"/>
      <c r="N66" s="654"/>
      <c r="O66" s="674"/>
      <c r="P66" s="675">
        <v>40962</v>
      </c>
      <c r="Q66" s="674">
        <v>145700</v>
      </c>
      <c r="R66" s="654"/>
      <c r="S66" s="674"/>
      <c r="T66" s="654">
        <f>SUM(F66+H66+J66+L66+N66+P66+R66)</f>
        <v>12806237</v>
      </c>
      <c r="U66" s="674">
        <f>SUM(G66+I66+K66+M66+O66+Q66+S66)</f>
        <v>15025108</v>
      </c>
      <c r="V66" s="683"/>
      <c r="W66" s="676"/>
    </row>
    <row r="67" spans="1:23" ht="12.75">
      <c r="A67" s="656"/>
      <c r="B67" s="466"/>
      <c r="C67" s="466"/>
      <c r="D67" s="657"/>
      <c r="E67" s="658"/>
      <c r="F67" s="771"/>
      <c r="G67" s="1023"/>
      <c r="H67" s="771"/>
      <c r="I67" s="1023"/>
      <c r="J67" s="771"/>
      <c r="K67" s="1023"/>
      <c r="L67" s="675"/>
      <c r="M67" s="674"/>
      <c r="N67" s="654"/>
      <c r="O67" s="674"/>
      <c r="P67" s="675"/>
      <c r="Q67" s="674"/>
      <c r="R67" s="654"/>
      <c r="S67" s="674"/>
      <c r="T67" s="654"/>
      <c r="U67" s="674"/>
      <c r="V67" s="683"/>
      <c r="W67" s="676"/>
    </row>
    <row r="68" spans="1:23" ht="12.75">
      <c r="A68" s="656" t="s">
        <v>197</v>
      </c>
      <c r="B68" s="466"/>
      <c r="C68" s="466"/>
      <c r="D68" s="657">
        <v>2.5</v>
      </c>
      <c r="E68" s="658">
        <v>2.5</v>
      </c>
      <c r="F68" s="771">
        <v>6513710</v>
      </c>
      <c r="G68" s="1023">
        <v>5148238</v>
      </c>
      <c r="H68" s="771">
        <v>1142507</v>
      </c>
      <c r="I68" s="1023">
        <v>799967</v>
      </c>
      <c r="J68" s="771">
        <v>9396150</v>
      </c>
      <c r="K68" s="1023">
        <v>8132508</v>
      </c>
      <c r="L68" s="675"/>
      <c r="M68" s="674"/>
      <c r="N68" s="654"/>
      <c r="O68" s="674"/>
      <c r="P68" s="675">
        <v>52515</v>
      </c>
      <c r="Q68" s="674">
        <v>124000</v>
      </c>
      <c r="R68" s="654"/>
      <c r="S68" s="674"/>
      <c r="T68" s="654">
        <f aca="true" t="shared" si="1" ref="T68:T76">SUM(F68+H68+J68+L68+N68+P68+R68)</f>
        <v>17104882</v>
      </c>
      <c r="U68" s="674">
        <f aca="true" t="shared" si="2" ref="U68:U76">SUM(G68+I68+K68+M68+O68+Q68+S68)</f>
        <v>14204713</v>
      </c>
      <c r="V68" s="771">
        <v>398520</v>
      </c>
      <c r="W68" s="1286">
        <v>432900</v>
      </c>
    </row>
    <row r="69" spans="1:23" ht="12.75">
      <c r="A69" s="656"/>
      <c r="B69" s="466"/>
      <c r="C69" s="466"/>
      <c r="D69" s="657"/>
      <c r="E69" s="658"/>
      <c r="F69" s="771"/>
      <c r="G69" s="1023"/>
      <c r="H69" s="771"/>
      <c r="I69" s="1023"/>
      <c r="J69" s="771"/>
      <c r="K69" s="1023"/>
      <c r="L69" s="675"/>
      <c r="M69" s="674"/>
      <c r="N69" s="654"/>
      <c r="O69" s="674"/>
      <c r="P69" s="675"/>
      <c r="Q69" s="674"/>
      <c r="R69" s="654"/>
      <c r="S69" s="674"/>
      <c r="T69" s="654"/>
      <c r="U69" s="674"/>
      <c r="V69" s="771"/>
      <c r="W69" s="1286"/>
    </row>
    <row r="70" spans="1:23" ht="12.75">
      <c r="A70" s="656" t="s">
        <v>194</v>
      </c>
      <c r="B70" s="466"/>
      <c r="C70" s="466"/>
      <c r="D70" s="657"/>
      <c r="E70" s="658"/>
      <c r="F70" s="771">
        <v>130274</v>
      </c>
      <c r="G70" s="1023">
        <v>257412</v>
      </c>
      <c r="H70" s="771">
        <v>22850</v>
      </c>
      <c r="I70" s="1023">
        <v>39999</v>
      </c>
      <c r="J70" s="771">
        <v>383893</v>
      </c>
      <c r="K70" s="1023">
        <v>607645</v>
      </c>
      <c r="L70" s="675"/>
      <c r="M70" s="674"/>
      <c r="N70" s="654"/>
      <c r="O70" s="674"/>
      <c r="P70" s="675">
        <v>1050</v>
      </c>
      <c r="Q70" s="674">
        <v>6200</v>
      </c>
      <c r="R70" s="654"/>
      <c r="S70" s="674"/>
      <c r="T70" s="654">
        <f t="shared" si="1"/>
        <v>538067</v>
      </c>
      <c r="U70" s="674">
        <f t="shared" si="2"/>
        <v>911256</v>
      </c>
      <c r="V70" s="771">
        <v>524160</v>
      </c>
      <c r="W70" s="1286">
        <v>768000</v>
      </c>
    </row>
    <row r="71" spans="1:23" ht="12.75">
      <c r="A71" s="656"/>
      <c r="B71" s="466"/>
      <c r="C71" s="466"/>
      <c r="D71" s="657"/>
      <c r="E71" s="658"/>
      <c r="F71" s="771"/>
      <c r="G71" s="1023"/>
      <c r="H71" s="771"/>
      <c r="I71" s="1023"/>
      <c r="J71" s="771"/>
      <c r="K71" s="1023"/>
      <c r="L71" s="675"/>
      <c r="M71" s="674"/>
      <c r="N71" s="654"/>
      <c r="O71" s="674"/>
      <c r="P71" s="675"/>
      <c r="Q71" s="674"/>
      <c r="R71" s="654"/>
      <c r="S71" s="674"/>
      <c r="T71" s="654"/>
      <c r="U71" s="674"/>
      <c r="V71" s="771"/>
      <c r="W71" s="1286"/>
    </row>
    <row r="72" spans="1:23" ht="12.75">
      <c r="A72" s="825" t="s">
        <v>257</v>
      </c>
      <c r="B72" s="466"/>
      <c r="C72" s="466"/>
      <c r="D72" s="657"/>
      <c r="E72" s="658"/>
      <c r="F72" s="771"/>
      <c r="G72" s="1023"/>
      <c r="H72" s="771"/>
      <c r="I72" s="1023"/>
      <c r="J72" s="771">
        <v>6350781</v>
      </c>
      <c r="K72" s="1023">
        <v>7536178</v>
      </c>
      <c r="L72" s="675"/>
      <c r="M72" s="674"/>
      <c r="N72" s="654"/>
      <c r="O72" s="674"/>
      <c r="P72" s="675">
        <v>682499</v>
      </c>
      <c r="Q72" s="674">
        <v>2098724</v>
      </c>
      <c r="R72" s="654"/>
      <c r="S72" s="674"/>
      <c r="T72" s="654">
        <f t="shared" si="1"/>
        <v>7033280</v>
      </c>
      <c r="U72" s="674">
        <f t="shared" si="2"/>
        <v>9634902</v>
      </c>
      <c r="V72" s="771">
        <v>4109569</v>
      </c>
      <c r="W72" s="1286"/>
    </row>
    <row r="73" spans="1:23" ht="12.75">
      <c r="A73" s="656"/>
      <c r="B73" s="466"/>
      <c r="C73" s="466"/>
      <c r="D73" s="657"/>
      <c r="E73" s="658"/>
      <c r="F73" s="771"/>
      <c r="G73" s="1023"/>
      <c r="H73" s="771"/>
      <c r="I73" s="1023"/>
      <c r="J73" s="771"/>
      <c r="K73" s="1023"/>
      <c r="L73" s="675"/>
      <c r="M73" s="674"/>
      <c r="N73" s="654"/>
      <c r="O73" s="674"/>
      <c r="P73" s="675"/>
      <c r="Q73" s="674"/>
      <c r="R73" s="654"/>
      <c r="S73" s="674"/>
      <c r="T73" s="654"/>
      <c r="U73" s="674"/>
      <c r="V73" s="683"/>
      <c r="W73" s="676"/>
    </row>
    <row r="74" spans="1:23" ht="12.75">
      <c r="A74" s="825" t="s">
        <v>256</v>
      </c>
      <c r="B74" s="466"/>
      <c r="C74" s="466"/>
      <c r="D74" s="657">
        <v>9</v>
      </c>
      <c r="E74" s="658">
        <v>9</v>
      </c>
      <c r="F74" s="771">
        <v>33230205</v>
      </c>
      <c r="G74" s="1023">
        <v>35259530</v>
      </c>
      <c r="H74" s="771">
        <v>5786851</v>
      </c>
      <c r="I74" s="1023">
        <v>4788298</v>
      </c>
      <c r="J74" s="771"/>
      <c r="K74" s="1023"/>
      <c r="L74" s="675"/>
      <c r="M74" s="674"/>
      <c r="N74" s="654"/>
      <c r="O74" s="674"/>
      <c r="P74" s="675"/>
      <c r="Q74" s="674"/>
      <c r="R74" s="654"/>
      <c r="S74" s="674"/>
      <c r="T74" s="654">
        <f t="shared" si="1"/>
        <v>39017056</v>
      </c>
      <c r="U74" s="674">
        <f>G74+I74</f>
        <v>40047828</v>
      </c>
      <c r="V74" s="683"/>
      <c r="W74" s="676"/>
    </row>
    <row r="75" spans="1:23" ht="12.75">
      <c r="A75" s="656"/>
      <c r="B75" s="466"/>
      <c r="C75" s="466"/>
      <c r="D75" s="657"/>
      <c r="E75" s="658"/>
      <c r="F75" s="771"/>
      <c r="G75" s="1023"/>
      <c r="H75" s="771"/>
      <c r="I75" s="1023"/>
      <c r="J75" s="771"/>
      <c r="K75" s="1023"/>
      <c r="L75" s="675"/>
      <c r="M75" s="674"/>
      <c r="N75" s="654"/>
      <c r="O75" s="674"/>
      <c r="P75" s="675"/>
      <c r="Q75" s="674"/>
      <c r="R75" s="654"/>
      <c r="S75" s="674"/>
      <c r="T75" s="654"/>
      <c r="U75" s="674"/>
      <c r="V75" s="683"/>
      <c r="W75" s="676"/>
    </row>
    <row r="76" spans="1:23" ht="12.75">
      <c r="A76" s="656" t="s">
        <v>125</v>
      </c>
      <c r="B76" s="466"/>
      <c r="C76" s="466"/>
      <c r="D76" s="657">
        <v>0.5</v>
      </c>
      <c r="E76" s="658">
        <v>0.5</v>
      </c>
      <c r="F76" s="771">
        <v>1172468</v>
      </c>
      <c r="G76" s="1023">
        <v>1029648</v>
      </c>
      <c r="H76" s="771">
        <v>205651</v>
      </c>
      <c r="I76" s="1023">
        <v>159993</v>
      </c>
      <c r="J76" s="771">
        <v>2721997</v>
      </c>
      <c r="K76" s="1023">
        <v>2343222</v>
      </c>
      <c r="L76" s="675"/>
      <c r="M76" s="674"/>
      <c r="N76" s="654"/>
      <c r="O76" s="674"/>
      <c r="P76" s="675">
        <v>9453</v>
      </c>
      <c r="Q76" s="674">
        <v>24800</v>
      </c>
      <c r="R76" s="654"/>
      <c r="S76" s="674"/>
      <c r="T76" s="654">
        <f t="shared" si="1"/>
        <v>4109569</v>
      </c>
      <c r="U76" s="674">
        <f t="shared" si="2"/>
        <v>3557663</v>
      </c>
      <c r="V76" s="683"/>
      <c r="W76" s="676"/>
    </row>
    <row r="77" spans="1:23" ht="12.75">
      <c r="A77" s="656"/>
      <c r="B77" s="466"/>
      <c r="C77" s="466"/>
      <c r="D77" s="657"/>
      <c r="E77" s="658"/>
      <c r="F77" s="771"/>
      <c r="G77" s="1023"/>
      <c r="H77" s="771"/>
      <c r="I77" s="1023"/>
      <c r="J77" s="771"/>
      <c r="K77" s="1023"/>
      <c r="L77" s="675"/>
      <c r="M77" s="674"/>
      <c r="N77" s="654"/>
      <c r="O77" s="674"/>
      <c r="P77" s="675"/>
      <c r="Q77" s="674"/>
      <c r="R77" s="654"/>
      <c r="S77" s="674"/>
      <c r="T77" s="654"/>
      <c r="U77" s="674"/>
      <c r="V77" s="683"/>
      <c r="W77" s="676"/>
    </row>
    <row r="78" spans="1:23" ht="12.75">
      <c r="A78" s="825" t="s">
        <v>383</v>
      </c>
      <c r="B78" s="466"/>
      <c r="C78" s="466"/>
      <c r="D78" s="657"/>
      <c r="E78" s="658"/>
      <c r="F78" s="771">
        <v>130274</v>
      </c>
      <c r="G78" s="1023">
        <v>386117</v>
      </c>
      <c r="H78" s="771">
        <v>22850</v>
      </c>
      <c r="I78" s="1023">
        <v>59997</v>
      </c>
      <c r="J78" s="771">
        <v>241093</v>
      </c>
      <c r="K78" s="1023">
        <v>780848</v>
      </c>
      <c r="L78" s="675"/>
      <c r="M78" s="674"/>
      <c r="N78" s="654"/>
      <c r="O78" s="674"/>
      <c r="P78" s="675">
        <v>1050</v>
      </c>
      <c r="Q78" s="674">
        <v>9299</v>
      </c>
      <c r="R78" s="654"/>
      <c r="S78" s="674"/>
      <c r="T78" s="654">
        <f>F78+H78+J78+L78+N78+P78</f>
        <v>395267</v>
      </c>
      <c r="U78" s="674">
        <f>G78+I78+K78+M78+O78+Q78</f>
        <v>1236261</v>
      </c>
      <c r="V78" s="683"/>
      <c r="W78" s="676"/>
    </row>
    <row r="79" spans="1:23" ht="12.75">
      <c r="A79" s="656"/>
      <c r="B79" s="466"/>
      <c r="C79" s="466"/>
      <c r="D79" s="657"/>
      <c r="E79" s="658"/>
      <c r="F79" s="771"/>
      <c r="G79" s="1023"/>
      <c r="H79" s="683"/>
      <c r="I79" s="674"/>
      <c r="J79" s="683"/>
      <c r="K79" s="674"/>
      <c r="L79" s="675"/>
      <c r="M79" s="674"/>
      <c r="N79" s="654"/>
      <c r="O79" s="674"/>
      <c r="P79" s="675"/>
      <c r="Q79" s="674"/>
      <c r="R79" s="654"/>
      <c r="S79" s="674"/>
      <c r="T79" s="654"/>
      <c r="U79" s="674"/>
      <c r="V79" s="683"/>
      <c r="W79" s="676"/>
    </row>
    <row r="80" spans="1:23" ht="12.75">
      <c r="A80" s="825" t="s">
        <v>308</v>
      </c>
      <c r="B80" s="466"/>
      <c r="C80" s="466"/>
      <c r="D80" s="663"/>
      <c r="E80" s="662"/>
      <c r="F80" s="683"/>
      <c r="G80" s="674"/>
      <c r="H80" s="683"/>
      <c r="I80" s="674"/>
      <c r="J80" s="683"/>
      <c r="K80" s="674"/>
      <c r="L80" s="675"/>
      <c r="M80" s="674"/>
      <c r="N80" s="654"/>
      <c r="O80" s="674"/>
      <c r="P80" s="675"/>
      <c r="Q80" s="674"/>
      <c r="R80" s="654"/>
      <c r="S80" s="674"/>
      <c r="T80" s="654"/>
      <c r="U80" s="674"/>
      <c r="V80" s="683"/>
      <c r="W80" s="676"/>
    </row>
    <row r="81" spans="1:23" ht="12.75">
      <c r="A81" s="656"/>
      <c r="B81" s="466"/>
      <c r="C81" s="466"/>
      <c r="D81" s="663"/>
      <c r="E81" s="662"/>
      <c r="F81" s="683"/>
      <c r="G81" s="674"/>
      <c r="H81" s="683"/>
      <c r="I81" s="674"/>
      <c r="J81" s="683"/>
      <c r="K81" s="674"/>
      <c r="L81" s="675"/>
      <c r="M81" s="674"/>
      <c r="N81" s="654"/>
      <c r="O81" s="674"/>
      <c r="P81" s="675"/>
      <c r="Q81" s="674"/>
      <c r="R81" s="654"/>
      <c r="S81" s="674"/>
      <c r="T81" s="654"/>
      <c r="U81" s="674"/>
      <c r="V81" s="683"/>
      <c r="W81" s="676"/>
    </row>
    <row r="82" spans="1:23" ht="12.75">
      <c r="A82" s="825" t="s">
        <v>512</v>
      </c>
      <c r="B82" s="466"/>
      <c r="C82" s="466"/>
      <c r="D82" s="657"/>
      <c r="E82" s="658"/>
      <c r="F82" s="683"/>
      <c r="G82" s="674"/>
      <c r="H82" s="683"/>
      <c r="I82" s="674"/>
      <c r="J82" s="683"/>
      <c r="K82" s="674"/>
      <c r="L82" s="675"/>
      <c r="M82" s="674"/>
      <c r="N82" s="654"/>
      <c r="O82" s="674"/>
      <c r="P82" s="675"/>
      <c r="Q82" s="674"/>
      <c r="R82" s="654"/>
      <c r="S82" s="674"/>
      <c r="T82" s="654"/>
      <c r="U82" s="674"/>
      <c r="V82" s="771">
        <v>458246</v>
      </c>
      <c r="W82" s="1286">
        <v>470696</v>
      </c>
    </row>
    <row r="83" spans="1:23" ht="12.75">
      <c r="A83" s="656"/>
      <c r="B83" s="466"/>
      <c r="C83" s="466"/>
      <c r="D83" s="657"/>
      <c r="E83" s="658"/>
      <c r="F83" s="683"/>
      <c r="G83" s="674"/>
      <c r="H83" s="683"/>
      <c r="I83" s="674"/>
      <c r="J83" s="683"/>
      <c r="K83" s="674"/>
      <c r="L83" s="675"/>
      <c r="M83" s="674"/>
      <c r="N83" s="654"/>
      <c r="O83" s="674"/>
      <c r="P83" s="675"/>
      <c r="Q83" s="674"/>
      <c r="R83" s="654"/>
      <c r="S83" s="674"/>
      <c r="T83" s="654"/>
      <c r="U83" s="674"/>
      <c r="V83" s="683"/>
      <c r="W83" s="676"/>
    </row>
    <row r="84" spans="1:23" ht="12.75">
      <c r="A84" s="825" t="s">
        <v>513</v>
      </c>
      <c r="B84" s="466"/>
      <c r="C84" s="466"/>
      <c r="D84" s="657"/>
      <c r="E84" s="658"/>
      <c r="F84" s="683"/>
      <c r="G84" s="674"/>
      <c r="H84" s="683"/>
      <c r="I84" s="674"/>
      <c r="J84" s="683"/>
      <c r="K84" s="674"/>
      <c r="L84" s="675"/>
      <c r="M84" s="674"/>
      <c r="N84" s="654"/>
      <c r="O84" s="674"/>
      <c r="P84" s="675"/>
      <c r="Q84" s="674"/>
      <c r="R84" s="654"/>
      <c r="S84" s="674"/>
      <c r="T84" s="654"/>
      <c r="U84" s="674"/>
      <c r="V84" s="683"/>
      <c r="W84" s="676"/>
    </row>
    <row r="85" spans="1:23" ht="12.75">
      <c r="A85" s="656"/>
      <c r="B85" s="466"/>
      <c r="C85" s="466"/>
      <c r="D85" s="657"/>
      <c r="E85" s="658"/>
      <c r="F85" s="683"/>
      <c r="G85" s="674"/>
      <c r="H85" s="683"/>
      <c r="I85" s="674"/>
      <c r="J85" s="683"/>
      <c r="K85" s="674"/>
      <c r="L85" s="675"/>
      <c r="M85" s="674"/>
      <c r="N85" s="654"/>
      <c r="O85" s="674"/>
      <c r="P85" s="675"/>
      <c r="Q85" s="674"/>
      <c r="R85" s="654"/>
      <c r="S85" s="674"/>
      <c r="T85" s="654"/>
      <c r="U85" s="674"/>
      <c r="V85" s="683"/>
      <c r="W85" s="676"/>
    </row>
    <row r="86" spans="1:23" ht="13.5" thickBot="1">
      <c r="A86" s="656" t="s">
        <v>195</v>
      </c>
      <c r="B86" s="466"/>
      <c r="C86" s="466"/>
      <c r="D86" s="657"/>
      <c r="E86" s="658"/>
      <c r="F86" s="683"/>
      <c r="G86" s="674"/>
      <c r="H86" s="683"/>
      <c r="I86" s="686"/>
      <c r="J86" s="683"/>
      <c r="K86" s="674"/>
      <c r="L86" s="675"/>
      <c r="M86" s="674"/>
      <c r="N86" s="654"/>
      <c r="O86" s="674"/>
      <c r="P86" s="675"/>
      <c r="Q86" s="674"/>
      <c r="R86" s="654"/>
      <c r="S86" s="674"/>
      <c r="T86" s="654"/>
      <c r="U86" s="674"/>
      <c r="V86" s="683">
        <f>T87-V68-V70-V72-V82</f>
        <v>75513863</v>
      </c>
      <c r="W86" s="945">
        <f>U87-W66-W68-W70-W72-W78-W82</f>
        <v>82946135</v>
      </c>
    </row>
    <row r="87" spans="1:23" ht="14.25" thickBot="1" thickTop="1">
      <c r="A87" s="667" t="s">
        <v>67</v>
      </c>
      <c r="B87" s="668"/>
      <c r="C87" s="668"/>
      <c r="D87" s="669">
        <f>SUM(D65:D86)</f>
        <v>14</v>
      </c>
      <c r="E87" s="670">
        <f>SUM(E65:E86)</f>
        <v>14</v>
      </c>
      <c r="F87" s="684">
        <f>SUM(F65:F86)</f>
        <v>46257624</v>
      </c>
      <c r="G87" s="679">
        <f>SUM(G65:G86)</f>
        <v>48130125</v>
      </c>
      <c r="H87" s="1025">
        <f aca="true" t="shared" si="3" ref="H87:U87">SUM(H65:H86)</f>
        <v>8071864</v>
      </c>
      <c r="I87" s="1024">
        <f t="shared" si="3"/>
        <v>6788215</v>
      </c>
      <c r="J87" s="678">
        <f t="shared" si="3"/>
        <v>25887341</v>
      </c>
      <c r="K87" s="679">
        <f t="shared" si="3"/>
        <v>27290668</v>
      </c>
      <c r="L87" s="680"/>
      <c r="M87" s="679"/>
      <c r="N87" s="678"/>
      <c r="O87" s="679"/>
      <c r="P87" s="680">
        <f t="shared" si="3"/>
        <v>787529</v>
      </c>
      <c r="Q87" s="679">
        <f t="shared" si="3"/>
        <v>2408723</v>
      </c>
      <c r="R87" s="678"/>
      <c r="S87" s="679"/>
      <c r="T87" s="678">
        <f>SUM(T66:T86)</f>
        <v>81004358</v>
      </c>
      <c r="U87" s="679">
        <f t="shared" si="3"/>
        <v>84617731</v>
      </c>
      <c r="V87" s="680">
        <f>SUM(V66:V86)</f>
        <v>81004358</v>
      </c>
      <c r="W87" s="681">
        <f>W66+W68+W70+W72+W78+W82+W86</f>
        <v>84617731</v>
      </c>
    </row>
    <row r="88" ht="13.5" thickTop="1"/>
  </sheetData>
  <sheetProtection/>
  <mergeCells count="29">
    <mergeCell ref="N8:O8"/>
    <mergeCell ref="V63:W63"/>
    <mergeCell ref="A63:C64"/>
    <mergeCell ref="D63:E63"/>
    <mergeCell ref="F63:G63"/>
    <mergeCell ref="H63:I63"/>
    <mergeCell ref="J63:K63"/>
    <mergeCell ref="L63:M63"/>
    <mergeCell ref="N63:O63"/>
    <mergeCell ref="A4:W4"/>
    <mergeCell ref="A59:W59"/>
    <mergeCell ref="V61:W61"/>
    <mergeCell ref="F8:G8"/>
    <mergeCell ref="H8:I8"/>
    <mergeCell ref="D8:E8"/>
    <mergeCell ref="A8:C9"/>
    <mergeCell ref="T8:U8"/>
    <mergeCell ref="V7:W7"/>
    <mergeCell ref="V8:W8"/>
    <mergeCell ref="A6:W6"/>
    <mergeCell ref="A60:W60"/>
    <mergeCell ref="A58:W58"/>
    <mergeCell ref="R8:S8"/>
    <mergeCell ref="P63:Q63"/>
    <mergeCell ref="R63:S63"/>
    <mergeCell ref="T63:U63"/>
    <mergeCell ref="J8:K8"/>
    <mergeCell ref="L8:M8"/>
    <mergeCell ref="P8:Q8"/>
  </mergeCells>
  <printOptions/>
  <pageMargins left="0.87" right="0.47" top="1" bottom="1" header="0.5" footer="0.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5"/>
  <sheetViews>
    <sheetView workbookViewId="0" topLeftCell="A58">
      <selection activeCell="A6" sqref="A6:H6"/>
    </sheetView>
  </sheetViews>
  <sheetFormatPr defaultColWidth="9.140625" defaultRowHeight="12.75"/>
  <cols>
    <col min="5" max="5" width="32.57421875" style="0" customWidth="1"/>
    <col min="6" max="6" width="13.00390625" style="0" bestFit="1" customWidth="1"/>
    <col min="7" max="7" width="13.140625" style="0" customWidth="1"/>
    <col min="8" max="8" width="9.28125" style="0" customWidth="1"/>
  </cols>
  <sheetData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2.75">
      <c r="A3" s="23"/>
      <c r="B3" s="23"/>
      <c r="C3" s="23"/>
      <c r="D3" s="23"/>
      <c r="E3" s="23"/>
      <c r="F3" s="1404"/>
      <c r="G3" s="1404"/>
      <c r="H3" s="1404"/>
    </row>
    <row r="4" spans="1:8" ht="12.75">
      <c r="A4" s="23"/>
      <c r="B4" s="23"/>
      <c r="C4" s="23"/>
      <c r="D4" s="23"/>
      <c r="E4" s="23"/>
      <c r="F4" s="24"/>
      <c r="G4" s="24"/>
      <c r="H4" s="24"/>
    </row>
    <row r="5" spans="1:8" ht="12.75">
      <c r="A5" s="23"/>
      <c r="B5" s="23"/>
      <c r="C5" s="23"/>
      <c r="D5" s="23"/>
      <c r="E5" s="23"/>
      <c r="F5" s="23"/>
      <c r="G5" s="23"/>
      <c r="H5" s="25"/>
    </row>
    <row r="6" spans="1:8" ht="12.75">
      <c r="A6" s="1405" t="s">
        <v>616</v>
      </c>
      <c r="B6" s="1405"/>
      <c r="C6" s="1405"/>
      <c r="D6" s="1405"/>
      <c r="E6" s="1405"/>
      <c r="F6" s="1405"/>
      <c r="G6" s="1405"/>
      <c r="H6" s="1405"/>
    </row>
    <row r="7" spans="1:8" ht="12.75">
      <c r="A7" s="1405" t="s">
        <v>518</v>
      </c>
      <c r="B7" s="1405"/>
      <c r="C7" s="1405"/>
      <c r="D7" s="1405"/>
      <c r="E7" s="1405"/>
      <c r="F7" s="1405"/>
      <c r="G7" s="1405"/>
      <c r="H7" s="1405"/>
    </row>
    <row r="8" spans="1:8" ht="12.75">
      <c r="A8" s="1405" t="s">
        <v>144</v>
      </c>
      <c r="B8" s="1405"/>
      <c r="C8" s="1383"/>
      <c r="D8" s="1405"/>
      <c r="E8" s="1405"/>
      <c r="F8" s="1405"/>
      <c r="G8" s="1405"/>
      <c r="H8" s="1405"/>
    </row>
    <row r="9" spans="1:8" ht="12.75">
      <c r="A9" s="26"/>
      <c r="B9" s="26"/>
      <c r="C9" s="26"/>
      <c r="D9" s="26"/>
      <c r="E9" s="26"/>
      <c r="F9" s="26"/>
      <c r="G9" s="26"/>
      <c r="H9" s="26"/>
    </row>
    <row r="10" spans="1:8" ht="15" customHeight="1" thickBot="1">
      <c r="A10" s="23"/>
      <c r="B10" s="23"/>
      <c r="C10" s="23"/>
      <c r="D10" s="23"/>
      <c r="E10" s="23"/>
      <c r="F10" s="23"/>
      <c r="G10" s="1406" t="s">
        <v>429</v>
      </c>
      <c r="H10" s="1406"/>
    </row>
    <row r="11" spans="1:8" ht="18.75" customHeight="1" thickTop="1">
      <c r="A11" s="1414" t="s">
        <v>0</v>
      </c>
      <c r="B11" s="1416" t="s">
        <v>1</v>
      </c>
      <c r="C11" s="1416"/>
      <c r="D11" s="1416"/>
      <c r="E11" s="1417"/>
      <c r="F11" s="1421" t="s">
        <v>15</v>
      </c>
      <c r="G11" s="1421" t="s">
        <v>519</v>
      </c>
      <c r="H11" s="1412" t="s">
        <v>16</v>
      </c>
    </row>
    <row r="12" spans="1:8" ht="25.5" customHeight="1">
      <c r="A12" s="1415"/>
      <c r="B12" s="1418"/>
      <c r="C12" s="1418"/>
      <c r="D12" s="1418"/>
      <c r="E12" s="1419"/>
      <c r="F12" s="1422"/>
      <c r="G12" s="1422"/>
      <c r="H12" s="1413"/>
    </row>
    <row r="13" spans="1:8" ht="12.75">
      <c r="A13" s="1409" t="s">
        <v>17</v>
      </c>
      <c r="B13" s="1410"/>
      <c r="C13" s="1410"/>
      <c r="D13" s="1410"/>
      <c r="E13" s="1410"/>
      <c r="F13" s="1410"/>
      <c r="G13" s="1410"/>
      <c r="H13" s="1411"/>
    </row>
    <row r="14" spans="1:8" ht="12.75">
      <c r="A14" s="29" t="s">
        <v>3</v>
      </c>
      <c r="B14" s="1423" t="s">
        <v>5</v>
      </c>
      <c r="C14" s="1424"/>
      <c r="D14" s="1424"/>
      <c r="E14" s="1424"/>
      <c r="F14" s="27"/>
      <c r="G14" s="27"/>
      <c r="H14" s="28"/>
    </row>
    <row r="15" spans="1:8" ht="12.75">
      <c r="A15" s="30" t="s">
        <v>6</v>
      </c>
      <c r="B15" s="1407" t="s">
        <v>330</v>
      </c>
      <c r="C15" s="1407"/>
      <c r="D15" s="1407"/>
      <c r="E15" s="1407"/>
      <c r="F15" s="727">
        <f>F16+F25</f>
        <v>215019720</v>
      </c>
      <c r="G15" s="728">
        <f>G16+G25</f>
        <v>215275185</v>
      </c>
      <c r="H15" s="31">
        <f aca="true" t="shared" si="0" ref="H15:H21">G15/F15</f>
        <v>1.0011881003286582</v>
      </c>
    </row>
    <row r="16" spans="1:8" ht="12.75">
      <c r="A16" s="41" t="s">
        <v>19</v>
      </c>
      <c r="B16" s="1425" t="s">
        <v>201</v>
      </c>
      <c r="C16" s="1425"/>
      <c r="D16" s="1425"/>
      <c r="E16" s="1432"/>
      <c r="F16" s="32">
        <f>F17+F18+F19+F20+F21+F23</f>
        <v>185118553</v>
      </c>
      <c r="G16" s="32">
        <f>G17+G18+G19+G20+G21+G23</f>
        <v>210553820</v>
      </c>
      <c r="H16" s="730">
        <f t="shared" si="0"/>
        <v>1.1373998801730045</v>
      </c>
    </row>
    <row r="17" spans="1:8" ht="12.75">
      <c r="A17" s="34" t="s">
        <v>22</v>
      </c>
      <c r="B17" s="1522" t="s">
        <v>234</v>
      </c>
      <c r="C17" s="1522"/>
      <c r="D17" s="1522"/>
      <c r="E17" s="1523"/>
      <c r="F17" s="35">
        <v>69048109</v>
      </c>
      <c r="G17" s="729">
        <v>81532115</v>
      </c>
      <c r="H17" s="37">
        <f t="shared" si="0"/>
        <v>1.1808015625742916</v>
      </c>
    </row>
    <row r="18" spans="1:8" ht="12.75">
      <c r="A18" s="36" t="s">
        <v>23</v>
      </c>
      <c r="B18" s="1522" t="s">
        <v>232</v>
      </c>
      <c r="C18" s="1522"/>
      <c r="D18" s="1522"/>
      <c r="E18" s="1523"/>
      <c r="F18" s="35">
        <v>43621670</v>
      </c>
      <c r="G18" s="35">
        <v>50082000</v>
      </c>
      <c r="H18" s="37">
        <f t="shared" si="0"/>
        <v>1.1480990984526727</v>
      </c>
    </row>
    <row r="19" spans="1:8" ht="12.75" customHeight="1">
      <c r="A19" s="36" t="s">
        <v>24</v>
      </c>
      <c r="B19" s="1524" t="s">
        <v>579</v>
      </c>
      <c r="C19" s="1525"/>
      <c r="D19" s="1525"/>
      <c r="E19" s="1526"/>
      <c r="F19" s="35">
        <v>27768082</v>
      </c>
      <c r="G19" s="35">
        <v>30491195</v>
      </c>
      <c r="H19" s="37">
        <f t="shared" si="0"/>
        <v>1.0980662978451303</v>
      </c>
    </row>
    <row r="20" spans="1:8" ht="12.75">
      <c r="A20" s="36" t="s">
        <v>25</v>
      </c>
      <c r="B20" s="1358" t="s">
        <v>580</v>
      </c>
      <c r="C20" s="718"/>
      <c r="D20" s="718"/>
      <c r="E20" s="1359"/>
      <c r="F20" s="35">
        <v>26914210</v>
      </c>
      <c r="G20" s="35">
        <v>27140185</v>
      </c>
      <c r="H20" s="37">
        <f t="shared" si="0"/>
        <v>1.0083961223457794</v>
      </c>
    </row>
    <row r="21" spans="1:8" ht="12.75">
      <c r="A21" s="36" t="s">
        <v>202</v>
      </c>
      <c r="B21" s="1522" t="s">
        <v>581</v>
      </c>
      <c r="C21" s="1527"/>
      <c r="D21" s="1527"/>
      <c r="E21" s="1528"/>
      <c r="F21" s="35">
        <v>2690901</v>
      </c>
      <c r="G21" s="35">
        <v>4689370</v>
      </c>
      <c r="H21" s="37">
        <f t="shared" si="0"/>
        <v>1.742676523588196</v>
      </c>
    </row>
    <row r="22" spans="1:8" ht="12.75">
      <c r="A22" s="1032" t="s">
        <v>326</v>
      </c>
      <c r="B22" s="565" t="s">
        <v>328</v>
      </c>
      <c r="C22" s="854"/>
      <c r="D22" s="854"/>
      <c r="E22" s="1031"/>
      <c r="F22" s="720"/>
      <c r="G22" s="35"/>
      <c r="H22" s="37"/>
    </row>
    <row r="23" spans="1:8" ht="12.75">
      <c r="A23" s="1032" t="s">
        <v>520</v>
      </c>
      <c r="B23" s="565" t="s">
        <v>335</v>
      </c>
      <c r="C23" s="854"/>
      <c r="D23" s="854"/>
      <c r="E23" s="854"/>
      <c r="F23" s="35">
        <v>15075581</v>
      </c>
      <c r="G23" s="35">
        <v>16618955</v>
      </c>
      <c r="H23" s="37">
        <f>G23/F23</f>
        <v>1.102375755866391</v>
      </c>
    </row>
    <row r="24" spans="1:8" ht="12.75">
      <c r="A24" s="1030"/>
      <c r="B24" s="1028" t="s">
        <v>336</v>
      </c>
      <c r="C24" s="723"/>
      <c r="D24" s="723"/>
      <c r="E24" s="723"/>
      <c r="F24" s="38">
        <v>6403666</v>
      </c>
      <c r="G24" s="35">
        <v>7774191</v>
      </c>
      <c r="H24" s="37">
        <f>G24/F24</f>
        <v>1.2140219368093215</v>
      </c>
    </row>
    <row r="25" spans="1:8" ht="12.75">
      <c r="A25" s="733" t="s">
        <v>203</v>
      </c>
      <c r="B25" s="740" t="s">
        <v>204</v>
      </c>
      <c r="C25" s="731"/>
      <c r="D25" s="717"/>
      <c r="E25" s="717"/>
      <c r="F25" s="732">
        <f>F27</f>
        <v>29901167</v>
      </c>
      <c r="G25" s="732">
        <f>G27</f>
        <v>4721365</v>
      </c>
      <c r="H25" s="1371">
        <f>G25/F25</f>
        <v>0.1578990211318508</v>
      </c>
    </row>
    <row r="26" spans="1:8" ht="12.75">
      <c r="A26" s="1372" t="s">
        <v>21</v>
      </c>
      <c r="B26" s="740" t="s">
        <v>582</v>
      </c>
      <c r="C26" s="1373"/>
      <c r="D26" s="718"/>
      <c r="E26" s="718"/>
      <c r="F26" s="1374"/>
      <c r="G26" s="1374"/>
      <c r="H26" s="37"/>
    </row>
    <row r="27" spans="1:8" ht="12.75">
      <c r="A27" s="726" t="s">
        <v>21</v>
      </c>
      <c r="B27" s="1375" t="s">
        <v>583</v>
      </c>
      <c r="C27" s="718"/>
      <c r="D27" s="718"/>
      <c r="E27" s="718"/>
      <c r="F27" s="35">
        <v>29901167</v>
      </c>
      <c r="G27" s="35">
        <v>4721365</v>
      </c>
      <c r="H27" s="37">
        <f>G27/F27</f>
        <v>0.1578990211318508</v>
      </c>
    </row>
    <row r="28" spans="1:8" ht="12.75">
      <c r="A28" s="738" t="s">
        <v>8</v>
      </c>
      <c r="B28" s="1407" t="s">
        <v>206</v>
      </c>
      <c r="C28" s="1407"/>
      <c r="D28" s="1407"/>
      <c r="E28" s="1408"/>
      <c r="F28" s="736">
        <f>F29+F30+F31+F32+F34</f>
        <v>39455000</v>
      </c>
      <c r="G28" s="736">
        <f>G29+G30+G31+G32+G34</f>
        <v>24170000</v>
      </c>
      <c r="H28" s="737">
        <f>G28/F28</f>
        <v>0.6125966290710937</v>
      </c>
    </row>
    <row r="29" spans="1:8" ht="12.75">
      <c r="A29" s="858" t="s">
        <v>264</v>
      </c>
      <c r="B29" s="857" t="s">
        <v>265</v>
      </c>
      <c r="C29" s="842"/>
      <c r="D29" s="842"/>
      <c r="E29" s="843"/>
      <c r="F29" s="859">
        <v>10000</v>
      </c>
      <c r="G29" s="859">
        <v>10000</v>
      </c>
      <c r="H29" s="730">
        <v>0.2</v>
      </c>
    </row>
    <row r="30" spans="1:8" ht="12.75">
      <c r="A30" s="858" t="s">
        <v>20</v>
      </c>
      <c r="B30" s="857" t="s">
        <v>266</v>
      </c>
      <c r="C30" s="857"/>
      <c r="D30" s="842"/>
      <c r="E30" s="843"/>
      <c r="F30" s="859">
        <v>5000000</v>
      </c>
      <c r="G30" s="859">
        <v>5000000</v>
      </c>
      <c r="H30" s="730">
        <f aca="true" t="shared" si="1" ref="H30:H35">G30/F30</f>
        <v>1</v>
      </c>
    </row>
    <row r="31" spans="1:8" ht="12.75">
      <c r="A31" s="858" t="s">
        <v>31</v>
      </c>
      <c r="B31" s="857" t="s">
        <v>267</v>
      </c>
      <c r="C31" s="857"/>
      <c r="D31" s="857"/>
      <c r="E31" s="843"/>
      <c r="F31" s="859">
        <v>22000000</v>
      </c>
      <c r="G31" s="859">
        <v>12000000</v>
      </c>
      <c r="H31" s="730">
        <f t="shared" si="1"/>
        <v>0.5454545454545454</v>
      </c>
    </row>
    <row r="32" spans="1:8" ht="12.75">
      <c r="A32" s="725" t="s">
        <v>33</v>
      </c>
      <c r="B32" s="1420" t="s">
        <v>268</v>
      </c>
      <c r="C32" s="1420"/>
      <c r="D32" s="1420"/>
      <c r="E32" s="1420"/>
      <c r="F32" s="732">
        <v>4500000</v>
      </c>
      <c r="G32" s="732"/>
      <c r="H32" s="33">
        <f t="shared" si="1"/>
        <v>0</v>
      </c>
    </row>
    <row r="33" spans="1:8" ht="12.75">
      <c r="A33" s="725" t="s">
        <v>80</v>
      </c>
      <c r="B33" s="1420" t="s">
        <v>269</v>
      </c>
      <c r="C33" s="1420"/>
      <c r="D33" s="1420"/>
      <c r="E33" s="1420"/>
      <c r="F33" s="732"/>
      <c r="G33" s="732"/>
      <c r="H33" s="33"/>
    </row>
    <row r="34" spans="1:8" ht="12.75">
      <c r="A34" s="725" t="s">
        <v>81</v>
      </c>
      <c r="B34" s="1420" t="s">
        <v>270</v>
      </c>
      <c r="C34" s="1420"/>
      <c r="D34" s="1420"/>
      <c r="E34" s="1420"/>
      <c r="F34" s="732">
        <v>7945000</v>
      </c>
      <c r="G34" s="732">
        <v>7160000</v>
      </c>
      <c r="H34" s="33">
        <f t="shared" si="1"/>
        <v>0.9011957205789805</v>
      </c>
    </row>
    <row r="35" spans="1:8" ht="12.75">
      <c r="A35" s="42" t="s">
        <v>207</v>
      </c>
      <c r="B35" s="1430" t="s">
        <v>18</v>
      </c>
      <c r="C35" s="1433"/>
      <c r="D35" s="1433"/>
      <c r="E35" s="1434"/>
      <c r="F35" s="43">
        <v>80898436</v>
      </c>
      <c r="G35" s="43">
        <v>41245712</v>
      </c>
      <c r="H35" s="44">
        <f t="shared" si="1"/>
        <v>0.5098456044317099</v>
      </c>
    </row>
    <row r="36" spans="1:8" ht="12.75">
      <c r="A36" s="39" t="s">
        <v>10</v>
      </c>
      <c r="B36" s="1011" t="s">
        <v>337</v>
      </c>
      <c r="C36" s="1007"/>
      <c r="D36" s="1007"/>
      <c r="E36" s="1008"/>
      <c r="F36" s="40"/>
      <c r="G36" s="40"/>
      <c r="H36" s="44"/>
    </row>
    <row r="37" spans="1:8" ht="12.75">
      <c r="A37" s="45" t="s">
        <v>19</v>
      </c>
      <c r="B37" s="1425" t="s">
        <v>26</v>
      </c>
      <c r="C37" s="1428"/>
      <c r="D37" s="1428"/>
      <c r="E37" s="1429"/>
      <c r="F37" s="46"/>
      <c r="G37" s="46"/>
      <c r="H37" s="33"/>
    </row>
    <row r="38" spans="1:8" ht="12.75">
      <c r="A38" s="45" t="s">
        <v>20</v>
      </c>
      <c r="B38" s="47" t="s">
        <v>584</v>
      </c>
      <c r="C38" s="48"/>
      <c r="D38" s="48"/>
      <c r="E38" s="49"/>
      <c r="F38" s="46"/>
      <c r="G38" s="46"/>
      <c r="H38" s="33"/>
    </row>
    <row r="39" spans="1:8" ht="12.75">
      <c r="A39" s="39" t="s">
        <v>11</v>
      </c>
      <c r="B39" s="1430" t="s">
        <v>338</v>
      </c>
      <c r="C39" s="1430"/>
      <c r="D39" s="1430"/>
      <c r="E39" s="1431"/>
      <c r="F39" s="40"/>
      <c r="G39" s="40"/>
      <c r="H39" s="44"/>
    </row>
    <row r="40" spans="1:18" ht="12.75">
      <c r="A40" s="41" t="s">
        <v>19</v>
      </c>
      <c r="B40" s="1425" t="s">
        <v>27</v>
      </c>
      <c r="C40" s="1425"/>
      <c r="D40" s="1425"/>
      <c r="E40" s="1432"/>
      <c r="F40" s="32"/>
      <c r="G40" s="32"/>
      <c r="H40" s="33"/>
      <c r="R40" t="s">
        <v>46</v>
      </c>
    </row>
    <row r="41" spans="1:8" ht="12.75">
      <c r="A41" s="41" t="s">
        <v>20</v>
      </c>
      <c r="B41" s="1425" t="s">
        <v>28</v>
      </c>
      <c r="C41" s="1425"/>
      <c r="D41" s="1425"/>
      <c r="E41" s="1432"/>
      <c r="F41" s="32"/>
      <c r="G41" s="32"/>
      <c r="H41" s="33"/>
    </row>
    <row r="42" spans="1:8" ht="12.75">
      <c r="A42" s="42" t="s">
        <v>12</v>
      </c>
      <c r="B42" s="1433" t="s">
        <v>339</v>
      </c>
      <c r="C42" s="1426"/>
      <c r="D42" s="1426"/>
      <c r="E42" s="1427"/>
      <c r="F42" s="43">
        <f>F43</f>
        <v>294051230</v>
      </c>
      <c r="G42" s="43">
        <v>503580567</v>
      </c>
      <c r="H42" s="44">
        <f>G42/F42</f>
        <v>1.7125606548219505</v>
      </c>
    </row>
    <row r="43" spans="1:8" ht="12.75">
      <c r="A43" s="41" t="s">
        <v>19</v>
      </c>
      <c r="B43" s="1425" t="s">
        <v>340</v>
      </c>
      <c r="C43" s="1426"/>
      <c r="D43" s="1426"/>
      <c r="E43" s="1427"/>
      <c r="F43" s="32">
        <v>294051230</v>
      </c>
      <c r="G43" s="32">
        <v>503580567</v>
      </c>
      <c r="H43" s="44">
        <f>G43/F43</f>
        <v>1.7125606548219505</v>
      </c>
    </row>
    <row r="44" spans="1:10" ht="12.75">
      <c r="A44" s="41"/>
      <c r="B44" s="1425"/>
      <c r="C44" s="1426"/>
      <c r="D44" s="1426"/>
      <c r="E44" s="1427"/>
      <c r="F44" s="32"/>
      <c r="G44" s="32"/>
      <c r="H44" s="33"/>
      <c r="J44" s="822"/>
    </row>
    <row r="45" spans="1:8" ht="12.75">
      <c r="A45" s="724"/>
      <c r="B45" s="1433"/>
      <c r="C45" s="1433"/>
      <c r="D45" s="1433"/>
      <c r="E45" s="1434"/>
      <c r="F45" s="43"/>
      <c r="G45" s="43"/>
      <c r="H45" s="44"/>
    </row>
    <row r="46" spans="1:8" ht="13.5" thickBot="1">
      <c r="A46" s="722"/>
      <c r="B46" s="1436"/>
      <c r="C46" s="1436"/>
      <c r="D46" s="1436"/>
      <c r="E46" s="1437"/>
      <c r="F46" s="734"/>
      <c r="G46" s="734"/>
      <c r="H46" s="735"/>
    </row>
    <row r="47" spans="1:8" ht="17.25" thickBot="1" thickTop="1">
      <c r="A47" s="1438" t="s">
        <v>73</v>
      </c>
      <c r="B47" s="1439"/>
      <c r="C47" s="1439"/>
      <c r="D47" s="1439"/>
      <c r="E47" s="1440"/>
      <c r="F47" s="66">
        <f>F15+F28+F35+F42</f>
        <v>629424386</v>
      </c>
      <c r="G47" s="66">
        <f>G15+G28+G35+G42</f>
        <v>784271464</v>
      </c>
      <c r="H47" s="411">
        <f>G47/F47</f>
        <v>1.2460137888588256</v>
      </c>
    </row>
    <row r="48" spans="1:8" ht="16.5" thickTop="1">
      <c r="A48" s="781"/>
      <c r="B48" s="782"/>
      <c r="C48" s="782"/>
      <c r="D48" s="782"/>
      <c r="E48" s="782"/>
      <c r="F48" s="783"/>
      <c r="G48" s="783"/>
      <c r="H48" s="784"/>
    </row>
    <row r="49" spans="1:8" ht="15.75">
      <c r="A49" s="781"/>
      <c r="B49" s="782"/>
      <c r="C49" s="782"/>
      <c r="D49" s="782"/>
      <c r="E49" s="782"/>
      <c r="F49" s="783"/>
      <c r="G49" s="783"/>
      <c r="H49" s="784"/>
    </row>
    <row r="50" spans="1:8" ht="15.75">
      <c r="A50" s="781"/>
      <c r="B50" s="782"/>
      <c r="C50" s="782"/>
      <c r="D50" s="782"/>
      <c r="E50" s="782"/>
      <c r="F50" s="783"/>
      <c r="G50" s="783"/>
      <c r="H50" s="784"/>
    </row>
    <row r="51" spans="1:8" ht="15.75">
      <c r="A51" s="781"/>
      <c r="B51" s="782"/>
      <c r="C51" s="782"/>
      <c r="D51" s="782"/>
      <c r="E51" s="782"/>
      <c r="F51" s="783"/>
      <c r="G51" s="783"/>
      <c r="H51" s="784"/>
    </row>
    <row r="52" spans="1:8" ht="15.75">
      <c r="A52" s="781"/>
      <c r="B52" s="782"/>
      <c r="C52" s="782"/>
      <c r="D52" s="782"/>
      <c r="E52" s="782"/>
      <c r="F52" s="783"/>
      <c r="G52" s="783"/>
      <c r="H52" s="784"/>
    </row>
    <row r="53" spans="1:8" ht="15.75">
      <c r="A53" s="781"/>
      <c r="B53" s="782"/>
      <c r="C53" s="782"/>
      <c r="D53" s="782"/>
      <c r="E53" s="782"/>
      <c r="F53" s="783"/>
      <c r="G53" s="783"/>
      <c r="H53" s="784"/>
    </row>
    <row r="54" spans="1:8" ht="15.75">
      <c r="A54" s="781"/>
      <c r="B54" s="782"/>
      <c r="C54" s="782"/>
      <c r="D54" s="782"/>
      <c r="E54" s="782"/>
      <c r="F54" s="783"/>
      <c r="G54" s="783"/>
      <c r="H54" s="784"/>
    </row>
    <row r="55" spans="1:8" ht="15.75">
      <c r="A55" s="781"/>
      <c r="B55" s="782"/>
      <c r="C55" s="782"/>
      <c r="D55" s="782"/>
      <c r="E55" s="782"/>
      <c r="F55" s="783"/>
      <c r="G55" s="783"/>
      <c r="H55" s="784"/>
    </row>
    <row r="56" spans="1:8" ht="15.75">
      <c r="A56" s="781"/>
      <c r="B56" s="782"/>
      <c r="C56" s="782"/>
      <c r="D56" s="782"/>
      <c r="E56" s="782"/>
      <c r="F56" s="783"/>
      <c r="G56" s="783"/>
      <c r="H56" s="784"/>
    </row>
    <row r="57" spans="1:8" ht="15.75">
      <c r="A57" s="781"/>
      <c r="B57" s="782"/>
      <c r="C57" s="782"/>
      <c r="D57" s="782"/>
      <c r="E57" s="782"/>
      <c r="F57" s="783"/>
      <c r="G57" s="783"/>
      <c r="H57" s="784"/>
    </row>
    <row r="58" spans="1:8" ht="15.75">
      <c r="A58" s="781"/>
      <c r="B58" s="782"/>
      <c r="C58" s="782"/>
      <c r="D58" s="782"/>
      <c r="E58" s="782"/>
      <c r="F58" s="783"/>
      <c r="G58" s="783"/>
      <c r="H58" s="784"/>
    </row>
    <row r="59" spans="1:8" ht="15.75">
      <c r="A59" s="781"/>
      <c r="B59" s="782"/>
      <c r="C59" s="782"/>
      <c r="D59" s="782"/>
      <c r="E59" s="782"/>
      <c r="F59" s="783"/>
      <c r="G59" s="783"/>
      <c r="H59" s="784"/>
    </row>
    <row r="60" spans="1:8" ht="15.75">
      <c r="A60" s="781"/>
      <c r="B60" s="782"/>
      <c r="C60" s="782"/>
      <c r="D60" s="782"/>
      <c r="E60" s="782"/>
      <c r="F60" s="783"/>
      <c r="G60" s="783"/>
      <c r="H60" s="784"/>
    </row>
    <row r="61" spans="1:8" ht="15.75">
      <c r="A61" s="781"/>
      <c r="B61" s="782"/>
      <c r="C61" s="782"/>
      <c r="D61" s="782"/>
      <c r="E61" s="782"/>
      <c r="F61" s="783"/>
      <c r="G61" s="783"/>
      <c r="H61" s="784"/>
    </row>
    <row r="62" spans="1:8" ht="15.75">
      <c r="A62" s="781"/>
      <c r="B62" s="782"/>
      <c r="C62" s="782"/>
      <c r="D62" s="782"/>
      <c r="E62" s="782"/>
      <c r="F62" s="783"/>
      <c r="G62" s="783"/>
      <c r="H62" s="784"/>
    </row>
    <row r="63" spans="1:8" ht="15.75">
      <c r="A63" s="781"/>
      <c r="B63" s="782"/>
      <c r="C63" s="782"/>
      <c r="D63" s="782"/>
      <c r="E63" s="782"/>
      <c r="F63" s="783"/>
      <c r="G63" s="783"/>
      <c r="H63" s="784"/>
    </row>
    <row r="64" spans="1:8" ht="15.75">
      <c r="A64" s="781"/>
      <c r="B64" s="782"/>
      <c r="C64" s="782"/>
      <c r="D64" s="782"/>
      <c r="E64" s="782"/>
      <c r="F64" s="783"/>
      <c r="G64" s="783"/>
      <c r="H64" s="784"/>
    </row>
    <row r="65" spans="1:8" ht="15.75">
      <c r="A65" s="781"/>
      <c r="B65" s="782"/>
      <c r="C65" s="782"/>
      <c r="D65" s="782"/>
      <c r="E65" s="782"/>
      <c r="F65" s="783"/>
      <c r="G65" s="783"/>
      <c r="H65" s="784"/>
    </row>
    <row r="66" spans="1:8" ht="15.75">
      <c r="A66" s="781"/>
      <c r="B66" s="782"/>
      <c r="C66" s="782"/>
      <c r="D66" s="782"/>
      <c r="E66" s="782"/>
      <c r="F66" s="783"/>
      <c r="G66" s="783"/>
      <c r="H66" s="784"/>
    </row>
    <row r="67" spans="1:8" ht="15.75">
      <c r="A67" s="781"/>
      <c r="B67" s="782"/>
      <c r="C67" s="782"/>
      <c r="D67" s="782"/>
      <c r="E67" s="782"/>
      <c r="F67" s="783"/>
      <c r="G67" s="783"/>
      <c r="H67" s="784"/>
    </row>
    <row r="68" spans="1:8" ht="15.75">
      <c r="A68" s="781"/>
      <c r="B68" s="782"/>
      <c r="C68" s="782"/>
      <c r="D68" s="782"/>
      <c r="E68" s="782"/>
      <c r="F68" s="783"/>
      <c r="G68" s="783"/>
      <c r="H68" s="784"/>
    </row>
    <row r="69" spans="1:8" ht="15.75">
      <c r="A69" s="781"/>
      <c r="B69" s="782"/>
      <c r="C69" s="782"/>
      <c r="D69" s="782"/>
      <c r="E69" s="782"/>
      <c r="F69" s="783"/>
      <c r="G69" s="783"/>
      <c r="H69" s="784"/>
    </row>
    <row r="70" spans="1:8" ht="15.75">
      <c r="A70" s="781"/>
      <c r="B70" s="782"/>
      <c r="C70" s="782"/>
      <c r="D70" s="782"/>
      <c r="E70" s="782"/>
      <c r="F70" s="783"/>
      <c r="G70" s="783"/>
      <c r="H70" s="784"/>
    </row>
    <row r="71" spans="1:8" ht="15.75">
      <c r="A71" s="781"/>
      <c r="B71" s="782"/>
      <c r="C71" s="782"/>
      <c r="D71" s="782"/>
      <c r="E71" s="782"/>
      <c r="F71" s="783"/>
      <c r="G71" s="783"/>
      <c r="H71" s="784"/>
    </row>
    <row r="72" spans="1:8" ht="15.75">
      <c r="A72" s="781"/>
      <c r="B72" s="782"/>
      <c r="C72" s="782"/>
      <c r="D72" s="782"/>
      <c r="E72" s="782"/>
      <c r="F72" s="783"/>
      <c r="G72" s="783"/>
      <c r="H72" s="784"/>
    </row>
    <row r="73" spans="1:8" ht="15.75">
      <c r="A73" s="781"/>
      <c r="B73" s="782"/>
      <c r="C73" s="782"/>
      <c r="D73" s="782"/>
      <c r="E73" s="782"/>
      <c r="F73" s="783"/>
      <c r="G73" s="783"/>
      <c r="H73" s="784"/>
    </row>
    <row r="74" spans="1:8" ht="15.75">
      <c r="A74" s="781"/>
      <c r="B74" s="782"/>
      <c r="C74" s="782"/>
      <c r="D74" s="782"/>
      <c r="E74" s="782"/>
      <c r="F74" s="783"/>
      <c r="G74" s="783"/>
      <c r="H74" s="784"/>
    </row>
    <row r="75" spans="1:8" ht="15.75">
      <c r="A75" s="781"/>
      <c r="B75" s="782"/>
      <c r="C75" s="782"/>
      <c r="D75" s="782"/>
      <c r="E75" s="782"/>
      <c r="F75" s="783"/>
      <c r="G75" s="783"/>
      <c r="H75" s="784"/>
    </row>
    <row r="76" spans="1:8" ht="15.75">
      <c r="A76" s="781"/>
      <c r="B76" s="782"/>
      <c r="C76" s="782"/>
      <c r="D76" s="782"/>
      <c r="E76" s="782"/>
      <c r="F76" s="783"/>
      <c r="G76" s="783"/>
      <c r="H76" s="784"/>
    </row>
    <row r="77" spans="1:8" ht="15.75">
      <c r="A77" s="781"/>
      <c r="B77" s="782"/>
      <c r="C77" s="782"/>
      <c r="D77" s="782"/>
      <c r="E77" s="782"/>
      <c r="F77" s="783"/>
      <c r="G77" s="783"/>
      <c r="H77" s="784"/>
    </row>
    <row r="78" spans="1:8" ht="15.75">
      <c r="A78" s="781"/>
      <c r="B78" s="782"/>
      <c r="C78" s="782"/>
      <c r="D78" s="782"/>
      <c r="E78" s="782"/>
      <c r="F78" s="783"/>
      <c r="G78" s="783"/>
      <c r="H78" s="784"/>
    </row>
    <row r="79" spans="1:8" ht="15.75">
      <c r="A79" s="781"/>
      <c r="B79" s="782"/>
      <c r="C79" s="782"/>
      <c r="D79" s="782"/>
      <c r="E79" s="782"/>
      <c r="F79" s="783"/>
      <c r="G79" s="783"/>
      <c r="H79" s="784"/>
    </row>
    <row r="80" spans="1:8" ht="15.75">
      <c r="A80" s="781"/>
      <c r="B80" s="782"/>
      <c r="C80" s="782"/>
      <c r="D80" s="782"/>
      <c r="E80" s="782"/>
      <c r="F80" s="783"/>
      <c r="G80" s="783"/>
      <c r="H80" s="784"/>
    </row>
    <row r="81" spans="1:8" ht="15.75">
      <c r="A81" s="781"/>
      <c r="B81" s="782"/>
      <c r="C81" s="782"/>
      <c r="D81" s="782"/>
      <c r="E81" s="782"/>
      <c r="F81" s="783"/>
      <c r="G81" s="783"/>
      <c r="H81" s="784"/>
    </row>
    <row r="82" spans="1:8" ht="15.75">
      <c r="A82" s="781"/>
      <c r="B82" s="782"/>
      <c r="C82" s="782"/>
      <c r="D82" s="782"/>
      <c r="E82" s="782"/>
      <c r="F82" s="783"/>
      <c r="G82" s="783"/>
      <c r="H82" s="784"/>
    </row>
    <row r="83" spans="1:8" ht="15.75">
      <c r="A83" s="781"/>
      <c r="B83" s="782"/>
      <c r="C83" s="782"/>
      <c r="D83" s="782"/>
      <c r="E83" s="782"/>
      <c r="F83" s="783"/>
      <c r="G83" s="783"/>
      <c r="H83" s="784"/>
    </row>
    <row r="84" spans="1:8" ht="15.75">
      <c r="A84" s="781"/>
      <c r="B84" s="782"/>
      <c r="C84" s="782"/>
      <c r="D84" s="782"/>
      <c r="E84" s="782"/>
      <c r="F84" s="783"/>
      <c r="G84" s="783"/>
      <c r="H84" s="784"/>
    </row>
    <row r="85" spans="1:8" ht="15.75">
      <c r="A85" s="781"/>
      <c r="B85" s="782"/>
      <c r="C85" s="782"/>
      <c r="D85" s="782"/>
      <c r="E85" s="782"/>
      <c r="F85" s="783"/>
      <c r="G85" s="783"/>
      <c r="H85" s="784"/>
    </row>
    <row r="86" spans="1:8" ht="15.75">
      <c r="A86" s="781"/>
      <c r="B86" s="782"/>
      <c r="C86" s="782"/>
      <c r="D86" s="782"/>
      <c r="E86" s="782"/>
      <c r="F86" s="783"/>
      <c r="G86" s="783"/>
      <c r="H86" s="784"/>
    </row>
    <row r="87" spans="1:8" ht="15.75">
      <c r="A87" s="781"/>
      <c r="B87" s="782"/>
      <c r="C87" s="782"/>
      <c r="D87" s="782"/>
      <c r="E87" s="782"/>
      <c r="F87" s="783"/>
      <c r="G87" s="783"/>
      <c r="H87" s="784"/>
    </row>
    <row r="88" spans="1:8" ht="15.75">
      <c r="A88" s="781"/>
      <c r="B88" s="782"/>
      <c r="C88" s="782"/>
      <c r="D88" s="782"/>
      <c r="E88" s="782"/>
      <c r="F88" s="783"/>
      <c r="G88" s="783"/>
      <c r="H88" s="784"/>
    </row>
    <row r="89" spans="1:8" ht="15.75">
      <c r="A89" s="781"/>
      <c r="B89" s="782"/>
      <c r="C89" s="782"/>
      <c r="D89" s="782"/>
      <c r="E89" s="782"/>
      <c r="F89" s="783"/>
      <c r="G89" s="783"/>
      <c r="H89" s="784"/>
    </row>
    <row r="90" spans="1:8" ht="15.75">
      <c r="A90" s="781"/>
      <c r="B90" s="782"/>
      <c r="C90" s="782"/>
      <c r="D90" s="782"/>
      <c r="E90" s="782"/>
      <c r="F90" s="783"/>
      <c r="G90" s="783"/>
      <c r="H90" s="784"/>
    </row>
    <row r="91" spans="1:8" ht="15.75">
      <c r="A91" s="781"/>
      <c r="B91" s="782"/>
      <c r="C91" s="782"/>
      <c r="D91" s="782"/>
      <c r="E91" s="782"/>
      <c r="F91" s="783"/>
      <c r="G91" s="783"/>
      <c r="H91" s="784"/>
    </row>
    <row r="92" spans="1:8" ht="15.75">
      <c r="A92" s="781"/>
      <c r="B92" s="782"/>
      <c r="C92" s="782"/>
      <c r="D92" s="782"/>
      <c r="E92" s="782"/>
      <c r="F92" s="783"/>
      <c r="G92" s="783"/>
      <c r="H92" s="784"/>
    </row>
    <row r="93" spans="1:8" ht="15.75">
      <c r="A93" s="781"/>
      <c r="B93" s="782"/>
      <c r="C93" s="782"/>
      <c r="D93" s="782"/>
      <c r="E93" s="782"/>
      <c r="F93" s="783"/>
      <c r="G93" s="783"/>
      <c r="H93" s="784"/>
    </row>
    <row r="94" spans="1:8" ht="15.75">
      <c r="A94" s="781"/>
      <c r="B94" s="782"/>
      <c r="C94" s="782"/>
      <c r="D94" s="782"/>
      <c r="E94" s="782"/>
      <c r="F94" s="783"/>
      <c r="G94" s="783"/>
      <c r="H94" s="784"/>
    </row>
    <row r="95" spans="1:8" ht="15.75">
      <c r="A95" s="781"/>
      <c r="B95" s="782"/>
      <c r="C95" s="782"/>
      <c r="D95" s="782"/>
      <c r="E95" s="782"/>
      <c r="F95" s="783"/>
      <c r="G95" s="783"/>
      <c r="H95" s="784"/>
    </row>
    <row r="96" spans="1:8" ht="15.75">
      <c r="A96" s="781"/>
      <c r="B96" s="782"/>
      <c r="C96" s="782"/>
      <c r="D96" s="782"/>
      <c r="E96" s="782"/>
      <c r="F96" s="783"/>
      <c r="G96" s="783"/>
      <c r="H96" s="784"/>
    </row>
    <row r="97" spans="1:8" ht="15.75">
      <c r="A97" s="781"/>
      <c r="B97" s="782"/>
      <c r="C97" s="782"/>
      <c r="D97" s="782"/>
      <c r="E97" s="782"/>
      <c r="F97" s="783"/>
      <c r="G97" s="783"/>
      <c r="H97" s="784"/>
    </row>
    <row r="98" spans="1:8" ht="12.75">
      <c r="A98" s="53"/>
      <c r="B98" s="54"/>
      <c r="C98" s="54"/>
      <c r="D98" s="54"/>
      <c r="E98" s="54"/>
      <c r="F98" s="55"/>
      <c r="G98" s="55"/>
      <c r="H98" s="55"/>
    </row>
    <row r="99" spans="1:8" ht="12.75">
      <c r="A99" s="53"/>
      <c r="B99" s="54"/>
      <c r="C99" s="54"/>
      <c r="D99" s="54"/>
      <c r="E99" s="54"/>
      <c r="F99" s="55"/>
      <c r="G99" s="55"/>
      <c r="H99" s="55"/>
    </row>
    <row r="100" spans="1:8" ht="12.75">
      <c r="A100" s="53"/>
      <c r="B100" s="54"/>
      <c r="C100" s="54"/>
      <c r="D100" s="54"/>
      <c r="E100" s="54"/>
      <c r="F100" s="55"/>
      <c r="G100" s="55"/>
      <c r="H100" s="55"/>
    </row>
    <row r="101" spans="1:8" ht="12.75">
      <c r="A101" s="53"/>
      <c r="B101" s="54"/>
      <c r="C101" s="54"/>
      <c r="D101" s="54"/>
      <c r="E101" s="54"/>
      <c r="F101" s="55"/>
      <c r="G101" s="55"/>
      <c r="H101" s="55"/>
    </row>
    <row r="102" spans="1:8" ht="12.75">
      <c r="A102" s="53"/>
      <c r="B102" s="54"/>
      <c r="C102" s="54"/>
      <c r="D102" s="54"/>
      <c r="E102" s="54"/>
      <c r="F102" s="55"/>
      <c r="G102" s="55"/>
      <c r="H102" s="55"/>
    </row>
    <row r="103" spans="1:8" ht="12.75">
      <c r="A103" s="53"/>
      <c r="B103" s="54"/>
      <c r="C103" s="54"/>
      <c r="D103" s="54"/>
      <c r="E103" s="54"/>
      <c r="F103" s="55"/>
      <c r="G103" s="55"/>
      <c r="H103" s="55"/>
    </row>
    <row r="104" spans="1:8" ht="12.75">
      <c r="A104" s="53"/>
      <c r="B104" s="54"/>
      <c r="C104" s="54"/>
      <c r="D104" s="54"/>
      <c r="E104" s="54"/>
      <c r="F104" s="55"/>
      <c r="G104" s="55"/>
      <c r="H104" s="55"/>
    </row>
    <row r="105" spans="1:8" ht="12.75">
      <c r="A105" s="53"/>
      <c r="B105" s="54"/>
      <c r="C105" s="54"/>
      <c r="D105" s="54"/>
      <c r="E105" s="54"/>
      <c r="F105" s="55"/>
      <c r="G105" s="55"/>
      <c r="H105" s="55"/>
    </row>
    <row r="106" spans="1:8" ht="12.75">
      <c r="A106" s="53"/>
      <c r="B106" s="54"/>
      <c r="C106" s="54"/>
      <c r="D106" s="54"/>
      <c r="E106" s="54"/>
      <c r="F106" s="55"/>
      <c r="G106" s="55"/>
      <c r="H106" s="55"/>
    </row>
    <row r="107" spans="1:13" ht="12.75">
      <c r="A107" s="53"/>
      <c r="B107" s="54"/>
      <c r="C107" s="54"/>
      <c r="D107" s="54"/>
      <c r="E107" s="54"/>
      <c r="F107" s="55"/>
      <c r="G107" s="55"/>
      <c r="H107" s="55"/>
      <c r="M107" s="778"/>
    </row>
    <row r="108" spans="1:13" ht="12.75">
      <c r="A108" s="53"/>
      <c r="B108" s="54"/>
      <c r="C108" s="54"/>
      <c r="D108" s="54"/>
      <c r="E108" s="54"/>
      <c r="F108" s="55"/>
      <c r="G108" s="55"/>
      <c r="H108" s="55"/>
      <c r="M108" s="778"/>
    </row>
    <row r="109" spans="1:13" ht="12.75">
      <c r="A109" s="53"/>
      <c r="B109" s="54"/>
      <c r="C109" s="54"/>
      <c r="D109" s="54"/>
      <c r="E109" s="54"/>
      <c r="F109" s="55"/>
      <c r="G109" s="55"/>
      <c r="H109" s="55"/>
      <c r="M109" s="778"/>
    </row>
    <row r="110" spans="1:13" ht="12.75">
      <c r="A110" s="53"/>
      <c r="B110" s="54"/>
      <c r="C110" s="54"/>
      <c r="D110" s="54"/>
      <c r="E110" s="54"/>
      <c r="F110" s="55"/>
      <c r="G110" s="55"/>
      <c r="H110" s="55"/>
      <c r="M110" s="778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51"/>
      <c r="B112" s="56"/>
      <c r="C112" s="56"/>
      <c r="D112" s="56"/>
      <c r="E112" s="56"/>
      <c r="F112" s="56"/>
      <c r="G112" s="91"/>
      <c r="H112" s="92"/>
    </row>
    <row r="113" spans="1:8" ht="12.75">
      <c r="A113" s="51"/>
      <c r="B113" s="56"/>
      <c r="C113" s="56"/>
      <c r="D113" s="56"/>
      <c r="E113" s="56"/>
      <c r="F113" s="56"/>
      <c r="G113" s="91"/>
      <c r="H113" s="92"/>
    </row>
    <row r="114" spans="1:8" ht="12.75">
      <c r="A114" s="51"/>
      <c r="B114" s="56"/>
      <c r="C114" s="56"/>
      <c r="D114" s="56"/>
      <c r="E114" s="56"/>
      <c r="F114" s="56"/>
      <c r="G114" s="91"/>
      <c r="H114" s="92"/>
    </row>
    <row r="115" spans="1:8" ht="12.75">
      <c r="A115" s="51"/>
      <c r="B115" s="56"/>
      <c r="C115" s="56"/>
      <c r="D115" s="56"/>
      <c r="E115" s="56"/>
      <c r="F115" s="56"/>
      <c r="G115" s="91"/>
      <c r="H115" s="92"/>
    </row>
    <row r="116" spans="1:8" ht="12.75">
      <c r="A116" s="51"/>
      <c r="B116" s="56"/>
      <c r="C116" s="56"/>
      <c r="D116" s="56"/>
      <c r="E116" s="56"/>
      <c r="F116" s="56"/>
      <c r="G116" s="91"/>
      <c r="H116" s="92"/>
    </row>
    <row r="117" spans="1:8" ht="12.75">
      <c r="A117" s="51"/>
      <c r="B117" s="56"/>
      <c r="C117" s="56"/>
      <c r="D117" s="56"/>
      <c r="E117" s="56"/>
      <c r="F117" s="56"/>
      <c r="G117" s="91"/>
      <c r="H117" s="92"/>
    </row>
    <row r="118" spans="1:8" ht="12.75">
      <c r="A118" s="51"/>
      <c r="B118" s="56"/>
      <c r="C118" s="56"/>
      <c r="D118" s="56"/>
      <c r="E118" s="56"/>
      <c r="F118" s="56"/>
      <c r="G118" s="91"/>
      <c r="H118" s="92"/>
    </row>
    <row r="119" spans="1:8" ht="12.75">
      <c r="A119" s="51"/>
      <c r="B119" s="56"/>
      <c r="C119" s="56"/>
      <c r="D119" s="56"/>
      <c r="E119" s="56"/>
      <c r="F119" s="56"/>
      <c r="G119" s="56"/>
      <c r="H119" s="56"/>
    </row>
    <row r="120" spans="1:8" ht="12.75">
      <c r="A120" s="51"/>
      <c r="B120" s="56"/>
      <c r="C120" s="56"/>
      <c r="D120" s="56"/>
      <c r="E120" s="56"/>
      <c r="F120" s="56"/>
      <c r="G120" s="91"/>
      <c r="H120" s="92" t="s">
        <v>281</v>
      </c>
    </row>
    <row r="121" spans="1:8" ht="12.75">
      <c r="A121" s="51"/>
      <c r="B121" s="56"/>
      <c r="C121" s="56"/>
      <c r="D121" s="56"/>
      <c r="E121" s="56"/>
      <c r="F121" s="56"/>
      <c r="G121" s="56"/>
      <c r="H121" s="56"/>
    </row>
    <row r="122" spans="1:8" ht="20.25" customHeight="1" thickBot="1">
      <c r="A122" s="23"/>
      <c r="B122" s="23"/>
      <c r="C122" s="23"/>
      <c r="D122" s="23"/>
      <c r="E122" s="23"/>
      <c r="F122" s="23"/>
      <c r="G122" s="1406" t="s">
        <v>429</v>
      </c>
      <c r="H122" s="1406"/>
    </row>
    <row r="123" spans="1:8" ht="13.5" customHeight="1" thickTop="1">
      <c r="A123" s="1414" t="s">
        <v>0</v>
      </c>
      <c r="B123" s="1416" t="s">
        <v>1</v>
      </c>
      <c r="C123" s="1416"/>
      <c r="D123" s="1416"/>
      <c r="E123" s="1417"/>
      <c r="F123" s="1421" t="s">
        <v>15</v>
      </c>
      <c r="G123" s="1421" t="s">
        <v>519</v>
      </c>
      <c r="H123" s="1412" t="s">
        <v>16</v>
      </c>
    </row>
    <row r="124" spans="1:8" ht="32.25" customHeight="1">
      <c r="A124" s="1415"/>
      <c r="B124" s="1418"/>
      <c r="C124" s="1418"/>
      <c r="D124" s="1418"/>
      <c r="E124" s="1419"/>
      <c r="F124" s="1422"/>
      <c r="G124" s="1422"/>
      <c r="H124" s="1413"/>
    </row>
    <row r="125" spans="1:8" ht="12.75">
      <c r="A125" s="57"/>
      <c r="B125" s="1428" t="s">
        <v>5</v>
      </c>
      <c r="C125" s="1428"/>
      <c r="D125" s="1428"/>
      <c r="E125" s="1428"/>
      <c r="F125" s="58"/>
      <c r="G125" s="58"/>
      <c r="H125" s="59"/>
    </row>
    <row r="126" spans="1:8" ht="12.75">
      <c r="A126" s="860" t="s">
        <v>6</v>
      </c>
      <c r="B126" s="1408" t="s">
        <v>271</v>
      </c>
      <c r="C126" s="1435"/>
      <c r="D126" s="1435"/>
      <c r="E126" s="1435"/>
      <c r="F126" s="861">
        <v>138345252</v>
      </c>
      <c r="G126" s="861">
        <v>142629126</v>
      </c>
      <c r="H126" s="63">
        <f>G126/F126</f>
        <v>1.030965095932602</v>
      </c>
    </row>
    <row r="127" spans="1:8" ht="12.75">
      <c r="A127" s="862" t="s">
        <v>8</v>
      </c>
      <c r="B127" s="1441" t="s">
        <v>585</v>
      </c>
      <c r="C127" s="1442"/>
      <c r="D127" s="1442"/>
      <c r="E127" s="1442"/>
      <c r="F127" s="863">
        <v>24063959</v>
      </c>
      <c r="G127" s="863">
        <v>20859638</v>
      </c>
      <c r="H127" s="63">
        <f aca="true" t="shared" si="2" ref="H127:H132">G127/F127</f>
        <v>0.866841486889169</v>
      </c>
    </row>
    <row r="128" spans="1:8" ht="12.75">
      <c r="A128" s="864" t="s">
        <v>9</v>
      </c>
      <c r="B128" s="1443" t="s">
        <v>272</v>
      </c>
      <c r="C128" s="1407"/>
      <c r="D128" s="1407"/>
      <c r="E128" s="1408"/>
      <c r="F128" s="861">
        <v>109598179</v>
      </c>
      <c r="G128" s="861">
        <v>115945232</v>
      </c>
      <c r="H128" s="63">
        <f t="shared" si="2"/>
        <v>1.0579120297245084</v>
      </c>
    </row>
    <row r="129" spans="1:8" ht="12.75">
      <c r="A129" s="50" t="s">
        <v>10</v>
      </c>
      <c r="B129" s="1444" t="s">
        <v>205</v>
      </c>
      <c r="C129" s="1445"/>
      <c r="D129" s="1445"/>
      <c r="E129" s="1446"/>
      <c r="F129" s="62">
        <v>1900000</v>
      </c>
      <c r="G129" s="62">
        <v>1900000</v>
      </c>
      <c r="H129" s="63">
        <f>G129/F129</f>
        <v>1</v>
      </c>
    </row>
    <row r="130" spans="1:8" ht="12.75">
      <c r="A130" s="724" t="s">
        <v>11</v>
      </c>
      <c r="B130" s="1408" t="s">
        <v>341</v>
      </c>
      <c r="C130" s="1447"/>
      <c r="D130" s="1447"/>
      <c r="E130" s="1447"/>
      <c r="F130" s="861">
        <f>F131+F132+F133</f>
        <v>221785038</v>
      </c>
      <c r="G130" s="861">
        <f>G131+G132+G133</f>
        <v>290126684</v>
      </c>
      <c r="H130" s="63">
        <f t="shared" si="2"/>
        <v>1.3081436268933524</v>
      </c>
    </row>
    <row r="131" spans="1:8" ht="12.75">
      <c r="A131" s="722" t="s">
        <v>19</v>
      </c>
      <c r="B131" s="841" t="s">
        <v>346</v>
      </c>
      <c r="C131" s="1036"/>
      <c r="D131" s="1036"/>
      <c r="E131" s="869"/>
      <c r="F131" s="1037">
        <v>1130466</v>
      </c>
      <c r="G131" s="1037">
        <v>1900235</v>
      </c>
      <c r="H131" s="1038">
        <f>G131/F131</f>
        <v>1.680930695836938</v>
      </c>
    </row>
    <row r="132" spans="1:8" ht="12.75">
      <c r="A132" s="1035" t="s">
        <v>20</v>
      </c>
      <c r="B132" s="841" t="s">
        <v>345</v>
      </c>
      <c r="C132" s="1036"/>
      <c r="D132" s="1036"/>
      <c r="E132" s="869"/>
      <c r="F132" s="1037">
        <v>2067528</v>
      </c>
      <c r="G132" s="1037">
        <v>3073737</v>
      </c>
      <c r="H132" s="1039">
        <f t="shared" si="2"/>
        <v>1.486672490046084</v>
      </c>
    </row>
    <row r="133" spans="1:8" ht="12.75">
      <c r="A133" s="1035" t="s">
        <v>31</v>
      </c>
      <c r="B133" s="841" t="s">
        <v>42</v>
      </c>
      <c r="C133" s="1036"/>
      <c r="D133" s="1036"/>
      <c r="E133" s="869"/>
      <c r="F133" s="1037">
        <v>218587044</v>
      </c>
      <c r="G133" s="1037">
        <v>285152712</v>
      </c>
      <c r="H133" s="1039">
        <f>G133/F133</f>
        <v>1.304527051475201</v>
      </c>
    </row>
    <row r="134" spans="1:8" ht="12.75">
      <c r="A134" s="724" t="s">
        <v>12</v>
      </c>
      <c r="B134" s="842" t="s">
        <v>342</v>
      </c>
      <c r="C134" s="1033"/>
      <c r="D134" s="866"/>
      <c r="E134" s="867"/>
      <c r="F134" s="861">
        <v>104544563</v>
      </c>
      <c r="G134" s="861">
        <v>210806434</v>
      </c>
      <c r="H134" s="63">
        <f>G134/F134</f>
        <v>2.0164265644307107</v>
      </c>
    </row>
    <row r="135" spans="1:8" ht="12.75">
      <c r="A135" s="724" t="s">
        <v>13</v>
      </c>
      <c r="B135" s="842" t="s">
        <v>343</v>
      </c>
      <c r="C135" s="1033"/>
      <c r="D135" s="866"/>
      <c r="E135" s="867"/>
      <c r="F135" s="1166">
        <v>28183045</v>
      </c>
      <c r="G135" s="861">
        <v>1000000</v>
      </c>
      <c r="H135" s="63">
        <f>G135/F135</f>
        <v>0.03548232634195489</v>
      </c>
    </row>
    <row r="136" spans="1:8" ht="12.75">
      <c r="A136" s="724" t="s">
        <v>14</v>
      </c>
      <c r="B136" s="842" t="s">
        <v>344</v>
      </c>
      <c r="C136" s="1033"/>
      <c r="D136" s="1033"/>
      <c r="E136" s="1034"/>
      <c r="F136" s="861">
        <v>1004350</v>
      </c>
      <c r="G136" s="861">
        <v>1004350</v>
      </c>
      <c r="H136" s="63">
        <f>G136/F136</f>
        <v>1</v>
      </c>
    </row>
    <row r="137" spans="1:8" ht="12.75">
      <c r="A137" s="722" t="s">
        <v>19</v>
      </c>
      <c r="B137" s="841" t="s">
        <v>347</v>
      </c>
      <c r="C137" s="868"/>
      <c r="D137" s="868"/>
      <c r="E137" s="869"/>
      <c r="F137" s="61">
        <v>1004350</v>
      </c>
      <c r="G137" s="61">
        <v>1004350</v>
      </c>
      <c r="H137" s="60">
        <f>G137/F137</f>
        <v>1</v>
      </c>
    </row>
    <row r="138" spans="1:8" ht="12.75">
      <c r="A138" s="725" t="s">
        <v>20</v>
      </c>
      <c r="B138" s="1529" t="s">
        <v>348</v>
      </c>
      <c r="C138" s="1530"/>
      <c r="D138" s="1530"/>
      <c r="E138" s="1531"/>
      <c r="F138" s="64"/>
      <c r="G138" s="64"/>
      <c r="H138" s="63"/>
    </row>
    <row r="139" spans="1:8" ht="13.5" thickBot="1">
      <c r="A139" s="865" t="s">
        <v>273</v>
      </c>
      <c r="B139" s="1009" t="s">
        <v>349</v>
      </c>
      <c r="C139" s="1033"/>
      <c r="D139" s="1033"/>
      <c r="E139" s="1034"/>
      <c r="F139" s="62"/>
      <c r="G139" s="62"/>
      <c r="H139" s="63"/>
    </row>
    <row r="140" spans="1:8" ht="14.25" thickBot="1" thickTop="1">
      <c r="A140" s="1532" t="s">
        <v>165</v>
      </c>
      <c r="B140" s="1533"/>
      <c r="C140" s="1533"/>
      <c r="D140" s="1533"/>
      <c r="E140" s="1534"/>
      <c r="F140" s="52">
        <f>F126+F127+F128+F129+F130+F134+F135+F136</f>
        <v>629424386</v>
      </c>
      <c r="G140" s="52">
        <f>G126+G127+G128+G129+G130+G134+G135+G136</f>
        <v>784271464</v>
      </c>
      <c r="H140" s="694">
        <f>G140/F140</f>
        <v>1.2460137888588256</v>
      </c>
    </row>
    <row r="141" spans="1:8" ht="14.25" thickBot="1" thickTop="1">
      <c r="A141" s="1448" t="s">
        <v>36</v>
      </c>
      <c r="B141" s="1449"/>
      <c r="C141" s="1449"/>
      <c r="D141" s="1449"/>
      <c r="E141" s="1450"/>
      <c r="F141" s="1349">
        <v>41.65</v>
      </c>
      <c r="G141" s="1349">
        <v>42.8</v>
      </c>
      <c r="H141" s="65">
        <f>G141/F141</f>
        <v>1.027611044417767</v>
      </c>
    </row>
    <row r="142" spans="1:8" ht="13.5" thickTop="1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  <row r="241" spans="1:8" ht="12.75">
      <c r="A241" s="23"/>
      <c r="B241" s="23"/>
      <c r="C241" s="23"/>
      <c r="D241" s="23"/>
      <c r="E241" s="23"/>
      <c r="F241" s="23"/>
      <c r="G241" s="23"/>
      <c r="H241" s="23"/>
    </row>
    <row r="242" spans="1:8" ht="12.75">
      <c r="A242" s="23"/>
      <c r="B242" s="23"/>
      <c r="C242" s="23"/>
      <c r="D242" s="23"/>
      <c r="E242" s="23"/>
      <c r="F242" s="23"/>
      <c r="G242" s="23"/>
      <c r="H242" s="23"/>
    </row>
    <row r="243" spans="1:8" ht="12.75">
      <c r="A243" s="23"/>
      <c r="B243" s="23"/>
      <c r="C243" s="23"/>
      <c r="D243" s="23"/>
      <c r="E243" s="23"/>
      <c r="F243" s="23"/>
      <c r="G243" s="23"/>
      <c r="H243" s="23"/>
    </row>
    <row r="244" spans="1:8" ht="12.75">
      <c r="A244" s="23"/>
      <c r="B244" s="23"/>
      <c r="C244" s="23"/>
      <c r="D244" s="23"/>
      <c r="E244" s="23"/>
      <c r="F244" s="23"/>
      <c r="G244" s="23"/>
      <c r="H244" s="23"/>
    </row>
    <row r="245" spans="1:8" ht="12.75">
      <c r="A245" s="23"/>
      <c r="B245" s="23"/>
      <c r="C245" s="23"/>
      <c r="D245" s="23"/>
      <c r="E245" s="23"/>
      <c r="F245" s="23"/>
      <c r="G245" s="23"/>
      <c r="H245" s="23"/>
    </row>
    <row r="246" spans="1:8" ht="12.75">
      <c r="A246" s="23"/>
      <c r="B246" s="23"/>
      <c r="C246" s="23"/>
      <c r="D246" s="23"/>
      <c r="E246" s="23"/>
      <c r="F246" s="23"/>
      <c r="G246" s="23"/>
      <c r="H246" s="23"/>
    </row>
    <row r="247" spans="1:8" ht="12.75">
      <c r="A247" s="23"/>
      <c r="B247" s="23"/>
      <c r="C247" s="23"/>
      <c r="D247" s="23"/>
      <c r="E247" s="23"/>
      <c r="F247" s="23"/>
      <c r="G247" s="23"/>
      <c r="H247" s="23"/>
    </row>
    <row r="248" spans="1:8" ht="12.75">
      <c r="A248" s="23"/>
      <c r="B248" s="23"/>
      <c r="C248" s="23"/>
      <c r="D248" s="23"/>
      <c r="E248" s="23"/>
      <c r="F248" s="23"/>
      <c r="G248" s="23"/>
      <c r="H248" s="23"/>
    </row>
    <row r="249" spans="1:8" ht="12.75">
      <c r="A249" s="23"/>
      <c r="B249" s="23"/>
      <c r="C249" s="23"/>
      <c r="D249" s="23"/>
      <c r="E249" s="23"/>
      <c r="F249" s="23"/>
      <c r="G249" s="23"/>
      <c r="H249" s="23"/>
    </row>
    <row r="250" spans="1:8" ht="12.75">
      <c r="A250" s="67"/>
      <c r="B250" s="67"/>
      <c r="C250" s="67"/>
      <c r="D250" s="67"/>
      <c r="E250" s="1451"/>
      <c r="F250" s="1451"/>
      <c r="G250" s="1451"/>
      <c r="H250" s="1451"/>
    </row>
    <row r="251" spans="1:8" ht="12.75">
      <c r="A251" s="67"/>
      <c r="B251" s="67"/>
      <c r="C251" s="67"/>
      <c r="D251" s="67"/>
      <c r="E251" s="1010"/>
      <c r="F251" s="1010"/>
      <c r="G251" s="1010"/>
      <c r="H251" s="1010"/>
    </row>
    <row r="252" spans="1:8" ht="12.75">
      <c r="A252" s="67"/>
      <c r="B252" s="67"/>
      <c r="C252" s="67"/>
      <c r="D252" s="67"/>
      <c r="E252" s="67"/>
      <c r="F252" s="67"/>
      <c r="G252" s="67"/>
      <c r="H252" s="68"/>
    </row>
    <row r="253" spans="1:8" ht="12.75">
      <c r="A253" s="1405" t="s">
        <v>612</v>
      </c>
      <c r="B253" s="1405"/>
      <c r="C253" s="1405"/>
      <c r="D253" s="1405"/>
      <c r="E253" s="1405"/>
      <c r="F253" s="1405"/>
      <c r="G253" s="1405"/>
      <c r="H253" s="1405"/>
    </row>
    <row r="254" spans="1:8" ht="12.75">
      <c r="A254" s="1405" t="s">
        <v>518</v>
      </c>
      <c r="B254" s="1405"/>
      <c r="C254" s="1405"/>
      <c r="D254" s="1405"/>
      <c r="E254" s="1405"/>
      <c r="F254" s="1405"/>
      <c r="G254" s="1405"/>
      <c r="H254" s="1405"/>
    </row>
    <row r="255" spans="1:8" ht="12.75">
      <c r="A255" s="1452" t="s">
        <v>145</v>
      </c>
      <c r="B255" s="1452"/>
      <c r="C255" s="1452"/>
      <c r="D255" s="1452"/>
      <c r="E255" s="1452"/>
      <c r="F255" s="1452"/>
      <c r="G255" s="1452"/>
      <c r="H255" s="1452"/>
    </row>
    <row r="256" spans="1:8" ht="12.75">
      <c r="A256" s="69"/>
      <c r="B256" s="69"/>
      <c r="C256" s="69"/>
      <c r="D256" s="69"/>
      <c r="E256" s="69"/>
      <c r="F256" s="69"/>
      <c r="G256" s="69"/>
      <c r="H256" s="69"/>
    </row>
    <row r="257" spans="1:8" ht="12.75">
      <c r="A257" s="67"/>
      <c r="B257" s="67"/>
      <c r="C257" s="69"/>
      <c r="D257" s="69"/>
      <c r="E257" s="69"/>
      <c r="F257" s="69"/>
      <c r="G257" s="69"/>
      <c r="H257" s="69"/>
    </row>
    <row r="258" spans="1:8" ht="12.75">
      <c r="A258" s="67"/>
      <c r="B258" s="67"/>
      <c r="C258" s="69"/>
      <c r="D258" s="69"/>
      <c r="E258" s="69"/>
      <c r="F258" s="69"/>
      <c r="G258" s="69"/>
      <c r="H258" s="69"/>
    </row>
    <row r="259" spans="1:8" ht="13.5" thickBot="1">
      <c r="A259" s="67"/>
      <c r="B259" s="67"/>
      <c r="C259" s="67"/>
      <c r="D259" s="67"/>
      <c r="E259" s="67"/>
      <c r="F259" s="67"/>
      <c r="G259" s="1406" t="s">
        <v>429</v>
      </c>
      <c r="H259" s="1406"/>
    </row>
    <row r="260" spans="1:8" ht="21.75" customHeight="1" thickTop="1">
      <c r="A260" s="1414" t="s">
        <v>0</v>
      </c>
      <c r="B260" s="1416" t="s">
        <v>1</v>
      </c>
      <c r="C260" s="1416"/>
      <c r="D260" s="1416"/>
      <c r="E260" s="1417"/>
      <c r="F260" s="1421" t="s">
        <v>15</v>
      </c>
      <c r="G260" s="1421" t="s">
        <v>519</v>
      </c>
      <c r="H260" s="1412" t="s">
        <v>16</v>
      </c>
    </row>
    <row r="261" spans="1:8" ht="12.75">
      <c r="A261" s="1415"/>
      <c r="B261" s="1418"/>
      <c r="C261" s="1418"/>
      <c r="D261" s="1418"/>
      <c r="E261" s="1419"/>
      <c r="F261" s="1422"/>
      <c r="G261" s="1422"/>
      <c r="H261" s="1413"/>
    </row>
    <row r="262" spans="1:8" ht="12.75">
      <c r="A262" s="1456" t="s">
        <v>37</v>
      </c>
      <c r="B262" s="1457"/>
      <c r="C262" s="1457"/>
      <c r="D262" s="1457"/>
      <c r="E262" s="1457"/>
      <c r="F262" s="1458"/>
      <c r="G262" s="1458"/>
      <c r="H262" s="1459"/>
    </row>
    <row r="263" spans="1:8" ht="12.75">
      <c r="A263" s="72" t="s">
        <v>3</v>
      </c>
      <c r="B263" s="1460" t="s">
        <v>5</v>
      </c>
      <c r="C263" s="1460"/>
      <c r="D263" s="1460"/>
      <c r="E263" s="1460"/>
      <c r="F263" s="70"/>
      <c r="G263" s="70"/>
      <c r="H263" s="71"/>
    </row>
    <row r="264" spans="1:8" ht="12.75">
      <c r="A264" s="80" t="s">
        <v>6</v>
      </c>
      <c r="B264" s="1461" t="s">
        <v>330</v>
      </c>
      <c r="C264" s="1461"/>
      <c r="D264" s="1461"/>
      <c r="E264" s="1462"/>
      <c r="F264" s="82">
        <f>F265</f>
        <v>185118553</v>
      </c>
      <c r="G264" s="82">
        <f>G265</f>
        <v>210553820</v>
      </c>
      <c r="H264" s="83">
        <f>G264/F264</f>
        <v>1.1373998801730045</v>
      </c>
    </row>
    <row r="265" spans="1:8" ht="12.75">
      <c r="A265" s="84" t="s">
        <v>19</v>
      </c>
      <c r="B265" s="1463" t="s">
        <v>233</v>
      </c>
      <c r="C265" s="1454"/>
      <c r="D265" s="1454"/>
      <c r="E265" s="1455"/>
      <c r="F265" s="76">
        <f>F266+F267+F268+F269+F270+F272</f>
        <v>185118553</v>
      </c>
      <c r="G265" s="76">
        <f>G266+G267+G268+G269+G270+G272</f>
        <v>210553820</v>
      </c>
      <c r="H265" s="77">
        <f aca="true" t="shared" si="3" ref="H265:H273">G265/F265</f>
        <v>1.1373998801730045</v>
      </c>
    </row>
    <row r="266" spans="1:8" ht="12.75">
      <c r="A266" s="744" t="s">
        <v>22</v>
      </c>
      <c r="B266" s="1464" t="s">
        <v>235</v>
      </c>
      <c r="C266" s="1465"/>
      <c r="D266" s="1465"/>
      <c r="E266" s="1466"/>
      <c r="F266" s="78">
        <v>69048109</v>
      </c>
      <c r="G266" s="78">
        <v>81532115</v>
      </c>
      <c r="H266" s="79">
        <f t="shared" si="3"/>
        <v>1.1808015625742916</v>
      </c>
    </row>
    <row r="267" spans="1:8" ht="12.75">
      <c r="A267" s="744" t="s">
        <v>23</v>
      </c>
      <c r="B267" s="1464" t="s">
        <v>232</v>
      </c>
      <c r="C267" s="1465"/>
      <c r="D267" s="1465"/>
      <c r="E267" s="1466"/>
      <c r="F267" s="78">
        <v>43621670</v>
      </c>
      <c r="G267" s="78">
        <v>50082000</v>
      </c>
      <c r="H267" s="79">
        <f t="shared" si="3"/>
        <v>1.1480990984526727</v>
      </c>
    </row>
    <row r="268" spans="1:8" ht="12.75">
      <c r="A268" s="744" t="s">
        <v>24</v>
      </c>
      <c r="B268" s="1464" t="s">
        <v>586</v>
      </c>
      <c r="C268" s="1465"/>
      <c r="D268" s="1465"/>
      <c r="E268" s="1466"/>
      <c r="F268" s="78">
        <v>27768082</v>
      </c>
      <c r="G268" s="78">
        <v>30491195</v>
      </c>
      <c r="H268" s="79">
        <f t="shared" si="3"/>
        <v>1.0980662978451303</v>
      </c>
    </row>
    <row r="269" spans="1:8" ht="12.75">
      <c r="A269" s="1360" t="s">
        <v>25</v>
      </c>
      <c r="B269" s="776" t="s">
        <v>580</v>
      </c>
      <c r="C269" s="745"/>
      <c r="D269" s="745"/>
      <c r="E269" s="747"/>
      <c r="F269" s="746">
        <v>26914210</v>
      </c>
      <c r="G269" s="746">
        <v>27140185</v>
      </c>
      <c r="H269" s="79">
        <f t="shared" si="3"/>
        <v>1.0083961223457794</v>
      </c>
    </row>
    <row r="270" spans="1:8" ht="12.75">
      <c r="A270" s="1360" t="s">
        <v>202</v>
      </c>
      <c r="B270" s="776" t="s">
        <v>581</v>
      </c>
      <c r="C270" s="745"/>
      <c r="D270" s="745"/>
      <c r="E270" s="747"/>
      <c r="F270" s="746">
        <v>2690901</v>
      </c>
      <c r="G270" s="746">
        <v>4689370</v>
      </c>
      <c r="H270" s="79">
        <f t="shared" si="3"/>
        <v>1.742676523588196</v>
      </c>
    </row>
    <row r="271" spans="1:8" ht="12.75">
      <c r="A271" s="1027" t="s">
        <v>326</v>
      </c>
      <c r="B271" s="788" t="s">
        <v>328</v>
      </c>
      <c r="C271" s="739"/>
      <c r="D271" s="739"/>
      <c r="E271" s="739"/>
      <c r="F271" s="786"/>
      <c r="G271" s="786"/>
      <c r="H271" s="1211"/>
    </row>
    <row r="272" spans="1:8" ht="12.75">
      <c r="A272" s="1027" t="s">
        <v>520</v>
      </c>
      <c r="B272" s="788" t="s">
        <v>327</v>
      </c>
      <c r="C272" s="739"/>
      <c r="D272" s="739"/>
      <c r="E272" s="739"/>
      <c r="F272" s="1287">
        <v>15075581</v>
      </c>
      <c r="G272" s="1026">
        <v>16618955</v>
      </c>
      <c r="H272" s="79">
        <f t="shared" si="3"/>
        <v>1.102375755866391</v>
      </c>
    </row>
    <row r="273" spans="1:8" ht="12.75">
      <c r="A273" s="1027"/>
      <c r="B273" s="1040" t="s">
        <v>329</v>
      </c>
      <c r="C273" s="739"/>
      <c r="D273" s="739"/>
      <c r="E273" s="739"/>
      <c r="F273" s="1288">
        <v>6403666</v>
      </c>
      <c r="G273" s="1026">
        <v>7774191</v>
      </c>
      <c r="H273" s="79">
        <f t="shared" si="3"/>
        <v>1.2140219368093215</v>
      </c>
    </row>
    <row r="274" spans="1:8" ht="12.75">
      <c r="A274" s="741" t="s">
        <v>8</v>
      </c>
      <c r="B274" s="1479" t="s">
        <v>206</v>
      </c>
      <c r="C274" s="1479"/>
      <c r="D274" s="1479"/>
      <c r="E274" s="1472"/>
      <c r="F274" s="742">
        <f>F275+F276+F277+F278+F280</f>
        <v>39455000</v>
      </c>
      <c r="G274" s="742">
        <f>G275+G276+G277+G278+G279+G280</f>
        <v>24170000</v>
      </c>
      <c r="H274" s="743">
        <f>G274/F274</f>
        <v>0.6125966290710937</v>
      </c>
    </row>
    <row r="275" spans="1:8" ht="12.75">
      <c r="A275" s="858" t="s">
        <v>264</v>
      </c>
      <c r="B275" s="857" t="s">
        <v>265</v>
      </c>
      <c r="C275" s="842"/>
      <c r="D275" s="842"/>
      <c r="E275" s="843"/>
      <c r="F275" s="859">
        <v>10000</v>
      </c>
      <c r="G275" s="859">
        <v>10000</v>
      </c>
      <c r="H275" s="730">
        <f aca="true" t="shared" si="4" ref="H275:H281">G275/F275</f>
        <v>1</v>
      </c>
    </row>
    <row r="276" spans="1:8" ht="12.75">
      <c r="A276" s="858" t="s">
        <v>20</v>
      </c>
      <c r="B276" s="857" t="s">
        <v>266</v>
      </c>
      <c r="C276" s="857"/>
      <c r="D276" s="842"/>
      <c r="E276" s="843"/>
      <c r="F276" s="859">
        <v>5000000</v>
      </c>
      <c r="G276" s="859">
        <v>5000000</v>
      </c>
      <c r="H276" s="730">
        <f t="shared" si="4"/>
        <v>1</v>
      </c>
    </row>
    <row r="277" spans="1:8" ht="12.75">
      <c r="A277" s="858" t="s">
        <v>31</v>
      </c>
      <c r="B277" s="857" t="s">
        <v>267</v>
      </c>
      <c r="C277" s="857"/>
      <c r="D277" s="857"/>
      <c r="E277" s="843"/>
      <c r="F277" s="859">
        <v>22000000</v>
      </c>
      <c r="G277" s="859">
        <v>12000000</v>
      </c>
      <c r="H277" s="730">
        <f t="shared" si="4"/>
        <v>0.5454545454545454</v>
      </c>
    </row>
    <row r="278" spans="1:8" ht="12.75">
      <c r="A278" s="725" t="s">
        <v>33</v>
      </c>
      <c r="B278" s="1420" t="s">
        <v>268</v>
      </c>
      <c r="C278" s="1420"/>
      <c r="D278" s="1420"/>
      <c r="E278" s="1420"/>
      <c r="F278" s="732">
        <v>4500000</v>
      </c>
      <c r="G278" s="732"/>
      <c r="H278" s="33">
        <f t="shared" si="4"/>
        <v>0</v>
      </c>
    </row>
    <row r="279" spans="1:8" ht="12.75">
      <c r="A279" s="725" t="s">
        <v>80</v>
      </c>
      <c r="B279" s="1420" t="s">
        <v>269</v>
      </c>
      <c r="C279" s="1420"/>
      <c r="D279" s="1420"/>
      <c r="E279" s="1420"/>
      <c r="F279" s="732"/>
      <c r="G279" s="732"/>
      <c r="H279" s="33"/>
    </row>
    <row r="280" spans="1:8" ht="12.75">
      <c r="A280" s="725" t="s">
        <v>81</v>
      </c>
      <c r="B280" s="1420" t="s">
        <v>270</v>
      </c>
      <c r="C280" s="1420"/>
      <c r="D280" s="1420"/>
      <c r="E280" s="1420"/>
      <c r="F280" s="732">
        <v>7945000</v>
      </c>
      <c r="G280" s="732">
        <v>7160000</v>
      </c>
      <c r="H280" s="33">
        <f t="shared" si="4"/>
        <v>0.9011957205789805</v>
      </c>
    </row>
    <row r="281" spans="1:8" ht="12.75">
      <c r="A281" s="724" t="s">
        <v>207</v>
      </c>
      <c r="B281" s="842" t="s">
        <v>18</v>
      </c>
      <c r="C281" s="842"/>
      <c r="D281" s="842"/>
      <c r="E281" s="843"/>
      <c r="F281" s="1041">
        <v>80898436</v>
      </c>
      <c r="G281" s="1041">
        <v>41245712</v>
      </c>
      <c r="H281" s="44">
        <f t="shared" si="4"/>
        <v>0.5098456044317099</v>
      </c>
    </row>
    <row r="282" spans="1:8" ht="12.75">
      <c r="A282" s="80" t="s">
        <v>11</v>
      </c>
      <c r="B282" s="73" t="s">
        <v>237</v>
      </c>
      <c r="C282" s="73"/>
      <c r="D282" s="73"/>
      <c r="E282" s="81"/>
      <c r="F282" s="82"/>
      <c r="G282" s="82"/>
      <c r="H282" s="83"/>
    </row>
    <row r="283" spans="1:8" ht="12.75">
      <c r="A283" s="84" t="s">
        <v>19</v>
      </c>
      <c r="B283" s="74" t="s">
        <v>38</v>
      </c>
      <c r="C283" s="74"/>
      <c r="D283" s="74"/>
      <c r="E283" s="75"/>
      <c r="F283" s="85"/>
      <c r="G283" s="85"/>
      <c r="H283" s="86"/>
    </row>
    <row r="284" spans="1:8" ht="12.75">
      <c r="A284" s="80" t="s">
        <v>39</v>
      </c>
      <c r="B284" s="1453" t="s">
        <v>339</v>
      </c>
      <c r="C284" s="1454"/>
      <c r="D284" s="1454"/>
      <c r="E284" s="1455"/>
      <c r="F284" s="82">
        <f>F285</f>
        <v>294051230</v>
      </c>
      <c r="G284" s="82">
        <f>G285</f>
        <v>503580567</v>
      </c>
      <c r="H284" s="83">
        <f>G284/F284</f>
        <v>1.7125606548219505</v>
      </c>
    </row>
    <row r="285" spans="1:8" ht="12.75">
      <c r="A285" s="84" t="s">
        <v>19</v>
      </c>
      <c r="B285" s="1463" t="s">
        <v>340</v>
      </c>
      <c r="C285" s="1454"/>
      <c r="D285" s="1454"/>
      <c r="E285" s="1455"/>
      <c r="F285" s="1235">
        <v>294051230</v>
      </c>
      <c r="G285" s="1235">
        <v>503580567</v>
      </c>
      <c r="H285" s="87">
        <f>G285/F285</f>
        <v>1.7125606548219505</v>
      </c>
    </row>
    <row r="286" spans="1:8" ht="15.75" thickBot="1">
      <c r="A286" s="1535" t="s">
        <v>166</v>
      </c>
      <c r="B286" s="1536"/>
      <c r="C286" s="1536"/>
      <c r="D286" s="1536"/>
      <c r="E286" s="1537"/>
      <c r="F286" s="748">
        <f>F264+F274+F281+F284</f>
        <v>599523219</v>
      </c>
      <c r="G286" s="748">
        <f>G264+G274+G281+G284</f>
        <v>779550099</v>
      </c>
      <c r="H286" s="749">
        <f>G286/F286</f>
        <v>1.3002834157120444</v>
      </c>
    </row>
    <row r="287" spans="1:8" ht="13.5" thickTop="1">
      <c r="A287" s="89"/>
      <c r="B287" s="88"/>
      <c r="C287" s="88"/>
      <c r="D287" s="88"/>
      <c r="E287" s="88"/>
      <c r="F287" s="90"/>
      <c r="G287" s="90"/>
      <c r="H287" s="90"/>
    </row>
    <row r="288" spans="1:8" ht="12.75">
      <c r="A288" s="89"/>
      <c r="B288" s="88"/>
      <c r="C288" s="88"/>
      <c r="D288" s="88"/>
      <c r="E288" s="88"/>
      <c r="F288" s="90"/>
      <c r="G288" s="90"/>
      <c r="H288" s="90"/>
    </row>
    <row r="289" spans="1:8" ht="12.75">
      <c r="A289" s="89"/>
      <c r="B289" s="88"/>
      <c r="C289" s="88"/>
      <c r="D289" s="88"/>
      <c r="E289" s="88"/>
      <c r="F289" s="90"/>
      <c r="G289" s="90"/>
      <c r="H289" s="90"/>
    </row>
    <row r="290" spans="1:8" ht="12.75">
      <c r="A290" s="89"/>
      <c r="B290" s="88"/>
      <c r="C290" s="88"/>
      <c r="D290" s="88"/>
      <c r="E290" s="88"/>
      <c r="F290" s="90"/>
      <c r="G290" s="90"/>
      <c r="H290" s="90"/>
    </row>
    <row r="291" spans="1:8" ht="12.75">
      <c r="A291" s="89"/>
      <c r="B291" s="88"/>
      <c r="C291" s="88"/>
      <c r="D291" s="88"/>
      <c r="E291" s="88"/>
      <c r="F291" s="90"/>
      <c r="G291" s="90"/>
      <c r="H291" s="90"/>
    </row>
    <row r="292" spans="1:8" ht="12.75">
      <c r="A292" s="91"/>
      <c r="B292" s="91"/>
      <c r="C292" s="91"/>
      <c r="D292" s="91"/>
      <c r="E292" s="91"/>
      <c r="F292" s="91"/>
      <c r="G292" s="91"/>
      <c r="H292" s="90"/>
    </row>
    <row r="293" spans="1:8" ht="12.75">
      <c r="A293" s="91"/>
      <c r="B293" s="91"/>
      <c r="C293" s="91"/>
      <c r="D293" s="91"/>
      <c r="E293" s="91"/>
      <c r="F293" s="91"/>
      <c r="G293" s="91"/>
      <c r="H293" s="90"/>
    </row>
    <row r="294" spans="1:8" ht="12.75">
      <c r="A294" s="91"/>
      <c r="B294" s="91"/>
      <c r="C294" s="91"/>
      <c r="D294" s="91"/>
      <c r="E294" s="91"/>
      <c r="F294" s="91"/>
      <c r="G294" s="91"/>
      <c r="H294" s="90"/>
    </row>
    <row r="295" spans="1:8" ht="12.75">
      <c r="A295" s="91"/>
      <c r="B295" s="91"/>
      <c r="C295" s="91"/>
      <c r="D295" s="91"/>
      <c r="E295" s="91"/>
      <c r="F295" s="91"/>
      <c r="G295" s="91"/>
      <c r="H295" s="90"/>
    </row>
    <row r="296" spans="1:8" ht="12.75">
      <c r="A296" s="91"/>
      <c r="B296" s="91"/>
      <c r="C296" s="91"/>
      <c r="D296" s="91"/>
      <c r="E296" s="91"/>
      <c r="F296" s="91"/>
      <c r="G296" s="91"/>
      <c r="H296" s="90"/>
    </row>
    <row r="297" spans="1:8" ht="12.75">
      <c r="A297" s="91"/>
      <c r="B297" s="91"/>
      <c r="C297" s="91"/>
      <c r="D297" s="91"/>
      <c r="E297" s="91"/>
      <c r="F297" s="91"/>
      <c r="G297" s="91"/>
      <c r="H297" s="90"/>
    </row>
    <row r="298" spans="1:8" ht="12.75">
      <c r="A298" s="91"/>
      <c r="B298" s="91"/>
      <c r="C298" s="91"/>
      <c r="D298" s="91"/>
      <c r="E298" s="91"/>
      <c r="F298" s="91"/>
      <c r="G298" s="91"/>
      <c r="H298" s="90"/>
    </row>
    <row r="299" spans="1:8" ht="12.75">
      <c r="A299" s="91"/>
      <c r="B299" s="91"/>
      <c r="C299" s="91"/>
      <c r="D299" s="91"/>
      <c r="E299" s="91"/>
      <c r="F299" s="91"/>
      <c r="G299" s="91"/>
      <c r="H299" s="90"/>
    </row>
    <row r="300" spans="1:8" ht="12.75">
      <c r="A300" s="91"/>
      <c r="B300" s="91"/>
      <c r="C300" s="91"/>
      <c r="D300" s="91"/>
      <c r="E300" s="91"/>
      <c r="F300" s="91"/>
      <c r="G300" s="91"/>
      <c r="H300" s="90"/>
    </row>
    <row r="301" spans="1:8" ht="12.75">
      <c r="A301" s="91"/>
      <c r="B301" s="91"/>
      <c r="C301" s="91"/>
      <c r="D301" s="91"/>
      <c r="E301" s="91"/>
      <c r="F301" s="91"/>
      <c r="G301" s="91"/>
      <c r="H301" s="90"/>
    </row>
    <row r="302" spans="1:8" ht="12.75">
      <c r="A302" s="91"/>
      <c r="B302" s="91"/>
      <c r="C302" s="91"/>
      <c r="D302" s="91"/>
      <c r="E302" s="91"/>
      <c r="F302" s="91"/>
      <c r="G302" s="91"/>
      <c r="H302" s="90"/>
    </row>
    <row r="303" spans="1:8" ht="12.75">
      <c r="A303" s="91"/>
      <c r="B303" s="91"/>
      <c r="C303" s="91"/>
      <c r="D303" s="91"/>
      <c r="E303" s="91"/>
      <c r="F303" s="91"/>
      <c r="G303" s="91"/>
      <c r="H303" s="90"/>
    </row>
    <row r="304" spans="1:8" ht="12.75">
      <c r="A304" s="91"/>
      <c r="B304" s="91"/>
      <c r="C304" s="91"/>
      <c r="D304" s="91"/>
      <c r="E304" s="91"/>
      <c r="F304" s="91"/>
      <c r="G304" s="91"/>
      <c r="H304" s="90"/>
    </row>
    <row r="305" spans="1:8" ht="12.75">
      <c r="A305" s="91"/>
      <c r="B305" s="91"/>
      <c r="C305" s="91"/>
      <c r="D305" s="91"/>
      <c r="E305" s="91"/>
      <c r="F305" s="91"/>
      <c r="G305" s="91"/>
      <c r="H305" s="90"/>
    </row>
    <row r="306" spans="1:8" ht="12.75">
      <c r="A306" s="91"/>
      <c r="B306" s="91"/>
      <c r="C306" s="91"/>
      <c r="D306" s="91"/>
      <c r="E306" s="91"/>
      <c r="F306" s="91"/>
      <c r="G306" s="91"/>
      <c r="H306" s="90"/>
    </row>
    <row r="307" spans="1:8" ht="12.75">
      <c r="A307" s="91"/>
      <c r="B307" s="91"/>
      <c r="C307" s="91"/>
      <c r="D307" s="91"/>
      <c r="E307" s="91"/>
      <c r="F307" s="91"/>
      <c r="G307" s="91"/>
      <c r="H307" s="90"/>
    </row>
    <row r="308" spans="1:8" ht="12.75">
      <c r="A308" s="91"/>
      <c r="B308" s="91"/>
      <c r="C308" s="91"/>
      <c r="D308" s="91"/>
      <c r="E308" s="91"/>
      <c r="F308" s="91"/>
      <c r="G308" s="91"/>
      <c r="H308" s="90"/>
    </row>
    <row r="309" spans="1:8" ht="12.75">
      <c r="A309" s="91"/>
      <c r="B309" s="91"/>
      <c r="C309" s="91"/>
      <c r="D309" s="91"/>
      <c r="E309" s="91"/>
      <c r="F309" s="91"/>
      <c r="G309" s="91"/>
      <c r="H309" s="90"/>
    </row>
    <row r="310" spans="1:8" ht="12.75">
      <c r="A310" s="91"/>
      <c r="B310" s="91"/>
      <c r="C310" s="91"/>
      <c r="D310" s="91"/>
      <c r="E310" s="91"/>
      <c r="F310" s="91"/>
      <c r="G310" s="91"/>
      <c r="H310" s="90"/>
    </row>
    <row r="311" spans="1:8" ht="12.75">
      <c r="A311" s="91"/>
      <c r="B311" s="91"/>
      <c r="C311" s="91"/>
      <c r="D311" s="91"/>
      <c r="E311" s="91"/>
      <c r="F311" s="91"/>
      <c r="G311" s="91"/>
      <c r="H311" s="90"/>
    </row>
    <row r="312" spans="1:8" ht="12.75">
      <c r="A312" s="91"/>
      <c r="B312" s="91"/>
      <c r="C312" s="91"/>
      <c r="D312" s="91"/>
      <c r="E312" s="91"/>
      <c r="F312" s="91"/>
      <c r="G312" s="91"/>
      <c r="H312" s="90"/>
    </row>
    <row r="313" spans="1:8" ht="12.75">
      <c r="A313" s="91"/>
      <c r="B313" s="91"/>
      <c r="C313" s="91"/>
      <c r="D313" s="91"/>
      <c r="E313" s="91"/>
      <c r="F313" s="91"/>
      <c r="G313" s="91"/>
      <c r="H313" s="90"/>
    </row>
    <row r="314" spans="1:8" ht="12.75">
      <c r="A314" s="91"/>
      <c r="B314" s="91"/>
      <c r="C314" s="91"/>
      <c r="D314" s="91"/>
      <c r="E314" s="91"/>
      <c r="F314" s="91"/>
      <c r="G314" s="91"/>
      <c r="H314" s="90"/>
    </row>
    <row r="315" spans="1:8" ht="12.75">
      <c r="A315" s="91"/>
      <c r="B315" s="91"/>
      <c r="C315" s="91"/>
      <c r="D315" s="91"/>
      <c r="E315" s="91"/>
      <c r="F315" s="91"/>
      <c r="G315" s="91"/>
      <c r="H315" s="90"/>
    </row>
    <row r="316" spans="1:8" ht="12.75">
      <c r="A316" s="91"/>
      <c r="B316" s="91"/>
      <c r="C316" s="91"/>
      <c r="D316" s="91"/>
      <c r="E316" s="91"/>
      <c r="F316" s="91"/>
      <c r="G316" s="91"/>
      <c r="H316" s="90"/>
    </row>
    <row r="317" spans="1:8" ht="12.75">
      <c r="A317" s="91"/>
      <c r="B317" s="91"/>
      <c r="C317" s="91"/>
      <c r="D317" s="91"/>
      <c r="E317" s="91"/>
      <c r="F317" s="91"/>
      <c r="G317" s="91"/>
      <c r="H317" s="90"/>
    </row>
    <row r="318" spans="1:8" ht="12.75">
      <c r="A318" s="91"/>
      <c r="B318" s="91"/>
      <c r="C318" s="91"/>
      <c r="D318" s="91"/>
      <c r="E318" s="91"/>
      <c r="F318" s="91"/>
      <c r="G318" s="91"/>
      <c r="H318" s="90"/>
    </row>
    <row r="319" spans="1:8" ht="12.75">
      <c r="A319" s="91"/>
      <c r="B319" s="91"/>
      <c r="C319" s="91"/>
      <c r="D319" s="91"/>
      <c r="E319" s="91"/>
      <c r="F319" s="91"/>
      <c r="G319" s="91"/>
      <c r="H319" s="90"/>
    </row>
    <row r="320" spans="1:8" ht="12.75">
      <c r="A320" s="91"/>
      <c r="B320" s="91"/>
      <c r="C320" s="91"/>
      <c r="D320" s="91"/>
      <c r="E320" s="91"/>
      <c r="F320" s="91"/>
      <c r="G320" s="91"/>
      <c r="H320" s="90"/>
    </row>
    <row r="321" spans="1:8" ht="12.75">
      <c r="A321" s="91"/>
      <c r="B321" s="91"/>
      <c r="C321" s="91"/>
      <c r="D321" s="91"/>
      <c r="E321" s="91"/>
      <c r="F321" s="91"/>
      <c r="G321" s="91"/>
      <c r="H321" s="90"/>
    </row>
    <row r="322" spans="1:8" ht="12.75">
      <c r="A322" s="91"/>
      <c r="B322" s="91"/>
      <c r="C322" s="91"/>
      <c r="D322" s="91"/>
      <c r="E322" s="91"/>
      <c r="F322" s="91"/>
      <c r="G322" s="91"/>
      <c r="H322" s="90"/>
    </row>
    <row r="323" spans="1:8" ht="12.75">
      <c r="A323" s="91"/>
      <c r="B323" s="91"/>
      <c r="C323" s="91"/>
      <c r="D323" s="91"/>
      <c r="E323" s="91"/>
      <c r="F323" s="91"/>
      <c r="G323" s="91"/>
      <c r="H323" s="90"/>
    </row>
    <row r="324" spans="1:8" ht="12.75">
      <c r="A324" s="91"/>
      <c r="B324" s="91"/>
      <c r="C324" s="91"/>
      <c r="D324" s="91"/>
      <c r="E324" s="91"/>
      <c r="F324" s="91"/>
      <c r="G324" s="91"/>
      <c r="H324" s="90"/>
    </row>
    <row r="325" spans="1:8" ht="12.75">
      <c r="A325" s="91"/>
      <c r="B325" s="91"/>
      <c r="C325" s="91"/>
      <c r="D325" s="91"/>
      <c r="E325" s="91"/>
      <c r="F325" s="91"/>
      <c r="G325" s="91"/>
      <c r="H325" s="90"/>
    </row>
    <row r="326" spans="1:8" ht="12.75">
      <c r="A326" s="91"/>
      <c r="B326" s="91"/>
      <c r="C326" s="91"/>
      <c r="D326" s="91"/>
      <c r="E326" s="91"/>
      <c r="F326" s="91"/>
      <c r="G326" s="91"/>
      <c r="H326" s="90"/>
    </row>
    <row r="327" spans="1:8" ht="12.75">
      <c r="A327" s="91"/>
      <c r="B327" s="91"/>
      <c r="C327" s="91"/>
      <c r="D327" s="91"/>
      <c r="E327" s="91"/>
      <c r="F327" s="91"/>
      <c r="G327" s="91"/>
      <c r="H327" s="90"/>
    </row>
    <row r="328" spans="1:8" ht="12.75">
      <c r="A328" s="91"/>
      <c r="B328" s="91"/>
      <c r="C328" s="91"/>
      <c r="D328" s="91"/>
      <c r="E328" s="91"/>
      <c r="F328" s="91"/>
      <c r="G328" s="91"/>
      <c r="H328" s="90"/>
    </row>
    <row r="329" spans="1:8" ht="12.75">
      <c r="A329" s="91"/>
      <c r="B329" s="91"/>
      <c r="C329" s="91"/>
      <c r="D329" s="91"/>
      <c r="E329" s="91"/>
      <c r="F329" s="91"/>
      <c r="G329" s="91"/>
      <c r="H329" s="90"/>
    </row>
    <row r="330" spans="1:8" ht="12.75">
      <c r="A330" s="91"/>
      <c r="B330" s="91"/>
      <c r="C330" s="91"/>
      <c r="D330" s="91"/>
      <c r="E330" s="91"/>
      <c r="F330" s="91"/>
      <c r="G330" s="91"/>
      <c r="H330" s="90"/>
    </row>
    <row r="331" spans="1:8" ht="12.75">
      <c r="A331" s="91"/>
      <c r="B331" s="91"/>
      <c r="C331" s="91"/>
      <c r="D331" s="91"/>
      <c r="E331" s="91"/>
      <c r="F331" s="91"/>
      <c r="G331" s="91"/>
      <c r="H331" s="90"/>
    </row>
    <row r="332" spans="1:8" ht="12.75">
      <c r="A332" s="91"/>
      <c r="B332" s="91"/>
      <c r="C332" s="91"/>
      <c r="D332" s="91"/>
      <c r="E332" s="91"/>
      <c r="F332" s="91"/>
      <c r="G332" s="91"/>
      <c r="H332" s="90"/>
    </row>
    <row r="333" spans="1:8" ht="12.75">
      <c r="A333" s="91"/>
      <c r="B333" s="91"/>
      <c r="C333" s="91"/>
      <c r="D333" s="91"/>
      <c r="E333" s="91"/>
      <c r="F333" s="91"/>
      <c r="G333" s="91"/>
      <c r="H333" s="90"/>
    </row>
    <row r="334" spans="1:8" ht="12.75">
      <c r="A334" s="91"/>
      <c r="B334" s="91"/>
      <c r="C334" s="91"/>
      <c r="D334" s="91"/>
      <c r="E334" s="91"/>
      <c r="F334" s="91"/>
      <c r="G334" s="91"/>
      <c r="H334" s="90"/>
    </row>
    <row r="335" spans="1:8" ht="12.75">
      <c r="A335" s="91"/>
      <c r="B335" s="91"/>
      <c r="C335" s="91"/>
      <c r="D335" s="91"/>
      <c r="E335" s="91"/>
      <c r="F335" s="91"/>
      <c r="G335" s="91"/>
      <c r="H335" s="90"/>
    </row>
    <row r="336" spans="1:8" ht="12.75">
      <c r="A336" s="91"/>
      <c r="B336" s="91"/>
      <c r="C336" s="91"/>
      <c r="D336" s="91"/>
      <c r="E336" s="91"/>
      <c r="F336" s="91"/>
      <c r="G336" s="91"/>
      <c r="H336" s="90"/>
    </row>
    <row r="337" spans="1:8" ht="12.75">
      <c r="A337" s="91"/>
      <c r="B337" s="91"/>
      <c r="C337" s="91"/>
      <c r="D337" s="91"/>
      <c r="E337" s="91"/>
      <c r="F337" s="91"/>
      <c r="G337" s="91"/>
      <c r="H337" s="90"/>
    </row>
    <row r="338" spans="1:8" ht="12.75">
      <c r="A338" s="91"/>
      <c r="B338" s="91"/>
      <c r="C338" s="91"/>
      <c r="D338" s="91"/>
      <c r="E338" s="91"/>
      <c r="F338" s="91"/>
      <c r="G338" s="91"/>
      <c r="H338" s="90"/>
    </row>
    <row r="339" spans="1:8" ht="12.75">
      <c r="A339" s="91"/>
      <c r="B339" s="91"/>
      <c r="C339" s="91"/>
      <c r="D339" s="91"/>
      <c r="E339" s="91"/>
      <c r="F339" s="91"/>
      <c r="G339" s="91"/>
      <c r="H339" s="90"/>
    </row>
    <row r="340" spans="1:8" ht="12.75">
      <c r="A340" s="91"/>
      <c r="B340" s="91"/>
      <c r="C340" s="91"/>
      <c r="D340" s="91"/>
      <c r="E340" s="91"/>
      <c r="F340" s="91"/>
      <c r="G340" s="91"/>
      <c r="H340" s="90"/>
    </row>
    <row r="341" spans="1:8" ht="12.75">
      <c r="A341" s="91"/>
      <c r="B341" s="91"/>
      <c r="C341" s="91"/>
      <c r="D341" s="91"/>
      <c r="E341" s="91"/>
      <c r="F341" s="91"/>
      <c r="G341" s="91"/>
      <c r="H341" s="90"/>
    </row>
    <row r="342" spans="1:8" ht="12.75">
      <c r="A342" s="91"/>
      <c r="B342" s="91"/>
      <c r="C342" s="91"/>
      <c r="D342" s="91"/>
      <c r="E342" s="91"/>
      <c r="F342" s="91"/>
      <c r="G342" s="91"/>
      <c r="H342" s="90"/>
    </row>
    <row r="343" spans="1:8" ht="12.75">
      <c r="A343" s="91"/>
      <c r="B343" s="91"/>
      <c r="C343" s="91"/>
      <c r="D343" s="91"/>
      <c r="E343" s="91"/>
      <c r="F343" s="91"/>
      <c r="G343" s="91"/>
      <c r="H343" s="90"/>
    </row>
    <row r="344" spans="1:8" ht="12.75">
      <c r="A344" s="91"/>
      <c r="B344" s="91"/>
      <c r="C344" s="91"/>
      <c r="D344" s="91"/>
      <c r="E344" s="91"/>
      <c r="F344" s="91"/>
      <c r="G344" s="91"/>
      <c r="H344" s="90"/>
    </row>
    <row r="345" spans="1:8" ht="12.75">
      <c r="A345" s="91"/>
      <c r="B345" s="91"/>
      <c r="C345" s="91"/>
      <c r="D345" s="91"/>
      <c r="E345" s="91"/>
      <c r="F345" s="91"/>
      <c r="G345" s="91"/>
      <c r="H345" s="90"/>
    </row>
    <row r="346" spans="1:8" ht="12.75">
      <c r="A346" s="91"/>
      <c r="B346" s="91"/>
      <c r="C346" s="91"/>
      <c r="D346" s="91"/>
      <c r="E346" s="91"/>
      <c r="F346" s="91"/>
      <c r="G346" s="91"/>
      <c r="H346" s="90"/>
    </row>
    <row r="347" spans="1:8" ht="12.75">
      <c r="A347" s="91"/>
      <c r="B347" s="91"/>
      <c r="C347" s="91"/>
      <c r="D347" s="91"/>
      <c r="E347" s="91"/>
      <c r="F347" s="91"/>
      <c r="G347" s="91"/>
      <c r="H347" s="90"/>
    </row>
    <row r="348" spans="1:8" ht="12.75">
      <c r="A348" s="91"/>
      <c r="B348" s="91"/>
      <c r="C348" s="91"/>
      <c r="D348" s="91"/>
      <c r="E348" s="91"/>
      <c r="F348" s="91"/>
      <c r="G348" s="91"/>
      <c r="H348" s="90"/>
    </row>
    <row r="349" spans="1:8" ht="12.75">
      <c r="A349" s="91"/>
      <c r="B349" s="91"/>
      <c r="C349" s="91"/>
      <c r="D349" s="91"/>
      <c r="E349" s="91"/>
      <c r="F349" s="91"/>
      <c r="G349" s="91"/>
      <c r="H349" s="90"/>
    </row>
    <row r="350" spans="1:8" ht="12.75">
      <c r="A350" s="91"/>
      <c r="B350" s="91"/>
      <c r="C350" s="91"/>
      <c r="D350" s="91"/>
      <c r="E350" s="91"/>
      <c r="F350" s="91"/>
      <c r="G350" s="91"/>
      <c r="H350" s="90"/>
    </row>
    <row r="351" spans="1:8" ht="12.75">
      <c r="A351" s="91"/>
      <c r="B351" s="91"/>
      <c r="C351" s="91"/>
      <c r="D351" s="91"/>
      <c r="E351" s="91"/>
      <c r="F351" s="91"/>
      <c r="G351" s="91"/>
      <c r="H351" s="90"/>
    </row>
    <row r="352" spans="1:8" ht="12.75">
      <c r="A352" s="91"/>
      <c r="B352" s="91"/>
      <c r="C352" s="91"/>
      <c r="D352" s="91"/>
      <c r="E352" s="91"/>
      <c r="F352" s="91"/>
      <c r="G352" s="91"/>
      <c r="H352" s="90"/>
    </row>
    <row r="353" spans="1:8" ht="12.75">
      <c r="A353" s="91"/>
      <c r="B353" s="91"/>
      <c r="C353" s="91"/>
      <c r="D353" s="91"/>
      <c r="E353" s="91"/>
      <c r="F353" s="91"/>
      <c r="G353" s="91"/>
      <c r="H353" s="90"/>
    </row>
    <row r="354" spans="1:8" ht="12.75">
      <c r="A354" s="91"/>
      <c r="B354" s="91"/>
      <c r="C354" s="91"/>
      <c r="D354" s="91"/>
      <c r="E354" s="91"/>
      <c r="F354" s="91"/>
      <c r="G354" s="91"/>
      <c r="H354" s="90"/>
    </row>
    <row r="355" spans="1:8" ht="12.75">
      <c r="A355" s="91"/>
      <c r="B355" s="91"/>
      <c r="C355" s="91"/>
      <c r="D355" s="91"/>
      <c r="E355" s="91"/>
      <c r="F355" s="91"/>
      <c r="G355" s="91"/>
      <c r="H355" s="90"/>
    </row>
    <row r="356" spans="1:8" ht="12.75">
      <c r="A356" s="91"/>
      <c r="B356" s="91"/>
      <c r="C356" s="91"/>
      <c r="D356" s="91"/>
      <c r="E356" s="91"/>
      <c r="F356" s="91"/>
      <c r="G356" s="91"/>
      <c r="H356" s="90"/>
    </row>
    <row r="357" spans="1:8" ht="12.75">
      <c r="A357" s="91"/>
      <c r="B357" s="91"/>
      <c r="C357" s="91"/>
      <c r="D357" s="91"/>
      <c r="E357" s="91"/>
      <c r="F357" s="91"/>
      <c r="G357" s="91"/>
      <c r="H357" s="90"/>
    </row>
    <row r="358" spans="1:8" ht="12.75">
      <c r="A358" s="91"/>
      <c r="B358" s="91"/>
      <c r="C358" s="91"/>
      <c r="D358" s="91"/>
      <c r="E358" s="91"/>
      <c r="F358" s="91"/>
      <c r="G358" s="91"/>
      <c r="H358" s="90"/>
    </row>
    <row r="359" spans="1:8" ht="12.75">
      <c r="A359" s="91"/>
      <c r="B359" s="91"/>
      <c r="C359" s="91"/>
      <c r="D359" s="91"/>
      <c r="E359" s="91"/>
      <c r="F359" s="91"/>
      <c r="G359" s="91"/>
      <c r="H359" s="90"/>
    </row>
    <row r="360" spans="1:8" ht="12.75">
      <c r="A360" s="91"/>
      <c r="B360" s="91"/>
      <c r="C360" s="91"/>
      <c r="D360" s="91"/>
      <c r="E360" s="91"/>
      <c r="F360" s="91"/>
      <c r="G360" s="91"/>
      <c r="H360" s="90"/>
    </row>
    <row r="361" spans="1:8" ht="12.75">
      <c r="A361" s="91"/>
      <c r="B361" s="91"/>
      <c r="C361" s="91"/>
      <c r="D361" s="91"/>
      <c r="E361" s="91"/>
      <c r="F361" s="91"/>
      <c r="G361" s="91"/>
      <c r="H361" s="90"/>
    </row>
    <row r="362" spans="1:8" ht="12.75">
      <c r="A362" s="91"/>
      <c r="B362" s="91"/>
      <c r="C362" s="91"/>
      <c r="D362" s="91"/>
      <c r="E362" s="91"/>
      <c r="F362" s="91"/>
      <c r="G362" s="91"/>
      <c r="H362" s="91"/>
    </row>
    <row r="363" spans="1:8" ht="12.75">
      <c r="A363" s="91"/>
      <c r="B363" s="91"/>
      <c r="C363" s="91"/>
      <c r="D363" s="91"/>
      <c r="E363" s="91"/>
      <c r="F363" s="91"/>
      <c r="G363" s="91"/>
      <c r="H363" s="91"/>
    </row>
    <row r="364" spans="1:8" ht="12.75">
      <c r="A364" s="91"/>
      <c r="B364" s="91"/>
      <c r="C364" s="91"/>
      <c r="D364" s="91"/>
      <c r="E364" s="91"/>
      <c r="F364" s="91"/>
      <c r="G364" s="91"/>
      <c r="H364" s="91"/>
    </row>
    <row r="365" spans="1:8" ht="12.75">
      <c r="A365" s="91"/>
      <c r="B365" s="91"/>
      <c r="C365" s="91"/>
      <c r="D365" s="91"/>
      <c r="E365" s="91"/>
      <c r="F365" s="91"/>
      <c r="G365" s="91"/>
      <c r="H365" s="91"/>
    </row>
    <row r="366" spans="1:8" ht="12.75">
      <c r="A366" s="91"/>
      <c r="B366" s="91"/>
      <c r="C366" s="91"/>
      <c r="D366" s="91"/>
      <c r="E366" s="91"/>
      <c r="F366" s="91"/>
      <c r="G366" s="91"/>
      <c r="H366" s="91"/>
    </row>
    <row r="367" spans="1:8" ht="12.75">
      <c r="A367" s="91"/>
      <c r="B367" s="91"/>
      <c r="C367" s="91"/>
      <c r="D367" s="91"/>
      <c r="E367" s="91"/>
      <c r="F367" s="91"/>
      <c r="G367" s="91"/>
      <c r="H367" s="91"/>
    </row>
    <row r="368" spans="1:8" ht="12.75">
      <c r="A368" s="91"/>
      <c r="B368" s="91"/>
      <c r="C368" s="91"/>
      <c r="D368" s="91"/>
      <c r="E368" s="91"/>
      <c r="F368" s="91"/>
      <c r="G368" s="91"/>
      <c r="H368" s="91"/>
    </row>
    <row r="369" spans="1:8" ht="12.75">
      <c r="A369" s="91"/>
      <c r="B369" s="91"/>
      <c r="C369" s="91"/>
      <c r="D369" s="91"/>
      <c r="E369" s="91"/>
      <c r="F369" s="91"/>
      <c r="G369" s="91"/>
      <c r="H369" s="91"/>
    </row>
    <row r="370" spans="1:8" ht="12.75">
      <c r="A370" s="91"/>
      <c r="B370" s="91"/>
      <c r="C370" s="91"/>
      <c r="D370" s="91"/>
      <c r="E370" s="91"/>
      <c r="F370" s="91"/>
      <c r="G370" s="91"/>
      <c r="H370" s="91"/>
    </row>
    <row r="371" spans="1:8" ht="12.75">
      <c r="A371" s="91"/>
      <c r="B371" s="91"/>
      <c r="C371" s="91"/>
      <c r="D371" s="91"/>
      <c r="E371" s="91"/>
      <c r="F371" s="91"/>
      <c r="G371" s="91"/>
      <c r="H371" s="91"/>
    </row>
    <row r="372" spans="1:8" ht="12.75">
      <c r="A372" s="91"/>
      <c r="B372" s="91"/>
      <c r="C372" s="91"/>
      <c r="D372" s="91"/>
      <c r="E372" s="91"/>
      <c r="F372" s="91"/>
      <c r="G372" s="91"/>
      <c r="H372" s="91"/>
    </row>
    <row r="373" spans="1:8" ht="12.75">
      <c r="A373" s="91"/>
      <c r="B373" s="91"/>
      <c r="C373" s="91"/>
      <c r="D373" s="91"/>
      <c r="E373" s="91"/>
      <c r="F373" s="91"/>
      <c r="G373" s="91"/>
      <c r="H373" s="91"/>
    </row>
    <row r="374" spans="1:8" ht="12.75">
      <c r="A374" s="91"/>
      <c r="B374" s="91"/>
      <c r="C374" s="91"/>
      <c r="D374" s="91"/>
      <c r="E374" s="91"/>
      <c r="F374" s="91"/>
      <c r="G374" s="91"/>
      <c r="H374" s="91"/>
    </row>
    <row r="375" spans="1:8" ht="12.75">
      <c r="A375" s="91"/>
      <c r="B375" s="91"/>
      <c r="C375" s="91"/>
      <c r="D375" s="91"/>
      <c r="E375" s="91"/>
      <c r="F375" s="91"/>
      <c r="G375" s="91"/>
      <c r="H375" s="91"/>
    </row>
    <row r="376" spans="1:8" ht="12.75">
      <c r="A376" s="91"/>
      <c r="B376" s="91"/>
      <c r="C376" s="91"/>
      <c r="D376" s="91"/>
      <c r="E376" s="91"/>
      <c r="F376" s="91"/>
      <c r="G376" s="91"/>
      <c r="H376" s="91"/>
    </row>
    <row r="377" spans="1:8" ht="12.75">
      <c r="A377" s="91"/>
      <c r="B377" s="91"/>
      <c r="C377" s="91"/>
      <c r="D377" s="91"/>
      <c r="E377" s="91"/>
      <c r="F377" s="91"/>
      <c r="G377" s="91"/>
      <c r="H377" s="91"/>
    </row>
    <row r="378" spans="1:8" ht="12.75">
      <c r="A378" s="91"/>
      <c r="B378" s="91"/>
      <c r="C378" s="91"/>
      <c r="D378" s="91"/>
      <c r="E378" s="91"/>
      <c r="F378" s="91"/>
      <c r="G378" s="91"/>
      <c r="H378" s="91"/>
    </row>
    <row r="379" spans="1:8" ht="12.75">
      <c r="A379" s="91"/>
      <c r="B379" s="91"/>
      <c r="C379" s="91"/>
      <c r="D379" s="91"/>
      <c r="E379" s="91"/>
      <c r="F379" s="91"/>
      <c r="G379" s="91"/>
      <c r="H379" s="91"/>
    </row>
    <row r="380" spans="1:8" ht="12.75">
      <c r="A380" s="91"/>
      <c r="B380" s="91"/>
      <c r="C380" s="91"/>
      <c r="D380" s="91"/>
      <c r="E380" s="91"/>
      <c r="F380" s="91"/>
      <c r="G380" s="91"/>
      <c r="H380" s="91"/>
    </row>
    <row r="381" spans="1:8" ht="12.75">
      <c r="A381" s="91"/>
      <c r="B381" s="91"/>
      <c r="C381" s="91"/>
      <c r="D381" s="91"/>
      <c r="E381" s="91"/>
      <c r="F381" s="91"/>
      <c r="G381" s="91"/>
      <c r="H381" s="91"/>
    </row>
    <row r="382" spans="1:8" ht="12.75">
      <c r="A382" s="91"/>
      <c r="B382" s="91"/>
      <c r="C382" s="91"/>
      <c r="D382" s="91"/>
      <c r="E382" s="91"/>
      <c r="F382" s="91"/>
      <c r="G382" s="91"/>
      <c r="H382" s="91"/>
    </row>
    <row r="383" spans="1:8" ht="12.75">
      <c r="A383" s="91"/>
      <c r="B383" s="91"/>
      <c r="C383" s="91"/>
      <c r="D383" s="91"/>
      <c r="E383" s="91"/>
      <c r="F383" s="91"/>
      <c r="G383" s="91"/>
      <c r="H383" s="91"/>
    </row>
    <row r="384" spans="1:8" ht="12.75">
      <c r="A384" s="91"/>
      <c r="B384" s="91"/>
      <c r="C384" s="91"/>
      <c r="D384" s="91"/>
      <c r="E384" s="91"/>
      <c r="F384" s="91"/>
      <c r="G384" s="91"/>
      <c r="H384" s="91"/>
    </row>
    <row r="385" spans="1:8" ht="12.75">
      <c r="A385" s="91"/>
      <c r="B385" s="91"/>
      <c r="C385" s="91"/>
      <c r="D385" s="91"/>
      <c r="E385" s="91"/>
      <c r="F385" s="91"/>
      <c r="G385" s="91"/>
      <c r="H385" s="91"/>
    </row>
    <row r="386" spans="1:8" ht="12.75">
      <c r="A386" s="91"/>
      <c r="B386" s="91"/>
      <c r="C386" s="91"/>
      <c r="D386" s="91"/>
      <c r="E386" s="91"/>
      <c r="F386" s="91"/>
      <c r="G386" s="91"/>
      <c r="H386" s="91"/>
    </row>
    <row r="387" spans="1:8" ht="12.75">
      <c r="A387" s="91"/>
      <c r="B387" s="91"/>
      <c r="C387" s="91"/>
      <c r="D387" s="91"/>
      <c r="E387" s="91"/>
      <c r="F387" s="92"/>
      <c r="G387" s="91"/>
      <c r="H387" s="92" t="s">
        <v>281</v>
      </c>
    </row>
    <row r="388" spans="1:8" ht="12.75">
      <c r="A388" s="91"/>
      <c r="B388" s="91"/>
      <c r="C388" s="91"/>
      <c r="D388" s="91"/>
      <c r="E388" s="91"/>
      <c r="F388" s="91"/>
      <c r="G388" s="91"/>
      <c r="H388" s="91"/>
    </row>
    <row r="389" spans="1:8" ht="12.75">
      <c r="A389" s="91"/>
      <c r="B389" s="91"/>
      <c r="C389" s="91"/>
      <c r="D389" s="91"/>
      <c r="E389" s="91"/>
      <c r="F389" s="91"/>
      <c r="G389" s="91"/>
      <c r="H389" s="91"/>
    </row>
    <row r="390" spans="1:8" ht="12.75">
      <c r="A390" s="91"/>
      <c r="B390" s="91"/>
      <c r="C390" s="91"/>
      <c r="D390" s="91"/>
      <c r="E390" s="91"/>
      <c r="F390" s="91"/>
      <c r="G390" s="91"/>
      <c r="H390" s="91"/>
    </row>
    <row r="391" spans="1:8" ht="13.5" thickBot="1">
      <c r="A391" s="91"/>
      <c r="B391" s="91"/>
      <c r="C391" s="91"/>
      <c r="D391" s="91"/>
      <c r="E391" s="91"/>
      <c r="F391" s="91"/>
      <c r="G391" s="1406" t="s">
        <v>429</v>
      </c>
      <c r="H391" s="1406"/>
    </row>
    <row r="392" spans="1:8" ht="13.5" customHeight="1" thickTop="1">
      <c r="A392" s="1414" t="s">
        <v>0</v>
      </c>
      <c r="B392" s="1416" t="s">
        <v>1</v>
      </c>
      <c r="C392" s="1416"/>
      <c r="D392" s="1416"/>
      <c r="E392" s="1417"/>
      <c r="F392" s="1421" t="s">
        <v>15</v>
      </c>
      <c r="G392" s="1421" t="s">
        <v>519</v>
      </c>
      <c r="H392" s="1412" t="s">
        <v>16</v>
      </c>
    </row>
    <row r="393" spans="1:8" ht="21" customHeight="1">
      <c r="A393" s="1415"/>
      <c r="B393" s="1418"/>
      <c r="C393" s="1418"/>
      <c r="D393" s="1418"/>
      <c r="E393" s="1419"/>
      <c r="F393" s="1422"/>
      <c r="G393" s="1422"/>
      <c r="H393" s="1413"/>
    </row>
    <row r="394" spans="1:8" ht="12.75">
      <c r="A394" s="1474" t="s">
        <v>40</v>
      </c>
      <c r="B394" s="1457"/>
      <c r="C394" s="1457"/>
      <c r="D394" s="1457"/>
      <c r="E394" s="1475"/>
      <c r="F394" s="93"/>
      <c r="G394" s="93"/>
      <c r="H394" s="94"/>
    </row>
    <row r="395" spans="1:8" ht="12.75">
      <c r="A395" s="95"/>
      <c r="B395" s="1460" t="s">
        <v>41</v>
      </c>
      <c r="C395" s="1460"/>
      <c r="D395" s="1460"/>
      <c r="E395" s="1471"/>
      <c r="F395" s="93"/>
      <c r="G395" s="93"/>
      <c r="H395" s="94"/>
    </row>
    <row r="396" spans="1:8" ht="12.75">
      <c r="A396" s="96" t="s">
        <v>6</v>
      </c>
      <c r="B396" s="1461" t="s">
        <v>271</v>
      </c>
      <c r="C396" s="1461"/>
      <c r="D396" s="1461"/>
      <c r="E396" s="1462"/>
      <c r="F396" s="82">
        <v>138345252</v>
      </c>
      <c r="G396" s="82">
        <v>142629126</v>
      </c>
      <c r="H396" s="83">
        <f aca="true" t="shared" si="5" ref="H396:H403">G396/F396</f>
        <v>1.030965095932602</v>
      </c>
    </row>
    <row r="397" spans="1:8" ht="12.75">
      <c r="A397" s="870" t="s">
        <v>8</v>
      </c>
      <c r="B397" s="1472" t="s">
        <v>585</v>
      </c>
      <c r="C397" s="1473"/>
      <c r="D397" s="1473"/>
      <c r="E397" s="1473"/>
      <c r="F397" s="742">
        <v>24063959</v>
      </c>
      <c r="G397" s="742">
        <v>20859638</v>
      </c>
      <c r="H397" s="743">
        <f t="shared" si="5"/>
        <v>0.866841486889169</v>
      </c>
    </row>
    <row r="398" spans="1:8" ht="12.75">
      <c r="A398" s="752" t="s">
        <v>274</v>
      </c>
      <c r="B398" s="1472" t="s">
        <v>272</v>
      </c>
      <c r="C398" s="1473"/>
      <c r="D398" s="1473"/>
      <c r="E398" s="1473"/>
      <c r="F398" s="742">
        <v>109598179</v>
      </c>
      <c r="G398" s="742">
        <v>115945232</v>
      </c>
      <c r="H398" s="743">
        <f t="shared" si="5"/>
        <v>1.0579120297245084</v>
      </c>
    </row>
    <row r="399" spans="1:8" ht="12.75">
      <c r="A399" s="751" t="s">
        <v>10</v>
      </c>
      <c r="B399" s="1472" t="s">
        <v>275</v>
      </c>
      <c r="C399" s="1473"/>
      <c r="D399" s="1473"/>
      <c r="E399" s="1473"/>
      <c r="F399" s="742">
        <v>1900000</v>
      </c>
      <c r="G399" s="742">
        <v>1900000</v>
      </c>
      <c r="H399" s="743">
        <f t="shared" si="5"/>
        <v>1</v>
      </c>
    </row>
    <row r="400" spans="1:8" ht="12.75">
      <c r="A400" s="100" t="s">
        <v>11</v>
      </c>
      <c r="B400" s="1453" t="s">
        <v>341</v>
      </c>
      <c r="C400" s="1467"/>
      <c r="D400" s="1467"/>
      <c r="E400" s="1468"/>
      <c r="F400" s="101">
        <f>F401+F402+F403</f>
        <v>221785038</v>
      </c>
      <c r="G400" s="101">
        <f>G401+G402+G403</f>
        <v>290126684</v>
      </c>
      <c r="H400" s="83">
        <f t="shared" si="5"/>
        <v>1.3081436268933524</v>
      </c>
    </row>
    <row r="401" spans="1:8" ht="12.75">
      <c r="A401" s="1044" t="s">
        <v>19</v>
      </c>
      <c r="B401" s="1045" t="s">
        <v>346</v>
      </c>
      <c r="C401" s="1042"/>
      <c r="D401" s="1042"/>
      <c r="E401" s="1043"/>
      <c r="F401" s="1046">
        <v>1130466</v>
      </c>
      <c r="G401" s="1046">
        <v>1900235</v>
      </c>
      <c r="H401" s="750"/>
    </row>
    <row r="402" spans="1:8" ht="12.75">
      <c r="A402" s="1044" t="s">
        <v>20</v>
      </c>
      <c r="B402" s="1045" t="s">
        <v>345</v>
      </c>
      <c r="C402" s="1042"/>
      <c r="D402" s="1042"/>
      <c r="E402" s="1043"/>
      <c r="F402" s="1046">
        <v>2067528</v>
      </c>
      <c r="G402" s="1046">
        <v>3073737</v>
      </c>
      <c r="H402" s="750">
        <f t="shared" si="5"/>
        <v>1.486672490046084</v>
      </c>
    </row>
    <row r="403" spans="1:8" ht="12.75">
      <c r="A403" s="102" t="s">
        <v>31</v>
      </c>
      <c r="B403" s="1469" t="s">
        <v>42</v>
      </c>
      <c r="C403" s="1470"/>
      <c r="D403" s="1470"/>
      <c r="E403" s="1470"/>
      <c r="F403" s="1047">
        <v>218587044</v>
      </c>
      <c r="G403" s="1047">
        <v>285152712</v>
      </c>
      <c r="H403" s="77">
        <f t="shared" si="5"/>
        <v>1.304527051475201</v>
      </c>
    </row>
    <row r="404" spans="1:8" ht="12.75">
      <c r="A404" s="870" t="s">
        <v>13</v>
      </c>
      <c r="B404" s="1479" t="s">
        <v>349</v>
      </c>
      <c r="C404" s="1479"/>
      <c r="D404" s="1479"/>
      <c r="E404" s="1472"/>
      <c r="F404" s="98"/>
      <c r="G404" s="98"/>
      <c r="H404" s="99"/>
    </row>
    <row r="405" spans="1:8" ht="12.75">
      <c r="A405" s="103"/>
      <c r="B405" s="1453"/>
      <c r="C405" s="1454"/>
      <c r="D405" s="1454"/>
      <c r="E405" s="1455"/>
      <c r="F405" s="82"/>
      <c r="G405" s="82"/>
      <c r="H405" s="83"/>
    </row>
    <row r="406" spans="1:8" ht="12.75">
      <c r="A406" s="97"/>
      <c r="B406" s="1463"/>
      <c r="C406" s="1454"/>
      <c r="D406" s="1454"/>
      <c r="E406" s="1455"/>
      <c r="F406" s="76"/>
      <c r="G406" s="76"/>
      <c r="H406" s="77"/>
    </row>
    <row r="407" spans="1:8" ht="12.75">
      <c r="A407" s="104"/>
      <c r="B407" s="1480"/>
      <c r="C407" s="1467"/>
      <c r="D407" s="1467"/>
      <c r="E407" s="1468"/>
      <c r="F407" s="105"/>
      <c r="G407" s="105"/>
      <c r="H407" s="106"/>
    </row>
    <row r="408" spans="1:8" ht="12.75">
      <c r="A408" s="97"/>
      <c r="B408" s="74"/>
      <c r="C408" s="107"/>
      <c r="D408" s="107"/>
      <c r="E408" s="108"/>
      <c r="F408" s="98"/>
      <c r="G408" s="98"/>
      <c r="H408" s="99"/>
    </row>
    <row r="409" spans="1:8" ht="12.75">
      <c r="A409" s="109"/>
      <c r="B409" s="1481"/>
      <c r="C409" s="1454"/>
      <c r="D409" s="1454"/>
      <c r="E409" s="1455"/>
      <c r="F409" s="110"/>
      <c r="G409" s="110"/>
      <c r="H409" s="94"/>
    </row>
    <row r="410" spans="1:8" ht="13.5" thickBot="1">
      <c r="A410" s="111"/>
      <c r="B410" s="1482"/>
      <c r="C410" s="1483"/>
      <c r="D410" s="1483"/>
      <c r="E410" s="1483"/>
      <c r="F410" s="112"/>
      <c r="G410" s="112"/>
      <c r="H410" s="113"/>
    </row>
    <row r="411" spans="1:8" ht="16.5" thickBot="1" thickTop="1">
      <c r="A411" s="1476" t="s">
        <v>167</v>
      </c>
      <c r="B411" s="1477"/>
      <c r="C411" s="1477"/>
      <c r="D411" s="1477"/>
      <c r="E411" s="1477"/>
      <c r="F411" s="787">
        <f>F396+F397+F398+F399+F400</f>
        <v>495692428</v>
      </c>
      <c r="G411" s="787">
        <f>G396+G397+G398+G399+G400</f>
        <v>571460680</v>
      </c>
      <c r="H411" s="695">
        <f>G411/F411</f>
        <v>1.15285335768736</v>
      </c>
    </row>
    <row r="412" spans="1:8" ht="13.5" thickTop="1">
      <c r="A412" s="91"/>
      <c r="B412" s="91"/>
      <c r="C412" s="91"/>
      <c r="D412" s="91"/>
      <c r="E412" s="91"/>
      <c r="F412" s="91"/>
      <c r="G412" s="91"/>
      <c r="H412" s="91"/>
    </row>
    <row r="413" spans="1:8" ht="12.75">
      <c r="A413" s="91"/>
      <c r="B413" s="91"/>
      <c r="C413" s="91"/>
      <c r="D413" s="91"/>
      <c r="E413" s="91"/>
      <c r="F413" s="91"/>
      <c r="G413" s="91"/>
      <c r="H413" s="91"/>
    </row>
    <row r="414" spans="1:8" ht="12.75">
      <c r="A414" s="91"/>
      <c r="B414" s="91"/>
      <c r="C414" s="91"/>
      <c r="D414" s="91"/>
      <c r="E414" s="91"/>
      <c r="F414" s="91"/>
      <c r="G414" s="91"/>
      <c r="H414" s="91"/>
    </row>
    <row r="415" spans="1:8" ht="12.75">
      <c r="A415" s="91"/>
      <c r="B415" s="91"/>
      <c r="C415" s="91"/>
      <c r="D415" s="91"/>
      <c r="E415" s="91"/>
      <c r="F415" s="91"/>
      <c r="G415" s="91"/>
      <c r="H415" s="91"/>
    </row>
    <row r="416" spans="1:8" ht="12.75">
      <c r="A416" s="91"/>
      <c r="B416" s="91"/>
      <c r="C416" s="91"/>
      <c r="D416" s="91"/>
      <c r="E416" s="91"/>
      <c r="F416" s="91"/>
      <c r="G416" s="91"/>
      <c r="H416" s="91"/>
    </row>
    <row r="417" spans="1:8" ht="12.75">
      <c r="A417" s="91"/>
      <c r="B417" s="91"/>
      <c r="C417" s="91"/>
      <c r="D417" s="91"/>
      <c r="E417" s="91"/>
      <c r="F417" s="91"/>
      <c r="G417" s="91"/>
      <c r="H417" s="91"/>
    </row>
    <row r="418" spans="1:8" ht="12.75">
      <c r="A418" s="91"/>
      <c r="B418" s="91"/>
      <c r="C418" s="91"/>
      <c r="D418" s="91"/>
      <c r="E418" s="91"/>
      <c r="F418" s="91"/>
      <c r="G418" s="91"/>
      <c r="H418" s="91"/>
    </row>
    <row r="419" spans="1:8" ht="12.75">
      <c r="A419" s="91"/>
      <c r="B419" s="91"/>
      <c r="C419" s="91"/>
      <c r="D419" s="91"/>
      <c r="E419" s="91"/>
      <c r="F419" s="91"/>
      <c r="G419" s="91"/>
      <c r="H419" s="91"/>
    </row>
    <row r="420" spans="1:8" ht="12.75">
      <c r="A420" s="91"/>
      <c r="B420" s="91"/>
      <c r="C420" s="91"/>
      <c r="D420" s="91"/>
      <c r="E420" s="91"/>
      <c r="F420" s="91"/>
      <c r="G420" s="91"/>
      <c r="H420" s="91"/>
    </row>
    <row r="421" spans="1:8" ht="12.75">
      <c r="A421" s="91"/>
      <c r="B421" s="91"/>
      <c r="C421" s="91"/>
      <c r="D421" s="91"/>
      <c r="E421" s="91"/>
      <c r="F421" s="91"/>
      <c r="G421" s="91"/>
      <c r="H421" s="91"/>
    </row>
    <row r="422" spans="1:8" ht="12.75">
      <c r="A422" s="91"/>
      <c r="B422" s="91"/>
      <c r="C422" s="91"/>
      <c r="D422" s="91"/>
      <c r="E422" s="91"/>
      <c r="F422" s="91"/>
      <c r="G422" s="91"/>
      <c r="H422" s="91"/>
    </row>
    <row r="423" spans="1:8" ht="12.75">
      <c r="A423" s="91"/>
      <c r="B423" s="91"/>
      <c r="C423" s="91"/>
      <c r="D423" s="91"/>
      <c r="E423" s="91"/>
      <c r="F423" s="91"/>
      <c r="G423" s="91"/>
      <c r="H423" s="91"/>
    </row>
    <row r="424" spans="1:8" ht="12.75">
      <c r="A424" s="91"/>
      <c r="B424" s="91"/>
      <c r="C424" s="91"/>
      <c r="D424" s="91"/>
      <c r="E424" s="91"/>
      <c r="F424" s="91"/>
      <c r="G424" s="91"/>
      <c r="H424" s="91"/>
    </row>
    <row r="425" spans="1:8" ht="12.75">
      <c r="A425" s="91"/>
      <c r="B425" s="91"/>
      <c r="C425" s="91"/>
      <c r="D425" s="91"/>
      <c r="E425" s="91"/>
      <c r="F425" s="91"/>
      <c r="G425" s="91"/>
      <c r="H425" s="91"/>
    </row>
    <row r="426" spans="1:8" ht="12.75">
      <c r="A426" s="91"/>
      <c r="B426" s="91"/>
      <c r="C426" s="91"/>
      <c r="D426" s="91"/>
      <c r="E426" s="91"/>
      <c r="F426" s="91"/>
      <c r="G426" s="91"/>
      <c r="H426" s="91"/>
    </row>
    <row r="427" spans="1:8" ht="12.75">
      <c r="A427" s="91"/>
      <c r="B427" s="91"/>
      <c r="C427" s="91"/>
      <c r="D427" s="91"/>
      <c r="E427" s="91"/>
      <c r="F427" s="91"/>
      <c r="G427" s="91"/>
      <c r="H427" s="91"/>
    </row>
    <row r="428" spans="1:8" ht="12.75">
      <c r="A428" s="91"/>
      <c r="B428" s="91"/>
      <c r="C428" s="91"/>
      <c r="D428" s="91"/>
      <c r="E428" s="91"/>
      <c r="F428" s="91"/>
      <c r="G428" s="91"/>
      <c r="H428" s="91"/>
    </row>
    <row r="429" spans="1:8" ht="12.75">
      <c r="A429" s="91"/>
      <c r="B429" s="91"/>
      <c r="C429" s="91"/>
      <c r="D429" s="91"/>
      <c r="E429" s="91"/>
      <c r="F429" s="91"/>
      <c r="G429" s="91"/>
      <c r="H429" s="91"/>
    </row>
    <row r="430" spans="1:8" ht="12.75">
      <c r="A430" s="91"/>
      <c r="B430" s="91"/>
      <c r="C430" s="91"/>
      <c r="D430" s="91"/>
      <c r="E430" s="91"/>
      <c r="F430" s="91"/>
      <c r="G430" s="91"/>
      <c r="H430" s="91"/>
    </row>
    <row r="431" spans="1:8" ht="12.75">
      <c r="A431" s="91"/>
      <c r="B431" s="91"/>
      <c r="C431" s="91"/>
      <c r="D431" s="91"/>
      <c r="E431" s="91"/>
      <c r="F431" s="91"/>
      <c r="G431" s="91"/>
      <c r="H431" s="91"/>
    </row>
    <row r="432" spans="1:8" ht="12.75">
      <c r="A432" s="91"/>
      <c r="B432" s="91"/>
      <c r="C432" s="91"/>
      <c r="D432" s="91"/>
      <c r="E432" s="91"/>
      <c r="F432" s="91"/>
      <c r="G432" s="91"/>
      <c r="H432" s="91"/>
    </row>
    <row r="433" spans="1:8" ht="12.75">
      <c r="A433" s="91"/>
      <c r="B433" s="91"/>
      <c r="C433" s="91"/>
      <c r="D433" s="91"/>
      <c r="E433" s="91"/>
      <c r="F433" s="91"/>
      <c r="G433" s="91"/>
      <c r="H433" s="91"/>
    </row>
    <row r="434" spans="1:8" ht="12.75">
      <c r="A434" s="91"/>
      <c r="B434" s="91"/>
      <c r="C434" s="91"/>
      <c r="D434" s="91"/>
      <c r="E434" s="91"/>
      <c r="F434" s="91"/>
      <c r="G434" s="91"/>
      <c r="H434" s="91"/>
    </row>
    <row r="435" spans="1:8" ht="12.75">
      <c r="A435" s="91"/>
      <c r="B435" s="91"/>
      <c r="C435" s="91"/>
      <c r="D435" s="91"/>
      <c r="E435" s="91"/>
      <c r="F435" s="91"/>
      <c r="G435" s="91"/>
      <c r="H435" s="91"/>
    </row>
    <row r="436" spans="1:8" ht="12.75">
      <c r="A436" s="91"/>
      <c r="B436" s="91"/>
      <c r="C436" s="91"/>
      <c r="D436" s="91"/>
      <c r="E436" s="91"/>
      <c r="F436" s="91"/>
      <c r="G436" s="91"/>
      <c r="H436" s="91"/>
    </row>
    <row r="437" spans="1:8" ht="12.75">
      <c r="A437" s="91"/>
      <c r="B437" s="91"/>
      <c r="C437" s="91"/>
      <c r="D437" s="91"/>
      <c r="E437" s="91"/>
      <c r="F437" s="91"/>
      <c r="G437" s="91"/>
      <c r="H437" s="91"/>
    </row>
    <row r="438" spans="1:8" ht="12.75">
      <c r="A438" s="91"/>
      <c r="B438" s="91"/>
      <c r="C438" s="91"/>
      <c r="D438" s="91"/>
      <c r="E438" s="91"/>
      <c r="F438" s="91"/>
      <c r="G438" s="91"/>
      <c r="H438" s="91"/>
    </row>
    <row r="439" spans="1:8" ht="12.75">
      <c r="A439" s="91"/>
      <c r="B439" s="91"/>
      <c r="C439" s="91"/>
      <c r="D439" s="91"/>
      <c r="E439" s="91"/>
      <c r="F439" s="91"/>
      <c r="G439" s="91"/>
      <c r="H439" s="91"/>
    </row>
    <row r="440" spans="1:8" ht="12.75">
      <c r="A440" s="91"/>
      <c r="B440" s="91"/>
      <c r="C440" s="91"/>
      <c r="D440" s="91"/>
      <c r="E440" s="91"/>
      <c r="F440" s="91"/>
      <c r="G440" s="91"/>
      <c r="H440" s="91"/>
    </row>
    <row r="441" spans="1:8" ht="12.75">
      <c r="A441" s="91"/>
      <c r="B441" s="91"/>
      <c r="C441" s="91"/>
      <c r="D441" s="91"/>
      <c r="E441" s="91"/>
      <c r="F441" s="91"/>
      <c r="G441" s="91"/>
      <c r="H441" s="91"/>
    </row>
    <row r="442" spans="1:8" ht="12.75">
      <c r="A442" s="91"/>
      <c r="B442" s="91"/>
      <c r="C442" s="91"/>
      <c r="D442" s="91"/>
      <c r="E442" s="91"/>
      <c r="F442" s="91"/>
      <c r="G442" s="91"/>
      <c r="H442" s="91"/>
    </row>
    <row r="443" spans="1:8" ht="12.75">
      <c r="A443" s="91"/>
      <c r="B443" s="91"/>
      <c r="C443" s="91"/>
      <c r="D443" s="91"/>
      <c r="E443" s="91"/>
      <c r="F443" s="91"/>
      <c r="G443" s="91"/>
      <c r="H443" s="91"/>
    </row>
    <row r="444" spans="1:8" ht="12.75">
      <c r="A444" s="91"/>
      <c r="B444" s="91"/>
      <c r="C444" s="91"/>
      <c r="D444" s="91"/>
      <c r="E444" s="91"/>
      <c r="F444" s="91"/>
      <c r="G444" s="91"/>
      <c r="H444" s="91"/>
    </row>
    <row r="445" spans="1:8" ht="12.75">
      <c r="A445" s="91"/>
      <c r="B445" s="91"/>
      <c r="C445" s="91"/>
      <c r="D445" s="91"/>
      <c r="E445" s="91"/>
      <c r="F445" s="91"/>
      <c r="G445" s="91"/>
      <c r="H445" s="91"/>
    </row>
    <row r="446" spans="1:8" ht="12.75">
      <c r="A446" s="91"/>
      <c r="B446" s="91"/>
      <c r="C446" s="91"/>
      <c r="D446" s="91"/>
      <c r="E446" s="91"/>
      <c r="F446" s="91"/>
      <c r="G446" s="91"/>
      <c r="H446" s="91"/>
    </row>
    <row r="447" spans="1:8" ht="12.75">
      <c r="A447" s="91"/>
      <c r="B447" s="91"/>
      <c r="C447" s="91"/>
      <c r="D447" s="91"/>
      <c r="E447" s="91"/>
      <c r="F447" s="91"/>
      <c r="G447" s="91"/>
      <c r="H447" s="91"/>
    </row>
    <row r="448" spans="1:8" ht="12.75">
      <c r="A448" s="91"/>
      <c r="B448" s="91"/>
      <c r="C448" s="91"/>
      <c r="D448" s="91"/>
      <c r="E448" s="91"/>
      <c r="F448" s="91"/>
      <c r="G448" s="91"/>
      <c r="H448" s="91"/>
    </row>
    <row r="449" spans="1:8" ht="12.75">
      <c r="A449" s="91"/>
      <c r="B449" s="91"/>
      <c r="C449" s="91"/>
      <c r="D449" s="91"/>
      <c r="E449" s="91"/>
      <c r="F449" s="91"/>
      <c r="G449" s="91"/>
      <c r="H449" s="91"/>
    </row>
    <row r="450" spans="1:8" ht="12.75">
      <c r="A450" s="91"/>
      <c r="B450" s="91"/>
      <c r="C450" s="91"/>
      <c r="D450" s="91"/>
      <c r="E450" s="91"/>
      <c r="F450" s="91"/>
      <c r="G450" s="91"/>
      <c r="H450" s="91"/>
    </row>
    <row r="451" spans="1:8" ht="12.75">
      <c r="A451" s="91"/>
      <c r="B451" s="91"/>
      <c r="C451" s="91"/>
      <c r="D451" s="91"/>
      <c r="E451" s="91"/>
      <c r="F451" s="91"/>
      <c r="G451" s="91"/>
      <c r="H451" s="91"/>
    </row>
    <row r="452" spans="1:8" ht="12.75">
      <c r="A452" s="91"/>
      <c r="B452" s="91"/>
      <c r="C452" s="91"/>
      <c r="D452" s="91"/>
      <c r="E452" s="91"/>
      <c r="F452" s="91"/>
      <c r="G452" s="91"/>
      <c r="H452" s="91"/>
    </row>
    <row r="453" spans="1:8" ht="12.75">
      <c r="A453" s="91"/>
      <c r="B453" s="91"/>
      <c r="C453" s="91"/>
      <c r="D453" s="91"/>
      <c r="E453" s="91"/>
      <c r="F453" s="91"/>
      <c r="G453" s="91"/>
      <c r="H453" s="91"/>
    </row>
    <row r="454" spans="1:8" ht="12.75">
      <c r="A454" s="91"/>
      <c r="B454" s="91"/>
      <c r="C454" s="91"/>
      <c r="D454" s="91"/>
      <c r="E454" s="91"/>
      <c r="F454" s="91"/>
      <c r="G454" s="91"/>
      <c r="H454" s="91"/>
    </row>
    <row r="455" spans="1:8" ht="12.75">
      <c r="A455" s="91"/>
      <c r="B455" s="91"/>
      <c r="C455" s="91"/>
      <c r="D455" s="91"/>
      <c r="E455" s="91"/>
      <c r="F455" s="91"/>
      <c r="G455" s="91"/>
      <c r="H455" s="91"/>
    </row>
    <row r="456" spans="1:8" ht="12.75">
      <c r="A456" s="91"/>
      <c r="B456" s="91"/>
      <c r="C456" s="91"/>
      <c r="D456" s="91"/>
      <c r="E456" s="91"/>
      <c r="F456" s="91"/>
      <c r="G456" s="91"/>
      <c r="H456" s="91"/>
    </row>
    <row r="457" spans="1:8" ht="12.75">
      <c r="A457" s="91"/>
      <c r="B457" s="91"/>
      <c r="C457" s="91"/>
      <c r="D457" s="91"/>
      <c r="E457" s="91"/>
      <c r="F457" s="91"/>
      <c r="G457" s="91"/>
      <c r="H457" s="91"/>
    </row>
    <row r="458" spans="1:8" ht="12.75">
      <c r="A458" s="91"/>
      <c r="B458" s="91"/>
      <c r="C458" s="91"/>
      <c r="D458" s="91"/>
      <c r="E458" s="91"/>
      <c r="F458" s="91"/>
      <c r="G458" s="91"/>
      <c r="H458" s="91"/>
    </row>
    <row r="459" spans="1:8" ht="12.75">
      <c r="A459" s="91"/>
      <c r="B459" s="91"/>
      <c r="C459" s="91"/>
      <c r="D459" s="91"/>
      <c r="E459" s="91"/>
      <c r="F459" s="91"/>
      <c r="G459" s="91"/>
      <c r="H459" s="91"/>
    </row>
    <row r="460" spans="1:8" ht="12.75">
      <c r="A460" s="91"/>
      <c r="B460" s="91"/>
      <c r="C460" s="91"/>
      <c r="D460" s="91"/>
      <c r="E460" s="91"/>
      <c r="F460" s="91"/>
      <c r="G460" s="91"/>
      <c r="H460" s="91"/>
    </row>
    <row r="461" spans="1:8" ht="12.75">
      <c r="A461" s="91"/>
      <c r="B461" s="91"/>
      <c r="C461" s="91"/>
      <c r="D461" s="91"/>
      <c r="E461" s="91"/>
      <c r="F461" s="91"/>
      <c r="G461" s="91"/>
      <c r="H461" s="91"/>
    </row>
    <row r="462" spans="1:8" ht="12.75">
      <c r="A462" s="91"/>
      <c r="B462" s="91"/>
      <c r="C462" s="91"/>
      <c r="D462" s="91"/>
      <c r="E462" s="91"/>
      <c r="F462" s="91"/>
      <c r="G462" s="91"/>
      <c r="H462" s="91"/>
    </row>
    <row r="463" spans="1:8" ht="12.75">
      <c r="A463" s="91"/>
      <c r="B463" s="91"/>
      <c r="C463" s="91"/>
      <c r="D463" s="91"/>
      <c r="E463" s="91"/>
      <c r="F463" s="91"/>
      <c r="G463" s="91"/>
      <c r="H463" s="91"/>
    </row>
    <row r="464" spans="1:8" ht="12.75">
      <c r="A464" s="91"/>
      <c r="B464" s="91"/>
      <c r="C464" s="91"/>
      <c r="D464" s="91"/>
      <c r="E464" s="91"/>
      <c r="F464" s="91"/>
      <c r="G464" s="91"/>
      <c r="H464" s="91"/>
    </row>
    <row r="465" spans="1:8" ht="12.75">
      <c r="A465" s="91"/>
      <c r="B465" s="91"/>
      <c r="C465" s="91"/>
      <c r="D465" s="91"/>
      <c r="E465" s="91"/>
      <c r="F465" s="91"/>
      <c r="G465" s="91"/>
      <c r="H465" s="91"/>
    </row>
    <row r="466" spans="1:8" ht="12.75">
      <c r="A466" s="91"/>
      <c r="B466" s="91"/>
      <c r="C466" s="91"/>
      <c r="D466" s="91"/>
      <c r="E466" s="91"/>
      <c r="F466" s="91"/>
      <c r="G466" s="91"/>
      <c r="H466" s="91"/>
    </row>
    <row r="467" spans="1:8" ht="12.75">
      <c r="A467" s="91"/>
      <c r="B467" s="91"/>
      <c r="C467" s="91"/>
      <c r="D467" s="91"/>
      <c r="E467" s="91"/>
      <c r="F467" s="91"/>
      <c r="G467" s="91"/>
      <c r="H467" s="91"/>
    </row>
    <row r="468" spans="1:8" ht="12.75">
      <c r="A468" s="91"/>
      <c r="B468" s="91"/>
      <c r="C468" s="91"/>
      <c r="D468" s="91"/>
      <c r="E468" s="91"/>
      <c r="F468" s="91"/>
      <c r="G468" s="91"/>
      <c r="H468" s="91"/>
    </row>
    <row r="469" spans="1:8" ht="12.75">
      <c r="A469" s="91"/>
      <c r="B469" s="91"/>
      <c r="C469" s="91"/>
      <c r="D469" s="91"/>
      <c r="E469" s="91"/>
      <c r="F469" s="91"/>
      <c r="G469" s="91"/>
      <c r="H469" s="91"/>
    </row>
    <row r="470" spans="1:8" ht="12.75">
      <c r="A470" s="91"/>
      <c r="B470" s="91"/>
      <c r="C470" s="91"/>
      <c r="D470" s="91"/>
      <c r="E470" s="91"/>
      <c r="F470" s="91"/>
      <c r="G470" s="91"/>
      <c r="H470" s="91"/>
    </row>
    <row r="471" spans="1:8" ht="12.75">
      <c r="A471" s="91"/>
      <c r="B471" s="91"/>
      <c r="C471" s="91"/>
      <c r="D471" s="91"/>
      <c r="E471" s="91"/>
      <c r="F471" s="91"/>
      <c r="G471" s="91"/>
      <c r="H471" s="91"/>
    </row>
    <row r="472" spans="1:8" ht="12.75">
      <c r="A472" s="91"/>
      <c r="B472" s="91"/>
      <c r="C472" s="91"/>
      <c r="D472" s="91"/>
      <c r="E472" s="91"/>
      <c r="F472" s="91"/>
      <c r="G472" s="91"/>
      <c r="H472" s="91"/>
    </row>
    <row r="473" spans="1:8" ht="12.75">
      <c r="A473" s="91"/>
      <c r="B473" s="91"/>
      <c r="C473" s="91"/>
      <c r="D473" s="91"/>
      <c r="E473" s="91"/>
      <c r="F473" s="91"/>
      <c r="G473" s="91"/>
      <c r="H473" s="91"/>
    </row>
    <row r="474" spans="1:8" ht="12.75">
      <c r="A474" s="91"/>
      <c r="B474" s="91"/>
      <c r="C474" s="91"/>
      <c r="D474" s="91"/>
      <c r="E474" s="91"/>
      <c r="F474" s="91"/>
      <c r="G474" s="91"/>
      <c r="H474" s="91"/>
    </row>
    <row r="475" spans="1:8" ht="12.75">
      <c r="A475" s="91"/>
      <c r="B475" s="91"/>
      <c r="C475" s="91"/>
      <c r="D475" s="91"/>
      <c r="E475" s="91"/>
      <c r="F475" s="91"/>
      <c r="G475" s="91"/>
      <c r="H475" s="91"/>
    </row>
    <row r="476" spans="1:8" ht="12.75">
      <c r="A476" s="91"/>
      <c r="B476" s="91"/>
      <c r="C476" s="91"/>
      <c r="D476" s="91"/>
      <c r="E476" s="91"/>
      <c r="F476" s="91"/>
      <c r="G476" s="91"/>
      <c r="H476" s="91"/>
    </row>
    <row r="477" spans="1:8" ht="12.75">
      <c r="A477" s="91"/>
      <c r="B477" s="91"/>
      <c r="C477" s="91"/>
      <c r="D477" s="91"/>
      <c r="E477" s="91"/>
      <c r="F477" s="91"/>
      <c r="G477" s="91"/>
      <c r="H477" s="91"/>
    </row>
    <row r="478" spans="1:8" ht="12.75">
      <c r="A478" s="91"/>
      <c r="B478" s="91"/>
      <c r="C478" s="91"/>
      <c r="D478" s="91"/>
      <c r="E478" s="91"/>
      <c r="F478" s="91"/>
      <c r="G478" s="91"/>
      <c r="H478" s="91"/>
    </row>
    <row r="479" spans="1:8" ht="12.75">
      <c r="A479" s="91"/>
      <c r="B479" s="91"/>
      <c r="C479" s="91"/>
      <c r="D479" s="91"/>
      <c r="E479" s="91"/>
      <c r="F479" s="91"/>
      <c r="G479" s="91"/>
      <c r="H479" s="91"/>
    </row>
    <row r="480" spans="1:8" ht="12.75">
      <c r="A480" s="91"/>
      <c r="B480" s="91"/>
      <c r="C480" s="91"/>
      <c r="D480" s="91"/>
      <c r="E480" s="91"/>
      <c r="F480" s="91"/>
      <c r="G480" s="91"/>
      <c r="H480" s="91"/>
    </row>
    <row r="481" spans="1:8" ht="12.75">
      <c r="A481" s="91"/>
      <c r="B481" s="91"/>
      <c r="C481" s="91"/>
      <c r="D481" s="91"/>
      <c r="E481" s="91"/>
      <c r="F481" s="91"/>
      <c r="G481" s="91"/>
      <c r="H481" s="91"/>
    </row>
    <row r="482" spans="1:8" ht="12.75">
      <c r="A482" s="91"/>
      <c r="B482" s="91"/>
      <c r="C482" s="91"/>
      <c r="D482" s="91"/>
      <c r="E482" s="91"/>
      <c r="F482" s="91"/>
      <c r="G482" s="91"/>
      <c r="H482" s="91"/>
    </row>
    <row r="483" spans="1:8" ht="12.75">
      <c r="A483" s="91"/>
      <c r="B483" s="91"/>
      <c r="C483" s="91"/>
      <c r="D483" s="91"/>
      <c r="E483" s="91"/>
      <c r="F483" s="91"/>
      <c r="G483" s="91"/>
      <c r="H483" s="91"/>
    </row>
    <row r="484" spans="1:8" ht="12.75">
      <c r="A484" s="91"/>
      <c r="B484" s="91"/>
      <c r="C484" s="91"/>
      <c r="D484" s="91"/>
      <c r="E484" s="91"/>
      <c r="F484" s="91"/>
      <c r="G484" s="91"/>
      <c r="H484" s="91"/>
    </row>
    <row r="485" spans="1:8" ht="12.75">
      <c r="A485" s="91"/>
      <c r="B485" s="91"/>
      <c r="C485" s="91"/>
      <c r="D485" s="91"/>
      <c r="E485" s="91"/>
      <c r="F485" s="91"/>
      <c r="G485" s="91"/>
      <c r="H485" s="91"/>
    </row>
    <row r="486" spans="1:8" ht="12.75">
      <c r="A486" s="91"/>
      <c r="B486" s="91"/>
      <c r="C486" s="91"/>
      <c r="D486" s="91"/>
      <c r="E486" s="91"/>
      <c r="F486" s="91"/>
      <c r="G486" s="91"/>
      <c r="H486" s="91"/>
    </row>
    <row r="487" spans="1:8" ht="12.75">
      <c r="A487" s="91"/>
      <c r="B487" s="91"/>
      <c r="C487" s="91"/>
      <c r="D487" s="91"/>
      <c r="E487" s="91"/>
      <c r="F487" s="91"/>
      <c r="G487" s="91"/>
      <c r="H487" s="91"/>
    </row>
    <row r="488" spans="1:8" ht="12.75">
      <c r="A488" s="91"/>
      <c r="B488" s="91"/>
      <c r="C488" s="91"/>
      <c r="D488" s="91"/>
      <c r="E488" s="91"/>
      <c r="F488" s="91"/>
      <c r="G488" s="91"/>
      <c r="H488" s="91"/>
    </row>
    <row r="489" spans="1:8" ht="12.75">
      <c r="A489" s="91"/>
      <c r="B489" s="91"/>
      <c r="C489" s="91"/>
      <c r="D489" s="91"/>
      <c r="E489" s="91"/>
      <c r="F489" s="91"/>
      <c r="G489" s="91"/>
      <c r="H489" s="91"/>
    </row>
    <row r="490" spans="1:8" ht="12.75">
      <c r="A490" s="91"/>
      <c r="B490" s="91"/>
      <c r="C490" s="91"/>
      <c r="D490" s="91"/>
      <c r="E490" s="91"/>
      <c r="F490" s="91"/>
      <c r="G490" s="91"/>
      <c r="H490" s="91"/>
    </row>
    <row r="491" spans="1:8" ht="12.75">
      <c r="A491" s="91"/>
      <c r="B491" s="91"/>
      <c r="C491" s="91"/>
      <c r="D491" s="91"/>
      <c r="E491" s="91"/>
      <c r="F491" s="91"/>
      <c r="G491" s="91"/>
      <c r="H491" s="91"/>
    </row>
    <row r="492" spans="1:8" ht="12.75">
      <c r="A492" s="91"/>
      <c r="B492" s="91"/>
      <c r="C492" s="91"/>
      <c r="D492" s="91"/>
      <c r="E492" s="91"/>
      <c r="F492" s="91"/>
      <c r="G492" s="91"/>
      <c r="H492" s="91"/>
    </row>
    <row r="493" spans="1:8" ht="12.75">
      <c r="A493" s="91"/>
      <c r="B493" s="91"/>
      <c r="C493" s="91"/>
      <c r="D493" s="91"/>
      <c r="E493" s="91"/>
      <c r="F493" s="91"/>
      <c r="G493" s="91"/>
      <c r="H493" s="91"/>
    </row>
    <row r="494" spans="1:8" ht="12.75">
      <c r="A494" s="91"/>
      <c r="B494" s="91"/>
      <c r="C494" s="91"/>
      <c r="D494" s="91"/>
      <c r="E494" s="91"/>
      <c r="F494" s="91"/>
      <c r="G494" s="91"/>
      <c r="H494" s="91"/>
    </row>
    <row r="495" spans="1:8" ht="12.75">
      <c r="A495" s="91"/>
      <c r="B495" s="91"/>
      <c r="C495" s="91"/>
      <c r="D495" s="91"/>
      <c r="E495" s="91"/>
      <c r="F495" s="91"/>
      <c r="G495" s="91"/>
      <c r="H495" s="91"/>
    </row>
    <row r="496" spans="1:8" ht="12.75">
      <c r="A496" s="91"/>
      <c r="B496" s="91"/>
      <c r="C496" s="91"/>
      <c r="D496" s="91"/>
      <c r="E496" s="91"/>
      <c r="F496" s="91"/>
      <c r="G496" s="91"/>
      <c r="H496" s="91"/>
    </row>
    <row r="497" spans="1:8" ht="12.75">
      <c r="A497" s="91"/>
      <c r="B497" s="91"/>
      <c r="C497" s="91"/>
      <c r="D497" s="91"/>
      <c r="E497" s="91"/>
      <c r="F497" s="91"/>
      <c r="G497" s="91"/>
      <c r="H497" s="91"/>
    </row>
    <row r="498" spans="1:8" ht="12.75">
      <c r="A498" s="91"/>
      <c r="B498" s="91"/>
      <c r="C498" s="91"/>
      <c r="D498" s="91"/>
      <c r="E498" s="91"/>
      <c r="F498" s="91"/>
      <c r="G498" s="91"/>
      <c r="H498" s="91"/>
    </row>
    <row r="499" spans="1:8" ht="12.75">
      <c r="A499" s="91"/>
      <c r="B499" s="91"/>
      <c r="C499" s="91"/>
      <c r="D499" s="91"/>
      <c r="E499" s="91"/>
      <c r="F499" s="91"/>
      <c r="G499" s="91"/>
      <c r="H499" s="91"/>
    </row>
    <row r="500" spans="1:8" ht="12.75">
      <c r="A500" s="91"/>
      <c r="B500" s="91"/>
      <c r="C500" s="91"/>
      <c r="D500" s="91"/>
      <c r="E500" s="91"/>
      <c r="F500" s="91"/>
      <c r="G500" s="91"/>
      <c r="H500" s="91"/>
    </row>
    <row r="501" spans="1:8" ht="12.75">
      <c r="A501" s="91"/>
      <c r="B501" s="91"/>
      <c r="C501" s="91"/>
      <c r="D501" s="91"/>
      <c r="E501" s="91"/>
      <c r="F501" s="91"/>
      <c r="G501" s="91"/>
      <c r="H501" s="91"/>
    </row>
    <row r="502" spans="1:8" ht="12.75">
      <c r="A502" s="91"/>
      <c r="B502" s="91"/>
      <c r="C502" s="91"/>
      <c r="D502" s="91"/>
      <c r="E502" s="91"/>
      <c r="F502" s="91"/>
      <c r="G502" s="91"/>
      <c r="H502" s="91"/>
    </row>
    <row r="503" spans="1:8" ht="12.75">
      <c r="A503" s="91"/>
      <c r="B503" s="91"/>
      <c r="C503" s="91"/>
      <c r="D503" s="91"/>
      <c r="E503" s="91"/>
      <c r="F503" s="91"/>
      <c r="G503" s="91"/>
      <c r="H503" s="91"/>
    </row>
    <row r="504" spans="1:8" ht="12.75">
      <c r="A504" s="91"/>
      <c r="B504" s="91"/>
      <c r="C504" s="91"/>
      <c r="D504" s="91"/>
      <c r="E504" s="91"/>
      <c r="F504" s="91"/>
      <c r="G504" s="91"/>
      <c r="H504" s="91"/>
    </row>
    <row r="505" spans="1:8" ht="12.75">
      <c r="A505" s="91"/>
      <c r="B505" s="91"/>
      <c r="C505" s="91"/>
      <c r="D505" s="91"/>
      <c r="E505" s="91"/>
      <c r="F505" s="91"/>
      <c r="G505" s="91"/>
      <c r="H505" s="91"/>
    </row>
    <row r="506" spans="1:8" ht="12.75">
      <c r="A506" s="91"/>
      <c r="B506" s="91"/>
      <c r="C506" s="91"/>
      <c r="D506" s="91"/>
      <c r="E506" s="91"/>
      <c r="F506" s="91"/>
      <c r="G506" s="91"/>
      <c r="H506" s="91"/>
    </row>
    <row r="507" spans="1:8" ht="12.75">
      <c r="A507" s="91"/>
      <c r="B507" s="91"/>
      <c r="C507" s="91"/>
      <c r="D507" s="91"/>
      <c r="E507" s="91"/>
      <c r="F507" s="91"/>
      <c r="G507" s="91"/>
      <c r="H507" s="91"/>
    </row>
    <row r="508" spans="1:8" ht="12.75">
      <c r="A508" s="91"/>
      <c r="B508" s="91"/>
      <c r="C508" s="91"/>
      <c r="D508" s="91"/>
      <c r="E508" s="91"/>
      <c r="F508" s="91"/>
      <c r="G508" s="91"/>
      <c r="H508" s="91"/>
    </row>
    <row r="509" spans="1:8" ht="12.75">
      <c r="A509" s="91"/>
      <c r="B509" s="91"/>
      <c r="C509" s="91"/>
      <c r="D509" s="91"/>
      <c r="E509" s="91"/>
      <c r="F509" s="91"/>
      <c r="G509" s="91"/>
      <c r="H509" s="91"/>
    </row>
    <row r="510" spans="1:8" ht="12.75">
      <c r="A510" s="91"/>
      <c r="B510" s="91"/>
      <c r="C510" s="91"/>
      <c r="D510" s="91"/>
      <c r="E510" s="91"/>
      <c r="F510" s="91"/>
      <c r="G510" s="91"/>
      <c r="H510" s="91"/>
    </row>
    <row r="511" spans="1:8" ht="12.75">
      <c r="A511" s="91"/>
      <c r="B511" s="91"/>
      <c r="C511" s="91"/>
      <c r="D511" s="91"/>
      <c r="E511" s="91"/>
      <c r="F511" s="91"/>
      <c r="G511" s="91"/>
      <c r="H511" s="91"/>
    </row>
    <row r="512" spans="1:8" ht="12.75">
      <c r="A512" s="91"/>
      <c r="B512" s="91"/>
      <c r="C512" s="91"/>
      <c r="D512" s="91"/>
      <c r="E512" s="91"/>
      <c r="F512" s="91"/>
      <c r="G512" s="91"/>
      <c r="H512" s="91"/>
    </row>
    <row r="513" spans="1:8" ht="12.75">
      <c r="A513" s="91"/>
      <c r="B513" s="91"/>
      <c r="C513" s="91"/>
      <c r="D513" s="91"/>
      <c r="E513" s="91"/>
      <c r="F513" s="91"/>
      <c r="G513" s="91"/>
      <c r="H513" s="91"/>
    </row>
    <row r="514" spans="1:8" ht="12.75">
      <c r="A514" s="91"/>
      <c r="B514" s="91"/>
      <c r="C514" s="91"/>
      <c r="D514" s="91"/>
      <c r="E514" s="91"/>
      <c r="F514" s="91"/>
      <c r="G514" s="91"/>
      <c r="H514" s="91"/>
    </row>
    <row r="515" spans="1:8" ht="12.75">
      <c r="A515" s="91"/>
      <c r="B515" s="91"/>
      <c r="C515" s="91"/>
      <c r="D515" s="91"/>
      <c r="E515" s="91"/>
      <c r="F515" s="91"/>
      <c r="G515" s="91"/>
      <c r="H515" s="91"/>
    </row>
    <row r="516" spans="1:8" ht="12.75">
      <c r="A516" s="91"/>
      <c r="B516" s="91"/>
      <c r="C516" s="91"/>
      <c r="D516" s="91"/>
      <c r="E516" s="91"/>
      <c r="F516" s="91"/>
      <c r="G516" s="91"/>
      <c r="H516" s="91"/>
    </row>
    <row r="517" spans="1:8" ht="12.75">
      <c r="A517" s="91"/>
      <c r="B517" s="91"/>
      <c r="C517" s="91"/>
      <c r="D517" s="91"/>
      <c r="E517" s="91"/>
      <c r="F517" s="91"/>
      <c r="G517" s="91"/>
      <c r="H517" s="91"/>
    </row>
    <row r="518" spans="1:8" ht="12.75">
      <c r="A518" s="91"/>
      <c r="B518" s="91"/>
      <c r="C518" s="91"/>
      <c r="D518" s="91"/>
      <c r="E518" s="91"/>
      <c r="F518" s="91"/>
      <c r="G518" s="91"/>
      <c r="H518" s="91"/>
    </row>
    <row r="519" spans="1:8" ht="12.75">
      <c r="A519" s="91"/>
      <c r="B519" s="91"/>
      <c r="C519" s="91"/>
      <c r="D519" s="91"/>
      <c r="E519" s="91"/>
      <c r="F519" s="91"/>
      <c r="G519" s="91"/>
      <c r="H519" s="91"/>
    </row>
    <row r="520" spans="1:8" ht="12.75">
      <c r="A520" s="91"/>
      <c r="B520" s="91"/>
      <c r="C520" s="91"/>
      <c r="D520" s="91"/>
      <c r="E520" s="91"/>
      <c r="F520" s="91"/>
      <c r="G520" s="91"/>
      <c r="H520" s="91"/>
    </row>
    <row r="521" spans="1:8" ht="12.75">
      <c r="A521" s="91"/>
      <c r="B521" s="91"/>
      <c r="C521" s="91"/>
      <c r="D521" s="91"/>
      <c r="E521" s="91"/>
      <c r="F521" s="91"/>
      <c r="G521" s="91"/>
      <c r="H521" s="91"/>
    </row>
    <row r="522" spans="1:8" ht="12.75">
      <c r="A522" s="91"/>
      <c r="B522" s="91"/>
      <c r="C522" s="91"/>
      <c r="D522" s="91"/>
      <c r="E522" s="91"/>
      <c r="F522" s="91"/>
      <c r="G522" s="91"/>
      <c r="H522" s="91"/>
    </row>
    <row r="523" spans="1:8" ht="12.75">
      <c r="A523" s="91"/>
      <c r="B523" s="91"/>
      <c r="C523" s="91"/>
      <c r="D523" s="91"/>
      <c r="E523" s="91"/>
      <c r="F523" s="91"/>
      <c r="G523" s="91"/>
      <c r="H523" s="91"/>
    </row>
    <row r="524" spans="1:8" ht="12.75">
      <c r="A524" s="114"/>
      <c r="B524" s="114"/>
      <c r="C524" s="114"/>
      <c r="D524" s="114"/>
      <c r="E524" s="1404" t="s">
        <v>282</v>
      </c>
      <c r="F524" s="1478"/>
      <c r="G524" s="1478"/>
      <c r="H524" s="1478"/>
    </row>
    <row r="525" spans="1:8" ht="12.75">
      <c r="A525" s="114"/>
      <c r="B525" s="114"/>
      <c r="C525" s="114"/>
      <c r="D525" s="114"/>
      <c r="E525" s="24"/>
      <c r="F525" s="115"/>
      <c r="G525" s="115"/>
      <c r="H525" s="115"/>
    </row>
    <row r="526" spans="1:8" ht="12.75">
      <c r="A526" s="114"/>
      <c r="B526" s="114"/>
      <c r="C526" s="114"/>
      <c r="D526" s="114"/>
      <c r="E526" s="24"/>
      <c r="F526" s="115"/>
      <c r="G526" s="115"/>
      <c r="H526" s="115"/>
    </row>
    <row r="527" spans="1:8" ht="12.75">
      <c r="A527" s="114"/>
      <c r="B527" s="114"/>
      <c r="C527" s="114"/>
      <c r="D527" s="114"/>
      <c r="E527" s="115"/>
      <c r="F527" s="115"/>
      <c r="G527" s="115"/>
      <c r="H527" s="115"/>
    </row>
    <row r="528" spans="1:8" ht="12.75">
      <c r="A528" s="1405" t="s">
        <v>612</v>
      </c>
      <c r="B528" s="1405"/>
      <c r="C528" s="1405"/>
      <c r="D528" s="1405"/>
      <c r="E528" s="1405"/>
      <c r="F528" s="1405"/>
      <c r="G528" s="1405"/>
      <c r="H528" s="1405"/>
    </row>
    <row r="529" spans="1:8" ht="12.75">
      <c r="A529" s="1405" t="s">
        <v>518</v>
      </c>
      <c r="B529" s="1405"/>
      <c r="C529" s="1405"/>
      <c r="D529" s="1405"/>
      <c r="E529" s="1405"/>
      <c r="F529" s="1405"/>
      <c r="G529" s="1405"/>
      <c r="H529" s="1405"/>
    </row>
    <row r="530" spans="1:8" ht="30" customHeight="1">
      <c r="A530" s="1491" t="s">
        <v>146</v>
      </c>
      <c r="B530" s="1491"/>
      <c r="C530" s="1491"/>
      <c r="D530" s="1491"/>
      <c r="E530" s="1491"/>
      <c r="F530" s="1491"/>
      <c r="G530" s="1491"/>
      <c r="H530" s="1491"/>
    </row>
    <row r="531" spans="1:8" ht="12.75">
      <c r="A531" s="114"/>
      <c r="B531" s="114"/>
      <c r="C531" s="114"/>
      <c r="D531" s="114"/>
      <c r="E531" s="114"/>
      <c r="F531" s="114"/>
      <c r="G531" s="114"/>
      <c r="H531" s="114"/>
    </row>
    <row r="532" spans="1:8" ht="12.75">
      <c r="A532" s="114"/>
      <c r="B532" s="114"/>
      <c r="C532" s="114"/>
      <c r="D532" s="114"/>
      <c r="E532" s="114"/>
      <c r="F532" s="114"/>
      <c r="G532" s="114"/>
      <c r="H532" s="114"/>
    </row>
    <row r="533" spans="1:8" ht="13.5" thickBot="1">
      <c r="A533" s="114"/>
      <c r="B533" s="114"/>
      <c r="C533" s="114"/>
      <c r="D533" s="114"/>
      <c r="E533" s="114"/>
      <c r="F533" s="114"/>
      <c r="G533" s="1406" t="s">
        <v>429</v>
      </c>
      <c r="H533" s="1406"/>
    </row>
    <row r="534" spans="1:8" ht="13.5" customHeight="1" thickTop="1">
      <c r="A534" s="1414" t="s">
        <v>0</v>
      </c>
      <c r="B534" s="1416" t="s">
        <v>1</v>
      </c>
      <c r="C534" s="1416"/>
      <c r="D534" s="1416"/>
      <c r="E534" s="1417"/>
      <c r="F534" s="1421" t="s">
        <v>15</v>
      </c>
      <c r="G534" s="1421" t="s">
        <v>519</v>
      </c>
      <c r="H534" s="1412" t="s">
        <v>16</v>
      </c>
    </row>
    <row r="535" spans="1:8" ht="22.5" customHeight="1">
      <c r="A535" s="1415"/>
      <c r="B535" s="1418"/>
      <c r="C535" s="1418"/>
      <c r="D535" s="1418"/>
      <c r="E535" s="1419"/>
      <c r="F535" s="1422"/>
      <c r="G535" s="1422"/>
      <c r="H535" s="1413"/>
    </row>
    <row r="536" spans="1:8" ht="12.75">
      <c r="A536" s="116"/>
      <c r="B536" s="1492" t="s">
        <v>37</v>
      </c>
      <c r="C536" s="1492"/>
      <c r="D536" s="1492"/>
      <c r="E536" s="1492"/>
      <c r="F536" s="1493"/>
      <c r="G536" s="1493"/>
      <c r="H536" s="1494"/>
    </row>
    <row r="537" spans="1:8" ht="12.75">
      <c r="A537" s="117"/>
      <c r="B537" s="1495" t="s">
        <v>5</v>
      </c>
      <c r="C537" s="1495"/>
      <c r="D537" s="1495"/>
      <c r="E537" s="1495"/>
      <c r="F537" s="118"/>
      <c r="G537" s="118"/>
      <c r="H537" s="119"/>
    </row>
    <row r="538" spans="1:8" ht="12.75">
      <c r="A538" s="1048" t="s">
        <v>470</v>
      </c>
      <c r="B538" s="1490" t="s">
        <v>330</v>
      </c>
      <c r="C538" s="1490"/>
      <c r="D538" s="1490"/>
      <c r="E538" s="1490"/>
      <c r="F538" s="1049">
        <f>F539</f>
        <v>29901167</v>
      </c>
      <c r="G538" s="1049">
        <f>G539</f>
        <v>4721365</v>
      </c>
      <c r="H538" s="1050">
        <f>G538/F538</f>
        <v>0.1578990211318508</v>
      </c>
    </row>
    <row r="539" spans="1:8" ht="12.75">
      <c r="A539" s="1051" t="s">
        <v>20</v>
      </c>
      <c r="B539" s="1487" t="s">
        <v>208</v>
      </c>
      <c r="C539" s="1488"/>
      <c r="D539" s="1488"/>
      <c r="E539" s="1489"/>
      <c r="F539" s="1055">
        <f>F541</f>
        <v>29901167</v>
      </c>
      <c r="G539" s="1055">
        <f>G541</f>
        <v>4721365</v>
      </c>
      <c r="H539" s="1248">
        <f>G539/F539</f>
        <v>0.1578990211318508</v>
      </c>
    </row>
    <row r="540" spans="1:8" ht="12.75">
      <c r="A540" s="1294" t="s">
        <v>21</v>
      </c>
      <c r="B540" s="1052" t="s">
        <v>582</v>
      </c>
      <c r="C540" s="1053"/>
      <c r="D540" s="1053"/>
      <c r="E540" s="1054"/>
      <c r="F540" s="1055"/>
      <c r="G540" s="1055"/>
      <c r="H540" s="1377"/>
    </row>
    <row r="541" spans="1:8" ht="12.75">
      <c r="A541" s="1294" t="s">
        <v>587</v>
      </c>
      <c r="B541" s="1484" t="s">
        <v>588</v>
      </c>
      <c r="C541" s="1485"/>
      <c r="D541" s="1485"/>
      <c r="E541" s="1486"/>
      <c r="F541" s="1056">
        <v>29901167</v>
      </c>
      <c r="G541" s="1056">
        <v>4721365</v>
      </c>
      <c r="H541" s="1376">
        <f>G541/F541</f>
        <v>0.1578990211318508</v>
      </c>
    </row>
    <row r="542" spans="1:8" ht="12.75">
      <c r="A542" s="1057" t="s">
        <v>10</v>
      </c>
      <c r="B542" s="1496" t="s">
        <v>337</v>
      </c>
      <c r="C542" s="1497"/>
      <c r="D542" s="1497"/>
      <c r="E542" s="1498"/>
      <c r="F542" s="1060"/>
      <c r="G542" s="1060"/>
      <c r="H542" s="1061"/>
    </row>
    <row r="543" spans="1:8" ht="12.75">
      <c r="A543" s="1062" t="s">
        <v>19</v>
      </c>
      <c r="B543" s="1499" t="s">
        <v>43</v>
      </c>
      <c r="C543" s="1499"/>
      <c r="D543" s="1499"/>
      <c r="E543" s="1499"/>
      <c r="F543" s="1063"/>
      <c r="G543" s="1063"/>
      <c r="H543" s="1064"/>
    </row>
    <row r="544" spans="1:8" ht="12.75">
      <c r="A544" s="1065" t="s">
        <v>20</v>
      </c>
      <c r="B544" s="1500" t="s">
        <v>584</v>
      </c>
      <c r="C544" s="1500"/>
      <c r="D544" s="1500"/>
      <c r="E544" s="1500"/>
      <c r="F544" s="1055"/>
      <c r="G544" s="1055"/>
      <c r="H544" s="1066"/>
    </row>
    <row r="545" spans="1:8" ht="12.75">
      <c r="A545" s="1067" t="s">
        <v>11</v>
      </c>
      <c r="B545" s="1501" t="s">
        <v>350</v>
      </c>
      <c r="C545" s="1501"/>
      <c r="D545" s="1501"/>
      <c r="E545" s="1501"/>
      <c r="F545" s="1060"/>
      <c r="G545" s="1060"/>
      <c r="H545" s="1061"/>
    </row>
    <row r="546" spans="1:8" ht="12.75">
      <c r="A546" s="1062" t="s">
        <v>20</v>
      </c>
      <c r="B546" s="1502" t="s">
        <v>44</v>
      </c>
      <c r="C546" s="1503"/>
      <c r="D546" s="1503"/>
      <c r="E546" s="1504"/>
      <c r="F546" s="1068"/>
      <c r="G546" s="1068"/>
      <c r="H546" s="1069"/>
    </row>
    <row r="547" spans="1:8" ht="12.75">
      <c r="A547" s="1067" t="s">
        <v>11</v>
      </c>
      <c r="B547" s="1496" t="s">
        <v>236</v>
      </c>
      <c r="C547" s="1497"/>
      <c r="D547" s="1497"/>
      <c r="E547" s="1498"/>
      <c r="F547" s="1070"/>
      <c r="G547" s="1070"/>
      <c r="H547" s="1071"/>
    </row>
    <row r="548" spans="1:8" ht="12.75">
      <c r="A548" s="1062" t="s">
        <v>20</v>
      </c>
      <c r="B548" s="1499" t="s">
        <v>45</v>
      </c>
      <c r="C548" s="1499"/>
      <c r="D548" s="1499"/>
      <c r="E548" s="1499"/>
      <c r="F548" s="1063"/>
      <c r="G548" s="1063"/>
      <c r="H548" s="1064"/>
    </row>
    <row r="549" spans="1:8" ht="13.5" thickBot="1">
      <c r="A549" s="1067" t="s">
        <v>12</v>
      </c>
      <c r="B549" s="1501" t="s">
        <v>339</v>
      </c>
      <c r="C549" s="1501"/>
      <c r="D549" s="1501"/>
      <c r="E549" s="1501"/>
      <c r="F549" s="1072"/>
      <c r="G549" s="1072"/>
      <c r="H549" s="1061"/>
    </row>
    <row r="550" spans="1:8" ht="14.25" thickBot="1" thickTop="1">
      <c r="A550" s="1509" t="s">
        <v>168</v>
      </c>
      <c r="B550" s="1510"/>
      <c r="C550" s="1510"/>
      <c r="D550" s="1510"/>
      <c r="E550" s="1510"/>
      <c r="F550" s="1073">
        <f>F538</f>
        <v>29901167</v>
      </c>
      <c r="G550" s="1074">
        <f>G538</f>
        <v>4721365</v>
      </c>
      <c r="H550" s="1075">
        <f>G550/F550</f>
        <v>0.1578990211318508</v>
      </c>
    </row>
    <row r="551" spans="1:8" ht="13.5" thickTop="1">
      <c r="A551" s="1511"/>
      <c r="B551" s="1506"/>
      <c r="C551" s="1506"/>
      <c r="D551" s="1506"/>
      <c r="E551" s="1506"/>
      <c r="F551" s="1506"/>
      <c r="G551" s="1506"/>
      <c r="H551" s="1507"/>
    </row>
    <row r="552" spans="1:8" ht="12.75">
      <c r="A552" s="1076"/>
      <c r="B552" s="1505" t="s">
        <v>40</v>
      </c>
      <c r="C552" s="1505"/>
      <c r="D552" s="1505"/>
      <c r="E552" s="1505"/>
      <c r="F552" s="1506"/>
      <c r="G552" s="1506"/>
      <c r="H552" s="1507"/>
    </row>
    <row r="553" spans="1:8" ht="12.75">
      <c r="A553" s="1079"/>
      <c r="B553" s="1508" t="s">
        <v>5</v>
      </c>
      <c r="C553" s="1508"/>
      <c r="D553" s="1508"/>
      <c r="E553" s="1508"/>
      <c r="F553" s="1077"/>
      <c r="G553" s="1077"/>
      <c r="H553" s="1078"/>
    </row>
    <row r="554" spans="1:8" ht="12.75">
      <c r="A554" s="1067" t="s">
        <v>12</v>
      </c>
      <c r="B554" s="1496" t="s">
        <v>342</v>
      </c>
      <c r="C554" s="1515"/>
      <c r="D554" s="1515"/>
      <c r="E554" s="1516"/>
      <c r="F554" s="1060">
        <v>104544563</v>
      </c>
      <c r="G554" s="1060">
        <v>210806434</v>
      </c>
      <c r="H554" s="1061">
        <f>G554/F554</f>
        <v>2.0164265644307107</v>
      </c>
    </row>
    <row r="555" spans="1:8" ht="12.75">
      <c r="A555" s="1082" t="s">
        <v>13</v>
      </c>
      <c r="B555" s="1083" t="s">
        <v>343</v>
      </c>
      <c r="C555" s="1084"/>
      <c r="D555" s="1080"/>
      <c r="E555" s="1081"/>
      <c r="F555" s="1049">
        <v>28183045</v>
      </c>
      <c r="G555" s="1049">
        <v>1000000</v>
      </c>
      <c r="H555" s="1050">
        <f>G555/F555</f>
        <v>0.03548232634195489</v>
      </c>
    </row>
    <row r="556" spans="1:8" ht="12.75">
      <c r="A556" s="1082" t="s">
        <v>13</v>
      </c>
      <c r="B556" s="1083" t="s">
        <v>344</v>
      </c>
      <c r="C556" s="1094"/>
      <c r="D556" s="1094"/>
      <c r="E556" s="1095"/>
      <c r="F556" s="1049">
        <v>1004350</v>
      </c>
      <c r="G556" s="1296">
        <v>1004350</v>
      </c>
      <c r="H556" s="1050">
        <f>G556/F556</f>
        <v>1</v>
      </c>
    </row>
    <row r="557" spans="1:8" ht="12.75">
      <c r="A557" s="1086" t="s">
        <v>19</v>
      </c>
      <c r="B557" s="1487" t="s">
        <v>347</v>
      </c>
      <c r="C557" s="1520"/>
      <c r="D557" s="1520"/>
      <c r="E557" s="1521"/>
      <c r="F557" s="1049"/>
      <c r="G557" s="1295">
        <v>1004350</v>
      </c>
      <c r="H557" s="1050"/>
    </row>
    <row r="558" spans="1:8" ht="12.75">
      <c r="A558" s="1086" t="s">
        <v>20</v>
      </c>
      <c r="B558" s="1487" t="s">
        <v>348</v>
      </c>
      <c r="C558" s="1520"/>
      <c r="D558" s="1520"/>
      <c r="E558" s="1521"/>
      <c r="F558" s="1085"/>
      <c r="G558" s="1085"/>
      <c r="H558" s="1087"/>
    </row>
    <row r="559" spans="1:8" ht="12.75">
      <c r="A559" s="1048" t="s">
        <v>273</v>
      </c>
      <c r="B559" s="1496" t="s">
        <v>349</v>
      </c>
      <c r="C559" s="1515"/>
      <c r="D559" s="1515"/>
      <c r="E559" s="1516"/>
      <c r="F559" s="1049"/>
      <c r="G559" s="1049"/>
      <c r="H559" s="1050" t="s">
        <v>46</v>
      </c>
    </row>
    <row r="560" spans="1:8" ht="12.75">
      <c r="A560" s="1086"/>
      <c r="B560" s="1487"/>
      <c r="C560" s="1515"/>
      <c r="D560" s="1515"/>
      <c r="E560" s="1516"/>
      <c r="F560" s="1085"/>
      <c r="G560" s="1085"/>
      <c r="H560" s="1087"/>
    </row>
    <row r="561" spans="1:8" ht="12.75">
      <c r="A561" s="1048"/>
      <c r="B561" s="1058"/>
      <c r="C561" s="1059"/>
      <c r="D561" s="1059"/>
      <c r="E561" s="1054"/>
      <c r="F561" s="1049"/>
      <c r="G561" s="1049"/>
      <c r="H561" s="1050"/>
    </row>
    <row r="562" spans="1:8" ht="12.75">
      <c r="A562" s="1086"/>
      <c r="B562" s="1052"/>
      <c r="C562" s="1053"/>
      <c r="D562" s="1053"/>
      <c r="E562" s="1054"/>
      <c r="F562" s="1085"/>
      <c r="G562" s="1085"/>
      <c r="H562" s="1087"/>
    </row>
    <row r="563" spans="1:8" ht="13.5" thickBot="1">
      <c r="A563" s="1088"/>
      <c r="B563" s="1517"/>
      <c r="C563" s="1518"/>
      <c r="D563" s="1518"/>
      <c r="E563" s="1519"/>
      <c r="F563" s="1089"/>
      <c r="G563" s="1089"/>
      <c r="H563" s="1090"/>
    </row>
    <row r="564" spans="1:8" ht="14.25" thickBot="1" thickTop="1">
      <c r="A564" s="1512" t="s">
        <v>351</v>
      </c>
      <c r="B564" s="1513"/>
      <c r="C564" s="1513"/>
      <c r="D564" s="1513"/>
      <c r="E564" s="1513"/>
      <c r="F564" s="1091">
        <f>F554+F555+F556</f>
        <v>133731958</v>
      </c>
      <c r="G564" s="1092">
        <f>G554+G555+G556</f>
        <v>212810784</v>
      </c>
      <c r="H564" s="1093">
        <f>G564/F564</f>
        <v>1.591323324526513</v>
      </c>
    </row>
    <row r="565" spans="1:8" ht="13.5" thickTop="1">
      <c r="A565" s="1514"/>
      <c r="B565" s="1514"/>
      <c r="C565" s="1514"/>
      <c r="D565" s="1514"/>
      <c r="E565" s="1514"/>
      <c r="F565" s="23"/>
      <c r="G565" s="23"/>
      <c r="H565" s="23"/>
    </row>
  </sheetData>
  <sheetProtection/>
  <mergeCells count="128">
    <mergeCell ref="G391:H391"/>
    <mergeCell ref="F123:F124"/>
    <mergeCell ref="G123:G124"/>
    <mergeCell ref="H123:H124"/>
    <mergeCell ref="A123:A124"/>
    <mergeCell ref="B123:E124"/>
    <mergeCell ref="A254:H254"/>
    <mergeCell ref="B268:E268"/>
    <mergeCell ref="B285:E285"/>
    <mergeCell ref="A286:E286"/>
    <mergeCell ref="G122:H122"/>
    <mergeCell ref="B274:E274"/>
    <mergeCell ref="B16:E16"/>
    <mergeCell ref="B17:E17"/>
    <mergeCell ref="B18:E18"/>
    <mergeCell ref="B19:E19"/>
    <mergeCell ref="B21:E21"/>
    <mergeCell ref="B138:E138"/>
    <mergeCell ref="A140:E140"/>
    <mergeCell ref="A260:A261"/>
    <mergeCell ref="A564:E564"/>
    <mergeCell ref="A565:E565"/>
    <mergeCell ref="B560:E560"/>
    <mergeCell ref="B563:E563"/>
    <mergeCell ref="B559:E559"/>
    <mergeCell ref="B554:E554"/>
    <mergeCell ref="B558:E558"/>
    <mergeCell ref="B557:E557"/>
    <mergeCell ref="B552:H552"/>
    <mergeCell ref="B553:E553"/>
    <mergeCell ref="B548:E548"/>
    <mergeCell ref="B549:E549"/>
    <mergeCell ref="A550:E550"/>
    <mergeCell ref="A551:H551"/>
    <mergeCell ref="B542:E542"/>
    <mergeCell ref="B543:E543"/>
    <mergeCell ref="B544:E544"/>
    <mergeCell ref="B545:E545"/>
    <mergeCell ref="B546:E546"/>
    <mergeCell ref="B547:E547"/>
    <mergeCell ref="B541:E541"/>
    <mergeCell ref="B539:E539"/>
    <mergeCell ref="B538:E538"/>
    <mergeCell ref="A530:H530"/>
    <mergeCell ref="B536:H536"/>
    <mergeCell ref="B537:E537"/>
    <mergeCell ref="G533:H533"/>
    <mergeCell ref="A534:A535"/>
    <mergeCell ref="B534:E535"/>
    <mergeCell ref="B404:E404"/>
    <mergeCell ref="B405:E405"/>
    <mergeCell ref="B406:E406"/>
    <mergeCell ref="B407:E407"/>
    <mergeCell ref="B409:E409"/>
    <mergeCell ref="B410:E410"/>
    <mergeCell ref="A411:E411"/>
    <mergeCell ref="E524:H524"/>
    <mergeCell ref="A528:H528"/>
    <mergeCell ref="G534:G535"/>
    <mergeCell ref="H534:H535"/>
    <mergeCell ref="A529:H529"/>
    <mergeCell ref="F534:F535"/>
    <mergeCell ref="H392:H393"/>
    <mergeCell ref="A394:E394"/>
    <mergeCell ref="F392:F393"/>
    <mergeCell ref="G392:G393"/>
    <mergeCell ref="A392:A393"/>
    <mergeCell ref="B392:E393"/>
    <mergeCell ref="B400:E400"/>
    <mergeCell ref="B403:E403"/>
    <mergeCell ref="B395:E395"/>
    <mergeCell ref="B396:E396"/>
    <mergeCell ref="B397:E397"/>
    <mergeCell ref="B398:E398"/>
    <mergeCell ref="B399:E399"/>
    <mergeCell ref="B284:E284"/>
    <mergeCell ref="A262:H262"/>
    <mergeCell ref="B263:E263"/>
    <mergeCell ref="B279:E279"/>
    <mergeCell ref="B280:E280"/>
    <mergeCell ref="B264:E264"/>
    <mergeCell ref="B265:E265"/>
    <mergeCell ref="B266:E266"/>
    <mergeCell ref="B267:E267"/>
    <mergeCell ref="A253:H253"/>
    <mergeCell ref="A141:E141"/>
    <mergeCell ref="E250:H250"/>
    <mergeCell ref="B260:E261"/>
    <mergeCell ref="F260:F261"/>
    <mergeCell ref="G260:G261"/>
    <mergeCell ref="G259:H259"/>
    <mergeCell ref="H260:H261"/>
    <mergeCell ref="A255:H255"/>
    <mergeCell ref="B125:E125"/>
    <mergeCell ref="B278:E278"/>
    <mergeCell ref="B126:E126"/>
    <mergeCell ref="B45:E45"/>
    <mergeCell ref="B46:E46"/>
    <mergeCell ref="A47:E47"/>
    <mergeCell ref="B127:E127"/>
    <mergeCell ref="B128:E128"/>
    <mergeCell ref="B129:E129"/>
    <mergeCell ref="B130:E130"/>
    <mergeCell ref="B44:E44"/>
    <mergeCell ref="B37:E37"/>
    <mergeCell ref="B39:E39"/>
    <mergeCell ref="B40:E40"/>
    <mergeCell ref="B41:E41"/>
    <mergeCell ref="B35:E35"/>
    <mergeCell ref="B42:E42"/>
    <mergeCell ref="B43:E43"/>
    <mergeCell ref="B32:E32"/>
    <mergeCell ref="F11:F12"/>
    <mergeCell ref="G11:G12"/>
    <mergeCell ref="B33:E33"/>
    <mergeCell ref="B34:E34"/>
    <mergeCell ref="B14:E14"/>
    <mergeCell ref="B15:E15"/>
    <mergeCell ref="F3:H3"/>
    <mergeCell ref="A6:H6"/>
    <mergeCell ref="A7:H7"/>
    <mergeCell ref="G10:H10"/>
    <mergeCell ref="A8:H8"/>
    <mergeCell ref="B28:E28"/>
    <mergeCell ref="A13:H13"/>
    <mergeCell ref="H11:H12"/>
    <mergeCell ref="A11:A12"/>
    <mergeCell ref="B11:E12"/>
  </mergeCells>
  <printOptions/>
  <pageMargins left="0.93" right="0.75" top="0.72" bottom="1" header="0.5" footer="0.5"/>
  <pageSetup fitToHeight="0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56"/>
  <sheetViews>
    <sheetView workbookViewId="0" topLeftCell="A169">
      <selection activeCell="A114" sqref="A114:R114"/>
    </sheetView>
  </sheetViews>
  <sheetFormatPr defaultColWidth="9.140625" defaultRowHeight="12.75"/>
  <cols>
    <col min="1" max="1" width="3.421875" style="0" customWidth="1"/>
    <col min="2" max="2" width="9.00390625" style="0" customWidth="1"/>
    <col min="3" max="4" width="7.57421875" style="0" customWidth="1"/>
    <col min="5" max="5" width="12.8515625" style="0" customWidth="1"/>
    <col min="6" max="6" width="11.8515625" style="0" customWidth="1"/>
    <col min="7" max="7" width="12.57421875" style="0" bestFit="1" customWidth="1"/>
    <col min="8" max="8" width="10.140625" style="0" bestFit="1" customWidth="1"/>
    <col min="9" max="10" width="7.421875" style="0" customWidth="1"/>
    <col min="11" max="11" width="9.7109375" style="0" customWidth="1"/>
    <col min="12" max="12" width="10.140625" style="0" bestFit="1" customWidth="1"/>
    <col min="13" max="13" width="7.421875" style="0" customWidth="1"/>
    <col min="14" max="14" width="11.28125" style="0" bestFit="1" customWidth="1"/>
    <col min="15" max="15" width="8.7109375" style="0" bestFit="1" customWidth="1"/>
    <col min="16" max="16" width="10.28125" style="0" customWidth="1"/>
    <col min="17" max="18" width="7.421875" style="0" customWidth="1"/>
    <col min="21" max="21" width="11.140625" style="0" bestFit="1" customWidth="1"/>
  </cols>
  <sheetData>
    <row r="3" spans="1:18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69"/>
      <c r="P3" s="1542"/>
      <c r="Q3" s="1542"/>
      <c r="R3" s="1542"/>
    </row>
    <row r="4" spans="1:18" ht="12.75">
      <c r="A4" s="1543" t="s">
        <v>617</v>
      </c>
      <c r="B4" s="1543"/>
      <c r="C4" s="1543"/>
      <c r="D4" s="1543"/>
      <c r="E4" s="1543"/>
      <c r="F4" s="1543"/>
      <c r="G4" s="1543"/>
      <c r="H4" s="1543"/>
      <c r="I4" s="1543"/>
      <c r="J4" s="1543"/>
      <c r="K4" s="1543"/>
      <c r="L4" s="1543"/>
      <c r="M4" s="1543"/>
      <c r="N4" s="1543"/>
      <c r="O4" s="1543"/>
      <c r="P4" s="1543"/>
      <c r="Q4" s="1543"/>
      <c r="R4" s="1543"/>
    </row>
    <row r="5" spans="1:18" ht="12.75">
      <c r="A5" s="1543" t="s">
        <v>521</v>
      </c>
      <c r="B5" s="1543"/>
      <c r="C5" s="1543"/>
      <c r="D5" s="1543"/>
      <c r="E5" s="1543"/>
      <c r="F5" s="1543"/>
      <c r="G5" s="1543"/>
      <c r="H5" s="1543"/>
      <c r="I5" s="1543"/>
      <c r="J5" s="1543"/>
      <c r="K5" s="1543"/>
      <c r="L5" s="1543"/>
      <c r="M5" s="1543"/>
      <c r="N5" s="1543"/>
      <c r="O5" s="1543"/>
      <c r="P5" s="1543"/>
      <c r="Q5" s="1543"/>
      <c r="R5" s="1543"/>
    </row>
    <row r="6" spans="1:18" ht="13.5" thickBot="1">
      <c r="A6" s="168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68"/>
      <c r="P6" s="468" t="s">
        <v>431</v>
      </c>
      <c r="Q6" s="468"/>
      <c r="R6" s="170"/>
    </row>
    <row r="7" spans="1:18" ht="14.25" thickBot="1" thickTop="1">
      <c r="A7" s="1544" t="s">
        <v>0</v>
      </c>
      <c r="B7" s="1546" t="s">
        <v>72</v>
      </c>
      <c r="C7" s="1546"/>
      <c r="D7" s="1546"/>
      <c r="E7" s="1547"/>
      <c r="F7" s="957"/>
      <c r="G7" s="1550" t="s">
        <v>73</v>
      </c>
      <c r="H7" s="1551"/>
      <c r="I7" s="1551"/>
      <c r="J7" s="1552"/>
      <c r="K7" s="1556" t="s">
        <v>74</v>
      </c>
      <c r="L7" s="1557"/>
      <c r="M7" s="1557"/>
      <c r="N7" s="1557"/>
      <c r="O7" s="1557"/>
      <c r="P7" s="1557"/>
      <c r="Q7" s="1557"/>
      <c r="R7" s="1558"/>
    </row>
    <row r="8" spans="1:18" ht="22.5">
      <c r="A8" s="1545"/>
      <c r="B8" s="1548"/>
      <c r="C8" s="1548"/>
      <c r="D8" s="1548"/>
      <c r="E8" s="1549"/>
      <c r="F8" s="958" t="s">
        <v>311</v>
      </c>
      <c r="G8" s="1553"/>
      <c r="H8" s="1554"/>
      <c r="I8" s="1554"/>
      <c r="J8" s="1555"/>
      <c r="K8" s="1559" t="s">
        <v>331</v>
      </c>
      <c r="L8" s="1560"/>
      <c r="M8" s="1560"/>
      <c r="N8" s="1561"/>
      <c r="O8" s="1562" t="s">
        <v>199</v>
      </c>
      <c r="P8" s="1560"/>
      <c r="Q8" s="1560"/>
      <c r="R8" s="1563"/>
    </row>
    <row r="9" spans="1:18" ht="12.75">
      <c r="A9" s="1545"/>
      <c r="B9" s="1548"/>
      <c r="C9" s="1548"/>
      <c r="D9" s="1548"/>
      <c r="E9" s="1549"/>
      <c r="F9" s="958"/>
      <c r="G9" s="174" t="s">
        <v>75</v>
      </c>
      <c r="H9" s="172" t="s">
        <v>76</v>
      </c>
      <c r="I9" s="1564" t="s">
        <v>77</v>
      </c>
      <c r="J9" s="1569"/>
      <c r="K9" s="171" t="s">
        <v>75</v>
      </c>
      <c r="L9" s="172" t="s">
        <v>76</v>
      </c>
      <c r="M9" s="1564" t="s">
        <v>77</v>
      </c>
      <c r="N9" s="1565"/>
      <c r="O9" s="171" t="s">
        <v>75</v>
      </c>
      <c r="P9" s="172" t="s">
        <v>76</v>
      </c>
      <c r="Q9" s="1564" t="s">
        <v>77</v>
      </c>
      <c r="R9" s="1566"/>
    </row>
    <row r="10" spans="1:18" ht="13.5" thickBot="1">
      <c r="A10" s="1545"/>
      <c r="B10" s="1548"/>
      <c r="C10" s="1548"/>
      <c r="D10" s="1548"/>
      <c r="E10" s="1549"/>
      <c r="F10" s="958"/>
      <c r="G10" s="1567" t="s">
        <v>78</v>
      </c>
      <c r="H10" s="1564"/>
      <c r="I10" s="172"/>
      <c r="J10" s="753" t="s">
        <v>79</v>
      </c>
      <c r="K10" s="1568" t="s">
        <v>78</v>
      </c>
      <c r="L10" s="1564"/>
      <c r="M10" s="172"/>
      <c r="N10" s="173" t="s">
        <v>79</v>
      </c>
      <c r="O10" s="1568" t="s">
        <v>78</v>
      </c>
      <c r="P10" s="1564"/>
      <c r="Q10" s="175"/>
      <c r="R10" s="176" t="s">
        <v>79</v>
      </c>
    </row>
    <row r="11" spans="1:18" ht="13.5" thickBot="1">
      <c r="A11" s="1545"/>
      <c r="B11" s="1540" t="s">
        <v>19</v>
      </c>
      <c r="C11" s="1540"/>
      <c r="D11" s="1540"/>
      <c r="E11" s="1541"/>
      <c r="F11" s="962" t="s">
        <v>20</v>
      </c>
      <c r="G11" s="515" t="s">
        <v>31</v>
      </c>
      <c r="H11" s="511" t="s">
        <v>33</v>
      </c>
      <c r="I11" s="511" t="s">
        <v>80</v>
      </c>
      <c r="J11" s="512" t="s">
        <v>81</v>
      </c>
      <c r="K11" s="513" t="s">
        <v>82</v>
      </c>
      <c r="L11" s="511" t="s">
        <v>83</v>
      </c>
      <c r="M11" s="511" t="s">
        <v>84</v>
      </c>
      <c r="N11" s="514" t="s">
        <v>85</v>
      </c>
      <c r="O11" s="513" t="s">
        <v>86</v>
      </c>
      <c r="P11" s="511" t="s">
        <v>87</v>
      </c>
      <c r="Q11" s="511" t="s">
        <v>88</v>
      </c>
      <c r="R11" s="516" t="s">
        <v>93</v>
      </c>
    </row>
    <row r="12" spans="1:18" ht="13.5" thickBot="1">
      <c r="A12" s="1583" t="s">
        <v>157</v>
      </c>
      <c r="B12" s="1584"/>
      <c r="C12" s="1584"/>
      <c r="D12" s="1584"/>
      <c r="E12" s="1584"/>
      <c r="F12" s="949"/>
      <c r="G12" s="448">
        <f>G30+G34</f>
        <v>623933891</v>
      </c>
      <c r="H12" s="448">
        <f>H30+H34</f>
        <v>782599868</v>
      </c>
      <c r="I12" s="446"/>
      <c r="J12" s="766">
        <f>H12/G12</f>
        <v>1.2542993405049703</v>
      </c>
      <c r="K12" s="444">
        <f>K30</f>
        <v>214386395</v>
      </c>
      <c r="L12" s="445">
        <f>SUM(L30+L34)</f>
        <v>215275185</v>
      </c>
      <c r="M12" s="446"/>
      <c r="N12" s="447">
        <f>L12/K12</f>
        <v>1.0041457388189208</v>
      </c>
      <c r="O12" s="445">
        <f>SUM(O30+O34)</f>
        <v>39455000</v>
      </c>
      <c r="P12" s="445">
        <f>SUM(P30+P34)</f>
        <v>24170000</v>
      </c>
      <c r="Q12" s="446"/>
      <c r="R12" s="449">
        <f>P12/O12</f>
        <v>0.6125966290710937</v>
      </c>
    </row>
    <row r="13" spans="1:21" ht="12.75">
      <c r="A13" s="438" t="s">
        <v>19</v>
      </c>
      <c r="B13" s="1574" t="s">
        <v>158</v>
      </c>
      <c r="C13" s="1576"/>
      <c r="D13" s="1576"/>
      <c r="E13" s="1576"/>
      <c r="F13" s="950"/>
      <c r="G13" s="181"/>
      <c r="H13" s="178"/>
      <c r="I13" s="179"/>
      <c r="J13" s="767"/>
      <c r="K13" s="177">
        <f>K30</f>
        <v>214386395</v>
      </c>
      <c r="L13" s="178">
        <f>L30</f>
        <v>215275185</v>
      </c>
      <c r="M13" s="179"/>
      <c r="N13" s="180">
        <f>L13/K13</f>
        <v>1.0041457388189208</v>
      </c>
      <c r="O13" s="177"/>
      <c r="P13" s="178"/>
      <c r="Q13" s="179"/>
      <c r="R13" s="182"/>
      <c r="U13" s="822"/>
    </row>
    <row r="14" spans="1:21" ht="12.75">
      <c r="A14" s="774"/>
      <c r="B14" s="1587" t="s">
        <v>239</v>
      </c>
      <c r="C14" s="1588"/>
      <c r="D14" s="1588"/>
      <c r="E14" s="1588"/>
      <c r="F14" s="959" t="s">
        <v>313</v>
      </c>
      <c r="G14" s="1184">
        <f aca="true" t="shared" si="0" ref="G14:H18">K14+O14+G71+K71+O71+G125</f>
        <v>28581144</v>
      </c>
      <c r="H14" s="1184">
        <f t="shared" si="0"/>
        <v>4060000</v>
      </c>
      <c r="I14" s="721"/>
      <c r="J14" s="871">
        <f>H14/G14</f>
        <v>0.14205169674104018</v>
      </c>
      <c r="K14" s="840">
        <v>801940</v>
      </c>
      <c r="L14" s="187"/>
      <c r="M14" s="721"/>
      <c r="N14" s="872"/>
      <c r="O14" s="770"/>
      <c r="P14" s="721"/>
      <c r="Q14" s="721"/>
      <c r="R14" s="775"/>
      <c r="U14" s="822"/>
    </row>
    <row r="15" spans="1:21" ht="12.75">
      <c r="A15" s="183"/>
      <c r="B15" s="1577" t="s">
        <v>209</v>
      </c>
      <c r="C15" s="1538"/>
      <c r="D15" s="1538"/>
      <c r="E15" s="1539"/>
      <c r="F15" s="184" t="s">
        <v>312</v>
      </c>
      <c r="G15" s="1184">
        <f t="shared" si="0"/>
        <v>2902172</v>
      </c>
      <c r="H15" s="1184">
        <f t="shared" si="0"/>
        <v>4029085</v>
      </c>
      <c r="I15" s="188"/>
      <c r="J15" s="768">
        <f>H15/G15</f>
        <v>1.3882998664448558</v>
      </c>
      <c r="K15" s="186"/>
      <c r="L15" s="187"/>
      <c r="M15" s="188"/>
      <c r="N15" s="189"/>
      <c r="O15" s="186"/>
      <c r="P15" s="187"/>
      <c r="Q15" s="188"/>
      <c r="R15" s="191"/>
      <c r="U15" s="822"/>
    </row>
    <row r="16" spans="1:18" ht="12.75">
      <c r="A16" s="183"/>
      <c r="B16" s="185" t="s">
        <v>210</v>
      </c>
      <c r="C16" s="466"/>
      <c r="D16" s="466"/>
      <c r="E16" s="197"/>
      <c r="F16" s="184" t="s">
        <v>313</v>
      </c>
      <c r="G16" s="1184">
        <f t="shared" si="0"/>
        <v>170042972</v>
      </c>
      <c r="H16" s="1184">
        <f t="shared" si="0"/>
        <v>193934865</v>
      </c>
      <c r="I16" s="188"/>
      <c r="J16" s="768">
        <f aca="true" t="shared" si="1" ref="J16:J29">H16/G16</f>
        <v>1.140505030693065</v>
      </c>
      <c r="K16" s="186">
        <v>170042972</v>
      </c>
      <c r="L16" s="187">
        <v>193934865</v>
      </c>
      <c r="M16" s="188"/>
      <c r="N16" s="789">
        <f>L16/K16</f>
        <v>1.140505030693065</v>
      </c>
      <c r="O16" s="772"/>
      <c r="P16" s="194"/>
      <c r="Q16" s="195"/>
      <c r="R16" s="191"/>
    </row>
    <row r="17" spans="1:18" ht="12.75">
      <c r="A17" s="183"/>
      <c r="B17" s="185" t="s">
        <v>377</v>
      </c>
      <c r="C17" s="197"/>
      <c r="D17" s="197"/>
      <c r="E17" s="197"/>
      <c r="F17" s="184" t="s">
        <v>313</v>
      </c>
      <c r="G17" s="1184">
        <f t="shared" si="0"/>
        <v>292524039</v>
      </c>
      <c r="H17" s="1184">
        <f t="shared" si="0"/>
        <v>501573846</v>
      </c>
      <c r="I17" s="188"/>
      <c r="J17" s="768">
        <f t="shared" si="1"/>
        <v>1.7146414623380748</v>
      </c>
      <c r="K17" s="186"/>
      <c r="L17" s="187"/>
      <c r="M17" s="188"/>
      <c r="N17" s="789"/>
      <c r="O17" s="186"/>
      <c r="P17" s="187"/>
      <c r="Q17" s="195"/>
      <c r="R17" s="191"/>
    </row>
    <row r="18" spans="1:18" ht="12.75">
      <c r="A18" s="183"/>
      <c r="B18" s="465" t="s">
        <v>161</v>
      </c>
      <c r="C18" s="197"/>
      <c r="D18" s="197"/>
      <c r="E18" s="197"/>
      <c r="F18" s="959" t="s">
        <v>312</v>
      </c>
      <c r="G18" s="1184">
        <f t="shared" si="0"/>
        <v>4760000</v>
      </c>
      <c r="H18" s="1184">
        <f t="shared" si="0"/>
        <v>5060000</v>
      </c>
      <c r="I18" s="188"/>
      <c r="J18" s="768">
        <f t="shared" si="1"/>
        <v>1.0630252100840336</v>
      </c>
      <c r="K18" s="186">
        <v>2160000</v>
      </c>
      <c r="L18" s="187">
        <v>2160000</v>
      </c>
      <c r="M18" s="188"/>
      <c r="N18" s="789">
        <f>L18/K18</f>
        <v>1</v>
      </c>
      <c r="O18" s="186">
        <v>2600000</v>
      </c>
      <c r="P18" s="187">
        <v>2900000</v>
      </c>
      <c r="Q18" s="195"/>
      <c r="R18" s="191">
        <f>P18/O18</f>
        <v>1.1153846153846154</v>
      </c>
    </row>
    <row r="19" spans="1:18" ht="12.75">
      <c r="A19" s="183"/>
      <c r="B19" s="185" t="s">
        <v>212</v>
      </c>
      <c r="C19" s="197"/>
      <c r="D19" s="197"/>
      <c r="E19" s="197"/>
      <c r="F19" s="184" t="s">
        <v>312</v>
      </c>
      <c r="G19" s="1184">
        <f>K19+O19+G76+K76+O76+G130</f>
        <v>531983</v>
      </c>
      <c r="H19" s="1184"/>
      <c r="I19" s="188"/>
      <c r="J19" s="768"/>
      <c r="K19" s="186">
        <v>531983</v>
      </c>
      <c r="L19" s="187"/>
      <c r="M19" s="188"/>
      <c r="N19" s="789"/>
      <c r="O19" s="186"/>
      <c r="P19" s="187"/>
      <c r="Q19" s="195"/>
      <c r="R19" s="191"/>
    </row>
    <row r="20" spans="1:18" ht="12.75">
      <c r="A20" s="183"/>
      <c r="B20" s="185" t="s">
        <v>360</v>
      </c>
      <c r="C20" s="197"/>
      <c r="D20" s="197"/>
      <c r="E20" s="197"/>
      <c r="F20" s="184" t="s">
        <v>312</v>
      </c>
      <c r="G20" s="1184">
        <f>K20+O20+G77+K77+O77+G131</f>
        <v>32626234</v>
      </c>
      <c r="H20" s="1184">
        <f>L20+P20+H77+L77+P77+H131</f>
        <v>6485326</v>
      </c>
      <c r="I20" s="188"/>
      <c r="J20" s="768">
        <f t="shared" si="1"/>
        <v>0.19877642022674147</v>
      </c>
      <c r="K20" s="186">
        <v>32626234</v>
      </c>
      <c r="L20" s="187">
        <v>6485326</v>
      </c>
      <c r="M20" s="188"/>
      <c r="N20" s="789">
        <f>L20/K20</f>
        <v>0.19877642022674147</v>
      </c>
      <c r="O20" s="186"/>
      <c r="P20" s="187"/>
      <c r="Q20" s="195"/>
      <c r="R20" s="191"/>
    </row>
    <row r="21" spans="1:18" ht="12.75">
      <c r="A21" s="183"/>
      <c r="B21" s="185" t="s">
        <v>522</v>
      </c>
      <c r="C21" s="197"/>
      <c r="D21" s="197"/>
      <c r="E21" s="197"/>
      <c r="F21" s="184" t="s">
        <v>312</v>
      </c>
      <c r="G21" s="1184"/>
      <c r="H21" s="1184">
        <f>L21+P21+H78+L78+P78+H132</f>
        <v>4920803</v>
      </c>
      <c r="I21" s="188"/>
      <c r="J21" s="768"/>
      <c r="K21" s="186"/>
      <c r="L21" s="187">
        <v>4920803</v>
      </c>
      <c r="M21" s="188"/>
      <c r="N21" s="789"/>
      <c r="O21" s="186"/>
      <c r="P21" s="187"/>
      <c r="Q21" s="195"/>
      <c r="R21" s="191"/>
    </row>
    <row r="22" spans="1:18" ht="12.75">
      <c r="A22" s="183"/>
      <c r="B22" s="185" t="s">
        <v>430</v>
      </c>
      <c r="C22" s="197"/>
      <c r="D22" s="197"/>
      <c r="E22" s="197"/>
      <c r="F22" s="184" t="s">
        <v>312</v>
      </c>
      <c r="G22" s="1184">
        <f aca="true" t="shared" si="2" ref="G22:G27">K22+O22+G79+K79+O79+G133</f>
        <v>40451895</v>
      </c>
      <c r="H22" s="1184">
        <f>L22+P22+H79+L79+P79+H133</f>
        <v>27637733</v>
      </c>
      <c r="I22" s="188"/>
      <c r="J22" s="768">
        <f>H22/G22</f>
        <v>0.6832246795854682</v>
      </c>
      <c r="K22" s="186"/>
      <c r="L22" s="187"/>
      <c r="M22" s="188"/>
      <c r="N22" s="789"/>
      <c r="O22" s="186"/>
      <c r="P22" s="187"/>
      <c r="Q22" s="195"/>
      <c r="R22" s="191"/>
    </row>
    <row r="23" spans="1:18" ht="12.75">
      <c r="A23" s="183"/>
      <c r="B23" s="185" t="s">
        <v>218</v>
      </c>
      <c r="C23" s="197"/>
      <c r="D23" s="197"/>
      <c r="E23" s="197"/>
      <c r="F23" s="184" t="s">
        <v>313</v>
      </c>
      <c r="G23" s="1184">
        <f t="shared" si="2"/>
        <v>663190</v>
      </c>
      <c r="H23" s="1184">
        <f>L23+P23+H80+L80+P80+H134</f>
        <v>848610</v>
      </c>
      <c r="I23" s="188"/>
      <c r="J23" s="768">
        <f t="shared" si="1"/>
        <v>1.279588051689561</v>
      </c>
      <c r="K23" s="186"/>
      <c r="L23" s="187"/>
      <c r="M23" s="188"/>
      <c r="N23" s="789"/>
      <c r="O23" s="773"/>
      <c r="P23" s="199"/>
      <c r="Q23" s="195"/>
      <c r="R23" s="191"/>
    </row>
    <row r="24" spans="1:18" ht="12.75">
      <c r="A24" s="183"/>
      <c r="B24" s="185" t="s">
        <v>379</v>
      </c>
      <c r="C24" s="197"/>
      <c r="D24" s="197"/>
      <c r="E24" s="197"/>
      <c r="F24" s="184" t="s">
        <v>313</v>
      </c>
      <c r="G24" s="1184">
        <f t="shared" si="2"/>
        <v>6403666</v>
      </c>
      <c r="H24" s="1184">
        <f>L24+P24+H81+L81+P81+H135</f>
        <v>7774191</v>
      </c>
      <c r="I24" s="188"/>
      <c r="J24" s="768">
        <f t="shared" si="1"/>
        <v>1.2140219368093215</v>
      </c>
      <c r="K24" s="186">
        <v>6403666</v>
      </c>
      <c r="L24" s="187">
        <v>7774191</v>
      </c>
      <c r="M24" s="188"/>
      <c r="N24" s="789">
        <f>L24/K24</f>
        <v>1.2140219368093215</v>
      </c>
      <c r="O24" s="773"/>
      <c r="P24" s="199"/>
      <c r="Q24" s="195"/>
      <c r="R24" s="191"/>
    </row>
    <row r="25" spans="1:18" ht="12.75">
      <c r="A25" s="183"/>
      <c r="B25" s="465" t="s">
        <v>213</v>
      </c>
      <c r="C25" s="197"/>
      <c r="D25" s="197"/>
      <c r="E25" s="197"/>
      <c r="F25" s="959" t="s">
        <v>312</v>
      </c>
      <c r="G25" s="1184">
        <f t="shared" si="2"/>
        <v>1819600</v>
      </c>
      <c r="H25" s="1184"/>
      <c r="I25" s="188"/>
      <c r="J25" s="768"/>
      <c r="K25" s="186">
        <v>1819600</v>
      </c>
      <c r="L25" s="187"/>
      <c r="M25" s="188"/>
      <c r="N25" s="789"/>
      <c r="O25" s="773"/>
      <c r="P25" s="199"/>
      <c r="Q25" s="195"/>
      <c r="R25" s="191"/>
    </row>
    <row r="26" spans="1:18" ht="12.75">
      <c r="A26" s="183"/>
      <c r="B26" s="185" t="s">
        <v>125</v>
      </c>
      <c r="C26" s="197"/>
      <c r="D26" s="197"/>
      <c r="E26" s="197"/>
      <c r="F26" s="959" t="s">
        <v>313</v>
      </c>
      <c r="G26" s="1184">
        <f t="shared" si="2"/>
        <v>3722726</v>
      </c>
      <c r="H26" s="1184">
        <f>L26+P26+H83+L83+P83+H137</f>
        <v>3145384</v>
      </c>
      <c r="I26" s="188"/>
      <c r="J26" s="768">
        <f t="shared" si="1"/>
        <v>0.8449141838534451</v>
      </c>
      <c r="K26" s="186"/>
      <c r="L26" s="187"/>
      <c r="M26" s="188"/>
      <c r="N26" s="789"/>
      <c r="O26" s="773"/>
      <c r="P26" s="199"/>
      <c r="Q26" s="195"/>
      <c r="R26" s="191"/>
    </row>
    <row r="27" spans="1:18" ht="12.75">
      <c r="A27" s="183"/>
      <c r="B27" s="185" t="s">
        <v>211</v>
      </c>
      <c r="C27" s="197"/>
      <c r="D27" s="197"/>
      <c r="E27" s="197"/>
      <c r="F27" s="184" t="s">
        <v>313</v>
      </c>
      <c r="G27" s="1184">
        <f t="shared" si="2"/>
        <v>347000</v>
      </c>
      <c r="H27" s="1184">
        <f>L27+P27+H84+L84+P84+H138</f>
        <v>324000</v>
      </c>
      <c r="I27" s="188"/>
      <c r="J27" s="768">
        <f t="shared" si="1"/>
        <v>0.9337175792507204</v>
      </c>
      <c r="K27" s="186"/>
      <c r="L27" s="187"/>
      <c r="M27" s="188"/>
      <c r="N27" s="789"/>
      <c r="O27" s="773"/>
      <c r="P27" s="199"/>
      <c r="Q27" s="195"/>
      <c r="R27" s="191"/>
    </row>
    <row r="28" spans="1:18" ht="12.75">
      <c r="A28" s="183"/>
      <c r="B28" s="185" t="s">
        <v>445</v>
      </c>
      <c r="C28" s="197"/>
      <c r="D28" s="197"/>
      <c r="E28" s="197"/>
      <c r="F28" s="184" t="s">
        <v>312</v>
      </c>
      <c r="G28" s="1184"/>
      <c r="H28" s="1184"/>
      <c r="I28" s="188"/>
      <c r="J28" s="768"/>
      <c r="K28" s="186"/>
      <c r="L28" s="187"/>
      <c r="M28" s="188"/>
      <c r="N28" s="789"/>
      <c r="O28" s="186"/>
      <c r="P28" s="187"/>
      <c r="Q28" s="195"/>
      <c r="R28" s="191"/>
    </row>
    <row r="29" spans="1:18" ht="12.75">
      <c r="A29" s="183"/>
      <c r="B29" s="185" t="s">
        <v>378</v>
      </c>
      <c r="C29" s="197"/>
      <c r="D29" s="197"/>
      <c r="E29" s="197"/>
      <c r="F29" s="184" t="s">
        <v>313</v>
      </c>
      <c r="G29" s="1184">
        <f>K29+O29+G86+K86+O86+G140</f>
        <v>36855000</v>
      </c>
      <c r="H29" s="1184">
        <f>L29+P29+H86+L86+P86+H140</f>
        <v>21270000</v>
      </c>
      <c r="I29" s="188"/>
      <c r="J29" s="768">
        <f t="shared" si="1"/>
        <v>0.5771265771265771</v>
      </c>
      <c r="K29" s="186"/>
      <c r="L29" s="187"/>
      <c r="M29" s="188"/>
      <c r="N29" s="789"/>
      <c r="O29" s="186">
        <v>36855000</v>
      </c>
      <c r="P29" s="187">
        <v>21270000</v>
      </c>
      <c r="Q29" s="195"/>
      <c r="R29" s="191">
        <f>P29/O29</f>
        <v>0.5771265771265771</v>
      </c>
    </row>
    <row r="30" spans="1:18" ht="12.75">
      <c r="A30" s="517" t="s">
        <v>19</v>
      </c>
      <c r="B30" s="1572" t="s">
        <v>149</v>
      </c>
      <c r="C30" s="1573"/>
      <c r="D30" s="1573"/>
      <c r="E30" s="1573"/>
      <c r="F30" s="951"/>
      <c r="G30" s="1186">
        <f>SUM(G14:G29)</f>
        <v>622231621</v>
      </c>
      <c r="H30" s="873">
        <f>SUM(H14:H29)</f>
        <v>781063843</v>
      </c>
      <c r="I30" s="522"/>
      <c r="J30" s="769">
        <f>H30/G30</f>
        <v>1.255262215290084</v>
      </c>
      <c r="K30" s="520">
        <f>SUM(K14:K29)</f>
        <v>214386395</v>
      </c>
      <c r="L30" s="521">
        <f>SUM(L14:L29)</f>
        <v>215275185</v>
      </c>
      <c r="M30" s="522"/>
      <c r="N30" s="523">
        <f>L30/K30</f>
        <v>1.0041457388189208</v>
      </c>
      <c r="O30" s="520">
        <f>SUM(O14:O29)</f>
        <v>39455000</v>
      </c>
      <c r="P30" s="521">
        <f>SUM(P13:P29)</f>
        <v>24170000</v>
      </c>
      <c r="Q30" s="522"/>
      <c r="R30" s="525">
        <f>P30/O30</f>
        <v>0.6125966290710937</v>
      </c>
    </row>
    <row r="31" spans="1:18" ht="12.75">
      <c r="A31" s="462" t="s">
        <v>19</v>
      </c>
      <c r="B31" s="463" t="s">
        <v>89</v>
      </c>
      <c r="C31" s="464"/>
      <c r="D31" s="464"/>
      <c r="E31" s="464"/>
      <c r="F31" s="952"/>
      <c r="G31" s="1185"/>
      <c r="H31" s="874"/>
      <c r="I31" s="454"/>
      <c r="J31" s="768"/>
      <c r="K31" s="456"/>
      <c r="L31" s="457"/>
      <c r="M31" s="458"/>
      <c r="N31" s="459"/>
      <c r="O31" s="456"/>
      <c r="P31" s="457"/>
      <c r="Q31" s="458"/>
      <c r="R31" s="461"/>
    </row>
    <row r="32" spans="1:18" ht="12.75">
      <c r="A32" s="450"/>
      <c r="B32" s="185" t="s">
        <v>229</v>
      </c>
      <c r="C32" s="466"/>
      <c r="D32" s="466"/>
      <c r="E32" s="452"/>
      <c r="F32" s="184" t="s">
        <v>313</v>
      </c>
      <c r="G32" s="790">
        <f>K32+O32+G89+K89+O89+G143</f>
        <v>633325</v>
      </c>
      <c r="H32" s="1184"/>
      <c r="I32" s="454"/>
      <c r="J32" s="768"/>
      <c r="K32" s="771">
        <v>633325</v>
      </c>
      <c r="L32" s="508"/>
      <c r="M32" s="458"/>
      <c r="N32" s="198"/>
      <c r="O32" s="456"/>
      <c r="P32" s="457"/>
      <c r="Q32" s="458"/>
      <c r="R32" s="461"/>
    </row>
    <row r="33" spans="1:18" ht="12.75">
      <c r="A33" s="450"/>
      <c r="B33" s="1538" t="s">
        <v>384</v>
      </c>
      <c r="C33" s="1538"/>
      <c r="D33" s="1538"/>
      <c r="E33" s="1539"/>
      <c r="F33" s="184" t="s">
        <v>313</v>
      </c>
      <c r="G33" s="790">
        <f>K33+O33+G90+K90+O90+G144</f>
        <v>1068945</v>
      </c>
      <c r="H33" s="1184">
        <f>L33+P33+H144</f>
        <v>1536025</v>
      </c>
      <c r="I33" s="454"/>
      <c r="J33" s="768">
        <f>H33/G33</f>
        <v>1.436954193153062</v>
      </c>
      <c r="K33" s="771"/>
      <c r="L33" s="508"/>
      <c r="M33" s="458"/>
      <c r="N33" s="198"/>
      <c r="O33" s="456"/>
      <c r="P33" s="457"/>
      <c r="Q33" s="458"/>
      <c r="R33" s="461"/>
    </row>
    <row r="34" spans="1:18" ht="12.75">
      <c r="A34" s="526" t="s">
        <v>152</v>
      </c>
      <c r="B34" s="518" t="s">
        <v>151</v>
      </c>
      <c r="C34" s="519"/>
      <c r="D34" s="519"/>
      <c r="E34" s="519"/>
      <c r="F34" s="951"/>
      <c r="G34" s="873">
        <f>SUM(G32:G33)</f>
        <v>1702270</v>
      </c>
      <c r="H34" s="873">
        <f>SUM(H32:H33)</f>
        <v>1536025</v>
      </c>
      <c r="I34" s="522"/>
      <c r="J34" s="1104">
        <f>H34/G34</f>
        <v>0.9023392293819429</v>
      </c>
      <c r="K34" s="520">
        <f>SUM(K32:K33)</f>
        <v>633325</v>
      </c>
      <c r="L34" s="521"/>
      <c r="M34" s="522"/>
      <c r="N34" s="523"/>
      <c r="O34" s="520"/>
      <c r="P34" s="521"/>
      <c r="Q34" s="522"/>
      <c r="R34" s="525"/>
    </row>
    <row r="35" spans="1:18" ht="13.5" thickBot="1">
      <c r="A35" s="450"/>
      <c r="B35" s="451"/>
      <c r="C35" s="452"/>
      <c r="D35" s="452"/>
      <c r="E35" s="452"/>
      <c r="F35" s="953"/>
      <c r="G35" s="874"/>
      <c r="H35" s="873"/>
      <c r="I35" s="454"/>
      <c r="J35" s="768"/>
      <c r="K35" s="456"/>
      <c r="L35" s="457"/>
      <c r="M35" s="458"/>
      <c r="N35" s="459"/>
      <c r="O35" s="456"/>
      <c r="P35" s="457"/>
      <c r="Q35" s="458"/>
      <c r="R35" s="461"/>
    </row>
    <row r="36" spans="1:18" ht="13.5" thickBot="1">
      <c r="A36" s="467">
        <v>2</v>
      </c>
      <c r="B36" s="439" t="s">
        <v>153</v>
      </c>
      <c r="C36" s="440"/>
      <c r="D36" s="440"/>
      <c r="E36" s="440"/>
      <c r="F36" s="954"/>
      <c r="G36" s="1013">
        <f>K36+O36+G93+K93+O93+G147+K147</f>
        <v>5490495</v>
      </c>
      <c r="H36" s="1163">
        <f>H44</f>
        <v>1671596</v>
      </c>
      <c r="I36" s="442"/>
      <c r="J36" s="1164">
        <f>H36/G36</f>
        <v>0.3044526950666561</v>
      </c>
      <c r="K36" s="444"/>
      <c r="L36" s="445"/>
      <c r="M36" s="446"/>
      <c r="N36" s="447"/>
      <c r="O36" s="444"/>
      <c r="P36" s="445"/>
      <c r="Q36" s="446"/>
      <c r="R36" s="449"/>
    </row>
    <row r="37" spans="1:18" ht="12.75">
      <c r="A37" s="203"/>
      <c r="B37" s="204" t="s">
        <v>90</v>
      </c>
      <c r="C37" s="205"/>
      <c r="D37" s="205"/>
      <c r="E37" s="205"/>
      <c r="F37" s="955"/>
      <c r="G37" s="1012"/>
      <c r="H37" s="187"/>
      <c r="I37" s="179"/>
      <c r="J37" s="768"/>
      <c r="K37" s="177"/>
      <c r="L37" s="178"/>
      <c r="M37" s="179"/>
      <c r="N37" s="180"/>
      <c r="O37" s="177"/>
      <c r="P37" s="178"/>
      <c r="Q37" s="179"/>
      <c r="R37" s="182"/>
    </row>
    <row r="38" spans="1:18" ht="12.75">
      <c r="A38" s="183"/>
      <c r="B38" s="1538" t="s">
        <v>384</v>
      </c>
      <c r="C38" s="1538"/>
      <c r="D38" s="1538"/>
      <c r="E38" s="1539"/>
      <c r="F38" s="184" t="s">
        <v>313</v>
      </c>
      <c r="G38" s="1012">
        <f>K38+O38+G95+K95+O95+G149</f>
        <v>458246</v>
      </c>
      <c r="H38" s="187">
        <f>L38+P38+H95+L95+P95+H149</f>
        <v>470696</v>
      </c>
      <c r="I38" s="188"/>
      <c r="J38" s="768">
        <f aca="true" t="shared" si="3" ref="J38:J45">H38/G38</f>
        <v>1.027168813257508</v>
      </c>
      <c r="K38" s="186"/>
      <c r="L38" s="187"/>
      <c r="M38" s="188"/>
      <c r="N38" s="189"/>
      <c r="O38" s="186"/>
      <c r="P38" s="187"/>
      <c r="Q38" s="188"/>
      <c r="R38" s="191"/>
    </row>
    <row r="39" spans="1:18" ht="12.75">
      <c r="A39" s="183"/>
      <c r="B39" s="185" t="s">
        <v>230</v>
      </c>
      <c r="C39" s="197"/>
      <c r="D39" s="197"/>
      <c r="E39" s="1183"/>
      <c r="F39" s="1183" t="s">
        <v>313</v>
      </c>
      <c r="G39" s="1012">
        <f>K39+O39+G96+K96+O96+G150</f>
        <v>4109569</v>
      </c>
      <c r="H39" s="187"/>
      <c r="I39" s="188"/>
      <c r="J39" s="768">
        <f t="shared" si="3"/>
        <v>0</v>
      </c>
      <c r="K39" s="186"/>
      <c r="L39" s="187"/>
      <c r="M39" s="188"/>
      <c r="N39" s="189"/>
      <c r="O39" s="186"/>
      <c r="P39" s="187"/>
      <c r="Q39" s="188"/>
      <c r="R39" s="191"/>
    </row>
    <row r="40" spans="1:18" ht="12.75">
      <c r="A40" s="183"/>
      <c r="B40" s="1538" t="s">
        <v>380</v>
      </c>
      <c r="C40" s="1538"/>
      <c r="D40" s="1538"/>
      <c r="E40" s="1539"/>
      <c r="F40" s="959" t="s">
        <v>313</v>
      </c>
      <c r="G40" s="1012"/>
      <c r="H40" s="187"/>
      <c r="I40" s="188"/>
      <c r="J40" s="768"/>
      <c r="K40" s="186"/>
      <c r="L40" s="187"/>
      <c r="M40" s="188"/>
      <c r="N40" s="189"/>
      <c r="O40" s="186"/>
      <c r="P40" s="187"/>
      <c r="Q40" s="188"/>
      <c r="R40" s="191"/>
    </row>
    <row r="41" spans="1:18" ht="12.75">
      <c r="A41" s="183"/>
      <c r="B41" s="185" t="s">
        <v>381</v>
      </c>
      <c r="C41" s="197"/>
      <c r="D41" s="197"/>
      <c r="E41" s="197"/>
      <c r="F41" s="184" t="s">
        <v>313</v>
      </c>
      <c r="G41" s="1012">
        <f>K41+O41+G98+K98+O98+G152</f>
        <v>398520</v>
      </c>
      <c r="H41" s="187">
        <f>L41+P41+H98+L98+P98+H152</f>
        <v>432900</v>
      </c>
      <c r="I41" s="188"/>
      <c r="J41" s="768">
        <f t="shared" si="3"/>
        <v>1.0862691960252935</v>
      </c>
      <c r="K41" s="186"/>
      <c r="L41" s="187"/>
      <c r="M41" s="188"/>
      <c r="N41" s="189"/>
      <c r="O41" s="186"/>
      <c r="P41" s="187"/>
      <c r="Q41" s="188"/>
      <c r="R41" s="191"/>
    </row>
    <row r="42" spans="1:18" ht="12.75">
      <c r="A42" s="183"/>
      <c r="B42" s="185" t="s">
        <v>194</v>
      </c>
      <c r="C42" s="197"/>
      <c r="D42" s="197"/>
      <c r="E42" s="197"/>
      <c r="F42" s="184" t="s">
        <v>312</v>
      </c>
      <c r="G42" s="1012">
        <f>K42+O42+G99+K99+O99+G153</f>
        <v>524160</v>
      </c>
      <c r="H42" s="187">
        <f>L42+P42+H99+L99+P99+H153</f>
        <v>768000</v>
      </c>
      <c r="I42" s="188"/>
      <c r="J42" s="768">
        <f t="shared" si="3"/>
        <v>1.465201465201465</v>
      </c>
      <c r="K42" s="186"/>
      <c r="L42" s="187"/>
      <c r="M42" s="188"/>
      <c r="N42" s="189"/>
      <c r="O42" s="186"/>
      <c r="P42" s="187"/>
      <c r="Q42" s="188"/>
      <c r="R42" s="191"/>
    </row>
    <row r="43" spans="1:18" ht="12.75">
      <c r="A43" s="183"/>
      <c r="B43" s="185" t="s">
        <v>383</v>
      </c>
      <c r="C43" s="197"/>
      <c r="D43" s="197"/>
      <c r="E43" s="197"/>
      <c r="F43" s="184" t="s">
        <v>313</v>
      </c>
      <c r="G43" s="1012"/>
      <c r="H43" s="187"/>
      <c r="I43" s="188"/>
      <c r="J43" s="768"/>
      <c r="K43" s="186"/>
      <c r="L43" s="187"/>
      <c r="M43" s="188"/>
      <c r="N43" s="189"/>
      <c r="O43" s="186"/>
      <c r="P43" s="187"/>
      <c r="Q43" s="188"/>
      <c r="R43" s="191"/>
    </row>
    <row r="44" spans="1:18" ht="13.5" thickBot="1">
      <c r="A44" s="527"/>
      <c r="B44" s="518" t="s">
        <v>159</v>
      </c>
      <c r="C44" s="519"/>
      <c r="D44" s="519"/>
      <c r="E44" s="519"/>
      <c r="F44" s="951"/>
      <c r="G44" s="1014">
        <f>SUM(G38:G43)</f>
        <v>5490495</v>
      </c>
      <c r="H44" s="1014">
        <f>SUM(H38:H43)</f>
        <v>1671596</v>
      </c>
      <c r="I44" s="522"/>
      <c r="J44" s="769">
        <f t="shared" si="3"/>
        <v>0.3044526950666561</v>
      </c>
      <c r="K44" s="520"/>
      <c r="L44" s="520"/>
      <c r="M44" s="522"/>
      <c r="N44" s="523"/>
      <c r="O44" s="1015"/>
      <c r="P44" s="1015"/>
      <c r="Q44" s="1016"/>
      <c r="R44" s="1017"/>
    </row>
    <row r="45" spans="1:18" ht="14.25" thickBot="1" thickTop="1">
      <c r="A45" s="1570" t="s">
        <v>160</v>
      </c>
      <c r="B45" s="1571"/>
      <c r="C45" s="1571"/>
      <c r="D45" s="1571"/>
      <c r="E45" s="1571"/>
      <c r="F45" s="956"/>
      <c r="G45" s="1100">
        <f>G12+G36</f>
        <v>629424386</v>
      </c>
      <c r="H45" s="1100">
        <f>H12+H36</f>
        <v>784271464</v>
      </c>
      <c r="I45" s="207"/>
      <c r="J45" s="906">
        <f t="shared" si="3"/>
        <v>1.2460137888588256</v>
      </c>
      <c r="K45" s="1096">
        <f>K30+K36</f>
        <v>214386395</v>
      </c>
      <c r="L45" s="1097">
        <f>SUM(L12+L36)</f>
        <v>215275185</v>
      </c>
      <c r="M45" s="211"/>
      <c r="N45" s="1098">
        <f>L45/K45</f>
        <v>1.0041457388189208</v>
      </c>
      <c r="O45" s="1099">
        <f>O12+O36</f>
        <v>39455000</v>
      </c>
      <c r="P45" s="1097">
        <f>SUM(P12+P36)</f>
        <v>24170000</v>
      </c>
      <c r="Q45" s="214"/>
      <c r="R45" s="1101">
        <f>P45/O45</f>
        <v>0.6125966290710937</v>
      </c>
    </row>
    <row r="46" spans="1:18" ht="13.5" thickTop="1">
      <c r="A46" s="167"/>
      <c r="B46" s="216"/>
      <c r="C46" s="216"/>
      <c r="D46" s="216"/>
      <c r="E46" s="216"/>
      <c r="F46" s="21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</row>
    <row r="47" spans="1:18" ht="12.75">
      <c r="A47" s="167"/>
      <c r="B47" s="216"/>
      <c r="C47" s="216"/>
      <c r="D47" s="216"/>
      <c r="E47" s="216"/>
      <c r="F47" s="21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</row>
    <row r="48" spans="1:18" ht="12.75">
      <c r="A48" s="167"/>
      <c r="B48" s="216"/>
      <c r="C48" s="216"/>
      <c r="D48" s="216"/>
      <c r="E48" s="216"/>
      <c r="F48" s="21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</row>
    <row r="49" spans="1:18" ht="12.75">
      <c r="A49" s="167"/>
      <c r="B49" s="216"/>
      <c r="C49" s="216"/>
      <c r="D49" s="216"/>
      <c r="E49" s="216"/>
      <c r="F49" s="21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ht="12.75">
      <c r="A50" s="167"/>
      <c r="B50" s="216"/>
      <c r="C50" s="216"/>
      <c r="D50" s="216"/>
      <c r="E50" s="216"/>
      <c r="F50" s="21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</row>
    <row r="51" spans="1:18" ht="12.75">
      <c r="A51" s="167"/>
      <c r="B51" s="216"/>
      <c r="C51" s="216"/>
      <c r="D51" s="216"/>
      <c r="E51" s="216"/>
      <c r="F51" s="21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18" ht="12.75">
      <c r="A52" s="167"/>
      <c r="B52" s="216"/>
      <c r="C52" s="216"/>
      <c r="D52" s="216"/>
      <c r="E52" s="216"/>
      <c r="F52" s="21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</row>
    <row r="53" spans="1:18" ht="12.75">
      <c r="A53" s="167"/>
      <c r="B53" s="216"/>
      <c r="C53" s="216"/>
      <c r="D53" s="216"/>
      <c r="E53" s="216"/>
      <c r="F53" s="21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</row>
    <row r="54" spans="1:18" ht="12.75">
      <c r="A54" s="167"/>
      <c r="B54" s="216"/>
      <c r="C54" s="216"/>
      <c r="D54" s="216"/>
      <c r="E54" s="216"/>
      <c r="F54" s="21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</row>
    <row r="55" spans="1:18" ht="12.75">
      <c r="A55" s="167"/>
      <c r="B55" s="216"/>
      <c r="C55" s="216"/>
      <c r="D55" s="216"/>
      <c r="E55" s="216"/>
      <c r="F55" s="21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</row>
    <row r="56" spans="1:18" ht="12.75">
      <c r="A56" s="167"/>
      <c r="B56" s="216"/>
      <c r="C56" s="216"/>
      <c r="D56" s="216"/>
      <c r="E56" s="216"/>
      <c r="F56" s="21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</row>
    <row r="57" spans="1:18" ht="12.75">
      <c r="A57" s="167"/>
      <c r="B57" s="216"/>
      <c r="C57" s="216"/>
      <c r="D57" s="216"/>
      <c r="E57" s="216"/>
      <c r="F57" s="21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</row>
    <row r="58" spans="1:18" ht="12.75">
      <c r="A58" s="167"/>
      <c r="B58" s="216"/>
      <c r="C58" s="216"/>
      <c r="D58" s="216"/>
      <c r="E58" s="216"/>
      <c r="F58" s="21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</row>
    <row r="59" spans="1:18" ht="12.75">
      <c r="A59" s="167"/>
      <c r="B59" s="216"/>
      <c r="C59" s="216"/>
      <c r="D59" s="216"/>
      <c r="E59" s="216"/>
      <c r="F59" s="21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</row>
    <row r="60" spans="1:18" ht="12.75">
      <c r="A60" s="1543" t="s">
        <v>617</v>
      </c>
      <c r="B60" s="1543"/>
      <c r="C60" s="1543"/>
      <c r="D60" s="1543"/>
      <c r="E60" s="1543"/>
      <c r="F60" s="1543"/>
      <c r="G60" s="1543"/>
      <c r="H60" s="1543"/>
      <c r="I60" s="1543"/>
      <c r="J60" s="1543"/>
      <c r="K60" s="1543"/>
      <c r="L60" s="1543"/>
      <c r="M60" s="1543"/>
      <c r="N60" s="1543"/>
      <c r="O60" s="1543"/>
      <c r="P60" s="1543"/>
      <c r="Q60" s="1543"/>
      <c r="R60" s="1543"/>
    </row>
    <row r="61" spans="1:18" ht="12.75">
      <c r="A61" s="1543" t="s">
        <v>521</v>
      </c>
      <c r="B61" s="1543"/>
      <c r="C61" s="1543"/>
      <c r="D61" s="1543"/>
      <c r="E61" s="1543"/>
      <c r="F61" s="1543"/>
      <c r="G61" s="1543"/>
      <c r="H61" s="1543"/>
      <c r="I61" s="1543"/>
      <c r="J61" s="1543"/>
      <c r="K61" s="1543"/>
      <c r="L61" s="1543"/>
      <c r="M61" s="1543"/>
      <c r="N61" s="1543"/>
      <c r="O61" s="1543"/>
      <c r="P61" s="1543"/>
      <c r="Q61" s="1543"/>
      <c r="R61" s="1543"/>
    </row>
    <row r="62" spans="1:18" ht="12.75">
      <c r="A62" s="1585" t="s">
        <v>91</v>
      </c>
      <c r="B62" s="1586"/>
      <c r="C62" s="1586"/>
      <c r="D62" s="1586"/>
      <c r="E62" s="1586"/>
      <c r="F62" s="1586"/>
      <c r="G62" s="1586"/>
      <c r="H62" s="1586"/>
      <c r="I62" s="1586"/>
      <c r="J62" s="1586"/>
      <c r="K62" s="1586"/>
      <c r="L62" s="1586"/>
      <c r="M62" s="1586"/>
      <c r="N62" s="1586"/>
      <c r="O62" s="1586"/>
      <c r="P62" s="1586"/>
      <c r="Q62" s="1586"/>
      <c r="R62" s="1586"/>
    </row>
    <row r="63" spans="1:18" ht="13.5" thickBot="1">
      <c r="A63" s="168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468"/>
      <c r="P63" s="468" t="s">
        <v>431</v>
      </c>
      <c r="Q63" s="468"/>
      <c r="R63" s="170"/>
    </row>
    <row r="64" spans="1:18" ht="13.5" thickTop="1">
      <c r="A64" s="1544" t="s">
        <v>0</v>
      </c>
      <c r="B64" s="1546" t="s">
        <v>72</v>
      </c>
      <c r="C64" s="1546"/>
      <c r="D64" s="1546"/>
      <c r="E64" s="1547"/>
      <c r="F64" s="957"/>
      <c r="G64" s="1578" t="s">
        <v>74</v>
      </c>
      <c r="H64" s="1578"/>
      <c r="I64" s="1578"/>
      <c r="J64" s="1578"/>
      <c r="K64" s="1578"/>
      <c r="L64" s="1578"/>
      <c r="M64" s="1578"/>
      <c r="N64" s="1578"/>
      <c r="O64" s="1579"/>
      <c r="P64" s="1579"/>
      <c r="Q64" s="1579"/>
      <c r="R64" s="1580"/>
    </row>
    <row r="65" spans="1:18" ht="22.5">
      <c r="A65" s="1545"/>
      <c r="B65" s="1548"/>
      <c r="C65" s="1548"/>
      <c r="D65" s="1548"/>
      <c r="E65" s="1549"/>
      <c r="F65" s="958" t="s">
        <v>311</v>
      </c>
      <c r="G65" s="1567" t="s">
        <v>7</v>
      </c>
      <c r="H65" s="1564"/>
      <c r="I65" s="1564"/>
      <c r="J65" s="1565"/>
      <c r="K65" s="1568" t="s">
        <v>276</v>
      </c>
      <c r="L65" s="1564"/>
      <c r="M65" s="1564"/>
      <c r="N65" s="1565"/>
      <c r="O65" s="1567" t="s">
        <v>238</v>
      </c>
      <c r="P65" s="1564"/>
      <c r="Q65" s="1564"/>
      <c r="R65" s="1566"/>
    </row>
    <row r="66" spans="1:18" ht="12.75">
      <c r="A66" s="1545"/>
      <c r="B66" s="1548"/>
      <c r="C66" s="1548"/>
      <c r="D66" s="1548"/>
      <c r="E66" s="1549"/>
      <c r="F66" s="958"/>
      <c r="G66" s="219" t="s">
        <v>75</v>
      </c>
      <c r="H66" s="218" t="s">
        <v>76</v>
      </c>
      <c r="I66" s="1581" t="s">
        <v>77</v>
      </c>
      <c r="J66" s="1582"/>
      <c r="K66" s="217" t="s">
        <v>75</v>
      </c>
      <c r="L66" s="218" t="s">
        <v>76</v>
      </c>
      <c r="M66" s="1581" t="s">
        <v>77</v>
      </c>
      <c r="N66" s="1582"/>
      <c r="O66" s="219" t="s">
        <v>75</v>
      </c>
      <c r="P66" s="218" t="s">
        <v>76</v>
      </c>
      <c r="Q66" s="1581" t="s">
        <v>77</v>
      </c>
      <c r="R66" s="1592"/>
    </row>
    <row r="67" spans="1:18" ht="13.5" thickBot="1">
      <c r="A67" s="1545"/>
      <c r="B67" s="1548"/>
      <c r="C67" s="1548"/>
      <c r="D67" s="1548"/>
      <c r="E67" s="1549"/>
      <c r="F67" s="1182"/>
      <c r="G67" s="1593" t="s">
        <v>78</v>
      </c>
      <c r="H67" s="1594"/>
      <c r="I67" s="220"/>
      <c r="J67" s="221" t="s">
        <v>79</v>
      </c>
      <c r="K67" s="1595" t="s">
        <v>78</v>
      </c>
      <c r="L67" s="1594"/>
      <c r="M67" s="220"/>
      <c r="N67" s="222" t="s">
        <v>79</v>
      </c>
      <c r="O67" s="1593" t="s">
        <v>78</v>
      </c>
      <c r="P67" s="1594"/>
      <c r="Q67" s="220"/>
      <c r="R67" s="223" t="s">
        <v>79</v>
      </c>
    </row>
    <row r="68" spans="1:18" ht="13.5" thickBot="1">
      <c r="A68" s="1545"/>
      <c r="B68" s="1540" t="s">
        <v>19</v>
      </c>
      <c r="C68" s="1540"/>
      <c r="D68" s="1540"/>
      <c r="E68" s="1541"/>
      <c r="F68" s="962" t="s">
        <v>20</v>
      </c>
      <c r="G68" s="515" t="s">
        <v>31</v>
      </c>
      <c r="H68" s="511" t="s">
        <v>33</v>
      </c>
      <c r="I68" s="511" t="s">
        <v>80</v>
      </c>
      <c r="J68" s="512" t="s">
        <v>81</v>
      </c>
      <c r="K68" s="513" t="s">
        <v>82</v>
      </c>
      <c r="L68" s="511" t="s">
        <v>83</v>
      </c>
      <c r="M68" s="511" t="s">
        <v>84</v>
      </c>
      <c r="N68" s="514" t="s">
        <v>85</v>
      </c>
      <c r="O68" s="513" t="s">
        <v>86</v>
      </c>
      <c r="P68" s="511" t="s">
        <v>87</v>
      </c>
      <c r="Q68" s="511" t="s">
        <v>88</v>
      </c>
      <c r="R68" s="516" t="s">
        <v>93</v>
      </c>
    </row>
    <row r="69" spans="1:18" ht="12.75" customHeight="1" thickBot="1">
      <c r="A69" s="1583" t="s">
        <v>157</v>
      </c>
      <c r="B69" s="1584"/>
      <c r="C69" s="1584"/>
      <c r="D69" s="1584"/>
      <c r="E69" s="1584"/>
      <c r="F69" s="949"/>
      <c r="G69" s="448">
        <f>G87+G91</f>
        <v>75866187</v>
      </c>
      <c r="H69" s="445">
        <f>H87</f>
        <v>40044812</v>
      </c>
      <c r="I69" s="446"/>
      <c r="J69" s="447">
        <f>H69/G69</f>
        <v>0.5278347783578473</v>
      </c>
      <c r="K69" s="444"/>
      <c r="L69" s="445"/>
      <c r="M69" s="446"/>
      <c r="N69" s="447"/>
      <c r="O69" s="445"/>
      <c r="P69" s="445"/>
      <c r="Q69" s="446"/>
      <c r="R69" s="449"/>
    </row>
    <row r="70" spans="1:18" ht="12.75" customHeight="1">
      <c r="A70" s="438" t="s">
        <v>19</v>
      </c>
      <c r="B70" s="1574" t="s">
        <v>158</v>
      </c>
      <c r="C70" s="1575"/>
      <c r="D70" s="1575"/>
      <c r="E70" s="1576"/>
      <c r="F70" s="1177"/>
      <c r="G70" s="181"/>
      <c r="H70" s="178"/>
      <c r="I70" s="179"/>
      <c r="J70" s="180"/>
      <c r="K70" s="177"/>
      <c r="L70" s="178"/>
      <c r="M70" s="179"/>
      <c r="N70" s="180"/>
      <c r="O70" s="178"/>
      <c r="P70" s="178"/>
      <c r="Q70" s="179"/>
      <c r="R70" s="182"/>
    </row>
    <row r="71" spans="1:18" ht="12.75" customHeight="1">
      <c r="A71" s="438"/>
      <c r="B71" s="1587" t="s">
        <v>239</v>
      </c>
      <c r="C71" s="1588"/>
      <c r="D71" s="1588"/>
      <c r="E71" s="1588"/>
      <c r="F71" s="959" t="s">
        <v>313</v>
      </c>
      <c r="G71" s="190">
        <v>27779204</v>
      </c>
      <c r="H71" s="178">
        <v>4060000</v>
      </c>
      <c r="I71" s="179"/>
      <c r="J71" s="180">
        <f>H71/G71</f>
        <v>0.14615249594624813</v>
      </c>
      <c r="K71" s="177"/>
      <c r="L71" s="178"/>
      <c r="M71" s="179"/>
      <c r="N71" s="180"/>
      <c r="O71" s="178"/>
      <c r="P71" s="178"/>
      <c r="Q71" s="179"/>
      <c r="R71" s="182"/>
    </row>
    <row r="72" spans="1:18" ht="12.75">
      <c r="A72" s="183"/>
      <c r="B72" s="1577" t="s">
        <v>209</v>
      </c>
      <c r="C72" s="1538"/>
      <c r="D72" s="1538"/>
      <c r="E72" s="1539"/>
      <c r="F72" s="184" t="s">
        <v>312</v>
      </c>
      <c r="G72" s="190">
        <v>2902172</v>
      </c>
      <c r="H72" s="187">
        <v>4029085</v>
      </c>
      <c r="I72" s="188"/>
      <c r="J72" s="180">
        <f>H72/G72</f>
        <v>1.3882998664448558</v>
      </c>
      <c r="K72" s="186"/>
      <c r="L72" s="187"/>
      <c r="M72" s="188"/>
      <c r="N72" s="189"/>
      <c r="O72" s="187"/>
      <c r="P72" s="187"/>
      <c r="Q72" s="188"/>
      <c r="R72" s="191"/>
    </row>
    <row r="73" spans="1:18" ht="12.75">
      <c r="A73" s="183"/>
      <c r="B73" s="185" t="s">
        <v>210</v>
      </c>
      <c r="C73" s="466"/>
      <c r="D73" s="466"/>
      <c r="E73" s="197"/>
      <c r="F73" s="184" t="s">
        <v>313</v>
      </c>
      <c r="G73" s="190"/>
      <c r="H73" s="187"/>
      <c r="I73" s="188"/>
      <c r="J73" s="180"/>
      <c r="K73" s="186"/>
      <c r="L73" s="187"/>
      <c r="M73" s="188"/>
      <c r="N73" s="192"/>
      <c r="O73" s="194"/>
      <c r="P73" s="194"/>
      <c r="Q73" s="195"/>
      <c r="R73" s="196"/>
    </row>
    <row r="74" spans="1:18" ht="12.75">
      <c r="A74" s="183"/>
      <c r="B74" s="185" t="s">
        <v>377</v>
      </c>
      <c r="C74" s="197"/>
      <c r="D74" s="197"/>
      <c r="E74" s="197"/>
      <c r="F74" s="184" t="s">
        <v>313</v>
      </c>
      <c r="G74" s="190"/>
      <c r="H74" s="187"/>
      <c r="I74" s="188"/>
      <c r="J74" s="180"/>
      <c r="K74" s="186"/>
      <c r="L74" s="187"/>
      <c r="M74" s="188"/>
      <c r="N74" s="189"/>
      <c r="O74" s="187"/>
      <c r="P74" s="187"/>
      <c r="Q74" s="195"/>
      <c r="R74" s="201"/>
    </row>
    <row r="75" spans="1:18" ht="12.75">
      <c r="A75" s="183"/>
      <c r="B75" s="465" t="s">
        <v>161</v>
      </c>
      <c r="C75" s="197"/>
      <c r="D75" s="197"/>
      <c r="E75" s="197"/>
      <c r="F75" s="959" t="s">
        <v>312</v>
      </c>
      <c r="G75" s="190"/>
      <c r="H75" s="187"/>
      <c r="I75" s="188"/>
      <c r="J75" s="180"/>
      <c r="K75" s="186"/>
      <c r="L75" s="187"/>
      <c r="M75" s="188"/>
      <c r="N75" s="189"/>
      <c r="O75" s="187"/>
      <c r="P75" s="187"/>
      <c r="Q75" s="195"/>
      <c r="R75" s="201"/>
    </row>
    <row r="76" spans="1:18" ht="12.75">
      <c r="A76" s="183"/>
      <c r="B76" s="185" t="s">
        <v>212</v>
      </c>
      <c r="C76" s="197"/>
      <c r="D76" s="197"/>
      <c r="E76" s="197"/>
      <c r="F76" s="184" t="s">
        <v>312</v>
      </c>
      <c r="G76" s="190"/>
      <c r="H76" s="187"/>
      <c r="I76" s="188"/>
      <c r="J76" s="180"/>
      <c r="K76" s="186"/>
      <c r="L76" s="187"/>
      <c r="M76" s="188"/>
      <c r="N76" s="189"/>
      <c r="O76" s="187"/>
      <c r="P76" s="187"/>
      <c r="Q76" s="195"/>
      <c r="R76" s="201"/>
    </row>
    <row r="77" spans="1:18" ht="12.75">
      <c r="A77" s="183"/>
      <c r="B77" s="185" t="s">
        <v>360</v>
      </c>
      <c r="C77" s="197"/>
      <c r="D77" s="197"/>
      <c r="E77" s="197"/>
      <c r="F77" s="184" t="s">
        <v>312</v>
      </c>
      <c r="G77" s="190"/>
      <c r="H77" s="187"/>
      <c r="I77" s="188"/>
      <c r="J77" s="180"/>
      <c r="K77" s="186"/>
      <c r="L77" s="187"/>
      <c r="M77" s="188"/>
      <c r="N77" s="189"/>
      <c r="O77" s="187"/>
      <c r="P77" s="187"/>
      <c r="Q77" s="195"/>
      <c r="R77" s="201"/>
    </row>
    <row r="78" spans="1:18" ht="12.75">
      <c r="A78" s="183"/>
      <c r="B78" s="185" t="s">
        <v>522</v>
      </c>
      <c r="C78" s="197"/>
      <c r="D78" s="197"/>
      <c r="E78" s="197"/>
      <c r="F78" s="184" t="s">
        <v>312</v>
      </c>
      <c r="G78" s="190"/>
      <c r="H78" s="187"/>
      <c r="I78" s="188"/>
      <c r="J78" s="180"/>
      <c r="K78" s="186"/>
      <c r="L78" s="187"/>
      <c r="M78" s="188"/>
      <c r="N78" s="189"/>
      <c r="O78" s="187"/>
      <c r="P78" s="187"/>
      <c r="Q78" s="195"/>
      <c r="R78" s="201"/>
    </row>
    <row r="79" spans="1:18" ht="12.75">
      <c r="A79" s="183"/>
      <c r="B79" s="185" t="s">
        <v>430</v>
      </c>
      <c r="C79" s="197"/>
      <c r="D79" s="197"/>
      <c r="E79" s="197"/>
      <c r="F79" s="959" t="s">
        <v>312</v>
      </c>
      <c r="G79" s="190">
        <v>40451895</v>
      </c>
      <c r="H79" s="187">
        <v>27637733</v>
      </c>
      <c r="I79" s="188"/>
      <c r="J79" s="180">
        <f>H79/G79</f>
        <v>0.6832246795854682</v>
      </c>
      <c r="K79" s="186"/>
      <c r="L79" s="187"/>
      <c r="M79" s="188"/>
      <c r="N79" s="189"/>
      <c r="O79" s="187"/>
      <c r="P79" s="187"/>
      <c r="Q79" s="188"/>
      <c r="R79" s="201"/>
    </row>
    <row r="80" spans="1:18" ht="12.75">
      <c r="A80" s="183"/>
      <c r="B80" s="185" t="s">
        <v>218</v>
      </c>
      <c r="C80" s="197"/>
      <c r="D80" s="197"/>
      <c r="E80" s="197"/>
      <c r="F80" s="184" t="s">
        <v>313</v>
      </c>
      <c r="G80" s="190">
        <v>663190</v>
      </c>
      <c r="H80" s="187">
        <v>848610</v>
      </c>
      <c r="I80" s="188"/>
      <c r="J80" s="180">
        <f>H80/G80</f>
        <v>1.279588051689561</v>
      </c>
      <c r="K80" s="186"/>
      <c r="L80" s="187"/>
      <c r="M80" s="188"/>
      <c r="N80" s="192" t="e">
        <f>L80/K80</f>
        <v>#DIV/0!</v>
      </c>
      <c r="O80" s="187"/>
      <c r="P80" s="187"/>
      <c r="Q80" s="188"/>
      <c r="R80" s="201"/>
    </row>
    <row r="81" spans="1:18" ht="12.75">
      <c r="A81" s="183"/>
      <c r="B81" s="185" t="s">
        <v>379</v>
      </c>
      <c r="C81" s="197"/>
      <c r="D81" s="197"/>
      <c r="E81" s="197"/>
      <c r="F81" s="184" t="s">
        <v>313</v>
      </c>
      <c r="G81" s="190"/>
      <c r="H81" s="187"/>
      <c r="I81" s="188"/>
      <c r="J81" s="180"/>
      <c r="K81" s="186"/>
      <c r="L81" s="187"/>
      <c r="M81" s="188"/>
      <c r="N81" s="189"/>
      <c r="O81" s="187"/>
      <c r="P81" s="187"/>
      <c r="Q81" s="188"/>
      <c r="R81" s="201"/>
    </row>
    <row r="82" spans="1:18" ht="12.75">
      <c r="A82" s="183"/>
      <c r="B82" s="185" t="s">
        <v>523</v>
      </c>
      <c r="C82" s="197"/>
      <c r="D82" s="197"/>
      <c r="E82" s="197"/>
      <c r="F82" s="959" t="s">
        <v>312</v>
      </c>
      <c r="G82" s="190"/>
      <c r="H82" s="187"/>
      <c r="I82" s="188"/>
      <c r="J82" s="180"/>
      <c r="K82" s="186"/>
      <c r="L82" s="187"/>
      <c r="M82" s="188"/>
      <c r="N82" s="189"/>
      <c r="O82" s="187"/>
      <c r="P82" s="187"/>
      <c r="Q82" s="188"/>
      <c r="R82" s="201"/>
    </row>
    <row r="83" spans="1:18" ht="12.75">
      <c r="A83" s="183"/>
      <c r="B83" s="185" t="s">
        <v>125</v>
      </c>
      <c r="C83" s="197"/>
      <c r="D83" s="197"/>
      <c r="E83" s="197"/>
      <c r="F83" s="959" t="s">
        <v>313</v>
      </c>
      <c r="G83" s="190">
        <v>3722726</v>
      </c>
      <c r="H83" s="187">
        <v>3145384</v>
      </c>
      <c r="I83" s="188"/>
      <c r="J83" s="180">
        <f>H83/G83</f>
        <v>0.8449141838534451</v>
      </c>
      <c r="K83" s="186"/>
      <c r="L83" s="187"/>
      <c r="M83" s="188"/>
      <c r="N83" s="189"/>
      <c r="O83" s="187"/>
      <c r="P83" s="187"/>
      <c r="Q83" s="188"/>
      <c r="R83" s="201"/>
    </row>
    <row r="84" spans="1:18" ht="12.75">
      <c r="A84" s="183"/>
      <c r="B84" s="185" t="s">
        <v>211</v>
      </c>
      <c r="C84" s="197"/>
      <c r="D84" s="197"/>
      <c r="E84" s="197"/>
      <c r="F84" s="184" t="s">
        <v>313</v>
      </c>
      <c r="G84" s="190">
        <v>347000</v>
      </c>
      <c r="H84" s="187">
        <v>324000</v>
      </c>
      <c r="I84" s="188"/>
      <c r="J84" s="180">
        <f>H84/G84</f>
        <v>0.9337175792507204</v>
      </c>
      <c r="K84" s="186"/>
      <c r="L84" s="187"/>
      <c r="M84" s="188"/>
      <c r="N84" s="189"/>
      <c r="O84" s="187"/>
      <c r="P84" s="187"/>
      <c r="Q84" s="188"/>
      <c r="R84" s="201"/>
    </row>
    <row r="85" spans="1:18" ht="12.75">
      <c r="A85" s="183"/>
      <c r="B85" s="185" t="s">
        <v>445</v>
      </c>
      <c r="C85" s="197"/>
      <c r="D85" s="197"/>
      <c r="E85" s="197"/>
      <c r="F85" s="184" t="s">
        <v>312</v>
      </c>
      <c r="G85" s="190"/>
      <c r="H85" s="187"/>
      <c r="I85" s="188"/>
      <c r="J85" s="180"/>
      <c r="K85" s="186"/>
      <c r="L85" s="187"/>
      <c r="M85" s="188"/>
      <c r="N85" s="189"/>
      <c r="O85" s="187"/>
      <c r="P85" s="187"/>
      <c r="Q85" s="188"/>
      <c r="R85" s="201"/>
    </row>
    <row r="86" spans="1:18" ht="12.75">
      <c r="A86" s="183"/>
      <c r="B86" s="185" t="s">
        <v>378</v>
      </c>
      <c r="C86" s="197"/>
      <c r="D86" s="197"/>
      <c r="E86" s="197"/>
      <c r="F86" s="1178" t="s">
        <v>313</v>
      </c>
      <c r="G86" s="190"/>
      <c r="H86" s="187"/>
      <c r="I86" s="188"/>
      <c r="J86" s="180"/>
      <c r="K86" s="186"/>
      <c r="L86" s="187"/>
      <c r="M86" s="188"/>
      <c r="N86" s="189"/>
      <c r="O86" s="187"/>
      <c r="P86" s="187"/>
      <c r="Q86" s="188"/>
      <c r="R86" s="201"/>
    </row>
    <row r="87" spans="1:18" ht="12.75">
      <c r="A87" s="517" t="s">
        <v>19</v>
      </c>
      <c r="B87" s="1572" t="s">
        <v>149</v>
      </c>
      <c r="C87" s="1573"/>
      <c r="D87" s="1573"/>
      <c r="E87" s="1573"/>
      <c r="F87" s="951"/>
      <c r="G87" s="524">
        <f>SUM(G71:G86)</f>
        <v>75866187</v>
      </c>
      <c r="H87" s="521">
        <f>SUM(H71:H86)</f>
        <v>40044812</v>
      </c>
      <c r="I87" s="522"/>
      <c r="J87" s="523">
        <f>H87/G87</f>
        <v>0.5278347783578473</v>
      </c>
      <c r="K87" s="1284"/>
      <c r="L87" s="521"/>
      <c r="M87" s="522"/>
      <c r="N87" s="523"/>
      <c r="O87" s="521"/>
      <c r="P87" s="521"/>
      <c r="Q87" s="522"/>
      <c r="R87" s="525"/>
    </row>
    <row r="88" spans="1:18" ht="12.75">
      <c r="A88" s="462" t="s">
        <v>19</v>
      </c>
      <c r="B88" s="463" t="s">
        <v>89</v>
      </c>
      <c r="C88" s="464"/>
      <c r="D88" s="464"/>
      <c r="E88" s="464"/>
      <c r="F88" s="952"/>
      <c r="G88" s="960"/>
      <c r="H88" s="453"/>
      <c r="I88" s="454"/>
      <c r="J88" s="455"/>
      <c r="K88" s="456"/>
      <c r="L88" s="457"/>
      <c r="M88" s="458"/>
      <c r="N88" s="459"/>
      <c r="O88" s="457"/>
      <c r="P88" s="457"/>
      <c r="Q88" s="458"/>
      <c r="R88" s="461"/>
    </row>
    <row r="89" spans="1:18" ht="12.75">
      <c r="A89" s="450"/>
      <c r="B89" s="185" t="s">
        <v>229</v>
      </c>
      <c r="C89" s="466"/>
      <c r="D89" s="466"/>
      <c r="E89" s="452"/>
      <c r="F89" s="184" t="s">
        <v>313</v>
      </c>
      <c r="G89" s="960"/>
      <c r="H89" s="453"/>
      <c r="I89" s="454"/>
      <c r="J89" s="455"/>
      <c r="K89" s="456"/>
      <c r="L89" s="457"/>
      <c r="M89" s="458"/>
      <c r="N89" s="459"/>
      <c r="O89" s="508"/>
      <c r="P89" s="508"/>
      <c r="Q89" s="509"/>
      <c r="R89" s="510"/>
    </row>
    <row r="90" spans="1:18" ht="12.75">
      <c r="A90" s="450"/>
      <c r="B90" s="1538" t="s">
        <v>384</v>
      </c>
      <c r="C90" s="1538"/>
      <c r="D90" s="1538"/>
      <c r="E90" s="1539"/>
      <c r="F90" s="184" t="s">
        <v>313</v>
      </c>
      <c r="G90" s="960"/>
      <c r="H90" s="453"/>
      <c r="I90" s="454"/>
      <c r="J90" s="455"/>
      <c r="K90" s="456"/>
      <c r="L90" s="457"/>
      <c r="M90" s="458"/>
      <c r="N90" s="459"/>
      <c r="O90" s="508"/>
      <c r="P90" s="508"/>
      <c r="Q90" s="509"/>
      <c r="R90" s="510"/>
    </row>
    <row r="91" spans="1:18" ht="12.75">
      <c r="A91" s="526" t="s">
        <v>152</v>
      </c>
      <c r="B91" s="518" t="s">
        <v>151</v>
      </c>
      <c r="C91" s="519"/>
      <c r="D91" s="519"/>
      <c r="E91" s="519"/>
      <c r="F91" s="951"/>
      <c r="G91" s="524"/>
      <c r="H91" s="521"/>
      <c r="I91" s="522"/>
      <c r="J91" s="523"/>
      <c r="K91" s="520"/>
      <c r="L91" s="521"/>
      <c r="M91" s="522"/>
      <c r="N91" s="523"/>
      <c r="O91" s="521"/>
      <c r="P91" s="521"/>
      <c r="Q91" s="522"/>
      <c r="R91" s="525"/>
    </row>
    <row r="92" spans="1:18" ht="13.5" thickBot="1">
      <c r="A92" s="450"/>
      <c r="B92" s="451"/>
      <c r="C92" s="452"/>
      <c r="D92" s="452"/>
      <c r="E92" s="452"/>
      <c r="F92" s="1179"/>
      <c r="G92" s="960"/>
      <c r="H92" s="453"/>
      <c r="I92" s="454"/>
      <c r="J92" s="455"/>
      <c r="K92" s="456"/>
      <c r="L92" s="457"/>
      <c r="M92" s="458"/>
      <c r="N92" s="459"/>
      <c r="O92" s="457"/>
      <c r="P92" s="457"/>
      <c r="Q92" s="458"/>
      <c r="R92" s="461"/>
    </row>
    <row r="93" spans="1:18" ht="13.5" thickBot="1">
      <c r="A93" s="467">
        <v>2</v>
      </c>
      <c r="B93" s="439" t="s">
        <v>153</v>
      </c>
      <c r="C93" s="440"/>
      <c r="D93" s="440"/>
      <c r="E93" s="440"/>
      <c r="F93" s="954"/>
      <c r="G93" s="948">
        <f>G101</f>
        <v>5032249</v>
      </c>
      <c r="H93" s="441">
        <f>H101</f>
        <v>1200900</v>
      </c>
      <c r="I93" s="442"/>
      <c r="J93" s="443">
        <f>H93/G93</f>
        <v>0.23864081447480043</v>
      </c>
      <c r="K93" s="444"/>
      <c r="L93" s="445"/>
      <c r="M93" s="446"/>
      <c r="N93" s="447"/>
      <c r="O93" s="445"/>
      <c r="P93" s="445"/>
      <c r="Q93" s="446"/>
      <c r="R93" s="449"/>
    </row>
    <row r="94" spans="1:18" ht="12.75">
      <c r="A94" s="203"/>
      <c r="B94" s="204" t="s">
        <v>90</v>
      </c>
      <c r="C94" s="205"/>
      <c r="D94" s="205"/>
      <c r="E94" s="205"/>
      <c r="F94" s="1180"/>
      <c r="G94" s="961"/>
      <c r="H94" s="404"/>
      <c r="I94" s="179"/>
      <c r="J94" s="180"/>
      <c r="K94" s="177"/>
      <c r="L94" s="178"/>
      <c r="M94" s="179"/>
      <c r="N94" s="180"/>
      <c r="O94" s="178"/>
      <c r="P94" s="178"/>
      <c r="Q94" s="179"/>
      <c r="R94" s="182"/>
    </row>
    <row r="95" spans="1:18" ht="12.75">
      <c r="A95" s="183"/>
      <c r="B95" s="1538" t="s">
        <v>384</v>
      </c>
      <c r="C95" s="1538"/>
      <c r="D95" s="1538"/>
      <c r="E95" s="1539"/>
      <c r="F95" s="184" t="s">
        <v>313</v>
      </c>
      <c r="G95" s="190"/>
      <c r="H95" s="187"/>
      <c r="I95" s="188"/>
      <c r="J95" s="189"/>
      <c r="K95" s="186"/>
      <c r="L95" s="187"/>
      <c r="M95" s="188"/>
      <c r="N95" s="189"/>
      <c r="O95" s="187"/>
      <c r="P95" s="187"/>
      <c r="Q95" s="188"/>
      <c r="R95" s="191"/>
    </row>
    <row r="96" spans="1:18" ht="12.75">
      <c r="A96" s="183"/>
      <c r="B96" s="185" t="s">
        <v>230</v>
      </c>
      <c r="C96" s="197"/>
      <c r="D96" s="197"/>
      <c r="E96" s="1183"/>
      <c r="F96" s="1183" t="s">
        <v>313</v>
      </c>
      <c r="G96" s="190">
        <v>4109569</v>
      </c>
      <c r="H96" s="187"/>
      <c r="I96" s="188"/>
      <c r="J96" s="189">
        <f aca="true" t="shared" si="4" ref="J96:J102">H96/G96</f>
        <v>0</v>
      </c>
      <c r="K96" s="186"/>
      <c r="L96" s="187"/>
      <c r="M96" s="188"/>
      <c r="N96" s="189"/>
      <c r="O96" s="187"/>
      <c r="P96" s="187"/>
      <c r="Q96" s="188"/>
      <c r="R96" s="191"/>
    </row>
    <row r="97" spans="1:18" ht="12.75">
      <c r="A97" s="183"/>
      <c r="B97" s="1538" t="s">
        <v>380</v>
      </c>
      <c r="C97" s="1538"/>
      <c r="D97" s="1538"/>
      <c r="E97" s="1539"/>
      <c r="F97" s="959" t="s">
        <v>313</v>
      </c>
      <c r="G97" s="190"/>
      <c r="H97" s="187"/>
      <c r="I97" s="188"/>
      <c r="J97" s="189"/>
      <c r="K97" s="186"/>
      <c r="L97" s="187"/>
      <c r="M97" s="188"/>
      <c r="N97" s="189"/>
      <c r="O97" s="187"/>
      <c r="P97" s="187"/>
      <c r="Q97" s="188"/>
      <c r="R97" s="191"/>
    </row>
    <row r="98" spans="1:18" ht="12.75">
      <c r="A98" s="183"/>
      <c r="B98" s="185" t="s">
        <v>381</v>
      </c>
      <c r="C98" s="197"/>
      <c r="D98" s="197"/>
      <c r="E98" s="197"/>
      <c r="F98" s="184" t="s">
        <v>313</v>
      </c>
      <c r="G98" s="190">
        <v>398520</v>
      </c>
      <c r="H98" s="187">
        <v>432900</v>
      </c>
      <c r="I98" s="188"/>
      <c r="J98" s="189">
        <f t="shared" si="4"/>
        <v>1.0862691960252935</v>
      </c>
      <c r="K98" s="186"/>
      <c r="L98" s="187"/>
      <c r="M98" s="188"/>
      <c r="N98" s="189"/>
      <c r="O98" s="187"/>
      <c r="P98" s="187"/>
      <c r="Q98" s="188"/>
      <c r="R98" s="191"/>
    </row>
    <row r="99" spans="1:18" ht="12.75">
      <c r="A99" s="183"/>
      <c r="B99" s="185" t="s">
        <v>194</v>
      </c>
      <c r="C99" s="197"/>
      <c r="D99" s="197"/>
      <c r="E99" s="197"/>
      <c r="F99" s="184" t="s">
        <v>312</v>
      </c>
      <c r="G99" s="190">
        <v>524160</v>
      </c>
      <c r="H99" s="187">
        <v>768000</v>
      </c>
      <c r="I99" s="188"/>
      <c r="J99" s="189">
        <f t="shared" si="4"/>
        <v>1.465201465201465</v>
      </c>
      <c r="K99" s="186"/>
      <c r="L99" s="187"/>
      <c r="M99" s="188"/>
      <c r="N99" s="189"/>
      <c r="O99" s="187"/>
      <c r="P99" s="187"/>
      <c r="Q99" s="188"/>
      <c r="R99" s="191"/>
    </row>
    <row r="100" spans="1:18" ht="12.75" customHeight="1">
      <c r="A100" s="183"/>
      <c r="B100" s="185" t="s">
        <v>383</v>
      </c>
      <c r="C100" s="197"/>
      <c r="D100" s="197"/>
      <c r="E100" s="197"/>
      <c r="F100" s="184" t="s">
        <v>313</v>
      </c>
      <c r="G100" s="190"/>
      <c r="H100" s="187"/>
      <c r="I100" s="188"/>
      <c r="J100" s="189"/>
      <c r="K100" s="186"/>
      <c r="L100" s="187"/>
      <c r="M100" s="188"/>
      <c r="N100" s="189"/>
      <c r="O100" s="187"/>
      <c r="P100" s="187"/>
      <c r="Q100" s="188"/>
      <c r="R100" s="191"/>
    </row>
    <row r="101" spans="1:18" ht="13.5" thickBot="1">
      <c r="A101" s="528"/>
      <c r="B101" s="518" t="s">
        <v>159</v>
      </c>
      <c r="C101" s="519"/>
      <c r="D101" s="519"/>
      <c r="E101" s="519"/>
      <c r="F101" s="1181"/>
      <c r="G101" s="524">
        <f>SUM(G95:G100)</f>
        <v>5032249</v>
      </c>
      <c r="H101" s="521">
        <f>SUM(H95:H100)</f>
        <v>1200900</v>
      </c>
      <c r="I101" s="522"/>
      <c r="J101" s="1103">
        <f t="shared" si="4"/>
        <v>0.23864081447480043</v>
      </c>
      <c r="K101" s="1284"/>
      <c r="L101" s="1285"/>
      <c r="M101" s="522"/>
      <c r="N101" s="523"/>
      <c r="O101" s="521"/>
      <c r="P101" s="521"/>
      <c r="Q101" s="522"/>
      <c r="R101" s="525"/>
    </row>
    <row r="102" spans="1:18" ht="14.25" thickBot="1" thickTop="1">
      <c r="A102" s="1570" t="s">
        <v>160</v>
      </c>
      <c r="B102" s="1571"/>
      <c r="C102" s="1571"/>
      <c r="D102" s="1571"/>
      <c r="E102" s="1571"/>
      <c r="F102" s="956"/>
      <c r="G102" s="1102">
        <f>G69+G93</f>
        <v>80898436</v>
      </c>
      <c r="H102" s="208">
        <f>SUM(H69+H93)</f>
        <v>41245712</v>
      </c>
      <c r="I102" s="207"/>
      <c r="J102" s="1098">
        <f t="shared" si="4"/>
        <v>0.5098456044317099</v>
      </c>
      <c r="K102" s="209"/>
      <c r="L102" s="210"/>
      <c r="M102" s="211"/>
      <c r="N102" s="212"/>
      <c r="O102" s="213"/>
      <c r="P102" s="209"/>
      <c r="Q102" s="214"/>
      <c r="R102" s="215"/>
    </row>
    <row r="103" spans="1:18" ht="13.5" thickTop="1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</row>
    <row r="104" spans="1:18" ht="12.7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</row>
    <row r="105" spans="1:18" ht="12.75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</row>
    <row r="106" spans="1:18" ht="12.75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</row>
    <row r="107" spans="1:18" ht="12.7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</row>
    <row r="108" spans="1:18" ht="12.75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</row>
    <row r="109" spans="1:18" ht="12.75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</row>
    <row r="110" spans="1:18" ht="12.75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</row>
    <row r="111" spans="1:18" ht="12.75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</row>
    <row r="112" spans="1:18" ht="12.75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</row>
    <row r="113" spans="1:18" ht="12.75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</row>
    <row r="114" spans="1:18" ht="12.75">
      <c r="A114" s="1543" t="s">
        <v>617</v>
      </c>
      <c r="B114" s="1543"/>
      <c r="C114" s="1543"/>
      <c r="D114" s="1543"/>
      <c r="E114" s="1543"/>
      <c r="F114" s="1543"/>
      <c r="G114" s="1543"/>
      <c r="H114" s="1543"/>
      <c r="I114" s="1543"/>
      <c r="J114" s="1543"/>
      <c r="K114" s="1543"/>
      <c r="L114" s="1543"/>
      <c r="M114" s="1543"/>
      <c r="N114" s="1543"/>
      <c r="O114" s="1543"/>
      <c r="P114" s="1543"/>
      <c r="Q114" s="1543"/>
      <c r="R114" s="1543"/>
    </row>
    <row r="115" spans="1:18" ht="12.75">
      <c r="A115" s="1543" t="s">
        <v>521</v>
      </c>
      <c r="B115" s="1543"/>
      <c r="C115" s="1543"/>
      <c r="D115" s="1543"/>
      <c r="E115" s="1543"/>
      <c r="F115" s="1543"/>
      <c r="G115" s="1543"/>
      <c r="H115" s="1543"/>
      <c r="I115" s="1543"/>
      <c r="J115" s="1543"/>
      <c r="K115" s="1543"/>
      <c r="L115" s="1543"/>
      <c r="M115" s="1543"/>
      <c r="N115" s="1543"/>
      <c r="O115" s="1543"/>
      <c r="P115" s="1543"/>
      <c r="Q115" s="1543"/>
      <c r="R115" s="1543"/>
    </row>
    <row r="116" spans="1:18" ht="12.75">
      <c r="A116" s="1585" t="s">
        <v>91</v>
      </c>
      <c r="B116" s="1586"/>
      <c r="C116" s="1586"/>
      <c r="D116" s="1586"/>
      <c r="E116" s="1586"/>
      <c r="F116" s="1586"/>
      <c r="G116" s="1586"/>
      <c r="H116" s="1586"/>
      <c r="I116" s="1586"/>
      <c r="J116" s="1586"/>
      <c r="K116" s="1586"/>
      <c r="L116" s="1586"/>
      <c r="M116" s="1586"/>
      <c r="N116" s="1586"/>
      <c r="O116" s="1586"/>
      <c r="P116" s="1586"/>
      <c r="Q116" s="1586"/>
      <c r="R116" s="1586"/>
    </row>
    <row r="117" spans="1:18" ht="13.5" thickBot="1">
      <c r="A117" s="168"/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468"/>
      <c r="P117" s="468" t="s">
        <v>431</v>
      </c>
      <c r="Q117" s="468"/>
      <c r="R117" s="170"/>
    </row>
    <row r="118" spans="1:18" ht="13.5" thickTop="1">
      <c r="A118" s="1544" t="s">
        <v>0</v>
      </c>
      <c r="B118" s="1546" t="s">
        <v>72</v>
      </c>
      <c r="C118" s="1546"/>
      <c r="D118" s="1546"/>
      <c r="E118" s="1547"/>
      <c r="F118" s="957"/>
      <c r="G118" s="1596" t="s">
        <v>74</v>
      </c>
      <c r="H118" s="1596"/>
      <c r="I118" s="1596"/>
      <c r="J118" s="1596"/>
      <c r="K118" s="1596"/>
      <c r="L118" s="1596"/>
      <c r="M118" s="1596"/>
      <c r="N118" s="1596"/>
      <c r="O118" s="1597"/>
      <c r="P118" s="1597"/>
      <c r="Q118" s="1597"/>
      <c r="R118" s="1598"/>
    </row>
    <row r="119" spans="1:18" ht="22.5">
      <c r="A119" s="1545"/>
      <c r="B119" s="1548"/>
      <c r="C119" s="1548"/>
      <c r="D119" s="1548"/>
      <c r="E119" s="1549"/>
      <c r="F119" s="958" t="s">
        <v>311</v>
      </c>
      <c r="G119" s="1567" t="s">
        <v>263</v>
      </c>
      <c r="H119" s="1564"/>
      <c r="I119" s="1564"/>
      <c r="J119" s="1565"/>
      <c r="K119" s="1599"/>
      <c r="L119" s="1590"/>
      <c r="M119" s="1590"/>
      <c r="N119" s="1600"/>
      <c r="O119" s="1589"/>
      <c r="P119" s="1590"/>
      <c r="Q119" s="1590"/>
      <c r="R119" s="1591"/>
    </row>
    <row r="120" spans="1:18" ht="12.75">
      <c r="A120" s="1545"/>
      <c r="B120" s="1548"/>
      <c r="C120" s="1548"/>
      <c r="D120" s="1548"/>
      <c r="E120" s="1549"/>
      <c r="F120" s="958"/>
      <c r="G120" s="174" t="s">
        <v>75</v>
      </c>
      <c r="H120" s="172" t="s">
        <v>76</v>
      </c>
      <c r="I120" s="1564" t="s">
        <v>77</v>
      </c>
      <c r="J120" s="1565"/>
      <c r="K120" s="174" t="s">
        <v>75</v>
      </c>
      <c r="L120" s="172" t="s">
        <v>76</v>
      </c>
      <c r="M120" s="1564" t="s">
        <v>77</v>
      </c>
      <c r="N120" s="1569"/>
      <c r="O120" s="171" t="s">
        <v>75</v>
      </c>
      <c r="P120" s="172" t="s">
        <v>76</v>
      </c>
      <c r="Q120" s="1564" t="s">
        <v>77</v>
      </c>
      <c r="R120" s="1566"/>
    </row>
    <row r="121" spans="1:18" ht="13.5" thickBot="1">
      <c r="A121" s="1545"/>
      <c r="B121" s="1548"/>
      <c r="C121" s="1548"/>
      <c r="D121" s="1548"/>
      <c r="E121" s="1549"/>
      <c r="F121" s="1182"/>
      <c r="G121" s="1567" t="s">
        <v>78</v>
      </c>
      <c r="H121" s="1564"/>
      <c r="I121" s="172"/>
      <c r="J121" s="173" t="s">
        <v>79</v>
      </c>
      <c r="K121" s="1567" t="s">
        <v>78</v>
      </c>
      <c r="L121" s="1564"/>
      <c r="M121" s="175"/>
      <c r="N121" s="224" t="s">
        <v>79</v>
      </c>
      <c r="O121" s="1568" t="s">
        <v>78</v>
      </c>
      <c r="P121" s="1564"/>
      <c r="Q121" s="175"/>
      <c r="R121" s="176" t="s">
        <v>79</v>
      </c>
    </row>
    <row r="122" spans="1:18" ht="13.5" thickBot="1">
      <c r="A122" s="1545"/>
      <c r="B122" s="1540" t="s">
        <v>19</v>
      </c>
      <c r="C122" s="1540"/>
      <c r="D122" s="1540"/>
      <c r="E122" s="1541"/>
      <c r="F122" s="962" t="s">
        <v>20</v>
      </c>
      <c r="G122" s="515" t="s">
        <v>31</v>
      </c>
      <c r="H122" s="511" t="s">
        <v>33</v>
      </c>
      <c r="I122" s="511" t="s">
        <v>80</v>
      </c>
      <c r="J122" s="512" t="s">
        <v>81</v>
      </c>
      <c r="K122" s="513" t="s">
        <v>82</v>
      </c>
      <c r="L122" s="511" t="s">
        <v>83</v>
      </c>
      <c r="M122" s="511" t="s">
        <v>84</v>
      </c>
      <c r="N122" s="514" t="s">
        <v>85</v>
      </c>
      <c r="O122" s="513" t="s">
        <v>86</v>
      </c>
      <c r="P122" s="511" t="s">
        <v>87</v>
      </c>
      <c r="Q122" s="511" t="s">
        <v>88</v>
      </c>
      <c r="R122" s="516" t="s">
        <v>93</v>
      </c>
    </row>
    <row r="123" spans="1:18" ht="12.75" customHeight="1" thickBot="1">
      <c r="A123" s="1583" t="s">
        <v>157</v>
      </c>
      <c r="B123" s="1584"/>
      <c r="C123" s="1584"/>
      <c r="D123" s="1584"/>
      <c r="E123" s="1584"/>
      <c r="F123" s="949"/>
      <c r="G123" s="448">
        <f>G141+G145</f>
        <v>293592984</v>
      </c>
      <c r="H123" s="445">
        <f>H141+H145</f>
        <v>503109871</v>
      </c>
      <c r="I123" s="446"/>
      <c r="J123" s="447">
        <f>H123/G123</f>
        <v>1.7136304285799964</v>
      </c>
      <c r="K123" s="445">
        <f>SUM(K141+K145)</f>
        <v>0</v>
      </c>
      <c r="L123" s="445">
        <f>L141+L145</f>
        <v>0</v>
      </c>
      <c r="M123" s="446"/>
      <c r="N123" s="447"/>
      <c r="O123" s="448"/>
      <c r="P123" s="445"/>
      <c r="Q123" s="446"/>
      <c r="R123" s="449"/>
    </row>
    <row r="124" spans="1:18" ht="12.75" customHeight="1">
      <c r="A124" s="438" t="s">
        <v>19</v>
      </c>
      <c r="B124" s="1574" t="s">
        <v>158</v>
      </c>
      <c r="C124" s="1575"/>
      <c r="D124" s="1575"/>
      <c r="E124" s="1576"/>
      <c r="F124" s="950"/>
      <c r="G124" s="181"/>
      <c r="H124" s="178"/>
      <c r="I124" s="179"/>
      <c r="J124" s="180"/>
      <c r="K124" s="178"/>
      <c r="L124" s="178"/>
      <c r="M124" s="179"/>
      <c r="N124" s="180"/>
      <c r="O124" s="181"/>
      <c r="P124" s="178"/>
      <c r="Q124" s="179"/>
      <c r="R124" s="182"/>
    </row>
    <row r="125" spans="1:18" ht="12.75" customHeight="1">
      <c r="A125" s="438"/>
      <c r="B125" s="1587" t="s">
        <v>239</v>
      </c>
      <c r="C125" s="1588"/>
      <c r="D125" s="1588"/>
      <c r="E125" s="1588"/>
      <c r="F125" s="959" t="s">
        <v>313</v>
      </c>
      <c r="G125" s="181"/>
      <c r="H125" s="178"/>
      <c r="I125" s="179"/>
      <c r="J125" s="180"/>
      <c r="K125" s="178"/>
      <c r="L125" s="178"/>
      <c r="M125" s="179"/>
      <c r="N125" s="180"/>
      <c r="O125" s="181"/>
      <c r="P125" s="178"/>
      <c r="Q125" s="179"/>
      <c r="R125" s="182"/>
    </row>
    <row r="126" spans="1:18" ht="12.75">
      <c r="A126" s="183"/>
      <c r="B126" s="1577" t="s">
        <v>209</v>
      </c>
      <c r="C126" s="1538"/>
      <c r="D126" s="1538"/>
      <c r="E126" s="1539"/>
      <c r="F126" s="184" t="s">
        <v>312</v>
      </c>
      <c r="G126" s="190"/>
      <c r="H126" s="187"/>
      <c r="I126" s="188"/>
      <c r="J126" s="180"/>
      <c r="K126" s="187"/>
      <c r="L126" s="187"/>
      <c r="M126" s="188"/>
      <c r="N126" s="189"/>
      <c r="O126" s="190"/>
      <c r="P126" s="187"/>
      <c r="Q126" s="188"/>
      <c r="R126" s="191"/>
    </row>
    <row r="127" spans="1:18" ht="12.75">
      <c r="A127" s="183"/>
      <c r="B127" s="185" t="s">
        <v>210</v>
      </c>
      <c r="C127" s="466"/>
      <c r="D127" s="466"/>
      <c r="E127" s="197"/>
      <c r="F127" s="184" t="s">
        <v>313</v>
      </c>
      <c r="G127" s="190"/>
      <c r="H127" s="187"/>
      <c r="I127" s="188"/>
      <c r="J127" s="180"/>
      <c r="K127" s="187"/>
      <c r="L127" s="187"/>
      <c r="M127" s="188"/>
      <c r="N127" s="696"/>
      <c r="O127" s="193"/>
      <c r="P127" s="194"/>
      <c r="Q127" s="195"/>
      <c r="R127" s="196"/>
    </row>
    <row r="128" spans="1:18" ht="12.75">
      <c r="A128" s="183"/>
      <c r="B128" s="185" t="s">
        <v>377</v>
      </c>
      <c r="C128" s="197"/>
      <c r="D128" s="197"/>
      <c r="E128" s="197"/>
      <c r="F128" s="184" t="s">
        <v>313</v>
      </c>
      <c r="G128" s="190">
        <v>292524039</v>
      </c>
      <c r="H128" s="187">
        <v>501573846</v>
      </c>
      <c r="I128" s="188"/>
      <c r="J128" s="198">
        <f>H128/G128</f>
        <v>1.7146414623380748</v>
      </c>
      <c r="K128" s="187"/>
      <c r="L128" s="187"/>
      <c r="M128" s="188"/>
      <c r="N128" s="189"/>
      <c r="O128" s="190"/>
      <c r="P128" s="187"/>
      <c r="Q128" s="195"/>
      <c r="R128" s="201"/>
    </row>
    <row r="129" spans="1:18" ht="12.75">
      <c r="A129" s="183"/>
      <c r="B129" s="465" t="s">
        <v>161</v>
      </c>
      <c r="C129" s="197"/>
      <c r="D129" s="197"/>
      <c r="E129" s="197"/>
      <c r="F129" s="959" t="s">
        <v>312</v>
      </c>
      <c r="G129" s="190"/>
      <c r="H129" s="187"/>
      <c r="I129" s="188"/>
      <c r="J129" s="198"/>
      <c r="K129" s="187"/>
      <c r="L129" s="187"/>
      <c r="M129" s="188"/>
      <c r="N129" s="189"/>
      <c r="O129" s="190"/>
      <c r="P129" s="187"/>
      <c r="Q129" s="195"/>
      <c r="R129" s="201"/>
    </row>
    <row r="130" spans="1:18" ht="12.75">
      <c r="A130" s="183"/>
      <c r="B130" s="185" t="s">
        <v>212</v>
      </c>
      <c r="C130" s="197"/>
      <c r="D130" s="197"/>
      <c r="E130" s="197"/>
      <c r="F130" s="184" t="s">
        <v>312</v>
      </c>
      <c r="G130" s="190"/>
      <c r="H130" s="187"/>
      <c r="I130" s="188"/>
      <c r="J130" s="198"/>
      <c r="K130" s="187"/>
      <c r="L130" s="187"/>
      <c r="M130" s="188"/>
      <c r="N130" s="189"/>
      <c r="O130" s="190"/>
      <c r="P130" s="187"/>
      <c r="Q130" s="195"/>
      <c r="R130" s="201"/>
    </row>
    <row r="131" spans="1:18" ht="12.75">
      <c r="A131" s="183"/>
      <c r="B131" s="185" t="s">
        <v>360</v>
      </c>
      <c r="C131" s="197"/>
      <c r="D131" s="197"/>
      <c r="E131" s="197"/>
      <c r="F131" s="184" t="s">
        <v>312</v>
      </c>
      <c r="G131" s="190"/>
      <c r="H131" s="187"/>
      <c r="I131" s="188"/>
      <c r="J131" s="198"/>
      <c r="K131" s="187"/>
      <c r="L131" s="187"/>
      <c r="M131" s="188"/>
      <c r="N131" s="189"/>
      <c r="O131" s="190"/>
      <c r="P131" s="187"/>
      <c r="Q131" s="195"/>
      <c r="R131" s="201"/>
    </row>
    <row r="132" spans="1:18" ht="12.75">
      <c r="A132" s="183"/>
      <c r="B132" s="185" t="s">
        <v>522</v>
      </c>
      <c r="C132" s="197"/>
      <c r="D132" s="197"/>
      <c r="E132" s="197"/>
      <c r="F132" s="184" t="s">
        <v>312</v>
      </c>
      <c r="G132" s="190"/>
      <c r="H132" s="187"/>
      <c r="I132" s="188"/>
      <c r="J132" s="198"/>
      <c r="K132" s="187"/>
      <c r="L132" s="187"/>
      <c r="M132" s="188"/>
      <c r="N132" s="189"/>
      <c r="O132" s="190"/>
      <c r="P132" s="187"/>
      <c r="Q132" s="195"/>
      <c r="R132" s="201"/>
    </row>
    <row r="133" spans="1:18" ht="12.75">
      <c r="A133" s="183"/>
      <c r="B133" s="185" t="s">
        <v>430</v>
      </c>
      <c r="C133" s="197"/>
      <c r="D133" s="197"/>
      <c r="E133" s="197"/>
      <c r="F133" s="959" t="s">
        <v>312</v>
      </c>
      <c r="G133" s="190"/>
      <c r="H133" s="187"/>
      <c r="I133" s="188"/>
      <c r="J133" s="198"/>
      <c r="K133" s="187"/>
      <c r="L133" s="187"/>
      <c r="M133" s="188"/>
      <c r="N133" s="189"/>
      <c r="O133" s="202"/>
      <c r="P133" s="199"/>
      <c r="Q133" s="195"/>
      <c r="R133" s="200"/>
    </row>
    <row r="134" spans="1:18" ht="12.75">
      <c r="A134" s="183"/>
      <c r="B134" s="185" t="s">
        <v>218</v>
      </c>
      <c r="C134" s="197"/>
      <c r="D134" s="197"/>
      <c r="E134" s="197"/>
      <c r="F134" s="184" t="s">
        <v>313</v>
      </c>
      <c r="G134" s="190"/>
      <c r="H134" s="187"/>
      <c r="I134" s="188"/>
      <c r="J134" s="198"/>
      <c r="K134" s="187"/>
      <c r="L134" s="187"/>
      <c r="M134" s="188"/>
      <c r="N134" s="192"/>
      <c r="O134" s="202"/>
      <c r="P134" s="199"/>
      <c r="Q134" s="195"/>
      <c r="R134" s="200"/>
    </row>
    <row r="135" spans="1:18" ht="12.75">
      <c r="A135" s="183"/>
      <c r="B135" s="185" t="s">
        <v>379</v>
      </c>
      <c r="C135" s="197"/>
      <c r="D135" s="197"/>
      <c r="E135" s="197"/>
      <c r="F135" s="184" t="s">
        <v>313</v>
      </c>
      <c r="G135" s="190"/>
      <c r="H135" s="187"/>
      <c r="I135" s="188"/>
      <c r="J135" s="198"/>
      <c r="K135" s="187"/>
      <c r="L135" s="187"/>
      <c r="M135" s="188"/>
      <c r="N135" s="189"/>
      <c r="O135" s="202"/>
      <c r="P135" s="199"/>
      <c r="Q135" s="195"/>
      <c r="R135" s="200"/>
    </row>
    <row r="136" spans="1:18" ht="12.75">
      <c r="A136" s="183"/>
      <c r="B136" s="185" t="s">
        <v>523</v>
      </c>
      <c r="C136" s="197"/>
      <c r="D136" s="197"/>
      <c r="E136" s="197"/>
      <c r="F136" s="959" t="s">
        <v>312</v>
      </c>
      <c r="G136" s="190"/>
      <c r="H136" s="187"/>
      <c r="I136" s="188"/>
      <c r="J136" s="198"/>
      <c r="K136" s="187"/>
      <c r="L136" s="187"/>
      <c r="M136" s="188"/>
      <c r="N136" s="189"/>
      <c r="O136" s="202"/>
      <c r="P136" s="199"/>
      <c r="Q136" s="195"/>
      <c r="R136" s="200"/>
    </row>
    <row r="137" spans="1:18" ht="12.75">
      <c r="A137" s="183"/>
      <c r="B137" s="185" t="s">
        <v>125</v>
      </c>
      <c r="C137" s="197"/>
      <c r="D137" s="197"/>
      <c r="E137" s="197"/>
      <c r="F137" s="959" t="s">
        <v>313</v>
      </c>
      <c r="G137" s="190"/>
      <c r="H137" s="187"/>
      <c r="I137" s="188"/>
      <c r="J137" s="198"/>
      <c r="K137" s="187"/>
      <c r="L137" s="187"/>
      <c r="M137" s="188"/>
      <c r="N137" s="189"/>
      <c r="O137" s="202"/>
      <c r="P137" s="199"/>
      <c r="Q137" s="195"/>
      <c r="R137" s="200"/>
    </row>
    <row r="138" spans="1:18" ht="12.75">
      <c r="A138" s="183"/>
      <c r="B138" s="185" t="s">
        <v>211</v>
      </c>
      <c r="C138" s="197"/>
      <c r="D138" s="197"/>
      <c r="E138" s="197"/>
      <c r="F138" s="184" t="s">
        <v>313</v>
      </c>
      <c r="G138" s="190"/>
      <c r="H138" s="187"/>
      <c r="I138" s="188"/>
      <c r="J138" s="198"/>
      <c r="K138" s="187"/>
      <c r="L138" s="187"/>
      <c r="M138" s="188"/>
      <c r="N138" s="189"/>
      <c r="O138" s="202"/>
      <c r="P138" s="199"/>
      <c r="Q138" s="195"/>
      <c r="R138" s="200"/>
    </row>
    <row r="139" spans="1:18" ht="12.75">
      <c r="A139" s="183"/>
      <c r="B139" s="185" t="s">
        <v>445</v>
      </c>
      <c r="C139" s="197"/>
      <c r="D139" s="197"/>
      <c r="E139" s="197"/>
      <c r="F139" s="184" t="s">
        <v>312</v>
      </c>
      <c r="G139" s="190"/>
      <c r="H139" s="187"/>
      <c r="I139" s="188"/>
      <c r="J139" s="198"/>
      <c r="K139" s="187"/>
      <c r="L139" s="187"/>
      <c r="M139" s="188"/>
      <c r="N139" s="189"/>
      <c r="O139" s="202"/>
      <c r="P139" s="199"/>
      <c r="Q139" s="195"/>
      <c r="R139" s="200"/>
    </row>
    <row r="140" spans="1:18" ht="12.75">
      <c r="A140" s="183"/>
      <c r="B140" s="185" t="s">
        <v>378</v>
      </c>
      <c r="C140" s="197"/>
      <c r="D140" s="197"/>
      <c r="E140" s="197"/>
      <c r="F140" s="1178" t="s">
        <v>313</v>
      </c>
      <c r="G140" s="190"/>
      <c r="H140" s="187"/>
      <c r="I140" s="188"/>
      <c r="J140" s="198"/>
      <c r="K140" s="187"/>
      <c r="L140" s="187"/>
      <c r="M140" s="188"/>
      <c r="N140" s="189"/>
      <c r="O140" s="202"/>
      <c r="P140" s="199"/>
      <c r="Q140" s="195"/>
      <c r="R140" s="200"/>
    </row>
    <row r="141" spans="1:18" ht="12.75">
      <c r="A141" s="517" t="s">
        <v>19</v>
      </c>
      <c r="B141" s="1572" t="s">
        <v>149</v>
      </c>
      <c r="C141" s="1573"/>
      <c r="D141" s="1573"/>
      <c r="E141" s="1573"/>
      <c r="F141" s="951"/>
      <c r="G141" s="524">
        <f>SUM(G127:G140)</f>
        <v>292524039</v>
      </c>
      <c r="H141" s="521">
        <f>SUM(H128:H140)</f>
        <v>501573846</v>
      </c>
      <c r="I141" s="522"/>
      <c r="J141" s="523">
        <f>H141/G141</f>
        <v>1.7146414623380748</v>
      </c>
      <c r="K141" s="521"/>
      <c r="L141" s="521"/>
      <c r="M141" s="522"/>
      <c r="N141" s="523"/>
      <c r="O141" s="524"/>
      <c r="P141" s="521"/>
      <c r="Q141" s="522"/>
      <c r="R141" s="525"/>
    </row>
    <row r="142" spans="1:18" ht="12.75">
      <c r="A142" s="462" t="s">
        <v>19</v>
      </c>
      <c r="B142" s="463" t="s">
        <v>89</v>
      </c>
      <c r="C142" s="464"/>
      <c r="D142" s="464"/>
      <c r="E142" s="464"/>
      <c r="F142" s="952"/>
      <c r="G142" s="960"/>
      <c r="H142" s="453"/>
      <c r="I142" s="454"/>
      <c r="J142" s="455"/>
      <c r="K142" s="457"/>
      <c r="L142" s="187"/>
      <c r="M142" s="458"/>
      <c r="N142" s="459"/>
      <c r="O142" s="460"/>
      <c r="P142" s="457"/>
      <c r="Q142" s="458"/>
      <c r="R142" s="461"/>
    </row>
    <row r="143" spans="1:18" ht="12.75">
      <c r="A143" s="450"/>
      <c r="B143" s="185" t="s">
        <v>229</v>
      </c>
      <c r="C143" s="466"/>
      <c r="D143" s="466"/>
      <c r="E143" s="452"/>
      <c r="F143" s="184" t="s">
        <v>313</v>
      </c>
      <c r="G143" s="190"/>
      <c r="H143" s="187"/>
      <c r="I143" s="454"/>
      <c r="J143" s="455"/>
      <c r="K143" s="187"/>
      <c r="L143" s="187"/>
      <c r="M143" s="458"/>
      <c r="N143" s="459"/>
      <c r="O143" s="460"/>
      <c r="P143" s="457"/>
      <c r="Q143" s="458"/>
      <c r="R143" s="461"/>
    </row>
    <row r="144" spans="1:18" ht="12.75">
      <c r="A144" s="450"/>
      <c r="B144" s="1538" t="s">
        <v>384</v>
      </c>
      <c r="C144" s="1538"/>
      <c r="D144" s="1538"/>
      <c r="E144" s="1539"/>
      <c r="F144" s="184" t="s">
        <v>313</v>
      </c>
      <c r="G144" s="190">
        <v>1068945</v>
      </c>
      <c r="H144" s="187">
        <v>1536025</v>
      </c>
      <c r="I144" s="454"/>
      <c r="J144" s="455">
        <f>H144/G144</f>
        <v>1.436954193153062</v>
      </c>
      <c r="K144" s="187"/>
      <c r="L144" s="187"/>
      <c r="M144" s="458"/>
      <c r="N144" s="459"/>
      <c r="O144" s="460"/>
      <c r="P144" s="457"/>
      <c r="Q144" s="458"/>
      <c r="R144" s="461"/>
    </row>
    <row r="145" spans="1:18" ht="12.75">
      <c r="A145" s="526" t="s">
        <v>152</v>
      </c>
      <c r="B145" s="518" t="s">
        <v>151</v>
      </c>
      <c r="C145" s="519"/>
      <c r="D145" s="519"/>
      <c r="E145" s="519"/>
      <c r="F145" s="951"/>
      <c r="G145" s="524">
        <f>SUM(G143:G144)</f>
        <v>1068945</v>
      </c>
      <c r="H145" s="524">
        <f>SUM(H143:H144)</f>
        <v>1536025</v>
      </c>
      <c r="I145" s="522"/>
      <c r="J145" s="523">
        <f>H145/G145</f>
        <v>1.436954193153062</v>
      </c>
      <c r="K145" s="521"/>
      <c r="L145" s="521"/>
      <c r="M145" s="522"/>
      <c r="N145" s="523"/>
      <c r="O145" s="524"/>
      <c r="P145" s="521"/>
      <c r="Q145" s="522"/>
      <c r="R145" s="525"/>
    </row>
    <row r="146" spans="1:18" ht="13.5" thickBot="1">
      <c r="A146" s="450"/>
      <c r="B146" s="451"/>
      <c r="C146" s="452"/>
      <c r="D146" s="452"/>
      <c r="E146" s="452"/>
      <c r="F146" s="953"/>
      <c r="G146" s="960"/>
      <c r="H146" s="453"/>
      <c r="I146" s="454"/>
      <c r="J146" s="455"/>
      <c r="K146" s="457"/>
      <c r="L146" s="457"/>
      <c r="M146" s="458"/>
      <c r="N146" s="459"/>
      <c r="O146" s="460"/>
      <c r="P146" s="457"/>
      <c r="Q146" s="458"/>
      <c r="R146" s="461"/>
    </row>
    <row r="147" spans="1:18" ht="13.5" thickBot="1">
      <c r="A147" s="467">
        <v>2</v>
      </c>
      <c r="B147" s="439" t="s">
        <v>153</v>
      </c>
      <c r="C147" s="440"/>
      <c r="D147" s="440"/>
      <c r="E147" s="440"/>
      <c r="F147" s="954"/>
      <c r="G147" s="948">
        <f>G155</f>
        <v>458246</v>
      </c>
      <c r="H147" s="441">
        <f>H155</f>
        <v>470696</v>
      </c>
      <c r="I147" s="442"/>
      <c r="J147" s="443">
        <f>H147/G147</f>
        <v>1.027168813257508</v>
      </c>
      <c r="K147" s="445"/>
      <c r="L147" s="445"/>
      <c r="M147" s="446"/>
      <c r="N147" s="447"/>
      <c r="O147" s="448"/>
      <c r="P147" s="445"/>
      <c r="Q147" s="446"/>
      <c r="R147" s="449"/>
    </row>
    <row r="148" spans="1:18" ht="12.75">
      <c r="A148" s="203"/>
      <c r="B148" s="204" t="s">
        <v>90</v>
      </c>
      <c r="C148" s="205"/>
      <c r="D148" s="205"/>
      <c r="E148" s="205"/>
      <c r="F148" s="955"/>
      <c r="G148" s="961"/>
      <c r="H148" s="404"/>
      <c r="I148" s="179"/>
      <c r="J148" s="180"/>
      <c r="K148" s="178"/>
      <c r="L148" s="178"/>
      <c r="M148" s="179"/>
      <c r="N148" s="180"/>
      <c r="O148" s="181"/>
      <c r="P148" s="178"/>
      <c r="Q148" s="179"/>
      <c r="R148" s="182"/>
    </row>
    <row r="149" spans="1:18" ht="12.75">
      <c r="A149" s="183"/>
      <c r="B149" s="1538" t="s">
        <v>384</v>
      </c>
      <c r="C149" s="1538"/>
      <c r="D149" s="1538"/>
      <c r="E149" s="1539"/>
      <c r="F149" s="184" t="s">
        <v>313</v>
      </c>
      <c r="G149" s="190">
        <v>458246</v>
      </c>
      <c r="H149" s="187">
        <v>470696</v>
      </c>
      <c r="I149" s="188"/>
      <c r="J149" s="189">
        <f>H149/G149</f>
        <v>1.027168813257508</v>
      </c>
      <c r="K149" s="187"/>
      <c r="L149" s="187"/>
      <c r="M149" s="188"/>
      <c r="N149" s="189"/>
      <c r="O149" s="190"/>
      <c r="P149" s="187"/>
      <c r="Q149" s="188"/>
      <c r="R149" s="191"/>
    </row>
    <row r="150" spans="1:18" ht="12.75">
      <c r="A150" s="183"/>
      <c r="B150" s="185" t="s">
        <v>230</v>
      </c>
      <c r="C150" s="197"/>
      <c r="D150" s="197"/>
      <c r="E150" s="1183"/>
      <c r="F150" s="1183" t="s">
        <v>313</v>
      </c>
      <c r="G150" s="190"/>
      <c r="H150" s="187"/>
      <c r="I150" s="188"/>
      <c r="J150" s="189"/>
      <c r="K150" s="187"/>
      <c r="L150" s="187"/>
      <c r="M150" s="188"/>
      <c r="N150" s="189"/>
      <c r="O150" s="190"/>
      <c r="P150" s="187"/>
      <c r="Q150" s="188"/>
      <c r="R150" s="191"/>
    </row>
    <row r="151" spans="1:18" ht="12.75">
      <c r="A151" s="183"/>
      <c r="B151" s="1538" t="s">
        <v>380</v>
      </c>
      <c r="C151" s="1538"/>
      <c r="D151" s="1538"/>
      <c r="E151" s="1539"/>
      <c r="F151" s="959" t="s">
        <v>313</v>
      </c>
      <c r="G151" s="190"/>
      <c r="H151" s="187"/>
      <c r="I151" s="188"/>
      <c r="J151" s="189"/>
      <c r="K151" s="187"/>
      <c r="L151" s="187"/>
      <c r="M151" s="188"/>
      <c r="N151" s="189"/>
      <c r="O151" s="190"/>
      <c r="P151" s="187"/>
      <c r="Q151" s="188"/>
      <c r="R151" s="191"/>
    </row>
    <row r="152" spans="1:18" ht="12.75" customHeight="1">
      <c r="A152" s="183"/>
      <c r="B152" s="185" t="s">
        <v>381</v>
      </c>
      <c r="C152" s="197"/>
      <c r="D152" s="197"/>
      <c r="E152" s="197"/>
      <c r="F152" s="184" t="s">
        <v>313</v>
      </c>
      <c r="G152" s="190"/>
      <c r="H152" s="187"/>
      <c r="I152" s="188"/>
      <c r="J152" s="189"/>
      <c r="K152" s="187"/>
      <c r="L152" s="187"/>
      <c r="M152" s="188"/>
      <c r="N152" s="189"/>
      <c r="O152" s="190"/>
      <c r="P152" s="187"/>
      <c r="Q152" s="188"/>
      <c r="R152" s="191"/>
    </row>
    <row r="153" spans="1:18" ht="12.75" customHeight="1">
      <c r="A153" s="183"/>
      <c r="B153" s="185" t="s">
        <v>194</v>
      </c>
      <c r="C153" s="197"/>
      <c r="D153" s="197"/>
      <c r="E153" s="197"/>
      <c r="F153" s="184" t="s">
        <v>312</v>
      </c>
      <c r="G153" s="190"/>
      <c r="H153" s="187"/>
      <c r="I153" s="188"/>
      <c r="J153" s="189"/>
      <c r="K153" s="187"/>
      <c r="L153" s="187"/>
      <c r="M153" s="188"/>
      <c r="N153" s="189"/>
      <c r="O153" s="190"/>
      <c r="P153" s="187"/>
      <c r="Q153" s="188"/>
      <c r="R153" s="191"/>
    </row>
    <row r="154" spans="1:18" ht="12.75" customHeight="1">
      <c r="A154" s="183"/>
      <c r="B154" s="185" t="s">
        <v>383</v>
      </c>
      <c r="C154" s="197"/>
      <c r="D154" s="197"/>
      <c r="E154" s="197"/>
      <c r="F154" s="184" t="s">
        <v>313</v>
      </c>
      <c r="G154" s="190"/>
      <c r="H154" s="187"/>
      <c r="I154" s="188"/>
      <c r="J154" s="189"/>
      <c r="K154" s="187"/>
      <c r="L154" s="187"/>
      <c r="M154" s="188"/>
      <c r="N154" s="189"/>
      <c r="O154" s="190"/>
      <c r="P154" s="187"/>
      <c r="Q154" s="188"/>
      <c r="R154" s="191"/>
    </row>
    <row r="155" spans="1:18" ht="13.5" thickBot="1">
      <c r="A155" s="528"/>
      <c r="B155" s="518" t="s">
        <v>159</v>
      </c>
      <c r="C155" s="519"/>
      <c r="D155" s="519"/>
      <c r="E155" s="519"/>
      <c r="F155" s="951"/>
      <c r="G155" s="524">
        <f>SUM(G149:G154)</f>
        <v>458246</v>
      </c>
      <c r="H155" s="524">
        <f>SUM(H149:H154)</f>
        <v>470696</v>
      </c>
      <c r="I155" s="522"/>
      <c r="J155" s="523">
        <f>H155/G155</f>
        <v>1.027168813257508</v>
      </c>
      <c r="K155" s="521"/>
      <c r="L155" s="521"/>
      <c r="M155" s="522"/>
      <c r="N155" s="523"/>
      <c r="O155" s="524"/>
      <c r="P155" s="521"/>
      <c r="Q155" s="522"/>
      <c r="R155" s="525"/>
    </row>
    <row r="156" spans="1:18" ht="14.25" thickBot="1" thickTop="1">
      <c r="A156" s="1570" t="s">
        <v>160</v>
      </c>
      <c r="B156" s="1571"/>
      <c r="C156" s="1571"/>
      <c r="D156" s="1571"/>
      <c r="E156" s="1571"/>
      <c r="F156" s="956"/>
      <c r="G156" s="1102">
        <f>G123+G147</f>
        <v>294051230</v>
      </c>
      <c r="H156" s="208">
        <f>H123+H147</f>
        <v>503580567</v>
      </c>
      <c r="I156" s="207"/>
      <c r="J156" s="1098">
        <f>H156/G156</f>
        <v>1.7125606548219505</v>
      </c>
      <c r="K156" s="210"/>
      <c r="L156" s="210"/>
      <c r="M156" s="211"/>
      <c r="N156" s="212"/>
      <c r="O156" s="213"/>
      <c r="P156" s="209"/>
      <c r="Q156" s="214"/>
      <c r="R156" s="215"/>
    </row>
    <row r="157" ht="13.5" thickTop="1"/>
  </sheetData>
  <sheetProtection/>
  <mergeCells count="75">
    <mergeCell ref="O121:P121"/>
    <mergeCell ref="B122:E122"/>
    <mergeCell ref="A123:E123"/>
    <mergeCell ref="A118:A122"/>
    <mergeCell ref="B118:E121"/>
    <mergeCell ref="G118:R118"/>
    <mergeCell ref="G121:H121"/>
    <mergeCell ref="M120:N120"/>
    <mergeCell ref="Q120:R120"/>
    <mergeCell ref="K119:N119"/>
    <mergeCell ref="B125:E125"/>
    <mergeCell ref="B70:E70"/>
    <mergeCell ref="B72:E72"/>
    <mergeCell ref="B141:E141"/>
    <mergeCell ref="B149:E149"/>
    <mergeCell ref="K121:L121"/>
    <mergeCell ref="A116:R116"/>
    <mergeCell ref="B95:E95"/>
    <mergeCell ref="B97:E97"/>
    <mergeCell ref="B87:E87"/>
    <mergeCell ref="O119:R119"/>
    <mergeCell ref="A115:R115"/>
    <mergeCell ref="G119:J119"/>
    <mergeCell ref="Q66:R66"/>
    <mergeCell ref="G67:H67"/>
    <mergeCell ref="K67:L67"/>
    <mergeCell ref="O67:P67"/>
    <mergeCell ref="B68:E68"/>
    <mergeCell ref="B71:E71"/>
    <mergeCell ref="A69:E69"/>
    <mergeCell ref="A12:E12"/>
    <mergeCell ref="A60:R60"/>
    <mergeCell ref="A61:R61"/>
    <mergeCell ref="A62:R62"/>
    <mergeCell ref="B14:E14"/>
    <mergeCell ref="B33:E33"/>
    <mergeCell ref="B13:E13"/>
    <mergeCell ref="B15:E15"/>
    <mergeCell ref="B126:E126"/>
    <mergeCell ref="A114:R114"/>
    <mergeCell ref="I120:J120"/>
    <mergeCell ref="G64:R64"/>
    <mergeCell ref="G65:J65"/>
    <mergeCell ref="K65:N65"/>
    <mergeCell ref="O65:R65"/>
    <mergeCell ref="B90:E90"/>
    <mergeCell ref="I66:J66"/>
    <mergeCell ref="M66:N66"/>
    <mergeCell ref="A156:E156"/>
    <mergeCell ref="B30:E30"/>
    <mergeCell ref="B38:E38"/>
    <mergeCell ref="B40:E40"/>
    <mergeCell ref="A45:E45"/>
    <mergeCell ref="A102:E102"/>
    <mergeCell ref="B151:E151"/>
    <mergeCell ref="B124:E124"/>
    <mergeCell ref="A64:A68"/>
    <mergeCell ref="B64:E67"/>
    <mergeCell ref="O8:R8"/>
    <mergeCell ref="M9:N9"/>
    <mergeCell ref="Q9:R9"/>
    <mergeCell ref="G10:H10"/>
    <mergeCell ref="K10:L10"/>
    <mergeCell ref="O10:P10"/>
    <mergeCell ref="I9:J9"/>
    <mergeCell ref="B144:E144"/>
    <mergeCell ref="B11:E11"/>
    <mergeCell ref="P3:R3"/>
    <mergeCell ref="A4:R4"/>
    <mergeCell ref="A5:R5"/>
    <mergeCell ref="A7:A11"/>
    <mergeCell ref="B7:E10"/>
    <mergeCell ref="G7:J8"/>
    <mergeCell ref="K7:R7"/>
    <mergeCell ref="K8:N8"/>
  </mergeCells>
  <printOptions horizontalCentered="1" verticalCentered="1"/>
  <pageMargins left="0.9448818897637796" right="0.7480314960629921" top="0.1968503937007874" bottom="0.11811023622047245" header="0.15748031496062992" footer="0.15748031496062992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4"/>
  <sheetViews>
    <sheetView workbookViewId="0" topLeftCell="A377">
      <selection activeCell="A333" sqref="A333:O333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6.8515625" style="0" customWidth="1"/>
    <col min="4" max="4" width="10.421875" style="0" customWidth="1"/>
    <col min="5" max="5" width="19.28125" style="0" customWidth="1"/>
    <col min="6" max="6" width="12.140625" style="0" customWidth="1"/>
    <col min="7" max="8" width="11.421875" style="0" bestFit="1" customWidth="1"/>
    <col min="9" max="9" width="14.7109375" style="0" bestFit="1" customWidth="1"/>
    <col min="10" max="11" width="11.421875" style="0" bestFit="1" customWidth="1"/>
    <col min="12" max="12" width="7.57421875" style="0" customWidth="1"/>
    <col min="13" max="14" width="10.421875" style="0" bestFit="1" customWidth="1"/>
    <col min="15" max="15" width="9.8515625" style="0" customWidth="1"/>
    <col min="20" max="20" width="12.7109375" style="0" bestFit="1" customWidth="1"/>
  </cols>
  <sheetData>
    <row r="1" spans="1:15" ht="12.75">
      <c r="A1" s="334"/>
      <c r="B1" s="1608" t="s">
        <v>283</v>
      </c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</row>
    <row r="2" spans="1:15" ht="12.75">
      <c r="A2" s="1605" t="s">
        <v>618</v>
      </c>
      <c r="B2" s="1605"/>
      <c r="C2" s="1605"/>
      <c r="D2" s="1605"/>
      <c r="E2" s="1605"/>
      <c r="F2" s="1605"/>
      <c r="G2" s="1605"/>
      <c r="H2" s="1605"/>
      <c r="I2" s="1605"/>
      <c r="J2" s="1605"/>
      <c r="K2" s="1605"/>
      <c r="L2" s="1605"/>
      <c r="M2" s="1605"/>
      <c r="N2" s="1605"/>
      <c r="O2" s="1605"/>
    </row>
    <row r="3" spans="1:15" ht="15" customHeight="1">
      <c r="A3" s="1643" t="s">
        <v>524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3"/>
      <c r="L3" s="1643"/>
      <c r="M3" s="1643"/>
      <c r="N3" s="1643"/>
      <c r="O3" s="1643"/>
    </row>
    <row r="4" spans="1:15" ht="13.5" thickBot="1">
      <c r="A4" s="1662" t="s">
        <v>431</v>
      </c>
      <c r="B4" s="1663"/>
      <c r="C4" s="1663"/>
      <c r="D4" s="1663"/>
      <c r="E4" s="1663"/>
      <c r="F4" s="1663"/>
      <c r="G4" s="1663"/>
      <c r="H4" s="1663"/>
      <c r="I4" s="1663"/>
      <c r="J4" s="1663"/>
      <c r="K4" s="1663"/>
      <c r="L4" s="1663"/>
      <c r="M4" s="1663"/>
      <c r="N4" s="1663"/>
      <c r="O4" s="1663"/>
    </row>
    <row r="5" spans="1:15" ht="13.5" thickTop="1">
      <c r="A5" s="1644" t="s">
        <v>0</v>
      </c>
      <c r="B5" s="1620" t="s">
        <v>132</v>
      </c>
      <c r="C5" s="1621"/>
      <c r="D5" s="1621"/>
      <c r="E5" s="1621"/>
      <c r="F5" s="963"/>
      <c r="G5" s="1649" t="s">
        <v>133</v>
      </c>
      <c r="H5" s="1650"/>
      <c r="I5" s="1651"/>
      <c r="J5" s="1636" t="s">
        <v>74</v>
      </c>
      <c r="K5" s="1637"/>
      <c r="L5" s="1637"/>
      <c r="M5" s="1637"/>
      <c r="N5" s="1637"/>
      <c r="O5" s="1638"/>
    </row>
    <row r="6" spans="1:15" ht="14.25" customHeight="1">
      <c r="A6" s="1645"/>
      <c r="B6" s="1623"/>
      <c r="C6" s="1624"/>
      <c r="D6" s="1624"/>
      <c r="E6" s="1624"/>
      <c r="F6" s="1641" t="s">
        <v>311</v>
      </c>
      <c r="G6" s="1652"/>
      <c r="H6" s="1653"/>
      <c r="I6" s="1654"/>
      <c r="J6" s="1609" t="s">
        <v>277</v>
      </c>
      <c r="K6" s="1610"/>
      <c r="L6" s="1648"/>
      <c r="M6" s="1616" t="s">
        <v>278</v>
      </c>
      <c r="N6" s="1610"/>
      <c r="O6" s="1648"/>
    </row>
    <row r="7" spans="1:15" ht="12.75">
      <c r="A7" s="1645"/>
      <c r="B7" s="1623"/>
      <c r="C7" s="1624"/>
      <c r="D7" s="1624"/>
      <c r="E7" s="1624"/>
      <c r="F7" s="1642"/>
      <c r="G7" s="335" t="s">
        <v>134</v>
      </c>
      <c r="H7" s="336" t="s">
        <v>76</v>
      </c>
      <c r="I7" s="1626" t="s">
        <v>135</v>
      </c>
      <c r="J7" s="335" t="s">
        <v>134</v>
      </c>
      <c r="K7" s="336" t="s">
        <v>76</v>
      </c>
      <c r="L7" s="1626" t="s">
        <v>135</v>
      </c>
      <c r="M7" s="338" t="s">
        <v>134</v>
      </c>
      <c r="N7" s="336" t="s">
        <v>76</v>
      </c>
      <c r="O7" s="1626" t="s">
        <v>135</v>
      </c>
    </row>
    <row r="8" spans="1:15" ht="10.5" customHeight="1">
      <c r="A8" s="1645"/>
      <c r="B8" s="1623"/>
      <c r="C8" s="1624"/>
      <c r="D8" s="1624"/>
      <c r="E8" s="1624"/>
      <c r="F8" s="964"/>
      <c r="G8" s="1609" t="s">
        <v>78</v>
      </c>
      <c r="H8" s="1610"/>
      <c r="I8" s="1627"/>
      <c r="J8" s="1609" t="s">
        <v>78</v>
      </c>
      <c r="K8" s="1610"/>
      <c r="L8" s="1627"/>
      <c r="M8" s="1616" t="s">
        <v>78</v>
      </c>
      <c r="N8" s="1610"/>
      <c r="O8" s="1627"/>
    </row>
    <row r="9" spans="1:15" ht="12.75" customHeight="1">
      <c r="A9" s="1645"/>
      <c r="B9" s="1646"/>
      <c r="C9" s="1646"/>
      <c r="D9" s="1646"/>
      <c r="E9" s="1647"/>
      <c r="F9" s="965"/>
      <c r="G9" s="335" t="s">
        <v>19</v>
      </c>
      <c r="H9" s="336" t="s">
        <v>20</v>
      </c>
      <c r="I9" s="337" t="s">
        <v>31</v>
      </c>
      <c r="J9" s="335" t="s">
        <v>33</v>
      </c>
      <c r="K9" s="336" t="s">
        <v>80</v>
      </c>
      <c r="L9" s="337" t="s">
        <v>81</v>
      </c>
      <c r="M9" s="338" t="s">
        <v>82</v>
      </c>
      <c r="N9" s="336" t="s">
        <v>83</v>
      </c>
      <c r="O9" s="337" t="s">
        <v>84</v>
      </c>
    </row>
    <row r="10" spans="1:15" ht="12.75">
      <c r="A10" s="1655" t="s">
        <v>147</v>
      </c>
      <c r="B10" s="1656"/>
      <c r="C10" s="1656"/>
      <c r="D10" s="1656"/>
      <c r="E10" s="1657"/>
      <c r="F10" s="947"/>
      <c r="G10" s="891">
        <f>G69+G77</f>
        <v>548420028</v>
      </c>
      <c r="H10" s="343">
        <f>H69+H77</f>
        <v>699653733</v>
      </c>
      <c r="I10" s="344">
        <f>H10/G10</f>
        <v>1.2757625492845786</v>
      </c>
      <c r="J10" s="343">
        <f>J69+J77</f>
        <v>92087628</v>
      </c>
      <c r="K10" s="343">
        <f>K69+K77</f>
        <v>94499001</v>
      </c>
      <c r="L10" s="344">
        <f>K10/J10</f>
        <v>1.0261856348390253</v>
      </c>
      <c r="M10" s="343">
        <f>SUM(M69+M77)</f>
        <v>15992095</v>
      </c>
      <c r="N10" s="343">
        <f>SUM(N69+N77)</f>
        <v>14071423</v>
      </c>
      <c r="O10" s="344">
        <f>N10/M10</f>
        <v>0.8798986624329083</v>
      </c>
    </row>
    <row r="11" spans="1:20" ht="12.75">
      <c r="A11" s="346" t="s">
        <v>19</v>
      </c>
      <c r="B11" s="347" t="s">
        <v>148</v>
      </c>
      <c r="C11" s="348"/>
      <c r="D11" s="348"/>
      <c r="E11" s="349"/>
      <c r="F11" s="348"/>
      <c r="G11" s="350"/>
      <c r="H11" s="351"/>
      <c r="I11" s="352"/>
      <c r="J11" s="351"/>
      <c r="K11" s="351"/>
      <c r="L11" s="352"/>
      <c r="M11" s="351"/>
      <c r="N11" s="351"/>
      <c r="O11" s="352"/>
      <c r="S11" s="778"/>
      <c r="T11" s="822"/>
    </row>
    <row r="12" spans="1:20" ht="12.75">
      <c r="A12" s="346"/>
      <c r="B12" s="754" t="s">
        <v>19</v>
      </c>
      <c r="C12" s="1639" t="s">
        <v>216</v>
      </c>
      <c r="D12" s="1639"/>
      <c r="E12" s="1640"/>
      <c r="F12" s="946" t="s">
        <v>313</v>
      </c>
      <c r="G12" s="350">
        <f>J12+M12+G110+J110+M110+G202+J202+M202+G296</f>
        <v>247397738</v>
      </c>
      <c r="H12" s="1298">
        <f>K12+N12+H110+K110+N110+H202+K202+N202+H296</f>
        <v>317034799</v>
      </c>
      <c r="I12" s="352">
        <f>H12/G12</f>
        <v>1.281478163717083</v>
      </c>
      <c r="J12" s="351">
        <v>14111023</v>
      </c>
      <c r="K12" s="587">
        <v>14523665</v>
      </c>
      <c r="L12" s="352">
        <f>K12/J12</f>
        <v>1.0292425290498073</v>
      </c>
      <c r="M12" s="351">
        <v>2605861</v>
      </c>
      <c r="N12" s="351">
        <v>1859096</v>
      </c>
      <c r="O12" s="352">
        <f>N12/M12</f>
        <v>0.7134286901718856</v>
      </c>
      <c r="S12" s="778"/>
      <c r="T12" s="822"/>
    </row>
    <row r="13" spans="1:20" ht="12.75">
      <c r="A13" s="346"/>
      <c r="B13" s="754" t="s">
        <v>20</v>
      </c>
      <c r="C13" s="1603" t="s">
        <v>214</v>
      </c>
      <c r="D13" s="1603"/>
      <c r="E13" s="1604"/>
      <c r="F13" s="355" t="s">
        <v>312</v>
      </c>
      <c r="G13" s="350">
        <f>J13+M13+G111+J111+M111+G203+J203+M203+G297</f>
        <v>21490046</v>
      </c>
      <c r="H13" s="1298">
        <f>K13+N13+H111+K111+N111+H203+K203+N203+H297</f>
        <v>2150999</v>
      </c>
      <c r="I13" s="352">
        <f aca="true" t="shared" si="0" ref="I13:I40">H13/G13</f>
        <v>0.10009280575760517</v>
      </c>
      <c r="J13" s="358"/>
      <c r="K13" s="881"/>
      <c r="L13" s="352"/>
      <c r="M13" s="358"/>
      <c r="N13" s="358"/>
      <c r="O13" s="352"/>
      <c r="T13" s="822"/>
    </row>
    <row r="14" spans="1:15" ht="12.75">
      <c r="A14" s="346"/>
      <c r="B14" s="754" t="s">
        <v>31</v>
      </c>
      <c r="C14" s="355" t="s">
        <v>385</v>
      </c>
      <c r="D14" s="355"/>
      <c r="E14" s="356"/>
      <c r="F14" s="355" t="s">
        <v>313</v>
      </c>
      <c r="G14" s="350"/>
      <c r="H14" s="1298"/>
      <c r="I14" s="352"/>
      <c r="J14" s="358"/>
      <c r="K14" s="881"/>
      <c r="L14" s="352"/>
      <c r="M14" s="358"/>
      <c r="N14" s="358"/>
      <c r="O14" s="352"/>
    </row>
    <row r="15" spans="1:15" ht="12.75">
      <c r="A15" s="346"/>
      <c r="B15" s="754" t="s">
        <v>33</v>
      </c>
      <c r="C15" s="1634" t="s">
        <v>432</v>
      </c>
      <c r="D15" s="1634"/>
      <c r="E15" s="1635"/>
      <c r="F15" s="355" t="s">
        <v>312</v>
      </c>
      <c r="G15" s="350">
        <f>J15+M15+G113+J113+M113+G205+J205+M205+G299</f>
        <v>102336</v>
      </c>
      <c r="H15" s="1298">
        <f>K15+N15+H113+K113+N113+H205+K205+N205+H299</f>
        <v>102336</v>
      </c>
      <c r="I15" s="352">
        <f>H15/G15</f>
        <v>1</v>
      </c>
      <c r="J15" s="358"/>
      <c r="K15" s="881"/>
      <c r="L15" s="352"/>
      <c r="M15" s="358"/>
      <c r="N15" s="358"/>
      <c r="O15" s="352"/>
    </row>
    <row r="16" spans="1:15" ht="12.75">
      <c r="A16" s="346"/>
      <c r="B16" s="754" t="s">
        <v>80</v>
      </c>
      <c r="C16" s="1603" t="s">
        <v>217</v>
      </c>
      <c r="D16" s="1603"/>
      <c r="E16" s="1604"/>
      <c r="F16" s="355" t="s">
        <v>312</v>
      </c>
      <c r="G16" s="350">
        <f>J16+M16+G114+J114+M114+G206+J206+M206+G300</f>
        <v>6889578</v>
      </c>
      <c r="H16" s="1298">
        <f>K16+N16+H114+K114+N114+H206+K206+N206+H300</f>
        <v>6963508</v>
      </c>
      <c r="I16" s="352">
        <f t="shared" si="0"/>
        <v>1.010730700777319</v>
      </c>
      <c r="J16" s="358">
        <v>5126220</v>
      </c>
      <c r="K16" s="881">
        <v>5332864</v>
      </c>
      <c r="L16" s="352">
        <f>K16/J16</f>
        <v>1.0403111844595043</v>
      </c>
      <c r="M16" s="358">
        <v>899406</v>
      </c>
      <c r="N16" s="358">
        <v>828644</v>
      </c>
      <c r="O16" s="352">
        <f>N16/M16</f>
        <v>0.9213236291507951</v>
      </c>
    </row>
    <row r="17" spans="1:15" ht="12.75">
      <c r="A17" s="346"/>
      <c r="B17" s="754" t="s">
        <v>81</v>
      </c>
      <c r="C17" s="1603" t="s">
        <v>386</v>
      </c>
      <c r="D17" s="1603"/>
      <c r="E17" s="1604"/>
      <c r="F17" s="946" t="s">
        <v>312</v>
      </c>
      <c r="G17" s="350">
        <f>J17+M17+G115+J115+M115+G207+J207+M207+G301</f>
        <v>531983</v>
      </c>
      <c r="H17" s="1298"/>
      <c r="I17" s="352"/>
      <c r="J17" s="358">
        <v>489180</v>
      </c>
      <c r="K17" s="881"/>
      <c r="L17" s="352"/>
      <c r="M17" s="358">
        <v>42803</v>
      </c>
      <c r="N17" s="358"/>
      <c r="O17" s="352"/>
    </row>
    <row r="18" spans="1:15" ht="12.75">
      <c r="A18" s="346"/>
      <c r="B18" s="754" t="s">
        <v>82</v>
      </c>
      <c r="C18" s="1603" t="s">
        <v>360</v>
      </c>
      <c r="D18" s="1603"/>
      <c r="E18" s="1604"/>
      <c r="F18" s="355" t="s">
        <v>312</v>
      </c>
      <c r="G18" s="350">
        <f>J18+M18+G116+J116+M116+G208+J208+M208+G302</f>
        <v>100682419</v>
      </c>
      <c r="H18" s="1298">
        <f>K18+N18+H116+K116+N116+H208+K208+N208+H302</f>
        <v>213068277</v>
      </c>
      <c r="I18" s="352">
        <f t="shared" si="0"/>
        <v>2.116241138385839</v>
      </c>
      <c r="J18" s="358">
        <v>5277275</v>
      </c>
      <c r="K18" s="881">
        <v>8431690</v>
      </c>
      <c r="L18" s="352">
        <f>K18/J18</f>
        <v>1.5977355737572896</v>
      </c>
      <c r="M18" s="358">
        <v>406013</v>
      </c>
      <c r="N18" s="358">
        <v>834873</v>
      </c>
      <c r="O18" s="352">
        <f>N18/M18</f>
        <v>2.0562715972148675</v>
      </c>
    </row>
    <row r="19" spans="1:15" ht="12.75">
      <c r="A19" s="346"/>
      <c r="B19" s="754" t="s">
        <v>83</v>
      </c>
      <c r="C19" s="355" t="s">
        <v>397</v>
      </c>
      <c r="D19" s="355"/>
      <c r="E19" s="356"/>
      <c r="F19" s="355" t="s">
        <v>312</v>
      </c>
      <c r="G19" s="350">
        <f>J19+M19+G117+J117+M117+G209+J209+M209+G303</f>
        <v>40451895</v>
      </c>
      <c r="H19" s="1298">
        <f>K19+N19+H117+K117+N117+H209+K209+N209+H303</f>
        <v>40426288</v>
      </c>
      <c r="I19" s="352">
        <f>H19/G19</f>
        <v>0.9993669765038201</v>
      </c>
      <c r="J19" s="358">
        <v>12233660</v>
      </c>
      <c r="K19" s="881">
        <v>10917200</v>
      </c>
      <c r="L19" s="352">
        <f>K19/J19</f>
        <v>0.8923903394405271</v>
      </c>
      <c r="M19" s="358">
        <v>2034245</v>
      </c>
      <c r="N19" s="358">
        <v>1641536</v>
      </c>
      <c r="O19" s="352">
        <f>N19/M19</f>
        <v>0.8069509818138917</v>
      </c>
    </row>
    <row r="20" spans="1:15" ht="12.75">
      <c r="A20" s="346"/>
      <c r="B20" s="754" t="s">
        <v>84</v>
      </c>
      <c r="C20" s="1603" t="s">
        <v>215</v>
      </c>
      <c r="D20" s="1603"/>
      <c r="E20" s="1604"/>
      <c r="F20" s="946" t="s">
        <v>312</v>
      </c>
      <c r="G20" s="350">
        <f>J20+M20+G118+J118+M118+G210+J210+M210+G304</f>
        <v>1574800</v>
      </c>
      <c r="H20" s="1298">
        <f>K20+N20+H118+K118+N118+H210+K210+N210+H304</f>
        <v>1574800</v>
      </c>
      <c r="I20" s="352">
        <f t="shared" si="0"/>
        <v>1</v>
      </c>
      <c r="J20" s="358"/>
      <c r="K20" s="881"/>
      <c r="L20" s="352"/>
      <c r="M20" s="358"/>
      <c r="N20" s="358"/>
      <c r="O20" s="352"/>
    </row>
    <row r="21" spans="1:15" ht="12.75">
      <c r="A21" s="346"/>
      <c r="B21" s="754" t="s">
        <v>85</v>
      </c>
      <c r="C21" s="1603" t="s">
        <v>387</v>
      </c>
      <c r="D21" s="1603"/>
      <c r="E21" s="1604"/>
      <c r="F21" s="946" t="s">
        <v>312</v>
      </c>
      <c r="G21" s="350"/>
      <c r="H21" s="1298"/>
      <c r="I21" s="352"/>
      <c r="J21" s="358"/>
      <c r="K21" s="881"/>
      <c r="L21" s="352"/>
      <c r="M21" s="358"/>
      <c r="N21" s="358"/>
      <c r="O21" s="352"/>
    </row>
    <row r="22" spans="1:15" ht="12.75">
      <c r="A22" s="346"/>
      <c r="B22" s="754" t="s">
        <v>86</v>
      </c>
      <c r="C22" s="1603" t="s">
        <v>388</v>
      </c>
      <c r="D22" s="1603"/>
      <c r="E22" s="1604"/>
      <c r="F22" s="355" t="s">
        <v>313</v>
      </c>
      <c r="G22" s="350">
        <f>J22+M22+G120+J120+M120+G212+J212+M212+G306</f>
        <v>2790000</v>
      </c>
      <c r="H22" s="1298">
        <f>K22+N22+H120+K120+N120+H212+K212+N212+H306</f>
        <v>3040000</v>
      </c>
      <c r="I22" s="352">
        <f t="shared" si="0"/>
        <v>1.0896057347670252</v>
      </c>
      <c r="J22" s="358"/>
      <c r="K22" s="881"/>
      <c r="L22" s="352"/>
      <c r="M22" s="358"/>
      <c r="N22" s="358"/>
      <c r="O22" s="352"/>
    </row>
    <row r="23" spans="1:15" ht="12.75">
      <c r="A23" s="346"/>
      <c r="B23" s="754" t="s">
        <v>87</v>
      </c>
      <c r="C23" s="1603" t="s">
        <v>471</v>
      </c>
      <c r="D23" s="1603"/>
      <c r="E23" s="1604"/>
      <c r="F23" s="946" t="s">
        <v>312</v>
      </c>
      <c r="G23" s="350">
        <f aca="true" t="shared" si="1" ref="G23:G38">J23+M23+G121+J121+M121+G213+J213+M213+G307</f>
        <v>1270000</v>
      </c>
      <c r="H23" s="1298"/>
      <c r="I23" s="352"/>
      <c r="J23" s="358"/>
      <c r="K23" s="881"/>
      <c r="L23" s="352"/>
      <c r="M23" s="358"/>
      <c r="N23" s="358"/>
      <c r="O23" s="352"/>
    </row>
    <row r="24" spans="1:15" ht="11.25" customHeight="1">
      <c r="A24" s="346"/>
      <c r="B24" s="754" t="s">
        <v>88</v>
      </c>
      <c r="C24" s="1603" t="s">
        <v>389</v>
      </c>
      <c r="D24" s="1603"/>
      <c r="E24" s="1604"/>
      <c r="F24" s="355" t="s">
        <v>313</v>
      </c>
      <c r="G24" s="350">
        <f t="shared" si="1"/>
        <v>1558981</v>
      </c>
      <c r="H24" s="1298">
        <f>K24+N24+H122+K122+N122+H214+K214+N214+H308</f>
        <v>1731065</v>
      </c>
      <c r="I24" s="352">
        <f t="shared" si="0"/>
        <v>1.1103823587330441</v>
      </c>
      <c r="J24" s="358"/>
      <c r="K24" s="881"/>
      <c r="L24" s="352"/>
      <c r="M24" s="358"/>
      <c r="N24" s="358"/>
      <c r="O24" s="352"/>
    </row>
    <row r="25" spans="1:15" ht="11.25" customHeight="1">
      <c r="A25" s="346"/>
      <c r="B25" s="754" t="s">
        <v>93</v>
      </c>
      <c r="C25" s="1603" t="s">
        <v>472</v>
      </c>
      <c r="D25" s="1603"/>
      <c r="E25" s="1604"/>
      <c r="F25" s="946" t="s">
        <v>312</v>
      </c>
      <c r="G25" s="350">
        <f t="shared" si="1"/>
        <v>643903</v>
      </c>
      <c r="H25" s="1298">
        <f>K25+N25+H123+K123+N123+H215+K215+N215+H309</f>
        <v>1000000</v>
      </c>
      <c r="I25" s="352">
        <f>H25/G25</f>
        <v>1.5530289500126573</v>
      </c>
      <c r="J25" s="358"/>
      <c r="K25" s="881"/>
      <c r="L25" s="352"/>
      <c r="M25" s="358"/>
      <c r="N25" s="358"/>
      <c r="O25" s="352"/>
    </row>
    <row r="26" spans="1:15" ht="11.25" customHeight="1">
      <c r="A26" s="346"/>
      <c r="B26" s="754" t="s">
        <v>94</v>
      </c>
      <c r="C26" s="1603" t="s">
        <v>445</v>
      </c>
      <c r="D26" s="1603"/>
      <c r="E26" s="1604"/>
      <c r="F26" s="946" t="s">
        <v>312</v>
      </c>
      <c r="G26" s="350">
        <f t="shared" si="1"/>
        <v>1709528</v>
      </c>
      <c r="H26" s="1298"/>
      <c r="I26" s="352"/>
      <c r="J26" s="358"/>
      <c r="K26" s="881"/>
      <c r="L26" s="352"/>
      <c r="M26" s="358"/>
      <c r="N26" s="358"/>
      <c r="O26" s="352"/>
    </row>
    <row r="27" spans="1:15" ht="12.75">
      <c r="A27" s="346"/>
      <c r="B27" s="754" t="s">
        <v>95</v>
      </c>
      <c r="C27" s="1603" t="s">
        <v>390</v>
      </c>
      <c r="D27" s="1603"/>
      <c r="E27" s="1604"/>
      <c r="F27" s="355" t="s">
        <v>313</v>
      </c>
      <c r="G27" s="350">
        <f t="shared" si="1"/>
        <v>342900</v>
      </c>
      <c r="H27" s="1298">
        <f aca="true" t="shared" si="2" ref="H27:H38">K27+N27+H125+K125+N125+H217+K217+N217+H311</f>
        <v>342900</v>
      </c>
      <c r="I27" s="352">
        <f t="shared" si="0"/>
        <v>1</v>
      </c>
      <c r="J27" s="358"/>
      <c r="K27" s="881"/>
      <c r="L27" s="352"/>
      <c r="M27" s="358"/>
      <c r="N27" s="358"/>
      <c r="O27" s="352"/>
    </row>
    <row r="28" spans="1:15" ht="12.75">
      <c r="A28" s="346"/>
      <c r="B28" s="754" t="s">
        <v>96</v>
      </c>
      <c r="C28" s="1603" t="s">
        <v>391</v>
      </c>
      <c r="D28" s="1603"/>
      <c r="E28" s="1604"/>
      <c r="F28" s="355" t="s">
        <v>313</v>
      </c>
      <c r="G28" s="350">
        <f t="shared" si="1"/>
        <v>5461000</v>
      </c>
      <c r="H28" s="1298">
        <f t="shared" si="2"/>
        <v>6742775</v>
      </c>
      <c r="I28" s="352">
        <f>H28/G28</f>
        <v>1.2347143380333272</v>
      </c>
      <c r="J28" s="358"/>
      <c r="K28" s="881"/>
      <c r="L28" s="352"/>
      <c r="M28" s="358"/>
      <c r="N28" s="358"/>
      <c r="O28" s="352"/>
    </row>
    <row r="29" spans="1:15" ht="12.75">
      <c r="A29" s="346"/>
      <c r="B29" s="754" t="s">
        <v>97</v>
      </c>
      <c r="C29" s="1603" t="s">
        <v>392</v>
      </c>
      <c r="D29" s="1603"/>
      <c r="E29" s="1604"/>
      <c r="F29" s="355" t="s">
        <v>313</v>
      </c>
      <c r="G29" s="350">
        <f t="shared" si="1"/>
        <v>17138867</v>
      </c>
      <c r="H29" s="1298">
        <f t="shared" si="2"/>
        <v>12582812</v>
      </c>
      <c r="I29" s="352">
        <f t="shared" si="0"/>
        <v>0.7341682504450265</v>
      </c>
      <c r="J29" s="358">
        <v>10824100</v>
      </c>
      <c r="K29" s="881">
        <v>6635000</v>
      </c>
      <c r="L29" s="352">
        <f>K29/J29</f>
        <v>0.612983989430992</v>
      </c>
      <c r="M29" s="358">
        <v>1887547</v>
      </c>
      <c r="N29" s="358">
        <v>1033670</v>
      </c>
      <c r="O29" s="352">
        <f>N29/M29</f>
        <v>0.5476260988468101</v>
      </c>
    </row>
    <row r="30" spans="1:15" ht="12.75">
      <c r="A30" s="346"/>
      <c r="B30" s="754" t="s">
        <v>98</v>
      </c>
      <c r="C30" s="1603" t="s">
        <v>218</v>
      </c>
      <c r="D30" s="1603"/>
      <c r="E30" s="1604"/>
      <c r="F30" s="946" t="s">
        <v>313</v>
      </c>
      <c r="G30" s="350">
        <f t="shared" si="1"/>
        <v>698590</v>
      </c>
      <c r="H30" s="1298">
        <f t="shared" si="2"/>
        <v>879000</v>
      </c>
      <c r="I30" s="352">
        <f t="shared" si="0"/>
        <v>1.2582487582129718</v>
      </c>
      <c r="J30" s="358"/>
      <c r="K30" s="881"/>
      <c r="L30" s="352"/>
      <c r="M30" s="358">
        <v>10000</v>
      </c>
      <c r="N30" s="358">
        <v>5000</v>
      </c>
      <c r="O30" s="352">
        <f>N30/M30</f>
        <v>0.5</v>
      </c>
    </row>
    <row r="31" spans="1:15" ht="12.75">
      <c r="A31" s="346"/>
      <c r="B31" s="754" t="s">
        <v>475</v>
      </c>
      <c r="C31" s="355" t="s">
        <v>473</v>
      </c>
      <c r="D31" s="355"/>
      <c r="E31" s="356"/>
      <c r="F31" s="946" t="s">
        <v>312</v>
      </c>
      <c r="G31" s="350">
        <f t="shared" si="1"/>
        <v>1032480</v>
      </c>
      <c r="H31" s="1298">
        <f t="shared" si="2"/>
        <v>1244736</v>
      </c>
      <c r="I31" s="352">
        <f t="shared" si="0"/>
        <v>1.20557880055788</v>
      </c>
      <c r="J31" s="358"/>
      <c r="K31" s="881"/>
      <c r="L31" s="352"/>
      <c r="M31" s="358"/>
      <c r="N31" s="358"/>
      <c r="O31" s="352"/>
    </row>
    <row r="32" spans="1:15" ht="12.75">
      <c r="A32" s="346"/>
      <c r="B32" s="754" t="s">
        <v>476</v>
      </c>
      <c r="C32" s="355" t="s">
        <v>136</v>
      </c>
      <c r="D32" s="355"/>
      <c r="E32" s="356"/>
      <c r="F32" s="946" t="s">
        <v>313</v>
      </c>
      <c r="G32" s="350">
        <f t="shared" si="1"/>
        <v>948000</v>
      </c>
      <c r="H32" s="1298">
        <f t="shared" si="2"/>
        <v>564000</v>
      </c>
      <c r="I32" s="352">
        <f t="shared" si="0"/>
        <v>0.5949367088607594</v>
      </c>
      <c r="J32" s="358"/>
      <c r="K32" s="881"/>
      <c r="L32" s="352"/>
      <c r="M32" s="358">
        <v>13000</v>
      </c>
      <c r="N32" s="358">
        <v>10000</v>
      </c>
      <c r="O32" s="352">
        <f>N32/M32</f>
        <v>0.7692307692307693</v>
      </c>
    </row>
    <row r="33" spans="1:15" ht="12.75">
      <c r="A33" s="346"/>
      <c r="B33" s="754" t="s">
        <v>477</v>
      </c>
      <c r="C33" s="1603" t="s">
        <v>219</v>
      </c>
      <c r="D33" s="1603"/>
      <c r="E33" s="1604"/>
      <c r="F33" s="355" t="s">
        <v>313</v>
      </c>
      <c r="G33" s="350">
        <f t="shared" si="1"/>
        <v>188000</v>
      </c>
      <c r="H33" s="1298">
        <f t="shared" si="2"/>
        <v>219400</v>
      </c>
      <c r="I33" s="352">
        <f t="shared" si="0"/>
        <v>1.1670212765957446</v>
      </c>
      <c r="J33" s="358"/>
      <c r="K33" s="881"/>
      <c r="L33" s="352"/>
      <c r="M33" s="358"/>
      <c r="N33" s="358"/>
      <c r="O33" s="352"/>
    </row>
    <row r="34" spans="1:15" ht="12.75">
      <c r="A34" s="346"/>
      <c r="B34" s="754" t="s">
        <v>478</v>
      </c>
      <c r="C34" s="1603" t="s">
        <v>220</v>
      </c>
      <c r="D34" s="1603"/>
      <c r="E34" s="1604"/>
      <c r="F34" s="355" t="s">
        <v>313</v>
      </c>
      <c r="G34" s="350">
        <f t="shared" si="1"/>
        <v>7915423</v>
      </c>
      <c r="H34" s="1298">
        <f t="shared" si="2"/>
        <v>8932499</v>
      </c>
      <c r="I34" s="352">
        <f t="shared" si="0"/>
        <v>1.1284929434598758</v>
      </c>
      <c r="J34" s="358">
        <v>5365409</v>
      </c>
      <c r="K34" s="881">
        <v>6282780</v>
      </c>
      <c r="L34" s="352">
        <f>K34/J34</f>
        <v>1.1709787641538605</v>
      </c>
      <c r="M34" s="358">
        <v>945990</v>
      </c>
      <c r="N34" s="358">
        <v>980856</v>
      </c>
      <c r="O34" s="352">
        <f>N34/M34</f>
        <v>1.0368566263913994</v>
      </c>
    </row>
    <row r="35" spans="1:15" ht="12.75">
      <c r="A35" s="346"/>
      <c r="B35" s="754" t="s">
        <v>479</v>
      </c>
      <c r="C35" s="1603" t="s">
        <v>393</v>
      </c>
      <c r="D35" s="1603"/>
      <c r="E35" s="1604"/>
      <c r="F35" s="355" t="s">
        <v>313</v>
      </c>
      <c r="G35" s="350">
        <f t="shared" si="1"/>
        <v>2811242</v>
      </c>
      <c r="H35" s="1298">
        <f t="shared" si="2"/>
        <v>2998603</v>
      </c>
      <c r="I35" s="352">
        <f t="shared" si="0"/>
        <v>1.0666470549315925</v>
      </c>
      <c r="J35" s="358">
        <v>1120062</v>
      </c>
      <c r="K35" s="881">
        <v>890907</v>
      </c>
      <c r="L35" s="352">
        <f>K35/J35</f>
        <v>0.7954086470213256</v>
      </c>
      <c r="M35" s="358">
        <v>204010</v>
      </c>
      <c r="N35" s="358">
        <v>139237</v>
      </c>
      <c r="O35" s="352">
        <f>N35/M35</f>
        <v>0.6825008578010882</v>
      </c>
    </row>
    <row r="36" spans="1:15" ht="12.75">
      <c r="A36" s="346"/>
      <c r="B36" s="754" t="s">
        <v>480</v>
      </c>
      <c r="C36" s="1603" t="s">
        <v>225</v>
      </c>
      <c r="D36" s="1603"/>
      <c r="E36" s="1603"/>
      <c r="F36" s="969" t="s">
        <v>312</v>
      </c>
      <c r="G36" s="350">
        <f t="shared" si="1"/>
        <v>5418240</v>
      </c>
      <c r="H36" s="1298">
        <f t="shared" si="2"/>
        <v>5402900</v>
      </c>
      <c r="I36" s="352">
        <f t="shared" si="0"/>
        <v>0.9971688223482164</v>
      </c>
      <c r="J36" s="358">
        <v>650000</v>
      </c>
      <c r="K36" s="881">
        <v>650000</v>
      </c>
      <c r="L36" s="352">
        <f>K36/J36</f>
        <v>1</v>
      </c>
      <c r="M36" s="358">
        <v>249340</v>
      </c>
      <c r="N36" s="358">
        <v>234000</v>
      </c>
      <c r="O36" s="352">
        <f>N36/M36</f>
        <v>0.9384775808133472</v>
      </c>
    </row>
    <row r="37" spans="1:15" ht="12.75">
      <c r="A37" s="346"/>
      <c r="B37" s="754" t="s">
        <v>481</v>
      </c>
      <c r="C37" s="1603" t="s">
        <v>394</v>
      </c>
      <c r="D37" s="1603"/>
      <c r="E37" s="1604"/>
      <c r="F37" s="355" t="s">
        <v>312</v>
      </c>
      <c r="G37" s="350">
        <f t="shared" si="1"/>
        <v>1500000</v>
      </c>
      <c r="H37" s="1298">
        <f t="shared" si="2"/>
        <v>1250000</v>
      </c>
      <c r="I37" s="352">
        <f>H37/G37</f>
        <v>0.8333333333333334</v>
      </c>
      <c r="J37" s="358"/>
      <c r="K37" s="881"/>
      <c r="L37" s="352"/>
      <c r="M37" s="358"/>
      <c r="N37" s="358"/>
      <c r="O37" s="352"/>
    </row>
    <row r="38" spans="1:15" ht="12.75">
      <c r="A38" s="346"/>
      <c r="B38" s="754" t="s">
        <v>482</v>
      </c>
      <c r="C38" s="1634" t="s">
        <v>474</v>
      </c>
      <c r="D38" s="1634"/>
      <c r="E38" s="1635"/>
      <c r="F38" s="355" t="s">
        <v>312</v>
      </c>
      <c r="G38" s="350">
        <f t="shared" si="1"/>
        <v>1000000</v>
      </c>
      <c r="H38" s="1298">
        <f t="shared" si="2"/>
        <v>1000000</v>
      </c>
      <c r="I38" s="352">
        <f>H38/G38</f>
        <v>1</v>
      </c>
      <c r="J38" s="358"/>
      <c r="K38" s="881"/>
      <c r="L38" s="352"/>
      <c r="M38" s="358"/>
      <c r="N38" s="358"/>
      <c r="O38" s="352"/>
    </row>
    <row r="39" spans="1:15" ht="12.75">
      <c r="A39" s="346"/>
      <c r="B39" s="754" t="s">
        <v>483</v>
      </c>
      <c r="C39" s="1603" t="s">
        <v>221</v>
      </c>
      <c r="D39" s="1603"/>
      <c r="E39" s="1604"/>
      <c r="F39" s="355" t="s">
        <v>312</v>
      </c>
      <c r="G39" s="350"/>
      <c r="H39" s="1298"/>
      <c r="I39" s="352"/>
      <c r="J39" s="358"/>
      <c r="K39" s="881"/>
      <c r="L39" s="352"/>
      <c r="M39" s="358"/>
      <c r="N39" s="358"/>
      <c r="O39" s="352"/>
    </row>
    <row r="40" spans="1:15" ht="13.5" thickBot="1">
      <c r="A40" s="346"/>
      <c r="B40" s="754" t="s">
        <v>484</v>
      </c>
      <c r="C40" s="1603" t="s">
        <v>361</v>
      </c>
      <c r="D40" s="1603"/>
      <c r="E40" s="1604"/>
      <c r="F40" s="946" t="s">
        <v>313</v>
      </c>
      <c r="G40" s="350">
        <f>J40+M40+G138+J138+M138+G230+J230+M230+G324</f>
        <v>4482657</v>
      </c>
      <c r="H40" s="1298">
        <f>K40+N40+H138+K138+N138+H230+K230+N230+H324</f>
        <v>4958938</v>
      </c>
      <c r="I40" s="352">
        <f t="shared" si="0"/>
        <v>1.1062497085991634</v>
      </c>
      <c r="J40" s="358">
        <v>2510199</v>
      </c>
      <c r="K40" s="881">
        <v>2940026</v>
      </c>
      <c r="L40" s="352">
        <f>K40/J40</f>
        <v>1.171232240949821</v>
      </c>
      <c r="M40" s="358">
        <v>428468</v>
      </c>
      <c r="N40" s="358">
        <v>439381</v>
      </c>
      <c r="O40" s="352">
        <f>N40/M40</f>
        <v>1.0254698133816293</v>
      </c>
    </row>
    <row r="41" spans="1:15" ht="14.25" thickBot="1" thickTop="1">
      <c r="A41" s="1601" t="s">
        <v>137</v>
      </c>
      <c r="B41" s="1602"/>
      <c r="C41" s="1602"/>
      <c r="D41" s="1602"/>
      <c r="E41" s="1602"/>
      <c r="F41" s="967"/>
      <c r="G41" s="1299">
        <f>SUM(G12:G40)</f>
        <v>476030606</v>
      </c>
      <c r="H41" s="1297">
        <f>SUM(H12:H40)</f>
        <v>634210635</v>
      </c>
      <c r="I41" s="579"/>
      <c r="J41" s="578">
        <f>SUM(J12:J40)</f>
        <v>57707128</v>
      </c>
      <c r="K41" s="578">
        <f>SUM(K12:K40)</f>
        <v>56604132</v>
      </c>
      <c r="L41" s="579"/>
      <c r="M41" s="578">
        <f>SUM(M12:M40)</f>
        <v>9726683</v>
      </c>
      <c r="N41" s="578">
        <f>SUM(N12:N40)</f>
        <v>8006293</v>
      </c>
      <c r="O41" s="1114"/>
    </row>
    <row r="42" spans="1:15" ht="13.5" thickTop="1">
      <c r="A42" s="1350"/>
      <c r="B42" s="1351"/>
      <c r="C42" s="1351"/>
      <c r="D42" s="1351"/>
      <c r="E42" s="1351"/>
      <c r="F42" s="1351"/>
      <c r="G42" s="1352"/>
      <c r="H42" s="1353"/>
      <c r="I42" s="1354"/>
      <c r="J42" s="1355"/>
      <c r="K42" s="1355"/>
      <c r="L42" s="1354"/>
      <c r="M42" s="1355"/>
      <c r="N42" s="1355"/>
      <c r="O42" s="1356"/>
    </row>
    <row r="43" spans="1:15" ht="12.75">
      <c r="A43" s="1350"/>
      <c r="B43" s="1351"/>
      <c r="C43" s="1351"/>
      <c r="D43" s="1351"/>
      <c r="E43" s="1351"/>
      <c r="F43" s="1351"/>
      <c r="G43" s="1352"/>
      <c r="H43" s="1353"/>
      <c r="I43" s="1354"/>
      <c r="J43" s="1355"/>
      <c r="K43" s="1355"/>
      <c r="L43" s="1354"/>
      <c r="M43" s="1355"/>
      <c r="N43" s="1355"/>
      <c r="O43" s="1356"/>
    </row>
    <row r="44" spans="1:15" ht="12.75">
      <c r="A44" s="1350"/>
      <c r="B44" s="1351"/>
      <c r="C44" s="1351"/>
      <c r="D44" s="1351"/>
      <c r="E44" s="1351"/>
      <c r="F44" s="1351"/>
      <c r="G44" s="1352"/>
      <c r="H44" s="1353"/>
      <c r="I44" s="1354"/>
      <c r="J44" s="1355"/>
      <c r="K44" s="1355"/>
      <c r="L44" s="1354"/>
      <c r="M44" s="1355"/>
      <c r="N44" s="1355"/>
      <c r="O44" s="1356"/>
    </row>
    <row r="45" spans="1:15" ht="12.75">
      <c r="A45" s="1350"/>
      <c r="B45" s="1351"/>
      <c r="C45" s="1351"/>
      <c r="D45" s="1351"/>
      <c r="E45" s="1351"/>
      <c r="F45" s="1351"/>
      <c r="G45" s="1352"/>
      <c r="H45" s="1353"/>
      <c r="I45" s="1354"/>
      <c r="J45" s="1355"/>
      <c r="K45" s="1355"/>
      <c r="L45" s="1354"/>
      <c r="M45" s="1355"/>
      <c r="N45" s="1355"/>
      <c r="O45" s="1356"/>
    </row>
    <row r="46" spans="1:15" ht="12.75">
      <c r="A46" s="1350"/>
      <c r="B46" s="1351"/>
      <c r="C46" s="1351"/>
      <c r="D46" s="1351"/>
      <c r="E46" s="1351"/>
      <c r="F46" s="1351"/>
      <c r="G46" s="1352"/>
      <c r="H46" s="1353"/>
      <c r="I46" s="1354"/>
      <c r="J46" s="1355"/>
      <c r="K46" s="1355"/>
      <c r="L46" s="1354"/>
      <c r="M46" s="1355"/>
      <c r="N46" s="1355"/>
      <c r="O46" s="1356"/>
    </row>
    <row r="47" spans="1:15" ht="12.75">
      <c r="A47" s="1350"/>
      <c r="B47" s="1351"/>
      <c r="C47" s="1351"/>
      <c r="D47" s="1351"/>
      <c r="E47" s="1351"/>
      <c r="F47" s="1351"/>
      <c r="G47" s="1352"/>
      <c r="H47" s="1353"/>
      <c r="I47" s="1354"/>
      <c r="J47" s="1355"/>
      <c r="K47" s="1355"/>
      <c r="L47" s="1354"/>
      <c r="M47" s="1355"/>
      <c r="N47" s="1355"/>
      <c r="O47" s="1356"/>
    </row>
    <row r="48" spans="1:15" ht="12.75">
      <c r="A48" s="1350"/>
      <c r="B48" s="1351"/>
      <c r="C48" s="1351"/>
      <c r="D48" s="1351"/>
      <c r="E48" s="1351"/>
      <c r="F48" s="1351"/>
      <c r="G48" s="1352"/>
      <c r="H48" s="1353"/>
      <c r="I48" s="1354"/>
      <c r="J48" s="1355"/>
      <c r="K48" s="1355"/>
      <c r="L48" s="1354"/>
      <c r="M48" s="1355"/>
      <c r="N48" s="1355"/>
      <c r="O48" s="1356"/>
    </row>
    <row r="49" spans="1:15" ht="12.75">
      <c r="A49" s="1350"/>
      <c r="B49" s="1351"/>
      <c r="C49" s="1351"/>
      <c r="D49" s="1351"/>
      <c r="E49" s="1351"/>
      <c r="F49" s="1351"/>
      <c r="G49" s="1352"/>
      <c r="H49" s="1353"/>
      <c r="I49" s="1354"/>
      <c r="J49" s="1355"/>
      <c r="K49" s="1355"/>
      <c r="L49" s="1354"/>
      <c r="M49" s="1355"/>
      <c r="N49" s="1355"/>
      <c r="O49" s="1356"/>
    </row>
    <row r="50" spans="1:15" ht="12.75">
      <c r="A50" s="1350"/>
      <c r="B50" s="1351"/>
      <c r="C50" s="1351"/>
      <c r="D50" s="1351"/>
      <c r="E50" s="1351"/>
      <c r="F50" s="1351"/>
      <c r="G50" s="1352"/>
      <c r="H50" s="1353"/>
      <c r="I50" s="1354"/>
      <c r="J50" s="1355"/>
      <c r="K50" s="1355"/>
      <c r="L50" s="1354"/>
      <c r="M50" s="1355"/>
      <c r="N50" s="1355"/>
      <c r="O50" s="1356"/>
    </row>
    <row r="51" spans="1:15" ht="12.75">
      <c r="A51" s="1350"/>
      <c r="B51" s="1351"/>
      <c r="C51" s="1351"/>
      <c r="D51" s="1351"/>
      <c r="E51" s="1351"/>
      <c r="F51" s="1351"/>
      <c r="G51" s="1352"/>
      <c r="H51" s="1353"/>
      <c r="I51" s="1354"/>
      <c r="J51" s="1355"/>
      <c r="K51" s="1355"/>
      <c r="L51" s="1354"/>
      <c r="M51" s="1355"/>
      <c r="N51" s="1355"/>
      <c r="O51" s="1356"/>
    </row>
    <row r="52" spans="1:15" ht="12.75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</row>
    <row r="53" spans="1:15" ht="12.75">
      <c r="A53" s="334"/>
      <c r="B53" s="1608" t="s">
        <v>284</v>
      </c>
      <c r="C53" s="1608"/>
      <c r="D53" s="1608"/>
      <c r="E53" s="1608"/>
      <c r="F53" s="1608"/>
      <c r="G53" s="1608"/>
      <c r="H53" s="1608"/>
      <c r="I53" s="1608"/>
      <c r="J53" s="1608"/>
      <c r="K53" s="1608"/>
      <c r="L53" s="1608"/>
      <c r="M53" s="1608"/>
      <c r="N53" s="1608"/>
      <c r="O53" s="1608"/>
    </row>
    <row r="54" spans="1:15" ht="12.75">
      <c r="A54" s="1605" t="s">
        <v>618</v>
      </c>
      <c r="B54" s="1605"/>
      <c r="C54" s="1605"/>
      <c r="D54" s="1605"/>
      <c r="E54" s="1605"/>
      <c r="F54" s="1605"/>
      <c r="G54" s="1605"/>
      <c r="H54" s="1605"/>
      <c r="I54" s="1605"/>
      <c r="J54" s="1605"/>
      <c r="K54" s="1605"/>
      <c r="L54" s="1605"/>
      <c r="M54" s="1605"/>
      <c r="N54" s="1605"/>
      <c r="O54" s="1605"/>
    </row>
    <row r="55" spans="1:15" ht="15" customHeight="1">
      <c r="A55" s="1643" t="s">
        <v>524</v>
      </c>
      <c r="B55" s="1643"/>
      <c r="C55" s="1643"/>
      <c r="D55" s="1643"/>
      <c r="E55" s="1643"/>
      <c r="F55" s="1643"/>
      <c r="G55" s="1643"/>
      <c r="H55" s="1643"/>
      <c r="I55" s="1643"/>
      <c r="J55" s="1643"/>
      <c r="K55" s="1643"/>
      <c r="L55" s="1643"/>
      <c r="M55" s="1643"/>
      <c r="N55" s="1643"/>
      <c r="O55" s="1643"/>
    </row>
    <row r="56" spans="1:15" ht="12.75">
      <c r="A56" s="1662" t="s">
        <v>431</v>
      </c>
      <c r="B56" s="1663"/>
      <c r="C56" s="1663"/>
      <c r="D56" s="1663"/>
      <c r="E56" s="1663"/>
      <c r="F56" s="1663"/>
      <c r="G56" s="1663"/>
      <c r="H56" s="1663"/>
      <c r="I56" s="1663"/>
      <c r="J56" s="1663"/>
      <c r="K56" s="1663"/>
      <c r="L56" s="1663"/>
      <c r="M56" s="1663"/>
      <c r="N56" s="1663"/>
      <c r="O56" s="1663"/>
    </row>
    <row r="57" spans="1:15" ht="13.5" thickBot="1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68"/>
      <c r="N57" s="368"/>
      <c r="O57" s="369"/>
    </row>
    <row r="58" spans="1:15" ht="13.5" thickTop="1">
      <c r="A58" s="1644" t="s">
        <v>0</v>
      </c>
      <c r="B58" s="1620" t="s">
        <v>132</v>
      </c>
      <c r="C58" s="1621"/>
      <c r="D58" s="1621"/>
      <c r="E58" s="1621"/>
      <c r="F58" s="963"/>
      <c r="G58" s="1649" t="s">
        <v>133</v>
      </c>
      <c r="H58" s="1650"/>
      <c r="I58" s="1651"/>
      <c r="J58" s="1636" t="s">
        <v>74</v>
      </c>
      <c r="K58" s="1637"/>
      <c r="L58" s="1637"/>
      <c r="M58" s="1637"/>
      <c r="N58" s="1637"/>
      <c r="O58" s="1638"/>
    </row>
    <row r="59" spans="1:15" ht="22.5">
      <c r="A59" s="1645"/>
      <c r="B59" s="1623"/>
      <c r="C59" s="1624"/>
      <c r="D59" s="1624"/>
      <c r="E59" s="1624"/>
      <c r="F59" s="966" t="s">
        <v>311</v>
      </c>
      <c r="G59" s="1652"/>
      <c r="H59" s="1653"/>
      <c r="I59" s="1654"/>
      <c r="J59" s="1609" t="s">
        <v>277</v>
      </c>
      <c r="K59" s="1610"/>
      <c r="L59" s="1648"/>
      <c r="M59" s="1616" t="s">
        <v>278</v>
      </c>
      <c r="N59" s="1610"/>
      <c r="O59" s="1648"/>
    </row>
    <row r="60" spans="1:15" ht="12.75">
      <c r="A60" s="1645"/>
      <c r="B60" s="1623"/>
      <c r="C60" s="1624"/>
      <c r="D60" s="1624"/>
      <c r="E60" s="1624"/>
      <c r="F60" s="964"/>
      <c r="G60" s="335" t="s">
        <v>134</v>
      </c>
      <c r="H60" s="336" t="s">
        <v>76</v>
      </c>
      <c r="I60" s="1626" t="s">
        <v>135</v>
      </c>
      <c r="J60" s="335" t="s">
        <v>134</v>
      </c>
      <c r="K60" s="336" t="s">
        <v>76</v>
      </c>
      <c r="L60" s="1626" t="s">
        <v>135</v>
      </c>
      <c r="M60" s="338" t="s">
        <v>134</v>
      </c>
      <c r="N60" s="336" t="s">
        <v>76</v>
      </c>
      <c r="O60" s="1626" t="s">
        <v>135</v>
      </c>
    </row>
    <row r="61" spans="1:15" ht="12.75">
      <c r="A61" s="1645"/>
      <c r="B61" s="1623"/>
      <c r="C61" s="1624"/>
      <c r="D61" s="1624"/>
      <c r="E61" s="1624"/>
      <c r="F61" s="964"/>
      <c r="G61" s="1609" t="s">
        <v>78</v>
      </c>
      <c r="H61" s="1610"/>
      <c r="I61" s="1658"/>
      <c r="J61" s="1609" t="s">
        <v>78</v>
      </c>
      <c r="K61" s="1610"/>
      <c r="L61" s="1627"/>
      <c r="M61" s="1616" t="s">
        <v>78</v>
      </c>
      <c r="N61" s="1610"/>
      <c r="O61" s="1627"/>
    </row>
    <row r="62" spans="1:15" ht="12.75">
      <c r="A62" s="1645"/>
      <c r="B62" s="1646"/>
      <c r="C62" s="1646"/>
      <c r="D62" s="1646"/>
      <c r="E62" s="1647"/>
      <c r="F62" s="965"/>
      <c r="G62" s="335" t="s">
        <v>19</v>
      </c>
      <c r="H62" s="336" t="s">
        <v>20</v>
      </c>
      <c r="I62" s="337" t="s">
        <v>31</v>
      </c>
      <c r="J62" s="335" t="s">
        <v>33</v>
      </c>
      <c r="K62" s="336" t="s">
        <v>80</v>
      </c>
      <c r="L62" s="337" t="s">
        <v>81</v>
      </c>
      <c r="M62" s="338" t="s">
        <v>82</v>
      </c>
      <c r="N62" s="336" t="s">
        <v>83</v>
      </c>
      <c r="O62" s="337" t="s">
        <v>84</v>
      </c>
    </row>
    <row r="63" spans="1:15" ht="12.75">
      <c r="A63" s="339"/>
      <c r="B63" s="504" t="s">
        <v>138</v>
      </c>
      <c r="C63" s="412"/>
      <c r="D63" s="412"/>
      <c r="E63" s="412"/>
      <c r="F63" s="968"/>
      <c r="G63" s="380">
        <f>SUM(G41)</f>
        <v>476030606</v>
      </c>
      <c r="H63" s="381">
        <f>H41</f>
        <v>634210635</v>
      </c>
      <c r="I63" s="382"/>
      <c r="J63" s="381">
        <f>SUM(J41)</f>
        <v>57707128</v>
      </c>
      <c r="K63" s="381">
        <f>SUM(K41)</f>
        <v>56604132</v>
      </c>
      <c r="L63" s="1198"/>
      <c r="M63" s="381">
        <f>SUM(M41)</f>
        <v>9726683</v>
      </c>
      <c r="N63" s="381">
        <f>SUM(N41)</f>
        <v>8006293</v>
      </c>
      <c r="O63" s="382"/>
    </row>
    <row r="64" spans="1:15" ht="12.75">
      <c r="A64" s="346"/>
      <c r="B64" s="754" t="s">
        <v>485</v>
      </c>
      <c r="C64" s="1603" t="s">
        <v>395</v>
      </c>
      <c r="D64" s="1603"/>
      <c r="E64" s="1604"/>
      <c r="F64" s="946" t="s">
        <v>313</v>
      </c>
      <c r="G64" s="350"/>
      <c r="H64" s="1298"/>
      <c r="I64" s="352"/>
      <c r="J64" s="358"/>
      <c r="K64" s="881"/>
      <c r="L64" s="352"/>
      <c r="M64" s="358"/>
      <c r="N64" s="358"/>
      <c r="O64" s="352"/>
    </row>
    <row r="65" spans="1:15" ht="12.75">
      <c r="A65" s="362"/>
      <c r="B65" s="754" t="s">
        <v>486</v>
      </c>
      <c r="C65" s="1603" t="s">
        <v>223</v>
      </c>
      <c r="D65" s="1603"/>
      <c r="E65" s="1604"/>
      <c r="F65" s="946" t="s">
        <v>313</v>
      </c>
      <c r="G65" s="350">
        <f aca="true" t="shared" si="3" ref="G65:H67">J65+M65+G156+J156+M156+G250+J250+M250+G344</f>
        <v>20426279</v>
      </c>
      <c r="H65" s="1298">
        <f t="shared" si="3"/>
        <v>10976457</v>
      </c>
      <c r="I65" s="352">
        <f>H65/G65</f>
        <v>0.5373693857799553</v>
      </c>
      <c r="J65" s="364">
        <v>2612580</v>
      </c>
      <c r="K65" s="900">
        <v>2667992</v>
      </c>
      <c r="L65" s="352">
        <f>K65/J65</f>
        <v>1.021209685445039</v>
      </c>
      <c r="M65" s="364">
        <v>454845</v>
      </c>
      <c r="N65" s="364">
        <v>414563</v>
      </c>
      <c r="O65" s="352">
        <f>N65/M65</f>
        <v>0.9114379623827897</v>
      </c>
    </row>
    <row r="66" spans="1:15" ht="12.75">
      <c r="A66" s="362"/>
      <c r="B66" s="754" t="s">
        <v>487</v>
      </c>
      <c r="C66" s="1603" t="s">
        <v>224</v>
      </c>
      <c r="D66" s="1603"/>
      <c r="E66" s="1604"/>
      <c r="F66" s="355" t="s">
        <v>313</v>
      </c>
      <c r="G66" s="350">
        <f t="shared" si="3"/>
        <v>5940058</v>
      </c>
      <c r="H66" s="1298">
        <f t="shared" si="3"/>
        <v>6007990</v>
      </c>
      <c r="I66" s="352">
        <f>H66/G66</f>
        <v>1.0114362519692568</v>
      </c>
      <c r="J66" s="364">
        <v>3849125</v>
      </c>
      <c r="K66" s="900">
        <v>4072560</v>
      </c>
      <c r="L66" s="352">
        <f>K66/J66</f>
        <v>1.0580482577209105</v>
      </c>
      <c r="M66" s="364">
        <v>675683</v>
      </c>
      <c r="N66" s="364">
        <v>633297</v>
      </c>
      <c r="O66" s="352">
        <f>N66/M66</f>
        <v>0.937269399999704</v>
      </c>
    </row>
    <row r="67" spans="1:15" ht="12.75">
      <c r="A67" s="346"/>
      <c r="B67" s="754" t="s">
        <v>488</v>
      </c>
      <c r="C67" s="355" t="s">
        <v>396</v>
      </c>
      <c r="D67" s="355"/>
      <c r="E67" s="356"/>
      <c r="F67" s="355" t="s">
        <v>312</v>
      </c>
      <c r="G67" s="350">
        <f t="shared" si="3"/>
        <v>5613353</v>
      </c>
      <c r="H67" s="1298">
        <f t="shared" si="3"/>
        <v>5796106</v>
      </c>
      <c r="I67" s="352">
        <f>H67/G67</f>
        <v>1.0325568336785518</v>
      </c>
      <c r="J67" s="358"/>
      <c r="K67" s="358"/>
      <c r="L67" s="359"/>
      <c r="M67" s="358"/>
      <c r="N67" s="358"/>
      <c r="O67" s="359"/>
    </row>
    <row r="68" spans="1:15" ht="12.75">
      <c r="A68" s="346"/>
      <c r="B68" s="754"/>
      <c r="C68" s="355"/>
      <c r="D68" s="355"/>
      <c r="E68" s="356"/>
      <c r="F68" s="355"/>
      <c r="G68" s="350"/>
      <c r="H68" s="1298"/>
      <c r="I68" s="1249"/>
      <c r="J68" s="358"/>
      <c r="K68" s="358"/>
      <c r="L68" s="359"/>
      <c r="M68" s="358"/>
      <c r="N68" s="358"/>
      <c r="O68" s="359"/>
    </row>
    <row r="69" spans="1:15" ht="12.75">
      <c r="A69" s="580">
        <v>1</v>
      </c>
      <c r="B69" s="504" t="s">
        <v>149</v>
      </c>
      <c r="C69" s="412"/>
      <c r="D69" s="412"/>
      <c r="E69" s="412"/>
      <c r="F69" s="968"/>
      <c r="G69" s="1289">
        <f>J69+M69+G160+J160+M160+G254+J254+M254+G348</f>
        <v>508010296</v>
      </c>
      <c r="H69" s="351">
        <f>SUM(H63:H68)</f>
        <v>656991188</v>
      </c>
      <c r="I69" s="586">
        <f>H69/G69</f>
        <v>1.2932635286588758</v>
      </c>
      <c r="J69" s="381">
        <f>SUM(J63:J67)</f>
        <v>64168833</v>
      </c>
      <c r="K69" s="381">
        <f>SUM(K63:K67)</f>
        <v>63344684</v>
      </c>
      <c r="L69" s="575">
        <f>K69/J69</f>
        <v>0.987156553088631</v>
      </c>
      <c r="M69" s="381">
        <f>SUM(M63:M67)</f>
        <v>10857211</v>
      </c>
      <c r="N69" s="381">
        <f>SUM(N63:N67)</f>
        <v>9054153</v>
      </c>
      <c r="O69" s="1162">
        <f>N69/M69</f>
        <v>0.8339299107293761</v>
      </c>
    </row>
    <row r="70" spans="1:15" ht="12.75">
      <c r="A70" s="1188"/>
      <c r="B70" s="1189"/>
      <c r="C70" s="418"/>
      <c r="D70" s="418"/>
      <c r="E70" s="418"/>
      <c r="F70" s="970"/>
      <c r="G70" s="1115"/>
      <c r="H70" s="574"/>
      <c r="I70" s="586"/>
      <c r="J70" s="1190"/>
      <c r="K70" s="1190"/>
      <c r="L70" s="575"/>
      <c r="M70" s="1190"/>
      <c r="N70" s="1190"/>
      <c r="O70" s="1162"/>
    </row>
    <row r="71" spans="1:15" ht="12.75">
      <c r="A71" s="1188"/>
      <c r="B71" s="1189"/>
      <c r="C71" s="418"/>
      <c r="D71" s="418"/>
      <c r="E71" s="418"/>
      <c r="F71" s="970"/>
      <c r="G71" s="1115"/>
      <c r="H71" s="574"/>
      <c r="I71" s="586"/>
      <c r="J71" s="1190"/>
      <c r="K71" s="1190"/>
      <c r="L71" s="575"/>
      <c r="M71" s="1190"/>
      <c r="N71" s="1190"/>
      <c r="O71" s="1162"/>
    </row>
    <row r="72" spans="1:15" ht="12.75">
      <c r="A72" s="416"/>
      <c r="B72" s="417"/>
      <c r="C72" s="418"/>
      <c r="D72" s="418"/>
      <c r="E72" s="418"/>
      <c r="F72" s="970"/>
      <c r="G72" s="377"/>
      <c r="H72" s="574"/>
      <c r="I72" s="586"/>
      <c r="J72" s="419"/>
      <c r="K72" s="419"/>
      <c r="L72" s="575"/>
      <c r="M72" s="419"/>
      <c r="N72" s="419"/>
      <c r="O72" s="371"/>
    </row>
    <row r="73" spans="1:15" ht="12.75">
      <c r="A73" s="421" t="s">
        <v>19</v>
      </c>
      <c r="B73" s="1617" t="s">
        <v>150</v>
      </c>
      <c r="C73" s="1618"/>
      <c r="D73" s="1618"/>
      <c r="E73" s="1618"/>
      <c r="F73" s="971"/>
      <c r="G73" s="377"/>
      <c r="H73" s="574"/>
      <c r="I73" s="586"/>
      <c r="J73" s="419"/>
      <c r="K73" s="419"/>
      <c r="L73" s="575"/>
      <c r="M73" s="419"/>
      <c r="N73" s="419"/>
      <c r="O73" s="420"/>
    </row>
    <row r="74" spans="1:15" ht="12.75">
      <c r="A74" s="697"/>
      <c r="B74" s="414">
        <v>1</v>
      </c>
      <c r="C74" s="1639" t="s">
        <v>216</v>
      </c>
      <c r="D74" s="1639"/>
      <c r="E74" s="1640"/>
      <c r="F74" s="969" t="s">
        <v>313</v>
      </c>
      <c r="G74" s="377">
        <f>J74+M74+G165+J165+M165+G259+J259+M259+G353+J353+M353</f>
        <v>39565172</v>
      </c>
      <c r="H74" s="792">
        <f>K74+N74+H165+K165+N165+H259+K259+N259+H353</f>
        <v>42323145</v>
      </c>
      <c r="I74" s="586">
        <f>H74/G74</f>
        <v>1.0697070898617602</v>
      </c>
      <c r="J74" s="791">
        <v>27153195</v>
      </c>
      <c r="K74" s="704">
        <v>30814917</v>
      </c>
      <c r="L74" s="575">
        <f>K74/J74</f>
        <v>1.1348541856676535</v>
      </c>
      <c r="M74" s="791">
        <v>5055924</v>
      </c>
      <c r="N74" s="704">
        <v>5017270</v>
      </c>
      <c r="O74" s="1361">
        <f>N74/M74</f>
        <v>0.992354711028093</v>
      </c>
    </row>
    <row r="75" spans="1:15" ht="12.75">
      <c r="A75" s="413"/>
      <c r="B75" s="414">
        <v>2</v>
      </c>
      <c r="C75" s="1603" t="s">
        <v>398</v>
      </c>
      <c r="D75" s="1603"/>
      <c r="E75" s="1603"/>
      <c r="F75" s="969" t="s">
        <v>313</v>
      </c>
      <c r="G75" s="377">
        <f>J75+M75+G166+J166+M166+G260+J260+M260+G354+J354+M354</f>
        <v>844560</v>
      </c>
      <c r="H75" s="792">
        <f>K75+N75+H166+K166+N166+H260+K260+N260+H354</f>
        <v>339400</v>
      </c>
      <c r="I75" s="586">
        <f>H75/G75</f>
        <v>0.4018660604338354</v>
      </c>
      <c r="J75" s="364">
        <v>765600</v>
      </c>
      <c r="K75" s="364">
        <v>339400</v>
      </c>
      <c r="L75" s="575">
        <f>K75/J75</f>
        <v>0.443312434691745</v>
      </c>
      <c r="M75" s="364">
        <v>78960</v>
      </c>
      <c r="N75" s="364"/>
      <c r="O75" s="371"/>
    </row>
    <row r="76" spans="1:15" ht="12.75">
      <c r="A76" s="413"/>
      <c r="B76" s="414">
        <v>3</v>
      </c>
      <c r="C76" s="1603" t="s">
        <v>399</v>
      </c>
      <c r="D76" s="1603"/>
      <c r="E76" s="1603"/>
      <c r="F76" s="969" t="s">
        <v>313</v>
      </c>
      <c r="G76" s="377"/>
      <c r="H76" s="792"/>
      <c r="I76" s="586"/>
      <c r="J76" s="364"/>
      <c r="K76" s="364"/>
      <c r="L76" s="575"/>
      <c r="M76" s="364"/>
      <c r="N76" s="364"/>
      <c r="O76" s="365"/>
    </row>
    <row r="77" spans="1:15" ht="12.75">
      <c r="A77" s="580"/>
      <c r="B77" s="581" t="s">
        <v>152</v>
      </c>
      <c r="C77" s="582" t="s">
        <v>151</v>
      </c>
      <c r="D77" s="582"/>
      <c r="E77" s="582"/>
      <c r="F77" s="972"/>
      <c r="G77" s="1115">
        <f>SUM(G71:G76)</f>
        <v>40409732</v>
      </c>
      <c r="H77" s="574">
        <f>SUM(H71:H76)</f>
        <v>42662545</v>
      </c>
      <c r="I77" s="586">
        <f>H77/G77</f>
        <v>1.0557492685177916</v>
      </c>
      <c r="J77" s="381">
        <f>SUM(J71:J75)</f>
        <v>27918795</v>
      </c>
      <c r="K77" s="381">
        <f>SUM(K71:K75)</f>
        <v>31154317</v>
      </c>
      <c r="L77" s="575">
        <f>K77/J77</f>
        <v>1.1158904601720812</v>
      </c>
      <c r="M77" s="585">
        <f>SUM(M71:M75)</f>
        <v>5134884</v>
      </c>
      <c r="N77" s="585">
        <f>SUM(N71:N75)</f>
        <v>5017270</v>
      </c>
      <c r="O77" s="598">
        <f>N77/M77</f>
        <v>0.9770951008825126</v>
      </c>
    </row>
    <row r="78" spans="1:15" ht="12.75">
      <c r="A78" s="413"/>
      <c r="B78" s="414"/>
      <c r="C78" s="1661"/>
      <c r="D78" s="1661"/>
      <c r="E78" s="1661"/>
      <c r="F78" s="969"/>
      <c r="G78" s="377"/>
      <c r="H78" s="792"/>
      <c r="I78" s="586"/>
      <c r="J78" s="364"/>
      <c r="K78" s="364"/>
      <c r="L78" s="575"/>
      <c r="M78" s="364"/>
      <c r="N78" s="364"/>
      <c r="O78" s="365"/>
    </row>
    <row r="79" spans="1:15" ht="12.75">
      <c r="A79" s="413"/>
      <c r="B79" s="414"/>
      <c r="C79" s="1634"/>
      <c r="D79" s="1634"/>
      <c r="E79" s="1634"/>
      <c r="F79" s="977"/>
      <c r="G79" s="377"/>
      <c r="H79" s="792"/>
      <c r="I79" s="586"/>
      <c r="J79" s="364"/>
      <c r="K79" s="364"/>
      <c r="L79" s="575"/>
      <c r="M79" s="364"/>
      <c r="N79" s="364"/>
      <c r="O79" s="365"/>
    </row>
    <row r="80" spans="1:15" ht="12.75">
      <c r="A80" s="580"/>
      <c r="B80" s="581"/>
      <c r="C80" s="582"/>
      <c r="D80" s="582"/>
      <c r="E80" s="582"/>
      <c r="F80" s="972"/>
      <c r="G80" s="1115"/>
      <c r="H80" s="574"/>
      <c r="I80" s="586"/>
      <c r="J80" s="381"/>
      <c r="K80" s="381"/>
      <c r="L80" s="575"/>
      <c r="M80" s="585"/>
      <c r="N80" s="585"/>
      <c r="O80" s="598"/>
    </row>
    <row r="81" spans="1:15" ht="12.75">
      <c r="A81" s="1188"/>
      <c r="B81" s="422"/>
      <c r="C81" s="1191"/>
      <c r="D81" s="1191"/>
      <c r="E81" s="1191"/>
      <c r="F81" s="1192"/>
      <c r="G81" s="1115"/>
      <c r="H81" s="574"/>
      <c r="I81" s="586"/>
      <c r="J81" s="1190"/>
      <c r="K81" s="1190"/>
      <c r="L81" s="575"/>
      <c r="M81" s="585"/>
      <c r="N81" s="585"/>
      <c r="O81" s="598"/>
    </row>
    <row r="82" spans="1:15" ht="12.75">
      <c r="A82" s="1188"/>
      <c r="B82" s="422"/>
      <c r="C82" s="1191"/>
      <c r="D82" s="1191"/>
      <c r="E82" s="1191"/>
      <c r="F82" s="1192"/>
      <c r="G82" s="1115"/>
      <c r="H82" s="574"/>
      <c r="I82" s="586"/>
      <c r="J82" s="1190"/>
      <c r="K82" s="1190"/>
      <c r="L82" s="575"/>
      <c r="M82" s="585"/>
      <c r="N82" s="585"/>
      <c r="O82" s="598"/>
    </row>
    <row r="83" spans="1:15" ht="12.75">
      <c r="A83" s="416"/>
      <c r="B83" s="422"/>
      <c r="C83" s="423"/>
      <c r="D83" s="423"/>
      <c r="E83" s="423"/>
      <c r="F83" s="973"/>
      <c r="G83" s="377"/>
      <c r="H83" s="574"/>
      <c r="I83" s="586"/>
      <c r="J83" s="419"/>
      <c r="K83" s="419"/>
      <c r="L83" s="371"/>
      <c r="M83" s="370"/>
      <c r="N83" s="370"/>
      <c r="O83" s="371"/>
    </row>
    <row r="84" spans="1:15" ht="12.75">
      <c r="A84" s="339">
        <v>2</v>
      </c>
      <c r="B84" s="340" t="s">
        <v>153</v>
      </c>
      <c r="C84" s="341"/>
      <c r="D84" s="341"/>
      <c r="E84" s="341"/>
      <c r="F84" s="974"/>
      <c r="G84" s="1115">
        <f>G93</f>
        <v>81004358</v>
      </c>
      <c r="H84" s="574">
        <f>H93</f>
        <v>84617731</v>
      </c>
      <c r="I84" s="826">
        <f>H84/G84</f>
        <v>1.0446071432354294</v>
      </c>
      <c r="J84" s="372">
        <f>J93</f>
        <v>46257624</v>
      </c>
      <c r="K84" s="372">
        <f>K93</f>
        <v>48130125</v>
      </c>
      <c r="L84" s="373">
        <f>K84/J84</f>
        <v>1.0404798352807745</v>
      </c>
      <c r="M84" s="372">
        <f>M93</f>
        <v>8071864</v>
      </c>
      <c r="N84" s="372">
        <f>N93</f>
        <v>6788215</v>
      </c>
      <c r="O84" s="373">
        <f>N84/M84</f>
        <v>0.8409724197533556</v>
      </c>
    </row>
    <row r="85" spans="1:15" ht="12.75">
      <c r="A85" s="346"/>
      <c r="B85" s="1659" t="s">
        <v>139</v>
      </c>
      <c r="C85" s="1660"/>
      <c r="D85" s="1660"/>
      <c r="E85" s="1660"/>
      <c r="F85" s="975"/>
      <c r="G85" s="1115"/>
      <c r="H85" s="574"/>
      <c r="I85" s="1196"/>
      <c r="J85" s="1197"/>
      <c r="K85" s="375"/>
      <c r="L85" s="376"/>
      <c r="M85" s="375"/>
      <c r="N85" s="375"/>
      <c r="O85" s="376"/>
    </row>
    <row r="86" spans="1:15" ht="12.75">
      <c r="A86" s="346"/>
      <c r="B86" s="354">
        <v>1</v>
      </c>
      <c r="C86" s="1603" t="s">
        <v>226</v>
      </c>
      <c r="D86" s="1603"/>
      <c r="E86" s="1603"/>
      <c r="F86" s="969" t="s">
        <v>313</v>
      </c>
      <c r="G86" s="377">
        <f aca="true" t="shared" si="4" ref="G86:H92">J86+M86+G177+J177+M177+G271+J271+M271+G365</f>
        <v>39017056</v>
      </c>
      <c r="H86" s="574">
        <f t="shared" si="4"/>
        <v>40047828</v>
      </c>
      <c r="I86" s="586">
        <f>H86/G86</f>
        <v>1.0264184975924375</v>
      </c>
      <c r="J86" s="378">
        <v>33230205</v>
      </c>
      <c r="K86" s="378">
        <v>35259530</v>
      </c>
      <c r="L86" s="379">
        <f>K86/J86</f>
        <v>1.0610686873583837</v>
      </c>
      <c r="M86" s="378">
        <v>5786851</v>
      </c>
      <c r="N86" s="378">
        <v>4788298</v>
      </c>
      <c r="O86" s="379">
        <f>N86/M86</f>
        <v>0.8274444944236511</v>
      </c>
    </row>
    <row r="87" spans="1:15" ht="12.75">
      <c r="A87" s="346"/>
      <c r="B87" s="354">
        <v>2</v>
      </c>
      <c r="C87" s="1603" t="s">
        <v>227</v>
      </c>
      <c r="D87" s="1603"/>
      <c r="E87" s="1603"/>
      <c r="F87" s="969" t="s">
        <v>313</v>
      </c>
      <c r="G87" s="377">
        <f t="shared" si="4"/>
        <v>7033280</v>
      </c>
      <c r="H87" s="574">
        <f t="shared" si="4"/>
        <v>9634902</v>
      </c>
      <c r="I87" s="586">
        <f aca="true" t="shared" si="5" ref="I87:I93">H87/G87</f>
        <v>1.3699016675007962</v>
      </c>
      <c r="J87" s="378"/>
      <c r="K87" s="378"/>
      <c r="L87" s="379"/>
      <c r="M87" s="378"/>
      <c r="N87" s="378"/>
      <c r="O87" s="379"/>
    </row>
    <row r="88" spans="1:15" ht="12.75">
      <c r="A88" s="346"/>
      <c r="B88" s="354">
        <v>3</v>
      </c>
      <c r="C88" s="1603" t="s">
        <v>228</v>
      </c>
      <c r="D88" s="1603"/>
      <c r="E88" s="1603"/>
      <c r="F88" s="977" t="s">
        <v>313</v>
      </c>
      <c r="G88" s="377">
        <f t="shared" si="4"/>
        <v>12806237</v>
      </c>
      <c r="H88" s="574">
        <f t="shared" si="4"/>
        <v>15025108</v>
      </c>
      <c r="I88" s="586">
        <f t="shared" si="5"/>
        <v>1.1732648708594102</v>
      </c>
      <c r="J88" s="378">
        <v>5080693</v>
      </c>
      <c r="K88" s="378">
        <v>6049180</v>
      </c>
      <c r="L88" s="379">
        <f aca="true" t="shared" si="6" ref="L88:L93">K88/J88</f>
        <v>1.1906210432317008</v>
      </c>
      <c r="M88" s="378">
        <v>891155</v>
      </c>
      <c r="N88" s="378">
        <v>939961</v>
      </c>
      <c r="O88" s="379">
        <f aca="true" t="shared" si="7" ref="O88:O94">N88/M88</f>
        <v>1.05476712805292</v>
      </c>
    </row>
    <row r="89" spans="1:15" ht="12.75">
      <c r="A89" s="362"/>
      <c r="B89" s="354">
        <v>4</v>
      </c>
      <c r="C89" s="1603" t="s">
        <v>400</v>
      </c>
      <c r="D89" s="1603"/>
      <c r="E89" s="1603"/>
      <c r="F89" s="969" t="s">
        <v>313</v>
      </c>
      <c r="G89" s="377">
        <f t="shared" si="4"/>
        <v>17104882</v>
      </c>
      <c r="H89" s="574">
        <f t="shared" si="4"/>
        <v>14204713</v>
      </c>
      <c r="I89" s="586">
        <f t="shared" si="5"/>
        <v>0.8304478803186132</v>
      </c>
      <c r="J89" s="383">
        <v>6513710</v>
      </c>
      <c r="K89" s="383">
        <v>5148238</v>
      </c>
      <c r="L89" s="379">
        <f t="shared" si="6"/>
        <v>0.7903695436241405</v>
      </c>
      <c r="M89" s="383">
        <v>1142507</v>
      </c>
      <c r="N89" s="383">
        <v>799967</v>
      </c>
      <c r="O89" s="379">
        <f t="shared" si="7"/>
        <v>0.700185644376796</v>
      </c>
    </row>
    <row r="90" spans="1:15" ht="12.75">
      <c r="A90" s="362"/>
      <c r="B90" s="354">
        <v>5</v>
      </c>
      <c r="C90" s="1603" t="s">
        <v>382</v>
      </c>
      <c r="D90" s="1603"/>
      <c r="E90" s="1603"/>
      <c r="F90" s="969" t="s">
        <v>312</v>
      </c>
      <c r="G90" s="377">
        <f t="shared" si="4"/>
        <v>538067</v>
      </c>
      <c r="H90" s="574">
        <f t="shared" si="4"/>
        <v>911256</v>
      </c>
      <c r="I90" s="586">
        <f t="shared" si="5"/>
        <v>1.6935734769090094</v>
      </c>
      <c r="J90" s="383">
        <v>130274</v>
      </c>
      <c r="K90" s="383">
        <v>257412</v>
      </c>
      <c r="L90" s="379">
        <f t="shared" si="6"/>
        <v>1.975927660162427</v>
      </c>
      <c r="M90" s="383">
        <v>22850</v>
      </c>
      <c r="N90" s="383">
        <v>39999</v>
      </c>
      <c r="O90" s="379">
        <f t="shared" si="7"/>
        <v>1.7505032822757112</v>
      </c>
    </row>
    <row r="91" spans="1:15" ht="12.75">
      <c r="A91" s="362"/>
      <c r="B91" s="354">
        <v>6</v>
      </c>
      <c r="C91" s="1603" t="s">
        <v>125</v>
      </c>
      <c r="D91" s="1603"/>
      <c r="E91" s="1603"/>
      <c r="F91" s="969" t="s">
        <v>313</v>
      </c>
      <c r="G91" s="377">
        <f t="shared" si="4"/>
        <v>4109569</v>
      </c>
      <c r="H91" s="574">
        <f t="shared" si="4"/>
        <v>3557663</v>
      </c>
      <c r="I91" s="586">
        <f t="shared" si="5"/>
        <v>0.8657022184078185</v>
      </c>
      <c r="J91" s="383">
        <v>1172468</v>
      </c>
      <c r="K91" s="383">
        <v>1029648</v>
      </c>
      <c r="L91" s="379">
        <f t="shared" si="6"/>
        <v>0.8781885731636172</v>
      </c>
      <c r="M91" s="383">
        <v>205651</v>
      </c>
      <c r="N91" s="383">
        <v>159993</v>
      </c>
      <c r="O91" s="379">
        <f t="shared" si="7"/>
        <v>0.7779830878527214</v>
      </c>
    </row>
    <row r="92" spans="1:15" ht="12.75">
      <c r="A92" s="362"/>
      <c r="B92" s="354">
        <v>7</v>
      </c>
      <c r="C92" s="185" t="s">
        <v>383</v>
      </c>
      <c r="D92" s="197"/>
      <c r="E92" s="197"/>
      <c r="F92" s="969" t="s">
        <v>313</v>
      </c>
      <c r="G92" s="377">
        <f t="shared" si="4"/>
        <v>395267</v>
      </c>
      <c r="H92" s="574">
        <f t="shared" si="4"/>
        <v>1236261</v>
      </c>
      <c r="I92" s="586">
        <f>H92/G92</f>
        <v>3.1276605433795384</v>
      </c>
      <c r="J92" s="383">
        <v>130274</v>
      </c>
      <c r="K92" s="383">
        <v>386117</v>
      </c>
      <c r="L92" s="379">
        <f t="shared" si="6"/>
        <v>2.963883814114866</v>
      </c>
      <c r="M92" s="383">
        <v>22850</v>
      </c>
      <c r="N92" s="383">
        <v>59997</v>
      </c>
      <c r="O92" s="379">
        <f t="shared" si="7"/>
        <v>2.6256892778993435</v>
      </c>
    </row>
    <row r="93" spans="1:15" ht="13.5" thickBot="1">
      <c r="A93" s="583"/>
      <c r="B93" s="584" t="s">
        <v>154</v>
      </c>
      <c r="C93" s="582" t="s">
        <v>155</v>
      </c>
      <c r="D93" s="582"/>
      <c r="E93" s="582"/>
      <c r="F93" s="972"/>
      <c r="G93" s="377">
        <f>J93+M93+G184+J184+M184+G278+J278+M278+G372</f>
        <v>81004358</v>
      </c>
      <c r="H93" s="1167">
        <f>SUM(H86:H92)</f>
        <v>84617731</v>
      </c>
      <c r="I93" s="586">
        <f t="shared" si="5"/>
        <v>1.0446071432354294</v>
      </c>
      <c r="J93" s="381">
        <f>SUM(J86:J92)</f>
        <v>46257624</v>
      </c>
      <c r="K93" s="381">
        <f>SUM(K86:K92)</f>
        <v>48130125</v>
      </c>
      <c r="L93" s="379">
        <f t="shared" si="6"/>
        <v>1.0404798352807745</v>
      </c>
      <c r="M93" s="381">
        <f>SUM(M86:M92)</f>
        <v>8071864</v>
      </c>
      <c r="N93" s="381">
        <f>SUM(N86:N92)</f>
        <v>6788215</v>
      </c>
      <c r="O93" s="382">
        <f t="shared" si="7"/>
        <v>0.8409724197533556</v>
      </c>
    </row>
    <row r="94" spans="1:15" ht="14.25" thickBot="1" thickTop="1">
      <c r="A94" s="1606" t="s">
        <v>143</v>
      </c>
      <c r="B94" s="1607"/>
      <c r="C94" s="1607"/>
      <c r="D94" s="1607"/>
      <c r="E94" s="1607"/>
      <c r="F94" s="976"/>
      <c r="G94" s="1290">
        <f>G10+G84</f>
        <v>629424386</v>
      </c>
      <c r="H94" s="1168">
        <f>H10+H84</f>
        <v>784271464</v>
      </c>
      <c r="I94" s="390">
        <f>H94/G94</f>
        <v>1.2460137888588256</v>
      </c>
      <c r="J94" s="389">
        <f>SUM(J10+J84)</f>
        <v>138345252</v>
      </c>
      <c r="K94" s="389">
        <f>SUM(K10+K84)</f>
        <v>142629126</v>
      </c>
      <c r="L94" s="390">
        <f>K94/J94</f>
        <v>1.030965095932602</v>
      </c>
      <c r="M94" s="389">
        <f>SUM(M10+M84)</f>
        <v>24063959</v>
      </c>
      <c r="N94" s="389">
        <f>N10+N84</f>
        <v>20859638</v>
      </c>
      <c r="O94" s="390">
        <f t="shared" si="7"/>
        <v>0.866841486889169</v>
      </c>
    </row>
    <row r="95" spans="1:15" ht="13.5" thickTop="1">
      <c r="A95" s="756"/>
      <c r="B95" s="756"/>
      <c r="C95" s="756"/>
      <c r="D95" s="756"/>
      <c r="E95" s="756"/>
      <c r="F95" s="756"/>
      <c r="G95" s="1357"/>
      <c r="H95" s="1227"/>
      <c r="I95" s="760"/>
      <c r="J95" s="759"/>
      <c r="K95" s="759"/>
      <c r="L95" s="760"/>
      <c r="M95" s="759"/>
      <c r="N95" s="759"/>
      <c r="O95" s="760"/>
    </row>
    <row r="96" spans="1:15" ht="12.75">
      <c r="A96" s="756"/>
      <c r="B96" s="756"/>
      <c r="C96" s="756"/>
      <c r="D96" s="756"/>
      <c r="E96" s="756"/>
      <c r="F96" s="756"/>
      <c r="G96" s="1357"/>
      <c r="H96" s="1227"/>
      <c r="I96" s="760"/>
      <c r="J96" s="759"/>
      <c r="K96" s="759"/>
      <c r="L96" s="760"/>
      <c r="M96" s="759"/>
      <c r="N96" s="759"/>
      <c r="O96" s="760"/>
    </row>
    <row r="97" spans="1:15" ht="12.75">
      <c r="A97" s="756"/>
      <c r="B97" s="756"/>
      <c r="C97" s="756"/>
      <c r="D97" s="756"/>
      <c r="E97" s="756"/>
      <c r="F97" s="756"/>
      <c r="G97" s="1227"/>
      <c r="H97" s="1227"/>
      <c r="I97" s="760"/>
      <c r="J97" s="759"/>
      <c r="K97" s="759"/>
      <c r="L97" s="760"/>
      <c r="M97" s="759"/>
      <c r="N97" s="759"/>
      <c r="O97" s="760"/>
    </row>
    <row r="98" spans="1:15" ht="12.75">
      <c r="A98" s="756"/>
      <c r="B98" s="756"/>
      <c r="C98" s="756"/>
      <c r="D98" s="756"/>
      <c r="E98" s="756"/>
      <c r="F98" s="756"/>
      <c r="G98" s="759"/>
      <c r="H98" s="759"/>
      <c r="I98" s="760"/>
      <c r="J98" s="759"/>
      <c r="K98" s="759"/>
      <c r="L98" s="760"/>
      <c r="M98" s="759"/>
      <c r="N98" s="759"/>
      <c r="O98" s="760"/>
    </row>
    <row r="99" spans="1:15" ht="12.75">
      <c r="A99" s="334"/>
      <c r="B99" s="1608" t="s">
        <v>285</v>
      </c>
      <c r="C99" s="1608"/>
      <c r="D99" s="1608"/>
      <c r="E99" s="1608"/>
      <c r="F99" s="1608"/>
      <c r="G99" s="1608"/>
      <c r="H99" s="1608"/>
      <c r="I99" s="1608"/>
      <c r="J99" s="1608"/>
      <c r="K99" s="1608"/>
      <c r="L99" s="1608"/>
      <c r="M99" s="1608"/>
      <c r="N99" s="1608"/>
      <c r="O99" s="1608"/>
    </row>
    <row r="100" spans="1:15" ht="12.75">
      <c r="A100" s="1605" t="s">
        <v>618</v>
      </c>
      <c r="B100" s="1605"/>
      <c r="C100" s="1605"/>
      <c r="D100" s="1605"/>
      <c r="E100" s="1605"/>
      <c r="F100" s="1605"/>
      <c r="G100" s="1605"/>
      <c r="H100" s="1605"/>
      <c r="I100" s="1605"/>
      <c r="J100" s="1605"/>
      <c r="K100" s="1605"/>
      <c r="L100" s="1605"/>
      <c r="M100" s="1605"/>
      <c r="N100" s="1605"/>
      <c r="O100" s="1605"/>
    </row>
    <row r="101" spans="1:15" ht="15" customHeight="1">
      <c r="A101" s="1643" t="s">
        <v>524</v>
      </c>
      <c r="B101" s="1643"/>
      <c r="C101" s="1643"/>
      <c r="D101" s="1643"/>
      <c r="E101" s="1643"/>
      <c r="F101" s="1643"/>
      <c r="G101" s="1643"/>
      <c r="H101" s="1643"/>
      <c r="I101" s="1643"/>
      <c r="J101" s="1643"/>
      <c r="K101" s="1643"/>
      <c r="L101" s="1643"/>
      <c r="M101" s="1643"/>
      <c r="N101" s="1643"/>
      <c r="O101" s="1643"/>
    </row>
    <row r="102" spans="1:15" ht="13.5" thickBot="1">
      <c r="A102" s="1662" t="s">
        <v>431</v>
      </c>
      <c r="B102" s="1663"/>
      <c r="C102" s="1663"/>
      <c r="D102" s="1663"/>
      <c r="E102" s="1663"/>
      <c r="F102" s="1663"/>
      <c r="G102" s="1663"/>
      <c r="H102" s="1663"/>
      <c r="I102" s="1663"/>
      <c r="J102" s="1663"/>
      <c r="K102" s="1663"/>
      <c r="L102" s="1663"/>
      <c r="M102" s="1663"/>
      <c r="N102" s="1663"/>
      <c r="O102" s="1663"/>
    </row>
    <row r="103" spans="1:15" ht="13.5" thickTop="1">
      <c r="A103" s="1644" t="s">
        <v>0</v>
      </c>
      <c r="B103" s="1620" t="s">
        <v>132</v>
      </c>
      <c r="C103" s="1621"/>
      <c r="D103" s="1621"/>
      <c r="E103" s="1622"/>
      <c r="F103" s="963"/>
      <c r="G103" s="1628" t="s">
        <v>74</v>
      </c>
      <c r="H103" s="1629"/>
      <c r="I103" s="1629"/>
      <c r="J103" s="1629"/>
      <c r="K103" s="1629"/>
      <c r="L103" s="1629"/>
      <c r="M103" s="1629"/>
      <c r="N103" s="1629"/>
      <c r="O103" s="1630"/>
    </row>
    <row r="104" spans="1:15" ht="18" customHeight="1">
      <c r="A104" s="1645"/>
      <c r="B104" s="1623"/>
      <c r="C104" s="1624"/>
      <c r="D104" s="1624"/>
      <c r="E104" s="1625"/>
      <c r="F104" s="966" t="s">
        <v>311</v>
      </c>
      <c r="G104" s="1666" t="s">
        <v>279</v>
      </c>
      <c r="H104" s="1666"/>
      <c r="I104" s="1667"/>
      <c r="J104" s="1609" t="s">
        <v>280</v>
      </c>
      <c r="K104" s="1610"/>
      <c r="L104" s="1611"/>
      <c r="M104" s="1609" t="s">
        <v>352</v>
      </c>
      <c r="N104" s="1610"/>
      <c r="O104" s="1648"/>
    </row>
    <row r="105" spans="1:15" ht="12.75">
      <c r="A105" s="1645"/>
      <c r="B105" s="1623"/>
      <c r="C105" s="1624"/>
      <c r="D105" s="1624"/>
      <c r="E105" s="1625"/>
      <c r="F105" s="964"/>
      <c r="G105" s="338" t="s">
        <v>134</v>
      </c>
      <c r="H105" s="336" t="s">
        <v>76</v>
      </c>
      <c r="I105" s="1626" t="s">
        <v>135</v>
      </c>
      <c r="J105" s="335" t="s">
        <v>134</v>
      </c>
      <c r="K105" s="336" t="s">
        <v>76</v>
      </c>
      <c r="L105" s="1664" t="s">
        <v>135</v>
      </c>
      <c r="M105" s="335" t="s">
        <v>134</v>
      </c>
      <c r="N105" s="336" t="s">
        <v>76</v>
      </c>
      <c r="O105" s="1626" t="s">
        <v>135</v>
      </c>
    </row>
    <row r="106" spans="1:15" ht="12.75">
      <c r="A106" s="1645"/>
      <c r="B106" s="1623"/>
      <c r="C106" s="1624"/>
      <c r="D106" s="1624"/>
      <c r="E106" s="1625"/>
      <c r="F106" s="964"/>
      <c r="G106" s="1616" t="s">
        <v>78</v>
      </c>
      <c r="H106" s="1610"/>
      <c r="I106" s="1658"/>
      <c r="J106" s="1609" t="s">
        <v>78</v>
      </c>
      <c r="K106" s="1610"/>
      <c r="L106" s="1665"/>
      <c r="M106" s="1609" t="s">
        <v>78</v>
      </c>
      <c r="N106" s="1610"/>
      <c r="O106" s="1627"/>
    </row>
    <row r="107" spans="1:15" ht="12.75">
      <c r="A107" s="1645"/>
      <c r="B107" s="1646"/>
      <c r="C107" s="1646"/>
      <c r="D107" s="1646"/>
      <c r="E107" s="1676"/>
      <c r="F107" s="965"/>
      <c r="G107" s="338" t="s">
        <v>85</v>
      </c>
      <c r="H107" s="336" t="s">
        <v>86</v>
      </c>
      <c r="I107" s="337" t="s">
        <v>87</v>
      </c>
      <c r="J107" s="335" t="s">
        <v>88</v>
      </c>
      <c r="K107" s="336" t="s">
        <v>93</v>
      </c>
      <c r="L107" s="402" t="s">
        <v>94</v>
      </c>
      <c r="M107" s="882" t="s">
        <v>95</v>
      </c>
      <c r="N107" s="336" t="s">
        <v>96</v>
      </c>
      <c r="O107" s="337" t="s">
        <v>97</v>
      </c>
    </row>
    <row r="108" spans="1:15" ht="12.75">
      <c r="A108" s="1655" t="s">
        <v>147</v>
      </c>
      <c r="B108" s="1656"/>
      <c r="C108" s="1656"/>
      <c r="D108" s="1656"/>
      <c r="E108" s="1656"/>
      <c r="F108" s="1300"/>
      <c r="G108" s="342">
        <f>G160+G168</f>
        <v>83710838</v>
      </c>
      <c r="H108" s="343">
        <f>H160+H168</f>
        <v>88654564</v>
      </c>
      <c r="I108" s="344">
        <f>H108/G108</f>
        <v>1.059057179668898</v>
      </c>
      <c r="J108" s="343">
        <f>J160+J168</f>
        <v>1900000</v>
      </c>
      <c r="K108" s="343">
        <f>K160+K168</f>
        <v>1900000</v>
      </c>
      <c r="L108" s="762">
        <f>K108/J108</f>
        <v>1</v>
      </c>
      <c r="M108" s="891">
        <f>M160+M168</f>
        <v>221785038</v>
      </c>
      <c r="N108" s="343">
        <f>N160+N168</f>
        <v>290126684</v>
      </c>
      <c r="O108" s="344">
        <f>N108/M108</f>
        <v>1.3081436268933524</v>
      </c>
    </row>
    <row r="109" spans="1:15" ht="12.75">
      <c r="A109" s="346" t="s">
        <v>19</v>
      </c>
      <c r="B109" s="347" t="s">
        <v>148</v>
      </c>
      <c r="C109" s="348"/>
      <c r="D109" s="348"/>
      <c r="E109" s="348"/>
      <c r="F109" s="1301"/>
      <c r="G109" s="350"/>
      <c r="H109" s="351"/>
      <c r="I109" s="352"/>
      <c r="J109" s="375"/>
      <c r="K109" s="375"/>
      <c r="L109" s="763"/>
      <c r="M109" s="892"/>
      <c r="N109" s="351"/>
      <c r="O109" s="352"/>
    </row>
    <row r="110" spans="1:15" ht="12.75">
      <c r="A110" s="346"/>
      <c r="B110" s="754" t="s">
        <v>19</v>
      </c>
      <c r="C110" s="1639" t="s">
        <v>216</v>
      </c>
      <c r="D110" s="1639"/>
      <c r="E110" s="1639"/>
      <c r="F110" s="1302" t="s">
        <v>313</v>
      </c>
      <c r="G110" s="350">
        <v>6756000</v>
      </c>
      <c r="H110" s="351">
        <v>7700137</v>
      </c>
      <c r="I110" s="352">
        <f>H110/G110</f>
        <v>1.13974792776791</v>
      </c>
      <c r="J110" s="375"/>
      <c r="K110" s="375"/>
      <c r="L110" s="763"/>
      <c r="M110" s="881">
        <v>218587044</v>
      </c>
      <c r="N110" s="351">
        <v>286954961</v>
      </c>
      <c r="O110" s="352">
        <f>N110/M110</f>
        <v>1.3127720460870498</v>
      </c>
    </row>
    <row r="111" spans="1:15" ht="12.75">
      <c r="A111" s="346"/>
      <c r="B111" s="754" t="s">
        <v>20</v>
      </c>
      <c r="C111" s="1603" t="s">
        <v>214</v>
      </c>
      <c r="D111" s="1603"/>
      <c r="E111" s="1603"/>
      <c r="F111" s="1303" t="s">
        <v>312</v>
      </c>
      <c r="G111" s="360">
        <v>2847300</v>
      </c>
      <c r="H111" s="358">
        <v>2150999</v>
      </c>
      <c r="I111" s="391">
        <f>H111/G111</f>
        <v>0.7554521827696414</v>
      </c>
      <c r="J111" s="358"/>
      <c r="K111" s="358"/>
      <c r="L111" s="764"/>
      <c r="M111" s="892"/>
      <c r="N111" s="351"/>
      <c r="O111" s="352"/>
    </row>
    <row r="112" spans="1:15" ht="12.75">
      <c r="A112" s="346"/>
      <c r="B112" s="754" t="s">
        <v>31</v>
      </c>
      <c r="C112" s="355" t="s">
        <v>385</v>
      </c>
      <c r="D112" s="355"/>
      <c r="E112" s="355"/>
      <c r="F112" s="1303" t="s">
        <v>313</v>
      </c>
      <c r="G112" s="360"/>
      <c r="H112" s="358"/>
      <c r="I112" s="391"/>
      <c r="J112" s="358"/>
      <c r="K112" s="358"/>
      <c r="L112" s="765"/>
      <c r="M112" s="892"/>
      <c r="N112" s="351"/>
      <c r="O112" s="352"/>
    </row>
    <row r="113" spans="1:15" ht="12.75">
      <c r="A113" s="346"/>
      <c r="B113" s="754" t="s">
        <v>33</v>
      </c>
      <c r="C113" s="1634" t="s">
        <v>432</v>
      </c>
      <c r="D113" s="1634"/>
      <c r="E113" s="1635"/>
      <c r="F113" s="1302" t="s">
        <v>312</v>
      </c>
      <c r="G113" s="360"/>
      <c r="H113" s="358"/>
      <c r="I113" s="391"/>
      <c r="J113" s="358"/>
      <c r="K113" s="358"/>
      <c r="L113" s="764"/>
      <c r="M113" s="892">
        <v>97986</v>
      </c>
      <c r="N113" s="881">
        <v>97986</v>
      </c>
      <c r="O113" s="352">
        <f>N113/M113</f>
        <v>1</v>
      </c>
    </row>
    <row r="114" spans="1:15" ht="12.75">
      <c r="A114" s="346"/>
      <c r="B114" s="754" t="s">
        <v>80</v>
      </c>
      <c r="C114" s="1603" t="s">
        <v>217</v>
      </c>
      <c r="D114" s="1603"/>
      <c r="E114" s="1603"/>
      <c r="F114" s="1303" t="s">
        <v>312</v>
      </c>
      <c r="G114" s="360">
        <v>736952</v>
      </c>
      <c r="H114" s="358">
        <v>802000</v>
      </c>
      <c r="I114" s="391">
        <f aca="true" t="shared" si="8" ref="I114:I138">H114/G114</f>
        <v>1.0882662642885832</v>
      </c>
      <c r="J114" s="358"/>
      <c r="K114" s="358"/>
      <c r="L114" s="764"/>
      <c r="M114" s="892"/>
      <c r="N114" s="881"/>
      <c r="O114" s="352"/>
    </row>
    <row r="115" spans="1:15" ht="12.75">
      <c r="A115" s="346"/>
      <c r="B115" s="754" t="s">
        <v>81</v>
      </c>
      <c r="C115" s="1603" t="s">
        <v>386</v>
      </c>
      <c r="D115" s="1603"/>
      <c r="E115" s="1603"/>
      <c r="F115" s="1302" t="s">
        <v>312</v>
      </c>
      <c r="G115" s="360"/>
      <c r="H115" s="358"/>
      <c r="I115" s="391"/>
      <c r="J115" s="358"/>
      <c r="K115" s="358"/>
      <c r="L115" s="765"/>
      <c r="M115" s="892"/>
      <c r="N115" s="881"/>
      <c r="O115" s="352"/>
    </row>
    <row r="116" spans="1:15" ht="12.75">
      <c r="A116" s="346"/>
      <c r="B116" s="754" t="s">
        <v>82</v>
      </c>
      <c r="C116" s="1603" t="s">
        <v>360</v>
      </c>
      <c r="D116" s="1603"/>
      <c r="E116" s="1603"/>
      <c r="F116" s="1303" t="s">
        <v>312</v>
      </c>
      <c r="G116" s="360">
        <v>6920638</v>
      </c>
      <c r="H116" s="358">
        <v>13080464</v>
      </c>
      <c r="I116" s="391">
        <f t="shared" si="8"/>
        <v>1.8900662048787988</v>
      </c>
      <c r="J116" s="358"/>
      <c r="K116" s="358"/>
      <c r="L116" s="765"/>
      <c r="M116" s="892"/>
      <c r="N116" s="881"/>
      <c r="O116" s="352"/>
    </row>
    <row r="117" spans="1:15" ht="12.75">
      <c r="A117" s="346"/>
      <c r="B117" s="754" t="s">
        <v>83</v>
      </c>
      <c r="C117" s="355" t="s">
        <v>397</v>
      </c>
      <c r="D117" s="355"/>
      <c r="E117" s="355"/>
      <c r="F117" s="1303" t="s">
        <v>312</v>
      </c>
      <c r="G117" s="360">
        <v>23262990</v>
      </c>
      <c r="H117" s="358">
        <v>27867552</v>
      </c>
      <c r="I117" s="391">
        <f>H117/G117</f>
        <v>1.197935089169535</v>
      </c>
      <c r="J117" s="358"/>
      <c r="K117" s="358"/>
      <c r="L117" s="765"/>
      <c r="M117" s="892"/>
      <c r="N117" s="881"/>
      <c r="O117" s="352"/>
    </row>
    <row r="118" spans="1:15" ht="12.75">
      <c r="A118" s="346"/>
      <c r="B118" s="754" t="s">
        <v>84</v>
      </c>
      <c r="C118" s="1603" t="s">
        <v>215</v>
      </c>
      <c r="D118" s="1603"/>
      <c r="E118" s="1603"/>
      <c r="F118" s="1302" t="s">
        <v>312</v>
      </c>
      <c r="G118" s="360">
        <v>1574800</v>
      </c>
      <c r="H118" s="358">
        <v>1574800</v>
      </c>
      <c r="I118" s="391">
        <f t="shared" si="8"/>
        <v>1</v>
      </c>
      <c r="J118" s="358"/>
      <c r="K118" s="358"/>
      <c r="L118" s="764"/>
      <c r="M118" s="892"/>
      <c r="N118" s="881"/>
      <c r="O118" s="352"/>
    </row>
    <row r="119" spans="1:15" ht="12.75">
      <c r="A119" s="346"/>
      <c r="B119" s="754" t="s">
        <v>85</v>
      </c>
      <c r="C119" s="1603" t="s">
        <v>387</v>
      </c>
      <c r="D119" s="1603"/>
      <c r="E119" s="1603"/>
      <c r="F119" s="1302" t="s">
        <v>312</v>
      </c>
      <c r="G119" s="360"/>
      <c r="H119" s="358"/>
      <c r="I119" s="391"/>
      <c r="J119" s="358"/>
      <c r="K119" s="358"/>
      <c r="L119" s="765"/>
      <c r="M119" s="892"/>
      <c r="N119" s="881"/>
      <c r="O119" s="352"/>
    </row>
    <row r="120" spans="1:15" ht="12.75">
      <c r="A120" s="346"/>
      <c r="B120" s="754" t="s">
        <v>86</v>
      </c>
      <c r="C120" s="1603" t="s">
        <v>388</v>
      </c>
      <c r="D120" s="1603"/>
      <c r="E120" s="1603"/>
      <c r="F120" s="1303" t="s">
        <v>313</v>
      </c>
      <c r="G120" s="360">
        <v>2790000</v>
      </c>
      <c r="H120" s="358">
        <v>2540000</v>
      </c>
      <c r="I120" s="391">
        <f t="shared" si="8"/>
        <v>0.910394265232975</v>
      </c>
      <c r="J120" s="358"/>
      <c r="K120" s="358"/>
      <c r="L120" s="765"/>
      <c r="M120" s="892"/>
      <c r="N120" s="881"/>
      <c r="O120" s="352"/>
    </row>
    <row r="121" spans="1:15" ht="12.75">
      <c r="A121" s="346"/>
      <c r="B121" s="754" t="s">
        <v>87</v>
      </c>
      <c r="C121" s="1603" t="s">
        <v>471</v>
      </c>
      <c r="D121" s="1603"/>
      <c r="E121" s="1604"/>
      <c r="F121" s="946" t="s">
        <v>312</v>
      </c>
      <c r="G121" s="360">
        <v>1270000</v>
      </c>
      <c r="H121" s="358"/>
      <c r="I121" s="391">
        <f t="shared" si="8"/>
        <v>0</v>
      </c>
      <c r="J121" s="358"/>
      <c r="K121" s="358"/>
      <c r="L121" s="765"/>
      <c r="M121" s="892"/>
      <c r="N121" s="881"/>
      <c r="O121" s="352"/>
    </row>
    <row r="122" spans="1:15" ht="12.75">
      <c r="A122" s="346"/>
      <c r="B122" s="754" t="s">
        <v>88</v>
      </c>
      <c r="C122" s="1603" t="s">
        <v>389</v>
      </c>
      <c r="D122" s="1603"/>
      <c r="E122" s="1603"/>
      <c r="F122" s="1303" t="s">
        <v>313</v>
      </c>
      <c r="G122" s="360">
        <v>1558981</v>
      </c>
      <c r="H122" s="358">
        <v>1731065</v>
      </c>
      <c r="I122" s="391">
        <f t="shared" si="8"/>
        <v>1.1103823587330441</v>
      </c>
      <c r="J122" s="358"/>
      <c r="K122" s="358"/>
      <c r="L122" s="765"/>
      <c r="M122" s="896"/>
      <c r="N122" s="881"/>
      <c r="O122" s="352"/>
    </row>
    <row r="123" spans="1:15" ht="12.75">
      <c r="A123" s="346"/>
      <c r="B123" s="754" t="s">
        <v>93</v>
      </c>
      <c r="C123" s="1603" t="s">
        <v>472</v>
      </c>
      <c r="D123" s="1603"/>
      <c r="E123" s="1604"/>
      <c r="F123" s="946" t="s">
        <v>312</v>
      </c>
      <c r="G123" s="360"/>
      <c r="H123" s="358"/>
      <c r="I123" s="391"/>
      <c r="J123" s="358"/>
      <c r="K123" s="358"/>
      <c r="L123" s="765"/>
      <c r="M123" s="896"/>
      <c r="N123" s="881"/>
      <c r="O123" s="352"/>
    </row>
    <row r="124" spans="1:15" ht="12.75">
      <c r="A124" s="346"/>
      <c r="B124" s="754" t="s">
        <v>94</v>
      </c>
      <c r="C124" s="1603" t="s">
        <v>445</v>
      </c>
      <c r="D124" s="1603"/>
      <c r="E124" s="1604"/>
      <c r="F124" s="946" t="s">
        <v>312</v>
      </c>
      <c r="G124" s="360"/>
      <c r="H124" s="358"/>
      <c r="I124" s="391"/>
      <c r="J124" s="358"/>
      <c r="K124" s="358"/>
      <c r="L124" s="765"/>
      <c r="M124" s="896"/>
      <c r="N124" s="881"/>
      <c r="O124" s="352"/>
    </row>
    <row r="125" spans="1:15" ht="12.75">
      <c r="A125" s="346"/>
      <c r="B125" s="754" t="s">
        <v>95</v>
      </c>
      <c r="C125" s="1603" t="s">
        <v>390</v>
      </c>
      <c r="D125" s="1603"/>
      <c r="E125" s="1603"/>
      <c r="F125" s="1303" t="s">
        <v>313</v>
      </c>
      <c r="G125" s="360">
        <v>342900</v>
      </c>
      <c r="H125" s="358">
        <v>342900</v>
      </c>
      <c r="I125" s="391">
        <f t="shared" si="8"/>
        <v>1</v>
      </c>
      <c r="J125" s="358"/>
      <c r="K125" s="358"/>
      <c r="L125" s="765"/>
      <c r="M125" s="892"/>
      <c r="N125" s="881"/>
      <c r="O125" s="352"/>
    </row>
    <row r="126" spans="1:15" ht="12.75">
      <c r="A126" s="346"/>
      <c r="B126" s="754" t="s">
        <v>96</v>
      </c>
      <c r="C126" s="1603" t="s">
        <v>391</v>
      </c>
      <c r="D126" s="1603"/>
      <c r="E126" s="1603"/>
      <c r="F126" s="1303" t="s">
        <v>313</v>
      </c>
      <c r="G126" s="360">
        <v>5461000</v>
      </c>
      <c r="H126" s="358">
        <v>6742775</v>
      </c>
      <c r="I126" s="391">
        <f t="shared" si="8"/>
        <v>1.2347143380333272</v>
      </c>
      <c r="J126" s="358"/>
      <c r="K126" s="358"/>
      <c r="L126" s="765"/>
      <c r="M126" s="892"/>
      <c r="N126" s="881"/>
      <c r="O126" s="352"/>
    </row>
    <row r="127" spans="1:15" ht="12.75">
      <c r="A127" s="346"/>
      <c r="B127" s="754" t="s">
        <v>97</v>
      </c>
      <c r="C127" s="1603" t="s">
        <v>392</v>
      </c>
      <c r="D127" s="1603"/>
      <c r="E127" s="1603"/>
      <c r="F127" s="1303" t="s">
        <v>313</v>
      </c>
      <c r="G127" s="360">
        <v>3427220</v>
      </c>
      <c r="H127" s="358">
        <v>2914142</v>
      </c>
      <c r="I127" s="391">
        <f t="shared" si="8"/>
        <v>0.8502932405856641</v>
      </c>
      <c r="J127" s="358"/>
      <c r="K127" s="358"/>
      <c r="L127" s="765"/>
      <c r="M127" s="896"/>
      <c r="N127" s="881"/>
      <c r="O127" s="352"/>
    </row>
    <row r="128" spans="1:15" ht="12.75">
      <c r="A128" s="346"/>
      <c r="B128" s="754" t="s">
        <v>98</v>
      </c>
      <c r="C128" s="1603" t="s">
        <v>218</v>
      </c>
      <c r="D128" s="1603"/>
      <c r="E128" s="1603"/>
      <c r="F128" s="1302" t="s">
        <v>313</v>
      </c>
      <c r="G128" s="360">
        <v>688590</v>
      </c>
      <c r="H128" s="358">
        <v>874000</v>
      </c>
      <c r="I128" s="391">
        <f t="shared" si="8"/>
        <v>1.2692603726455511</v>
      </c>
      <c r="J128" s="358"/>
      <c r="K128" s="358"/>
      <c r="L128" s="765"/>
      <c r="M128" s="896"/>
      <c r="N128" s="881"/>
      <c r="O128" s="352"/>
    </row>
    <row r="129" spans="1:15" ht="12.75">
      <c r="A129" s="346"/>
      <c r="B129" s="754" t="s">
        <v>475</v>
      </c>
      <c r="C129" s="355" t="s">
        <v>473</v>
      </c>
      <c r="D129" s="355"/>
      <c r="E129" s="356"/>
      <c r="F129" s="946" t="s">
        <v>312</v>
      </c>
      <c r="G129" s="360"/>
      <c r="H129" s="358"/>
      <c r="I129" s="391"/>
      <c r="J129" s="358"/>
      <c r="K129" s="358"/>
      <c r="L129" s="765"/>
      <c r="M129" s="896">
        <v>1032480</v>
      </c>
      <c r="N129" s="881">
        <v>1244736</v>
      </c>
      <c r="O129" s="352">
        <f>N129/M129</f>
        <v>1.20557880055788</v>
      </c>
    </row>
    <row r="130" spans="1:15" ht="12.75">
      <c r="A130" s="346"/>
      <c r="B130" s="754" t="s">
        <v>476</v>
      </c>
      <c r="C130" s="355" t="s">
        <v>136</v>
      </c>
      <c r="D130" s="355"/>
      <c r="E130" s="355"/>
      <c r="F130" s="1302" t="s">
        <v>313</v>
      </c>
      <c r="G130" s="360">
        <v>935000</v>
      </c>
      <c r="H130" s="358">
        <v>554000</v>
      </c>
      <c r="I130" s="391">
        <f t="shared" si="8"/>
        <v>0.5925133689839572</v>
      </c>
      <c r="J130" s="358"/>
      <c r="K130" s="358"/>
      <c r="L130" s="765"/>
      <c r="M130" s="896"/>
      <c r="N130" s="881"/>
      <c r="O130" s="352"/>
    </row>
    <row r="131" spans="1:15" ht="12.75">
      <c r="A131" s="346"/>
      <c r="B131" s="754" t="s">
        <v>477</v>
      </c>
      <c r="C131" s="1603" t="s">
        <v>219</v>
      </c>
      <c r="D131" s="1603"/>
      <c r="E131" s="1603"/>
      <c r="F131" s="1303" t="s">
        <v>313</v>
      </c>
      <c r="G131" s="360">
        <v>188000</v>
      </c>
      <c r="H131" s="358">
        <v>219400</v>
      </c>
      <c r="I131" s="391">
        <f t="shared" si="8"/>
        <v>1.1670212765957446</v>
      </c>
      <c r="J131" s="358"/>
      <c r="K131" s="358"/>
      <c r="L131" s="765"/>
      <c r="M131" s="896"/>
      <c r="N131" s="881"/>
      <c r="O131" s="352"/>
    </row>
    <row r="132" spans="1:15" ht="12.75">
      <c r="A132" s="346"/>
      <c r="B132" s="754" t="s">
        <v>478</v>
      </c>
      <c r="C132" s="1603" t="s">
        <v>220</v>
      </c>
      <c r="D132" s="1603"/>
      <c r="E132" s="1603"/>
      <c r="F132" s="1303" t="s">
        <v>313</v>
      </c>
      <c r="G132" s="360">
        <v>1036496</v>
      </c>
      <c r="H132" s="358">
        <v>927462</v>
      </c>
      <c r="I132" s="391">
        <f t="shared" si="8"/>
        <v>0.8948051897933036</v>
      </c>
      <c r="J132" s="358"/>
      <c r="K132" s="358"/>
      <c r="L132" s="359"/>
      <c r="M132" s="1022">
        <v>567528</v>
      </c>
      <c r="N132" s="351">
        <v>579001</v>
      </c>
      <c r="O132" s="352">
        <f>N132/M132</f>
        <v>1.020215742659393</v>
      </c>
    </row>
    <row r="133" spans="1:15" ht="12.75">
      <c r="A133" s="346"/>
      <c r="B133" s="754" t="s">
        <v>479</v>
      </c>
      <c r="C133" s="1603" t="s">
        <v>393</v>
      </c>
      <c r="D133" s="1603"/>
      <c r="E133" s="1603"/>
      <c r="F133" s="1303" t="s">
        <v>313</v>
      </c>
      <c r="G133" s="360">
        <v>1436370</v>
      </c>
      <c r="H133" s="358">
        <v>902890</v>
      </c>
      <c r="I133" s="391">
        <f t="shared" si="8"/>
        <v>0.628591518898334</v>
      </c>
      <c r="J133" s="358"/>
      <c r="K133" s="358"/>
      <c r="L133" s="359"/>
      <c r="M133" s="1022"/>
      <c r="N133" s="351"/>
      <c r="O133" s="352"/>
    </row>
    <row r="134" spans="1:15" ht="12.75">
      <c r="A134" s="346"/>
      <c r="B134" s="754" t="s">
        <v>480</v>
      </c>
      <c r="C134" s="1603" t="s">
        <v>225</v>
      </c>
      <c r="D134" s="1603"/>
      <c r="E134" s="1603"/>
      <c r="F134" s="1303" t="s">
        <v>312</v>
      </c>
      <c r="G134" s="360">
        <v>4518900</v>
      </c>
      <c r="H134" s="358">
        <v>4518900</v>
      </c>
      <c r="I134" s="391">
        <f t="shared" si="8"/>
        <v>1</v>
      </c>
      <c r="J134" s="358"/>
      <c r="K134" s="358"/>
      <c r="L134" s="359"/>
      <c r="M134" s="1022"/>
      <c r="N134" s="351"/>
      <c r="O134" s="352"/>
    </row>
    <row r="135" spans="1:15" ht="12.75">
      <c r="A135" s="346"/>
      <c r="B135" s="754" t="s">
        <v>481</v>
      </c>
      <c r="C135" s="1603" t="s">
        <v>394</v>
      </c>
      <c r="D135" s="1603"/>
      <c r="E135" s="1603"/>
      <c r="F135" s="1303" t="s">
        <v>312</v>
      </c>
      <c r="G135" s="360"/>
      <c r="H135" s="364"/>
      <c r="I135" s="391"/>
      <c r="J135" s="364"/>
      <c r="K135" s="364"/>
      <c r="L135" s="359"/>
      <c r="M135" s="1022">
        <v>1500000</v>
      </c>
      <c r="N135" s="351">
        <v>1250000</v>
      </c>
      <c r="O135" s="352">
        <f>N135/M135</f>
        <v>0.8333333333333334</v>
      </c>
    </row>
    <row r="136" spans="1:15" ht="12.75">
      <c r="A136" s="346"/>
      <c r="B136" s="754" t="s">
        <v>482</v>
      </c>
      <c r="C136" s="1634" t="s">
        <v>474</v>
      </c>
      <c r="D136" s="1634"/>
      <c r="E136" s="1635"/>
      <c r="F136" s="355" t="s">
        <v>312</v>
      </c>
      <c r="G136" s="363"/>
      <c r="H136" s="364"/>
      <c r="I136" s="391"/>
      <c r="J136" s="364"/>
      <c r="K136" s="364"/>
      <c r="L136" s="359"/>
      <c r="M136" s="353"/>
      <c r="N136" s="351"/>
      <c r="O136" s="391"/>
    </row>
    <row r="137" spans="1:15" ht="12.75">
      <c r="A137" s="362"/>
      <c r="B137" s="754" t="s">
        <v>483</v>
      </c>
      <c r="C137" s="1603" t="s">
        <v>221</v>
      </c>
      <c r="D137" s="1603"/>
      <c r="E137" s="1603"/>
      <c r="F137" s="1303" t="s">
        <v>312</v>
      </c>
      <c r="G137" s="363"/>
      <c r="H137" s="364"/>
      <c r="I137" s="391"/>
      <c r="J137" s="364"/>
      <c r="K137" s="364"/>
      <c r="L137" s="765"/>
      <c r="M137" s="892"/>
      <c r="N137" s="351"/>
      <c r="O137" s="391"/>
    </row>
    <row r="138" spans="1:15" ht="13.5" thickBot="1">
      <c r="A138" s="362"/>
      <c r="B138" s="754" t="s">
        <v>484</v>
      </c>
      <c r="C138" s="1603" t="s">
        <v>361</v>
      </c>
      <c r="D138" s="1603"/>
      <c r="E138" s="1603"/>
      <c r="F138" s="1302" t="s">
        <v>313</v>
      </c>
      <c r="G138" s="363">
        <v>1518590</v>
      </c>
      <c r="H138" s="364">
        <v>1579531</v>
      </c>
      <c r="I138" s="391">
        <f t="shared" si="8"/>
        <v>1.0401299890029567</v>
      </c>
      <c r="J138" s="364"/>
      <c r="K138" s="364"/>
      <c r="L138" s="765"/>
      <c r="M138" s="892"/>
      <c r="N138" s="351"/>
      <c r="O138" s="391"/>
    </row>
    <row r="139" spans="1:15" ht="14.25" thickBot="1" thickTop="1">
      <c r="A139" s="1601" t="s">
        <v>137</v>
      </c>
      <c r="B139" s="1602"/>
      <c r="C139" s="1602"/>
      <c r="D139" s="1602"/>
      <c r="E139" s="1602"/>
      <c r="F139" s="1304"/>
      <c r="G139" s="1305">
        <f>SUM(G110:G138)</f>
        <v>67270727</v>
      </c>
      <c r="H139" s="1187">
        <f>SUM(H110:H138)</f>
        <v>77023017</v>
      </c>
      <c r="I139" s="579"/>
      <c r="J139" s="578"/>
      <c r="K139" s="578"/>
      <c r="L139" s="579"/>
      <c r="M139" s="894">
        <f>SUM(M110:M138)</f>
        <v>221785038</v>
      </c>
      <c r="N139" s="578">
        <f>SUM(N110:N138)</f>
        <v>290126684</v>
      </c>
      <c r="O139" s="579"/>
    </row>
    <row r="140" spans="1:15" ht="13.5" thickTop="1">
      <c r="A140" s="1350"/>
      <c r="B140" s="1351"/>
      <c r="C140" s="1351"/>
      <c r="D140" s="1351"/>
      <c r="E140" s="1351"/>
      <c r="F140" s="1351"/>
      <c r="G140" s="1355"/>
      <c r="H140" s="1355"/>
      <c r="I140" s="1354"/>
      <c r="J140" s="1355"/>
      <c r="K140" s="1355"/>
      <c r="L140" s="1354"/>
      <c r="M140" s="1355"/>
      <c r="N140" s="1355"/>
      <c r="O140" s="1354"/>
    </row>
    <row r="141" spans="1:15" ht="12.75">
      <c r="A141" s="1350"/>
      <c r="B141" s="1351"/>
      <c r="C141" s="1351"/>
      <c r="D141" s="1351"/>
      <c r="E141" s="1351"/>
      <c r="F141" s="1351"/>
      <c r="G141" s="1355"/>
      <c r="H141" s="1355"/>
      <c r="I141" s="1354"/>
      <c r="J141" s="1355"/>
      <c r="K141" s="1355"/>
      <c r="L141" s="1354"/>
      <c r="M141" s="1355"/>
      <c r="N141" s="1355"/>
      <c r="O141" s="1354"/>
    </row>
    <row r="142" spans="1:15" ht="12.75">
      <c r="A142" s="1350"/>
      <c r="B142" s="1351"/>
      <c r="C142" s="1351"/>
      <c r="D142" s="1351"/>
      <c r="E142" s="1351"/>
      <c r="F142" s="1351"/>
      <c r="G142" s="1355"/>
      <c r="H142" s="1355"/>
      <c r="I142" s="1354"/>
      <c r="J142" s="1355"/>
      <c r="K142" s="1355"/>
      <c r="L142" s="1354"/>
      <c r="M142" s="1355"/>
      <c r="N142" s="1355"/>
      <c r="O142" s="1354"/>
    </row>
    <row r="143" spans="1:15" ht="12.75">
      <c r="A143" s="1350"/>
      <c r="B143" s="1351"/>
      <c r="C143" s="1351"/>
      <c r="D143" s="1351"/>
      <c r="E143" s="1351"/>
      <c r="F143" s="1351"/>
      <c r="G143" s="1355"/>
      <c r="H143" s="1355"/>
      <c r="I143" s="1354"/>
      <c r="J143" s="1355"/>
      <c r="K143" s="1355"/>
      <c r="L143" s="1354"/>
      <c r="M143" s="1355"/>
      <c r="N143" s="1355"/>
      <c r="O143" s="1354"/>
    </row>
    <row r="144" spans="1:15" ht="12.75">
      <c r="A144" s="334"/>
      <c r="B144" s="1608" t="s">
        <v>286</v>
      </c>
      <c r="C144" s="1608"/>
      <c r="D144" s="1608"/>
      <c r="E144" s="1608"/>
      <c r="F144" s="1608"/>
      <c r="G144" s="1608"/>
      <c r="H144" s="1608"/>
      <c r="I144" s="1608"/>
      <c r="J144" s="1608"/>
      <c r="K144" s="1608"/>
      <c r="L144" s="1608"/>
      <c r="M144" s="1608"/>
      <c r="N144" s="1608"/>
      <c r="O144" s="1608"/>
    </row>
    <row r="145" spans="1:15" ht="12.75">
      <c r="A145" s="1605" t="s">
        <v>618</v>
      </c>
      <c r="B145" s="1605"/>
      <c r="C145" s="1605"/>
      <c r="D145" s="1605"/>
      <c r="E145" s="1605"/>
      <c r="F145" s="1605"/>
      <c r="G145" s="1605"/>
      <c r="H145" s="1605"/>
      <c r="I145" s="1605"/>
      <c r="J145" s="1605"/>
      <c r="K145" s="1605"/>
      <c r="L145" s="1605"/>
      <c r="M145" s="1605"/>
      <c r="N145" s="1605"/>
      <c r="O145" s="1605"/>
    </row>
    <row r="146" spans="1:15" ht="12.75" customHeight="1">
      <c r="A146" s="1643" t="s">
        <v>524</v>
      </c>
      <c r="B146" s="1643"/>
      <c r="C146" s="1643"/>
      <c r="D146" s="1643"/>
      <c r="E146" s="1643"/>
      <c r="F146" s="1643"/>
      <c r="G146" s="1643"/>
      <c r="H146" s="1643"/>
      <c r="I146" s="1643"/>
      <c r="J146" s="1643"/>
      <c r="K146" s="1643"/>
      <c r="L146" s="1643"/>
      <c r="M146" s="1643"/>
      <c r="N146" s="1643"/>
      <c r="O146" s="1643"/>
    </row>
    <row r="147" spans="1:15" ht="12.75">
      <c r="A147" s="1662" t="s">
        <v>431</v>
      </c>
      <c r="B147" s="1663"/>
      <c r="C147" s="1663"/>
      <c r="D147" s="1663"/>
      <c r="E147" s="1663"/>
      <c r="F147" s="1663"/>
      <c r="G147" s="1663"/>
      <c r="H147" s="1663"/>
      <c r="I147" s="1663"/>
      <c r="J147" s="1663"/>
      <c r="K147" s="1663"/>
      <c r="L147" s="1663"/>
      <c r="M147" s="1663"/>
      <c r="N147" s="1663"/>
      <c r="O147" s="1663"/>
    </row>
    <row r="148" spans="1:15" ht="13.5" thickBot="1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68"/>
      <c r="N148" s="368"/>
      <c r="O148" s="369"/>
    </row>
    <row r="149" spans="1:15" ht="13.5" thickTop="1">
      <c r="A149" s="1644" t="s">
        <v>0</v>
      </c>
      <c r="B149" s="1620" t="s">
        <v>132</v>
      </c>
      <c r="C149" s="1621"/>
      <c r="D149" s="1621"/>
      <c r="E149" s="1622"/>
      <c r="F149" s="963"/>
      <c r="G149" s="1628" t="s">
        <v>74</v>
      </c>
      <c r="H149" s="1629"/>
      <c r="I149" s="1629"/>
      <c r="J149" s="1629"/>
      <c r="K149" s="1629"/>
      <c r="L149" s="1629"/>
      <c r="M149" s="1629"/>
      <c r="N149" s="1629"/>
      <c r="O149" s="1630"/>
    </row>
    <row r="150" spans="1:15" ht="22.5">
      <c r="A150" s="1645"/>
      <c r="B150" s="1623"/>
      <c r="C150" s="1624"/>
      <c r="D150" s="1624"/>
      <c r="E150" s="1625"/>
      <c r="F150" s="966" t="s">
        <v>311</v>
      </c>
      <c r="G150" s="1666" t="s">
        <v>279</v>
      </c>
      <c r="H150" s="1666"/>
      <c r="I150" s="1667"/>
      <c r="J150" s="1609" t="s">
        <v>280</v>
      </c>
      <c r="K150" s="1610"/>
      <c r="L150" s="1611"/>
      <c r="M150" s="1609" t="s">
        <v>353</v>
      </c>
      <c r="N150" s="1610"/>
      <c r="O150" s="1648"/>
    </row>
    <row r="151" spans="1:15" ht="12.75" customHeight="1">
      <c r="A151" s="1645"/>
      <c r="B151" s="1623"/>
      <c r="C151" s="1624"/>
      <c r="D151" s="1624"/>
      <c r="E151" s="1625"/>
      <c r="F151" s="964"/>
      <c r="G151" s="338" t="s">
        <v>134</v>
      </c>
      <c r="H151" s="336" t="s">
        <v>76</v>
      </c>
      <c r="I151" s="1626" t="s">
        <v>135</v>
      </c>
      <c r="J151" s="335" t="s">
        <v>134</v>
      </c>
      <c r="K151" s="336" t="s">
        <v>76</v>
      </c>
      <c r="L151" s="1626" t="s">
        <v>135</v>
      </c>
      <c r="M151" s="338" t="s">
        <v>134</v>
      </c>
      <c r="N151" s="336" t="s">
        <v>76</v>
      </c>
      <c r="O151" s="1626" t="s">
        <v>135</v>
      </c>
    </row>
    <row r="152" spans="1:15" ht="12.75">
      <c r="A152" s="1645"/>
      <c r="B152" s="1623"/>
      <c r="C152" s="1624"/>
      <c r="D152" s="1624"/>
      <c r="E152" s="1625"/>
      <c r="F152" s="964"/>
      <c r="G152" s="1616" t="s">
        <v>78</v>
      </c>
      <c r="H152" s="1610"/>
      <c r="I152" s="1658"/>
      <c r="J152" s="1615" t="s">
        <v>78</v>
      </c>
      <c r="K152" s="1616"/>
      <c r="L152" s="1627"/>
      <c r="M152" s="1616" t="s">
        <v>78</v>
      </c>
      <c r="N152" s="1610"/>
      <c r="O152" s="1627"/>
    </row>
    <row r="153" spans="1:15" ht="12.75">
      <c r="A153" s="1645"/>
      <c r="B153" s="1646"/>
      <c r="C153" s="1646"/>
      <c r="D153" s="1646"/>
      <c r="E153" s="1676"/>
      <c r="F153" s="1315"/>
      <c r="G153" s="335" t="s">
        <v>85</v>
      </c>
      <c r="H153" s="338" t="s">
        <v>86</v>
      </c>
      <c r="I153" s="337" t="s">
        <v>87</v>
      </c>
      <c r="J153" s="335" t="s">
        <v>88</v>
      </c>
      <c r="K153" s="336" t="s">
        <v>93</v>
      </c>
      <c r="L153" s="337" t="s">
        <v>94</v>
      </c>
      <c r="M153" s="883" t="s">
        <v>95</v>
      </c>
      <c r="N153" s="336" t="s">
        <v>96</v>
      </c>
      <c r="O153" s="337" t="s">
        <v>97</v>
      </c>
    </row>
    <row r="154" spans="1:15" ht="12.75">
      <c r="A154" s="580"/>
      <c r="B154" s="504" t="s">
        <v>138</v>
      </c>
      <c r="C154" s="412"/>
      <c r="D154" s="412"/>
      <c r="E154" s="412"/>
      <c r="F154" s="1316"/>
      <c r="G154" s="409">
        <f>G139</f>
        <v>67270727</v>
      </c>
      <c r="H154" s="590">
        <f>H139</f>
        <v>77023017</v>
      </c>
      <c r="I154" s="589"/>
      <c r="J154" s="587"/>
      <c r="K154" s="587"/>
      <c r="L154" s="589"/>
      <c r="M154" s="885">
        <f>M139</f>
        <v>221785038</v>
      </c>
      <c r="N154" s="587">
        <f>N139</f>
        <v>290126684</v>
      </c>
      <c r="O154" s="589"/>
    </row>
    <row r="155" spans="1:15" ht="12.75">
      <c r="A155" s="580"/>
      <c r="B155" s="754" t="s">
        <v>485</v>
      </c>
      <c r="C155" s="1603" t="s">
        <v>395</v>
      </c>
      <c r="D155" s="1603"/>
      <c r="E155" s="1603"/>
      <c r="F155" s="1302" t="s">
        <v>313</v>
      </c>
      <c r="G155" s="360"/>
      <c r="H155" s="393"/>
      <c r="I155" s="391"/>
      <c r="J155" s="358"/>
      <c r="K155" s="358"/>
      <c r="L155" s="765"/>
      <c r="M155" s="892"/>
      <c r="N155" s="351"/>
      <c r="O155" s="391"/>
    </row>
    <row r="156" spans="1:15" ht="12.75">
      <c r="A156" s="580"/>
      <c r="B156" s="754" t="s">
        <v>486</v>
      </c>
      <c r="C156" s="1603" t="s">
        <v>223</v>
      </c>
      <c r="D156" s="1603"/>
      <c r="E156" s="1603"/>
      <c r="F156" s="1302" t="s">
        <v>313</v>
      </c>
      <c r="G156" s="357">
        <v>4273455</v>
      </c>
      <c r="H156" s="1236">
        <v>260350</v>
      </c>
      <c r="I156" s="879">
        <f>H156/G156</f>
        <v>0.0609226024376061</v>
      </c>
      <c r="J156" s="877"/>
      <c r="K156" s="877"/>
      <c r="L156" s="878"/>
      <c r="M156" s="893"/>
      <c r="N156" s="895"/>
      <c r="O156" s="424"/>
    </row>
    <row r="157" spans="1:15" ht="12.75">
      <c r="A157" s="580"/>
      <c r="B157" s="754" t="s">
        <v>487</v>
      </c>
      <c r="C157" s="1603" t="s">
        <v>224</v>
      </c>
      <c r="D157" s="1603"/>
      <c r="E157" s="1603"/>
      <c r="F157" s="1303" t="s">
        <v>313</v>
      </c>
      <c r="G157" s="357">
        <v>1415250</v>
      </c>
      <c r="H157" s="1323">
        <v>1302133</v>
      </c>
      <c r="I157" s="1310">
        <f>H157/G157</f>
        <v>0.920072778661014</v>
      </c>
      <c r="J157" s="1311"/>
      <c r="K157" s="1311"/>
      <c r="L157" s="1312"/>
      <c r="M157" s="1313"/>
      <c r="N157" s="1311"/>
      <c r="O157" s="1314"/>
    </row>
    <row r="158" spans="1:15" ht="12.75">
      <c r="A158" s="339"/>
      <c r="B158" s="754" t="s">
        <v>488</v>
      </c>
      <c r="C158" s="355" t="s">
        <v>396</v>
      </c>
      <c r="D158" s="355"/>
      <c r="E158" s="356"/>
      <c r="F158" s="355" t="s">
        <v>312</v>
      </c>
      <c r="G158" s="1110">
        <v>3713353</v>
      </c>
      <c r="H158" s="1324">
        <v>3896106</v>
      </c>
      <c r="I158" s="1306">
        <f>H158/G158</f>
        <v>1.0492150894353431</v>
      </c>
      <c r="J158" s="902">
        <v>1900000</v>
      </c>
      <c r="K158" s="902">
        <v>1900000</v>
      </c>
      <c r="L158" s="1307">
        <f>K158/J158</f>
        <v>1</v>
      </c>
      <c r="M158" s="1308"/>
      <c r="N158" s="1309"/>
      <c r="O158" s="1194"/>
    </row>
    <row r="159" spans="1:15" ht="12.75">
      <c r="A159" s="339"/>
      <c r="B159" s="754"/>
      <c r="C159" s="355"/>
      <c r="D159" s="355"/>
      <c r="E159" s="356"/>
      <c r="F159" s="355"/>
      <c r="G159" s="1110"/>
      <c r="H159" s="1022"/>
      <c r="I159" s="436"/>
      <c r="J159" s="881"/>
      <c r="K159" s="881"/>
      <c r="L159" s="1162"/>
      <c r="M159" s="886"/>
      <c r="N159" s="588"/>
      <c r="O159" s="391"/>
    </row>
    <row r="160" spans="1:15" ht="12.75">
      <c r="A160" s="580">
        <v>1</v>
      </c>
      <c r="B160" s="504" t="s">
        <v>149</v>
      </c>
      <c r="C160" s="412"/>
      <c r="D160" s="412"/>
      <c r="E160" s="412"/>
      <c r="F160" s="1316"/>
      <c r="G160" s="409">
        <f>SUM(G154:G158)</f>
        <v>76672785</v>
      </c>
      <c r="H160" s="590">
        <f>SUM(H154:H158)</f>
        <v>82481606</v>
      </c>
      <c r="I160" s="598">
        <f>H160/G160</f>
        <v>1.075761184362874</v>
      </c>
      <c r="J160" s="587">
        <f>SUM(J154:J158)</f>
        <v>1900000</v>
      </c>
      <c r="K160" s="587">
        <f>SUM(K154:K158)</f>
        <v>1900000</v>
      </c>
      <c r="L160" s="589">
        <f>K160/J160</f>
        <v>1</v>
      </c>
      <c r="M160" s="887">
        <f>SUM(M154:M159)</f>
        <v>221785038</v>
      </c>
      <c r="N160" s="587">
        <f>SUM(N154:N159)</f>
        <v>290126684</v>
      </c>
      <c r="O160" s="391">
        <f>N160/M160</f>
        <v>1.3081436268933524</v>
      </c>
    </row>
    <row r="161" spans="1:15" ht="12.75">
      <c r="A161" s="1188"/>
      <c r="B161" s="1189"/>
      <c r="C161" s="418"/>
      <c r="D161" s="418"/>
      <c r="E161" s="418"/>
      <c r="F161" s="1317"/>
      <c r="G161" s="409"/>
      <c r="H161" s="428"/>
      <c r="I161" s="598"/>
      <c r="J161" s="429"/>
      <c r="K161" s="429"/>
      <c r="L161" s="427"/>
      <c r="M161" s="887"/>
      <c r="N161" s="587"/>
      <c r="O161" s="391"/>
    </row>
    <row r="162" spans="1:15" ht="12.75">
      <c r="A162" s="1188"/>
      <c r="B162" s="1189"/>
      <c r="C162" s="418"/>
      <c r="D162" s="418"/>
      <c r="E162" s="418"/>
      <c r="F162" s="1317"/>
      <c r="G162" s="409"/>
      <c r="H162" s="428"/>
      <c r="I162" s="598"/>
      <c r="J162" s="429"/>
      <c r="K162" s="429"/>
      <c r="L162" s="427"/>
      <c r="M162" s="887"/>
      <c r="N162" s="587"/>
      <c r="O162" s="391"/>
    </row>
    <row r="163" spans="1:15" ht="12.75">
      <c r="A163" s="416"/>
      <c r="B163" s="417"/>
      <c r="C163" s="418"/>
      <c r="D163" s="418"/>
      <c r="E163" s="418"/>
      <c r="F163" s="1317"/>
      <c r="G163" s="350"/>
      <c r="H163" s="691"/>
      <c r="I163" s="365"/>
      <c r="J163" s="426"/>
      <c r="K163" s="426"/>
      <c r="L163" s="427"/>
      <c r="M163" s="886"/>
      <c r="N163" s="587"/>
      <c r="O163" s="391"/>
    </row>
    <row r="164" spans="1:15" ht="12.75">
      <c r="A164" s="421" t="s">
        <v>19</v>
      </c>
      <c r="B164" s="1617" t="s">
        <v>150</v>
      </c>
      <c r="C164" s="1618"/>
      <c r="D164" s="1618"/>
      <c r="E164" s="1619"/>
      <c r="F164" s="1318"/>
      <c r="G164" s="360"/>
      <c r="H164" s="361"/>
      <c r="I164" s="365"/>
      <c r="J164" s="358"/>
      <c r="K164" s="358"/>
      <c r="L164" s="359"/>
      <c r="M164" s="886"/>
      <c r="N164" s="587"/>
      <c r="O164" s="391"/>
    </row>
    <row r="165" spans="1:15" ht="12.75">
      <c r="A165" s="697"/>
      <c r="B165" s="414">
        <v>1</v>
      </c>
      <c r="C165" s="1639" t="s">
        <v>216</v>
      </c>
      <c r="D165" s="1639"/>
      <c r="E165" s="1640"/>
      <c r="F165" s="1303" t="s">
        <v>313</v>
      </c>
      <c r="G165" s="360">
        <v>7038053</v>
      </c>
      <c r="H165" s="366">
        <v>6172958</v>
      </c>
      <c r="I165" s="365">
        <f>H165/G165</f>
        <v>0.8770831933206528</v>
      </c>
      <c r="J165" s="364"/>
      <c r="K165" s="364"/>
      <c r="L165" s="365"/>
      <c r="M165" s="886"/>
      <c r="N165" s="588"/>
      <c r="O165" s="391"/>
    </row>
    <row r="166" spans="1:15" ht="12.75">
      <c r="A166" s="413"/>
      <c r="B166" s="414">
        <v>2</v>
      </c>
      <c r="C166" s="1603" t="s">
        <v>398</v>
      </c>
      <c r="D166" s="1603"/>
      <c r="E166" s="1603"/>
      <c r="F166" s="1303" t="s">
        <v>313</v>
      </c>
      <c r="G166" s="360"/>
      <c r="H166" s="366"/>
      <c r="I166" s="365"/>
      <c r="J166" s="364"/>
      <c r="K166" s="364"/>
      <c r="L166" s="365"/>
      <c r="M166" s="886"/>
      <c r="N166" s="588"/>
      <c r="O166" s="391"/>
    </row>
    <row r="167" spans="1:15" ht="12.75">
      <c r="A167" s="413"/>
      <c r="B167" s="414">
        <v>3</v>
      </c>
      <c r="C167" s="1603" t="s">
        <v>399</v>
      </c>
      <c r="D167" s="1603"/>
      <c r="E167" s="1603"/>
      <c r="F167" s="1303" t="s">
        <v>313</v>
      </c>
      <c r="G167" s="360"/>
      <c r="H167" s="366"/>
      <c r="I167" s="365"/>
      <c r="J167" s="364"/>
      <c r="K167" s="364"/>
      <c r="L167" s="365"/>
      <c r="M167" s="886"/>
      <c r="N167" s="588"/>
      <c r="O167" s="391"/>
    </row>
    <row r="168" spans="1:15" ht="12.75">
      <c r="A168" s="413"/>
      <c r="B168" s="581" t="s">
        <v>152</v>
      </c>
      <c r="C168" s="582" t="s">
        <v>151</v>
      </c>
      <c r="D168" s="582"/>
      <c r="E168" s="582"/>
      <c r="F168" s="1319"/>
      <c r="G168" s="360">
        <f>SUM(G165:G167)</f>
        <v>7038053</v>
      </c>
      <c r="H168" s="361">
        <f>SUM(H165:H167)</f>
        <v>6172958</v>
      </c>
      <c r="I168" s="365">
        <f>H168/G168</f>
        <v>0.8770831933206528</v>
      </c>
      <c r="J168" s="364"/>
      <c r="K168" s="364"/>
      <c r="L168" s="365"/>
      <c r="M168" s="886"/>
      <c r="N168" s="588"/>
      <c r="O168" s="391"/>
    </row>
    <row r="169" spans="1:15" ht="12.75">
      <c r="A169" s="413"/>
      <c r="B169" s="884"/>
      <c r="C169" s="1661"/>
      <c r="D169" s="1661"/>
      <c r="E169" s="1683"/>
      <c r="F169" s="1303"/>
      <c r="G169" s="360"/>
      <c r="H169" s="366"/>
      <c r="I169" s="365"/>
      <c r="J169" s="364"/>
      <c r="K169" s="364"/>
      <c r="L169" s="365"/>
      <c r="M169" s="886"/>
      <c r="N169" s="588"/>
      <c r="O169" s="391"/>
    </row>
    <row r="170" spans="1:15" ht="12.75">
      <c r="A170" s="413"/>
      <c r="B170" s="884"/>
      <c r="C170" s="1634"/>
      <c r="D170" s="1634"/>
      <c r="E170" s="1635"/>
      <c r="F170" s="1302"/>
      <c r="G170" s="360"/>
      <c r="H170" s="366"/>
      <c r="I170" s="365"/>
      <c r="J170" s="364"/>
      <c r="K170" s="364"/>
      <c r="L170" s="365"/>
      <c r="M170" s="886"/>
      <c r="N170" s="588"/>
      <c r="O170" s="391"/>
    </row>
    <row r="171" spans="1:15" ht="12.75">
      <c r="A171" s="580"/>
      <c r="B171" s="581"/>
      <c r="C171" s="582"/>
      <c r="D171" s="582"/>
      <c r="E171" s="755"/>
      <c r="F171" s="1319"/>
      <c r="G171" s="360"/>
      <c r="H171" s="366"/>
      <c r="I171" s="365"/>
      <c r="J171" s="364"/>
      <c r="K171" s="364"/>
      <c r="L171" s="365"/>
      <c r="M171" s="887"/>
      <c r="N171" s="587"/>
      <c r="O171" s="391"/>
    </row>
    <row r="172" spans="1:15" ht="12.75">
      <c r="A172" s="1188"/>
      <c r="B172" s="422"/>
      <c r="C172" s="1191"/>
      <c r="D172" s="1191"/>
      <c r="E172" s="1191"/>
      <c r="F172" s="1320"/>
      <c r="G172" s="360"/>
      <c r="H172" s="366"/>
      <c r="I172" s="365"/>
      <c r="J172" s="364"/>
      <c r="K172" s="364"/>
      <c r="L172" s="365"/>
      <c r="M172" s="887"/>
      <c r="N172" s="587"/>
      <c r="O172" s="391"/>
    </row>
    <row r="173" spans="1:15" ht="12.75">
      <c r="A173" s="1188"/>
      <c r="B173" s="422"/>
      <c r="C173" s="1191"/>
      <c r="D173" s="1191"/>
      <c r="E173" s="1191"/>
      <c r="F173" s="1320"/>
      <c r="G173" s="360"/>
      <c r="H173" s="366"/>
      <c r="I173" s="365"/>
      <c r="J173" s="364"/>
      <c r="K173" s="364"/>
      <c r="L173" s="365"/>
      <c r="M173" s="887"/>
      <c r="N173" s="587"/>
      <c r="O173" s="391"/>
    </row>
    <row r="174" spans="1:15" ht="12.75">
      <c r="A174" s="416"/>
      <c r="B174" s="422"/>
      <c r="C174" s="423"/>
      <c r="D174" s="423"/>
      <c r="E174" s="423"/>
      <c r="F174" s="1321"/>
      <c r="G174" s="409"/>
      <c r="H174" s="590"/>
      <c r="I174" s="365"/>
      <c r="J174" s="587"/>
      <c r="K174" s="587"/>
      <c r="L174" s="589"/>
      <c r="M174" s="887"/>
      <c r="N174" s="587"/>
      <c r="O174" s="391"/>
    </row>
    <row r="175" spans="1:15" ht="12.75">
      <c r="A175" s="339">
        <v>2</v>
      </c>
      <c r="B175" s="340" t="s">
        <v>153</v>
      </c>
      <c r="C175" s="341"/>
      <c r="D175" s="341"/>
      <c r="E175" s="341"/>
      <c r="F175" s="1292"/>
      <c r="G175" s="398">
        <f>G184</f>
        <v>25887341</v>
      </c>
      <c r="H175" s="693">
        <f>H184</f>
        <v>27290668</v>
      </c>
      <c r="I175" s="433">
        <f>H175/G175</f>
        <v>1.0542090050886261</v>
      </c>
      <c r="J175" s="432"/>
      <c r="K175" s="432"/>
      <c r="L175" s="433"/>
      <c r="M175" s="888"/>
      <c r="N175" s="435"/>
      <c r="O175" s="391"/>
    </row>
    <row r="176" spans="1:15" ht="12.75">
      <c r="A176" s="346"/>
      <c r="B176" s="1659" t="s">
        <v>139</v>
      </c>
      <c r="C176" s="1660"/>
      <c r="D176" s="1660"/>
      <c r="E176" s="1669"/>
      <c r="F176" s="1322"/>
      <c r="G176" s="398"/>
      <c r="H176" s="693"/>
      <c r="I176" s="433"/>
      <c r="J176" s="432"/>
      <c r="K176" s="432"/>
      <c r="L176" s="433"/>
      <c r="M176" s="888"/>
      <c r="N176" s="435"/>
      <c r="O176" s="391"/>
    </row>
    <row r="177" spans="1:15" ht="12.75">
      <c r="A177" s="346"/>
      <c r="B177" s="354">
        <v>1</v>
      </c>
      <c r="C177" s="1603" t="s">
        <v>226</v>
      </c>
      <c r="D177" s="1603"/>
      <c r="E177" s="1603"/>
      <c r="F177" s="1303" t="s">
        <v>313</v>
      </c>
      <c r="G177" s="880"/>
      <c r="H177" s="1022"/>
      <c r="I177" s="904"/>
      <c r="J177" s="396"/>
      <c r="K177" s="396"/>
      <c r="L177" s="397"/>
      <c r="M177" s="886"/>
      <c r="N177" s="588"/>
      <c r="O177" s="391"/>
    </row>
    <row r="178" spans="1:15" ht="12.75">
      <c r="A178" s="346"/>
      <c r="B178" s="354">
        <v>2</v>
      </c>
      <c r="C178" s="1603" t="s">
        <v>227</v>
      </c>
      <c r="D178" s="1603"/>
      <c r="E178" s="1603"/>
      <c r="F178" s="1303" t="s">
        <v>313</v>
      </c>
      <c r="G178" s="880">
        <v>6350781</v>
      </c>
      <c r="H178" s="388">
        <v>7536178</v>
      </c>
      <c r="I178" s="387">
        <f aca="true" t="shared" si="9" ref="I178:I185">H178/G178</f>
        <v>1.1866537359735756</v>
      </c>
      <c r="J178" s="386"/>
      <c r="K178" s="386"/>
      <c r="L178" s="387"/>
      <c r="M178" s="886"/>
      <c r="N178" s="588"/>
      <c r="O178" s="391"/>
    </row>
    <row r="179" spans="1:15" ht="12.75">
      <c r="A179" s="346"/>
      <c r="B179" s="354">
        <v>3</v>
      </c>
      <c r="C179" s="1603" t="s">
        <v>228</v>
      </c>
      <c r="D179" s="1603"/>
      <c r="E179" s="1603"/>
      <c r="F179" s="1302" t="s">
        <v>313</v>
      </c>
      <c r="G179" s="880">
        <v>6793427</v>
      </c>
      <c r="H179" s="700">
        <v>7890267</v>
      </c>
      <c r="I179" s="387">
        <f t="shared" si="9"/>
        <v>1.1614560662828937</v>
      </c>
      <c r="J179" s="698"/>
      <c r="K179" s="698"/>
      <c r="L179" s="699"/>
      <c r="M179" s="886"/>
      <c r="N179" s="588"/>
      <c r="O179" s="391"/>
    </row>
    <row r="180" spans="1:15" ht="12.75">
      <c r="A180" s="362"/>
      <c r="B180" s="354">
        <v>4</v>
      </c>
      <c r="C180" s="1603" t="s">
        <v>400</v>
      </c>
      <c r="D180" s="1603"/>
      <c r="E180" s="1603"/>
      <c r="F180" s="1303" t="s">
        <v>313</v>
      </c>
      <c r="G180" s="377">
        <v>9396150</v>
      </c>
      <c r="H180" s="1325">
        <v>8132508</v>
      </c>
      <c r="I180" s="387">
        <f t="shared" si="9"/>
        <v>0.8655149183442155</v>
      </c>
      <c r="J180" s="576"/>
      <c r="K180" s="576"/>
      <c r="L180" s="577"/>
      <c r="M180" s="886"/>
      <c r="N180" s="588"/>
      <c r="O180" s="391"/>
    </row>
    <row r="181" spans="1:15" ht="12.75">
      <c r="A181" s="362"/>
      <c r="B181" s="354">
        <v>5</v>
      </c>
      <c r="C181" s="1603" t="s">
        <v>382</v>
      </c>
      <c r="D181" s="1603"/>
      <c r="E181" s="1603"/>
      <c r="F181" s="1303" t="s">
        <v>312</v>
      </c>
      <c r="G181" s="357">
        <v>383893</v>
      </c>
      <c r="H181" s="1326">
        <v>607645</v>
      </c>
      <c r="I181" s="387">
        <f t="shared" si="9"/>
        <v>1.5828499086985175</v>
      </c>
      <c r="J181" s="597"/>
      <c r="K181" s="597"/>
      <c r="L181" s="424"/>
      <c r="M181" s="886"/>
      <c r="N181" s="588"/>
      <c r="O181" s="391"/>
    </row>
    <row r="182" spans="1:15" ht="12.75">
      <c r="A182" s="362"/>
      <c r="B182" s="354">
        <v>6</v>
      </c>
      <c r="C182" s="1603" t="s">
        <v>125</v>
      </c>
      <c r="D182" s="1603"/>
      <c r="E182" s="1603"/>
      <c r="F182" s="1303" t="s">
        <v>313</v>
      </c>
      <c r="G182" s="357">
        <v>2721997</v>
      </c>
      <c r="H182" s="1326">
        <v>2343222</v>
      </c>
      <c r="I182" s="387">
        <f t="shared" si="9"/>
        <v>0.8608466504555295</v>
      </c>
      <c r="J182" s="597"/>
      <c r="K182" s="597"/>
      <c r="L182" s="424"/>
      <c r="M182" s="886"/>
      <c r="N182" s="588"/>
      <c r="O182" s="391"/>
    </row>
    <row r="183" spans="1:15" ht="12.75">
      <c r="A183" s="362"/>
      <c r="B183" s="354">
        <v>7</v>
      </c>
      <c r="C183" s="185" t="s">
        <v>383</v>
      </c>
      <c r="D183" s="197"/>
      <c r="E183" s="197"/>
      <c r="F183" s="1303" t="s">
        <v>313</v>
      </c>
      <c r="G183" s="357">
        <v>241093</v>
      </c>
      <c r="H183" s="1326">
        <v>780848</v>
      </c>
      <c r="I183" s="387">
        <f t="shared" si="9"/>
        <v>3.2387833740506777</v>
      </c>
      <c r="J183" s="597"/>
      <c r="K183" s="597"/>
      <c r="L183" s="424"/>
      <c r="M183" s="886"/>
      <c r="N183" s="597"/>
      <c r="O183" s="391"/>
    </row>
    <row r="184" spans="1:15" ht="13.5" thickBot="1">
      <c r="A184" s="583"/>
      <c r="B184" s="584" t="s">
        <v>154</v>
      </c>
      <c r="C184" s="582" t="s">
        <v>155</v>
      </c>
      <c r="D184" s="582"/>
      <c r="E184" s="582"/>
      <c r="F184" s="1319"/>
      <c r="G184" s="1327">
        <f>SUM(G177:G183)</f>
        <v>25887341</v>
      </c>
      <c r="H184" s="1326">
        <f>SUM(H178:H183)</f>
        <v>27290668</v>
      </c>
      <c r="I184" s="387">
        <f t="shared" si="9"/>
        <v>1.0542090050886261</v>
      </c>
      <c r="J184" s="597"/>
      <c r="K184" s="597"/>
      <c r="L184" s="424"/>
      <c r="M184" s="886"/>
      <c r="N184" s="890"/>
      <c r="O184" s="391"/>
    </row>
    <row r="185" spans="1:15" ht="14.25" thickBot="1" thickTop="1">
      <c r="A185" s="1606" t="s">
        <v>143</v>
      </c>
      <c r="B185" s="1607"/>
      <c r="C185" s="1607"/>
      <c r="D185" s="1607"/>
      <c r="E185" s="1607"/>
      <c r="F185" s="1293"/>
      <c r="G185" s="401">
        <f>G108+G175</f>
        <v>109598179</v>
      </c>
      <c r="H185" s="399">
        <f>H108+H175</f>
        <v>115945232</v>
      </c>
      <c r="I185" s="394">
        <f t="shared" si="9"/>
        <v>1.0579120297245084</v>
      </c>
      <c r="J185" s="400">
        <f>J108</f>
        <v>1900000</v>
      </c>
      <c r="K185" s="400">
        <f>K108</f>
        <v>1900000</v>
      </c>
      <c r="L185" s="394">
        <f>K185/J185</f>
        <v>1</v>
      </c>
      <c r="M185" s="889">
        <f>M108</f>
        <v>221785038</v>
      </c>
      <c r="N185" s="400">
        <f>SUM(N108+N176)</f>
        <v>290126684</v>
      </c>
      <c r="O185" s="394">
        <f>N185/M185</f>
        <v>1.3081436268933524</v>
      </c>
    </row>
    <row r="186" spans="1:15" ht="13.5" thickTop="1">
      <c r="A186" s="756"/>
      <c r="B186" s="756"/>
      <c r="C186" s="756"/>
      <c r="D186" s="756"/>
      <c r="E186" s="756"/>
      <c r="F186" s="756"/>
      <c r="G186" s="757"/>
      <c r="H186" s="757"/>
      <c r="I186" s="758"/>
      <c r="J186" s="757"/>
      <c r="K186" s="757"/>
      <c r="L186" s="758"/>
      <c r="M186" s="757"/>
      <c r="N186" s="757"/>
      <c r="O186" s="758"/>
    </row>
    <row r="187" spans="1:15" ht="12.75">
      <c r="A187" s="756"/>
      <c r="B187" s="756"/>
      <c r="C187" s="756"/>
      <c r="D187" s="756"/>
      <c r="E187" s="756"/>
      <c r="F187" s="756"/>
      <c r="G187" s="757"/>
      <c r="H187" s="757"/>
      <c r="I187" s="758"/>
      <c r="J187" s="757"/>
      <c r="K187" s="757"/>
      <c r="L187" s="758"/>
      <c r="M187" s="757"/>
      <c r="N187" s="757"/>
      <c r="O187" s="758"/>
    </row>
    <row r="188" spans="1:15" ht="12.75">
      <c r="A188" s="756"/>
      <c r="B188" s="756"/>
      <c r="C188" s="756"/>
      <c r="D188" s="756"/>
      <c r="E188" s="756"/>
      <c r="F188" s="756"/>
      <c r="G188" s="757"/>
      <c r="H188" s="757"/>
      <c r="I188" s="758"/>
      <c r="J188" s="757"/>
      <c r="K188" s="757"/>
      <c r="L188" s="758"/>
      <c r="M188" s="757"/>
      <c r="N188" s="757"/>
      <c r="O188" s="758"/>
    </row>
    <row r="189" spans="1:15" ht="12.75">
      <c r="A189" s="756"/>
      <c r="B189" s="756"/>
      <c r="C189" s="756"/>
      <c r="D189" s="756"/>
      <c r="E189" s="756"/>
      <c r="F189" s="756"/>
      <c r="G189" s="757"/>
      <c r="H189" s="757"/>
      <c r="I189" s="758"/>
      <c r="J189" s="757"/>
      <c r="K189" s="757"/>
      <c r="L189" s="758"/>
      <c r="M189" s="757"/>
      <c r="N189" s="757"/>
      <c r="O189" s="758"/>
    </row>
    <row r="190" spans="1:15" ht="12.75">
      <c r="A190" s="756"/>
      <c r="B190" s="756"/>
      <c r="C190" s="756"/>
      <c r="D190" s="756"/>
      <c r="E190" s="756"/>
      <c r="F190" s="756"/>
      <c r="G190" s="757"/>
      <c r="H190" s="757"/>
      <c r="I190" s="758"/>
      <c r="J190" s="757"/>
      <c r="K190" s="757"/>
      <c r="L190" s="758"/>
      <c r="M190" s="757"/>
      <c r="N190" s="757"/>
      <c r="O190" s="758"/>
    </row>
    <row r="191" spans="1:15" ht="12.75">
      <c r="A191" s="334"/>
      <c r="B191" s="1608" t="s">
        <v>287</v>
      </c>
      <c r="C191" s="1608"/>
      <c r="D191" s="1608"/>
      <c r="E191" s="1608"/>
      <c r="F191" s="1608"/>
      <c r="G191" s="1608"/>
      <c r="H191" s="1608"/>
      <c r="I191" s="1608"/>
      <c r="J191" s="1608"/>
      <c r="K191" s="1608"/>
      <c r="L191" s="1608"/>
      <c r="M191" s="1608"/>
      <c r="N191" s="1608"/>
      <c r="O191" s="1608"/>
    </row>
    <row r="192" spans="1:15" ht="12.75">
      <c r="A192" s="1605" t="s">
        <v>618</v>
      </c>
      <c r="B192" s="1605"/>
      <c r="C192" s="1605"/>
      <c r="D192" s="1605"/>
      <c r="E192" s="1605"/>
      <c r="F192" s="1605"/>
      <c r="G192" s="1605"/>
      <c r="H192" s="1605"/>
      <c r="I192" s="1605"/>
      <c r="J192" s="1605"/>
      <c r="K192" s="1605"/>
      <c r="L192" s="1605"/>
      <c r="M192" s="1605"/>
      <c r="N192" s="1605"/>
      <c r="O192" s="1605"/>
    </row>
    <row r="193" spans="1:15" ht="12.75" customHeight="1">
      <c r="A193" s="1643" t="s">
        <v>524</v>
      </c>
      <c r="B193" s="1643"/>
      <c r="C193" s="1643"/>
      <c r="D193" s="1643"/>
      <c r="E193" s="1643"/>
      <c r="F193" s="1643"/>
      <c r="G193" s="1643"/>
      <c r="H193" s="1643"/>
      <c r="I193" s="1643"/>
      <c r="J193" s="1643"/>
      <c r="K193" s="1643"/>
      <c r="L193" s="1643"/>
      <c r="M193" s="1643"/>
      <c r="N193" s="1643"/>
      <c r="O193" s="1643"/>
    </row>
    <row r="194" spans="1:15" ht="13.5" thickBot="1">
      <c r="A194" s="1662" t="s">
        <v>431</v>
      </c>
      <c r="B194" s="1663"/>
      <c r="C194" s="1663"/>
      <c r="D194" s="1663"/>
      <c r="E194" s="1663"/>
      <c r="F194" s="1663"/>
      <c r="G194" s="1663"/>
      <c r="H194" s="1663"/>
      <c r="I194" s="1663"/>
      <c r="J194" s="1663"/>
      <c r="K194" s="1663"/>
      <c r="L194" s="1663"/>
      <c r="M194" s="1663"/>
      <c r="N194" s="1663"/>
      <c r="O194" s="1663"/>
    </row>
    <row r="195" spans="1:15" ht="13.5" thickTop="1">
      <c r="A195" s="1672" t="s">
        <v>0</v>
      </c>
      <c r="B195" s="1620" t="s">
        <v>132</v>
      </c>
      <c r="C195" s="1621"/>
      <c r="D195" s="1621"/>
      <c r="E195" s="1622"/>
      <c r="F195" s="963"/>
      <c r="G195" s="1628" t="s">
        <v>74</v>
      </c>
      <c r="H195" s="1628"/>
      <c r="I195" s="1628"/>
      <c r="J195" s="1628"/>
      <c r="K195" s="1628"/>
      <c r="L195" s="1628"/>
      <c r="M195" s="1628"/>
      <c r="N195" s="1628"/>
      <c r="O195" s="1633"/>
    </row>
    <row r="196" spans="1:15" ht="22.5">
      <c r="A196" s="1673"/>
      <c r="B196" s="1623"/>
      <c r="C196" s="1624"/>
      <c r="D196" s="1624"/>
      <c r="E196" s="1625"/>
      <c r="F196" s="966" t="s">
        <v>311</v>
      </c>
      <c r="G196" s="1668" t="s">
        <v>354</v>
      </c>
      <c r="H196" s="1668"/>
      <c r="I196" s="1668"/>
      <c r="J196" s="1612" t="s">
        <v>356</v>
      </c>
      <c r="K196" s="1613"/>
      <c r="L196" s="1614"/>
      <c r="M196" s="1613" t="s">
        <v>358</v>
      </c>
      <c r="N196" s="1613"/>
      <c r="O196" s="1614"/>
    </row>
    <row r="197" spans="1:15" ht="12.75">
      <c r="A197" s="1673"/>
      <c r="B197" s="1623"/>
      <c r="C197" s="1624"/>
      <c r="D197" s="1624"/>
      <c r="E197" s="1625"/>
      <c r="F197" s="964"/>
      <c r="G197" s="338" t="s">
        <v>134</v>
      </c>
      <c r="H197" s="336" t="s">
        <v>76</v>
      </c>
      <c r="I197" s="1626" t="s">
        <v>135</v>
      </c>
      <c r="J197" s="335" t="s">
        <v>134</v>
      </c>
      <c r="K197" s="336" t="s">
        <v>76</v>
      </c>
      <c r="L197" s="1626" t="s">
        <v>135</v>
      </c>
      <c r="M197" s="335" t="s">
        <v>134</v>
      </c>
      <c r="N197" s="336" t="s">
        <v>76</v>
      </c>
      <c r="O197" s="1626" t="s">
        <v>135</v>
      </c>
    </row>
    <row r="198" spans="1:15" ht="12.75">
      <c r="A198" s="1673"/>
      <c r="B198" s="1623"/>
      <c r="C198" s="1624"/>
      <c r="D198" s="1624"/>
      <c r="E198" s="1625"/>
      <c r="F198" s="964"/>
      <c r="G198" s="1631" t="s">
        <v>78</v>
      </c>
      <c r="H198" s="1632"/>
      <c r="I198" s="1627"/>
      <c r="J198" s="1675" t="s">
        <v>78</v>
      </c>
      <c r="K198" s="1632"/>
      <c r="L198" s="1627"/>
      <c r="M198" s="1675" t="s">
        <v>78</v>
      </c>
      <c r="N198" s="1632"/>
      <c r="O198" s="1627"/>
    </row>
    <row r="199" spans="1:15" ht="12.75">
      <c r="A199" s="1674"/>
      <c r="B199" s="1647"/>
      <c r="C199" s="1670"/>
      <c r="D199" s="1670"/>
      <c r="E199" s="1671"/>
      <c r="F199" s="965"/>
      <c r="G199" s="338" t="s">
        <v>98</v>
      </c>
      <c r="H199" s="336">
        <v>20</v>
      </c>
      <c r="I199" s="402">
        <v>21</v>
      </c>
      <c r="J199" s="335">
        <v>22</v>
      </c>
      <c r="K199" s="336">
        <v>23</v>
      </c>
      <c r="L199" s="337">
        <v>24</v>
      </c>
      <c r="M199" s="338">
        <v>25</v>
      </c>
      <c r="N199" s="336">
        <v>26</v>
      </c>
      <c r="O199" s="337">
        <v>27</v>
      </c>
    </row>
    <row r="200" spans="1:15" ht="12.75">
      <c r="A200" s="1655" t="s">
        <v>147</v>
      </c>
      <c r="B200" s="1656"/>
      <c r="C200" s="1656"/>
      <c r="D200" s="1656"/>
      <c r="E200" s="1657"/>
      <c r="F200" s="978"/>
      <c r="G200" s="345">
        <f>G254+G262</f>
        <v>103757034</v>
      </c>
      <c r="H200" s="345">
        <f>H254+H262</f>
        <v>208397711</v>
      </c>
      <c r="I200" s="344">
        <f>H200/G200</f>
        <v>2.008516463568147</v>
      </c>
      <c r="J200" s="343">
        <f>J254+J262</f>
        <v>28183045</v>
      </c>
      <c r="K200" s="343">
        <f>K254+K262</f>
        <v>1000000</v>
      </c>
      <c r="L200" s="344">
        <f>K200/J200</f>
        <v>0.03548232634195489</v>
      </c>
      <c r="M200" s="343">
        <f>M254</f>
        <v>1004350</v>
      </c>
      <c r="N200" s="343">
        <f>N254</f>
        <v>1004350</v>
      </c>
      <c r="O200" s="344">
        <f>N200/M200</f>
        <v>1</v>
      </c>
    </row>
    <row r="201" spans="1:15" ht="12.75">
      <c r="A201" s="346" t="s">
        <v>19</v>
      </c>
      <c r="B201" s="347" t="s">
        <v>148</v>
      </c>
      <c r="C201" s="348"/>
      <c r="D201" s="348"/>
      <c r="E201" s="349"/>
      <c r="F201" s="979"/>
      <c r="G201" s="353"/>
      <c r="H201" s="351"/>
      <c r="I201" s="352"/>
      <c r="J201" s="375"/>
      <c r="K201" s="375"/>
      <c r="L201" s="376"/>
      <c r="M201" s="351"/>
      <c r="N201" s="351"/>
      <c r="O201" s="352"/>
    </row>
    <row r="202" spans="1:15" ht="12.75">
      <c r="A202" s="346"/>
      <c r="B202" s="754" t="s">
        <v>19</v>
      </c>
      <c r="C202" s="1639" t="s">
        <v>216</v>
      </c>
      <c r="D202" s="1639"/>
      <c r="E202" s="1640"/>
      <c r="F202" s="1174" t="s">
        <v>313</v>
      </c>
      <c r="G202" s="361">
        <v>5337810</v>
      </c>
      <c r="H202" s="358">
        <v>5996940</v>
      </c>
      <c r="I202" s="391">
        <f>H202/G202</f>
        <v>1.123483226266952</v>
      </c>
      <c r="J202" s="358"/>
      <c r="K202" s="358"/>
      <c r="L202" s="392"/>
      <c r="M202" s="358"/>
      <c r="N202" s="358"/>
      <c r="O202" s="391"/>
    </row>
    <row r="203" spans="1:15" ht="12.75">
      <c r="A203" s="346"/>
      <c r="B203" s="754" t="s">
        <v>20</v>
      </c>
      <c r="C203" s="1603" t="s">
        <v>214</v>
      </c>
      <c r="D203" s="1603"/>
      <c r="E203" s="1604"/>
      <c r="F203" s="356" t="s">
        <v>312</v>
      </c>
      <c r="G203" s="358">
        <v>2022132</v>
      </c>
      <c r="H203" s="358"/>
      <c r="I203" s="391"/>
      <c r="J203" s="361">
        <v>16620614</v>
      </c>
      <c r="K203" s="358"/>
      <c r="L203" s="359"/>
      <c r="M203" s="358"/>
      <c r="N203" s="358"/>
      <c r="O203" s="391"/>
    </row>
    <row r="204" spans="1:15" ht="12.75">
      <c r="A204" s="346"/>
      <c r="B204" s="754" t="s">
        <v>31</v>
      </c>
      <c r="C204" s="355" t="s">
        <v>385</v>
      </c>
      <c r="D204" s="355"/>
      <c r="E204" s="356"/>
      <c r="F204" s="356" t="s">
        <v>313</v>
      </c>
      <c r="G204" s="361"/>
      <c r="H204" s="358"/>
      <c r="I204" s="391"/>
      <c r="J204" s="358"/>
      <c r="K204" s="358"/>
      <c r="L204" s="359"/>
      <c r="M204" s="358"/>
      <c r="N204" s="358"/>
      <c r="O204" s="391"/>
    </row>
    <row r="205" spans="1:15" ht="12.75">
      <c r="A205" s="346"/>
      <c r="B205" s="754" t="s">
        <v>33</v>
      </c>
      <c r="C205" s="1634" t="s">
        <v>432</v>
      </c>
      <c r="D205" s="1634"/>
      <c r="E205" s="1635"/>
      <c r="F205" s="1174" t="s">
        <v>312</v>
      </c>
      <c r="G205" s="361"/>
      <c r="H205" s="358"/>
      <c r="I205" s="391"/>
      <c r="J205" s="358"/>
      <c r="K205" s="358"/>
      <c r="L205" s="359"/>
      <c r="M205" s="358">
        <v>4350</v>
      </c>
      <c r="N205" s="358">
        <v>4350</v>
      </c>
      <c r="O205" s="391">
        <f>N205/M205</f>
        <v>1</v>
      </c>
    </row>
    <row r="206" spans="1:15" ht="12.75">
      <c r="A206" s="346"/>
      <c r="B206" s="754" t="s">
        <v>80</v>
      </c>
      <c r="C206" s="1603" t="s">
        <v>217</v>
      </c>
      <c r="D206" s="1603"/>
      <c r="E206" s="1604"/>
      <c r="F206" s="356" t="s">
        <v>312</v>
      </c>
      <c r="G206" s="361">
        <v>127000</v>
      </c>
      <c r="H206" s="358"/>
      <c r="I206" s="391"/>
      <c r="J206" s="358"/>
      <c r="K206" s="358"/>
      <c r="L206" s="359"/>
      <c r="M206" s="358"/>
      <c r="N206" s="358"/>
      <c r="O206" s="391"/>
    </row>
    <row r="207" spans="1:15" ht="12.75">
      <c r="A207" s="346"/>
      <c r="B207" s="754" t="s">
        <v>81</v>
      </c>
      <c r="C207" s="1603" t="s">
        <v>386</v>
      </c>
      <c r="D207" s="1603"/>
      <c r="E207" s="1604"/>
      <c r="F207" s="1174" t="s">
        <v>312</v>
      </c>
      <c r="G207" s="361"/>
      <c r="H207" s="358"/>
      <c r="I207" s="391"/>
      <c r="J207" s="358"/>
      <c r="K207" s="358"/>
      <c r="L207" s="359"/>
      <c r="M207" s="358"/>
      <c r="N207" s="358"/>
      <c r="O207" s="391"/>
    </row>
    <row r="208" spans="1:15" ht="12.75">
      <c r="A208" s="346"/>
      <c r="B208" s="754" t="s">
        <v>82</v>
      </c>
      <c r="C208" s="1603" t="s">
        <v>360</v>
      </c>
      <c r="D208" s="1603"/>
      <c r="E208" s="1604"/>
      <c r="F208" s="356" t="s">
        <v>312</v>
      </c>
      <c r="G208" s="358">
        <v>88078493</v>
      </c>
      <c r="H208" s="358">
        <v>190721250</v>
      </c>
      <c r="I208" s="391">
        <f>H208/G208</f>
        <v>2.1653555085235165</v>
      </c>
      <c r="J208" s="358"/>
      <c r="K208" s="358"/>
      <c r="L208" s="359"/>
      <c r="M208" s="358"/>
      <c r="N208" s="358"/>
      <c r="O208" s="391"/>
    </row>
    <row r="209" spans="1:15" ht="12.75">
      <c r="A209" s="346"/>
      <c r="B209" s="754" t="s">
        <v>83</v>
      </c>
      <c r="C209" s="355" t="s">
        <v>397</v>
      </c>
      <c r="D209" s="355"/>
      <c r="E209" s="356"/>
      <c r="F209" s="356" t="s">
        <v>312</v>
      </c>
      <c r="G209" s="361">
        <v>2921000</v>
      </c>
      <c r="H209" s="358"/>
      <c r="I209" s="391"/>
      <c r="J209" s="358"/>
      <c r="K209" s="358"/>
      <c r="L209" s="359"/>
      <c r="M209" s="358"/>
      <c r="N209" s="358"/>
      <c r="O209" s="391"/>
    </row>
    <row r="210" spans="1:15" ht="12.75">
      <c r="A210" s="346"/>
      <c r="B210" s="754" t="s">
        <v>84</v>
      </c>
      <c r="C210" s="1603" t="s">
        <v>215</v>
      </c>
      <c r="D210" s="1603"/>
      <c r="E210" s="1604"/>
      <c r="F210" s="1174" t="s">
        <v>312</v>
      </c>
      <c r="G210" s="361"/>
      <c r="H210" s="358"/>
      <c r="I210" s="391"/>
      <c r="J210" s="358"/>
      <c r="K210" s="343"/>
      <c r="L210" s="359"/>
      <c r="M210" s="358"/>
      <c r="N210" s="358"/>
      <c r="O210" s="391"/>
    </row>
    <row r="211" spans="1:15" ht="12.75">
      <c r="A211" s="346"/>
      <c r="B211" s="754" t="s">
        <v>85</v>
      </c>
      <c r="C211" s="1603" t="s">
        <v>387</v>
      </c>
      <c r="D211" s="1603"/>
      <c r="E211" s="1604"/>
      <c r="F211" s="1174" t="s">
        <v>312</v>
      </c>
      <c r="G211" s="361"/>
      <c r="H211" s="358"/>
      <c r="I211" s="391"/>
      <c r="J211" s="358"/>
      <c r="K211" s="358"/>
      <c r="L211" s="359"/>
      <c r="M211" s="358"/>
      <c r="N211" s="358"/>
      <c r="O211" s="391"/>
    </row>
    <row r="212" spans="1:15" ht="12.75">
      <c r="A212" s="346"/>
      <c r="B212" s="754" t="s">
        <v>86</v>
      </c>
      <c r="C212" s="1603" t="s">
        <v>388</v>
      </c>
      <c r="D212" s="1603"/>
      <c r="E212" s="1604"/>
      <c r="F212" s="355" t="s">
        <v>313</v>
      </c>
      <c r="G212" s="360"/>
      <c r="H212" s="358">
        <v>500000</v>
      </c>
      <c r="I212" s="391"/>
      <c r="J212" s="358"/>
      <c r="K212" s="358"/>
      <c r="L212" s="359"/>
      <c r="M212" s="358"/>
      <c r="N212" s="358"/>
      <c r="O212" s="391"/>
    </row>
    <row r="213" spans="1:15" ht="12.75">
      <c r="A213" s="346"/>
      <c r="B213" s="754" t="s">
        <v>87</v>
      </c>
      <c r="C213" s="1603" t="s">
        <v>471</v>
      </c>
      <c r="D213" s="1603"/>
      <c r="E213" s="1604"/>
      <c r="F213" s="946" t="s">
        <v>312</v>
      </c>
      <c r="G213" s="360"/>
      <c r="H213" s="358"/>
      <c r="I213" s="391"/>
      <c r="J213" s="358"/>
      <c r="K213" s="358"/>
      <c r="L213" s="359"/>
      <c r="M213" s="358"/>
      <c r="N213" s="358"/>
      <c r="O213" s="391"/>
    </row>
    <row r="214" spans="1:15" ht="12.75">
      <c r="A214" s="346"/>
      <c r="B214" s="754" t="s">
        <v>88</v>
      </c>
      <c r="C214" s="1603" t="s">
        <v>389</v>
      </c>
      <c r="D214" s="1603"/>
      <c r="E214" s="1604"/>
      <c r="F214" s="355" t="s">
        <v>313</v>
      </c>
      <c r="G214" s="360"/>
      <c r="H214" s="358"/>
      <c r="I214" s="391"/>
      <c r="J214" s="358"/>
      <c r="K214" s="358"/>
      <c r="L214" s="359"/>
      <c r="M214" s="358"/>
      <c r="N214" s="358"/>
      <c r="O214" s="391"/>
    </row>
    <row r="215" spans="1:15" ht="12.75">
      <c r="A215" s="346"/>
      <c r="B215" s="754" t="s">
        <v>93</v>
      </c>
      <c r="C215" s="1603" t="s">
        <v>472</v>
      </c>
      <c r="D215" s="1603"/>
      <c r="E215" s="1604"/>
      <c r="F215" s="946" t="s">
        <v>312</v>
      </c>
      <c r="G215" s="360"/>
      <c r="H215" s="358"/>
      <c r="I215" s="391"/>
      <c r="J215" s="358">
        <v>643903</v>
      </c>
      <c r="K215" s="358">
        <v>1000000</v>
      </c>
      <c r="L215" s="359">
        <f>K215/J215</f>
        <v>1.5530289500126573</v>
      </c>
      <c r="M215" s="358"/>
      <c r="N215" s="358"/>
      <c r="O215" s="391"/>
    </row>
    <row r="216" spans="1:15" ht="12.75">
      <c r="A216" s="346"/>
      <c r="B216" s="754" t="s">
        <v>94</v>
      </c>
      <c r="C216" s="1603" t="s">
        <v>445</v>
      </c>
      <c r="D216" s="1603"/>
      <c r="E216" s="1604"/>
      <c r="F216" s="946" t="s">
        <v>312</v>
      </c>
      <c r="G216" s="360"/>
      <c r="H216" s="358"/>
      <c r="I216" s="391"/>
      <c r="J216" s="358">
        <v>1709528</v>
      </c>
      <c r="K216" s="358"/>
      <c r="L216" s="359"/>
      <c r="M216" s="358"/>
      <c r="N216" s="358"/>
      <c r="O216" s="391"/>
    </row>
    <row r="217" spans="1:15" ht="12.75">
      <c r="A217" s="346"/>
      <c r="B217" s="754" t="s">
        <v>95</v>
      </c>
      <c r="C217" s="1603" t="s">
        <v>390</v>
      </c>
      <c r="D217" s="1603"/>
      <c r="E217" s="1604"/>
      <c r="F217" s="355" t="s">
        <v>313</v>
      </c>
      <c r="G217" s="360"/>
      <c r="H217" s="358"/>
      <c r="I217" s="391"/>
      <c r="J217" s="358"/>
      <c r="K217" s="358"/>
      <c r="L217" s="359"/>
      <c r="M217" s="358"/>
      <c r="N217" s="358"/>
      <c r="O217" s="391"/>
    </row>
    <row r="218" spans="1:15" ht="12.75">
      <c r="A218" s="346"/>
      <c r="B218" s="754" t="s">
        <v>96</v>
      </c>
      <c r="C218" s="1603" t="s">
        <v>391</v>
      </c>
      <c r="D218" s="1603"/>
      <c r="E218" s="1604"/>
      <c r="F218" s="355" t="s">
        <v>313</v>
      </c>
      <c r="G218" s="360"/>
      <c r="H218" s="358"/>
      <c r="I218" s="391"/>
      <c r="J218" s="358"/>
      <c r="K218" s="358"/>
      <c r="L218" s="359"/>
      <c r="M218" s="358"/>
      <c r="N218" s="358"/>
      <c r="O218" s="391"/>
    </row>
    <row r="219" spans="1:15" ht="12.75">
      <c r="A219" s="346"/>
      <c r="B219" s="754" t="s">
        <v>97</v>
      </c>
      <c r="C219" s="1603" t="s">
        <v>392</v>
      </c>
      <c r="D219" s="1603"/>
      <c r="E219" s="1604"/>
      <c r="F219" s="355" t="s">
        <v>313</v>
      </c>
      <c r="G219" s="360">
        <v>1000000</v>
      </c>
      <c r="H219" s="358">
        <v>2000000</v>
      </c>
      <c r="I219" s="391">
        <f>H219/G219</f>
        <v>2</v>
      </c>
      <c r="J219" s="358"/>
      <c r="K219" s="358"/>
      <c r="L219" s="359"/>
      <c r="M219" s="358"/>
      <c r="N219" s="358"/>
      <c r="O219" s="391"/>
    </row>
    <row r="220" spans="1:15" ht="12.75">
      <c r="A220" s="346"/>
      <c r="B220" s="754" t="s">
        <v>98</v>
      </c>
      <c r="C220" s="1603" t="s">
        <v>218</v>
      </c>
      <c r="D220" s="1603"/>
      <c r="E220" s="1604"/>
      <c r="F220" s="946" t="s">
        <v>313</v>
      </c>
      <c r="G220" s="360"/>
      <c r="H220" s="358"/>
      <c r="I220" s="391"/>
      <c r="J220" s="358"/>
      <c r="K220" s="358"/>
      <c r="L220" s="359"/>
      <c r="M220" s="358"/>
      <c r="N220" s="358"/>
      <c r="O220" s="391"/>
    </row>
    <row r="221" spans="1:15" ht="12.75">
      <c r="A221" s="346"/>
      <c r="B221" s="754" t="s">
        <v>475</v>
      </c>
      <c r="C221" s="355" t="s">
        <v>473</v>
      </c>
      <c r="D221" s="355"/>
      <c r="E221" s="356"/>
      <c r="F221" s="946" t="s">
        <v>312</v>
      </c>
      <c r="G221" s="360"/>
      <c r="H221" s="358"/>
      <c r="I221" s="391"/>
      <c r="J221" s="358"/>
      <c r="K221" s="358"/>
      <c r="L221" s="359"/>
      <c r="M221" s="358"/>
      <c r="N221" s="358"/>
      <c r="O221" s="391"/>
    </row>
    <row r="222" spans="1:15" ht="12.75">
      <c r="A222" s="346"/>
      <c r="B222" s="754" t="s">
        <v>476</v>
      </c>
      <c r="C222" s="355" t="s">
        <v>136</v>
      </c>
      <c r="D222" s="355"/>
      <c r="E222" s="356"/>
      <c r="F222" s="946" t="s">
        <v>313</v>
      </c>
      <c r="G222" s="360"/>
      <c r="H222" s="358"/>
      <c r="I222" s="391"/>
      <c r="J222" s="358"/>
      <c r="K222" s="358"/>
      <c r="L222" s="359"/>
      <c r="M222" s="358"/>
      <c r="N222" s="358"/>
      <c r="O222" s="391"/>
    </row>
    <row r="223" spans="1:15" ht="12.75">
      <c r="A223" s="346"/>
      <c r="B223" s="754" t="s">
        <v>477</v>
      </c>
      <c r="C223" s="1603" t="s">
        <v>219</v>
      </c>
      <c r="D223" s="1603"/>
      <c r="E223" s="1604"/>
      <c r="F223" s="355" t="s">
        <v>313</v>
      </c>
      <c r="G223" s="360"/>
      <c r="H223" s="358"/>
      <c r="I223" s="391"/>
      <c r="J223" s="358"/>
      <c r="K223" s="358"/>
      <c r="L223" s="359"/>
      <c r="M223" s="358"/>
      <c r="N223" s="358"/>
      <c r="O223" s="391"/>
    </row>
    <row r="224" spans="1:15" ht="12.75">
      <c r="A224" s="346"/>
      <c r="B224" s="754" t="s">
        <v>478</v>
      </c>
      <c r="C224" s="1603" t="s">
        <v>220</v>
      </c>
      <c r="D224" s="1603"/>
      <c r="E224" s="1604"/>
      <c r="F224" s="355" t="s">
        <v>313</v>
      </c>
      <c r="G224" s="360"/>
      <c r="H224" s="358">
        <v>162400</v>
      </c>
      <c r="I224" s="391"/>
      <c r="J224" s="358"/>
      <c r="K224" s="358"/>
      <c r="L224" s="359"/>
      <c r="M224" s="358"/>
      <c r="N224" s="358"/>
      <c r="O224" s="391"/>
    </row>
    <row r="225" spans="1:15" ht="12.75">
      <c r="A225" s="346"/>
      <c r="B225" s="754" t="s">
        <v>479</v>
      </c>
      <c r="C225" s="1603" t="s">
        <v>393</v>
      </c>
      <c r="D225" s="1603"/>
      <c r="E225" s="1604"/>
      <c r="F225" s="355" t="s">
        <v>313</v>
      </c>
      <c r="G225" s="360">
        <v>50800</v>
      </c>
      <c r="H225" s="358">
        <v>1065569</v>
      </c>
      <c r="I225" s="391">
        <f>H225/G225</f>
        <v>20.975767716535433</v>
      </c>
      <c r="J225" s="358"/>
      <c r="K225" s="358"/>
      <c r="L225" s="359"/>
      <c r="M225" s="358"/>
      <c r="N225" s="358"/>
      <c r="O225" s="391"/>
    </row>
    <row r="226" spans="1:15" ht="12.75">
      <c r="A226" s="346"/>
      <c r="B226" s="754" t="s">
        <v>480</v>
      </c>
      <c r="C226" s="1603" t="s">
        <v>225</v>
      </c>
      <c r="D226" s="1603"/>
      <c r="E226" s="1603"/>
      <c r="F226" s="1303" t="s">
        <v>312</v>
      </c>
      <c r="G226" s="360"/>
      <c r="H226" s="358"/>
      <c r="I226" s="391"/>
      <c r="J226" s="358"/>
      <c r="K226" s="358"/>
      <c r="L226" s="359"/>
      <c r="M226" s="358"/>
      <c r="N226" s="358"/>
      <c r="O226" s="391"/>
    </row>
    <row r="227" spans="1:15" ht="12.75">
      <c r="A227" s="346"/>
      <c r="B227" s="754" t="s">
        <v>481</v>
      </c>
      <c r="C227" s="1603" t="s">
        <v>394</v>
      </c>
      <c r="D227" s="1603"/>
      <c r="E227" s="1604"/>
      <c r="F227" s="355" t="s">
        <v>312</v>
      </c>
      <c r="G227" s="363"/>
      <c r="H227" s="358"/>
      <c r="I227" s="391"/>
      <c r="J227" s="364"/>
      <c r="K227" s="364"/>
      <c r="L227" s="359"/>
      <c r="M227" s="358"/>
      <c r="N227" s="358"/>
      <c r="O227" s="391"/>
    </row>
    <row r="228" spans="1:15" ht="12.75">
      <c r="A228" s="346"/>
      <c r="B228" s="754" t="s">
        <v>482</v>
      </c>
      <c r="C228" s="1634" t="s">
        <v>474</v>
      </c>
      <c r="D228" s="1634"/>
      <c r="E228" s="1635"/>
      <c r="F228" s="355" t="s">
        <v>312</v>
      </c>
      <c r="G228" s="360"/>
      <c r="H228" s="358"/>
      <c r="I228" s="391"/>
      <c r="J228" s="364"/>
      <c r="K228" s="364"/>
      <c r="L228" s="359"/>
      <c r="M228" s="358">
        <v>1000000</v>
      </c>
      <c r="N228" s="358">
        <v>1000000</v>
      </c>
      <c r="O228" s="391">
        <f>N228/M228</f>
        <v>1</v>
      </c>
    </row>
    <row r="229" spans="1:15" ht="12.75">
      <c r="A229" s="362"/>
      <c r="B229" s="754" t="s">
        <v>483</v>
      </c>
      <c r="C229" s="1603" t="s">
        <v>221</v>
      </c>
      <c r="D229" s="1603"/>
      <c r="E229" s="1604"/>
      <c r="F229" s="356" t="s">
        <v>312</v>
      </c>
      <c r="G229" s="366"/>
      <c r="H229" s="358"/>
      <c r="I229" s="391"/>
      <c r="J229" s="364"/>
      <c r="K229" s="364"/>
      <c r="L229" s="359"/>
      <c r="M229" s="358"/>
      <c r="N229" s="358"/>
      <c r="O229" s="391"/>
    </row>
    <row r="230" spans="1:15" ht="13.5" thickBot="1">
      <c r="A230" s="362"/>
      <c r="B230" s="754" t="s">
        <v>484</v>
      </c>
      <c r="C230" s="1603" t="s">
        <v>361</v>
      </c>
      <c r="D230" s="1603"/>
      <c r="E230" s="1604"/>
      <c r="F230" s="1174" t="s">
        <v>313</v>
      </c>
      <c r="G230" s="366">
        <v>25400</v>
      </c>
      <c r="H230" s="358"/>
      <c r="I230" s="391"/>
      <c r="J230" s="364"/>
      <c r="K230" s="364"/>
      <c r="L230" s="365"/>
      <c r="M230" s="364"/>
      <c r="N230" s="364"/>
      <c r="O230" s="424"/>
    </row>
    <row r="231" spans="1:15" ht="14.25" thickBot="1" thickTop="1">
      <c r="A231" s="1601" t="s">
        <v>137</v>
      </c>
      <c r="B231" s="1602"/>
      <c r="C231" s="1602"/>
      <c r="D231" s="1602"/>
      <c r="E231" s="1602"/>
      <c r="F231" s="967"/>
      <c r="G231" s="1187">
        <f>SUM(G202:G230)</f>
        <v>99562635</v>
      </c>
      <c r="H231" s="1187">
        <f>SUM(H202:H230)</f>
        <v>200446159</v>
      </c>
      <c r="I231" s="579"/>
      <c r="J231" s="578">
        <f>SUM(J202:J230)</f>
        <v>18974045</v>
      </c>
      <c r="K231" s="578">
        <f>SUM(K203:K230)</f>
        <v>1000000</v>
      </c>
      <c r="L231" s="579">
        <f>K231/J231</f>
        <v>0.05270357480442362</v>
      </c>
      <c r="M231" s="1187">
        <f>SUM(M201:M230)</f>
        <v>1004350</v>
      </c>
      <c r="N231" s="578">
        <f>SUM(N205:N230)</f>
        <v>1004350</v>
      </c>
      <c r="O231" s="1199"/>
    </row>
    <row r="232" spans="1:15" ht="13.5" thickTop="1">
      <c r="A232" s="1350"/>
      <c r="B232" s="1351"/>
      <c r="C232" s="1351"/>
      <c r="D232" s="1351"/>
      <c r="E232" s="1351"/>
      <c r="F232" s="1351"/>
      <c r="G232" s="1355"/>
      <c r="H232" s="1355"/>
      <c r="I232" s="1354"/>
      <c r="J232" s="1355"/>
      <c r="K232" s="1355"/>
      <c r="L232" s="1354"/>
      <c r="M232" s="1355"/>
      <c r="N232" s="1355"/>
      <c r="O232" s="1355"/>
    </row>
    <row r="233" spans="1:15" ht="12.75">
      <c r="A233" s="1350"/>
      <c r="B233" s="1351"/>
      <c r="C233" s="1351"/>
      <c r="D233" s="1351"/>
      <c r="E233" s="1351"/>
      <c r="F233" s="1351"/>
      <c r="G233" s="1355"/>
      <c r="H233" s="1355"/>
      <c r="I233" s="1354"/>
      <c r="J233" s="1355"/>
      <c r="K233" s="1355"/>
      <c r="L233" s="1354"/>
      <c r="M233" s="1355"/>
      <c r="N233" s="1355"/>
      <c r="O233" s="1355"/>
    </row>
    <row r="234" spans="1:15" ht="12.75">
      <c r="A234" s="1350"/>
      <c r="B234" s="1351"/>
      <c r="C234" s="1351"/>
      <c r="D234" s="1351"/>
      <c r="E234" s="1351"/>
      <c r="F234" s="1351"/>
      <c r="G234" s="1355"/>
      <c r="H234" s="1355"/>
      <c r="I234" s="1354"/>
      <c r="J234" s="1355"/>
      <c r="K234" s="1355"/>
      <c r="L234" s="1354"/>
      <c r="M234" s="1355"/>
      <c r="N234" s="1355"/>
      <c r="O234" s="1355"/>
    </row>
    <row r="235" spans="1:15" ht="12.75">
      <c r="A235" s="1350"/>
      <c r="B235" s="1351"/>
      <c r="C235" s="1351"/>
      <c r="D235" s="1351"/>
      <c r="E235" s="1351"/>
      <c r="F235" s="1351"/>
      <c r="G235" s="1355"/>
      <c r="H235" s="1355"/>
      <c r="I235" s="1354"/>
      <c r="J235" s="1355"/>
      <c r="K235" s="1355"/>
      <c r="L235" s="1354"/>
      <c r="M235" s="1355"/>
      <c r="N235" s="1355"/>
      <c r="O235" s="1355"/>
    </row>
    <row r="236" spans="1:15" ht="12.75">
      <c r="A236" s="1350"/>
      <c r="B236" s="1351"/>
      <c r="C236" s="1351"/>
      <c r="D236" s="1351"/>
      <c r="E236" s="1351"/>
      <c r="F236" s="1351"/>
      <c r="G236" s="1355"/>
      <c r="H236" s="1355"/>
      <c r="I236" s="1354"/>
      <c r="J236" s="1355"/>
      <c r="K236" s="1355"/>
      <c r="L236" s="1354"/>
      <c r="M236" s="1355"/>
      <c r="N236" s="1355"/>
      <c r="O236" s="1355"/>
    </row>
    <row r="237" spans="1:15" ht="12.75">
      <c r="A237" s="1350"/>
      <c r="B237" s="1351"/>
      <c r="C237" s="1351"/>
      <c r="D237" s="1351"/>
      <c r="E237" s="1351"/>
      <c r="F237" s="1351"/>
      <c r="G237" s="1355"/>
      <c r="H237" s="1355"/>
      <c r="I237" s="1354"/>
      <c r="J237" s="1355"/>
      <c r="K237" s="1355"/>
      <c r="L237" s="1354"/>
      <c r="M237" s="1355"/>
      <c r="N237" s="1355"/>
      <c r="O237" s="1355"/>
    </row>
    <row r="238" spans="1:15" ht="12.75">
      <c r="A238" s="334"/>
      <c r="B238" s="1608" t="s">
        <v>288</v>
      </c>
      <c r="C238" s="1608"/>
      <c r="D238" s="1608"/>
      <c r="E238" s="1608"/>
      <c r="F238" s="1608"/>
      <c r="G238" s="1608"/>
      <c r="H238" s="1608"/>
      <c r="I238" s="1608"/>
      <c r="J238" s="1608"/>
      <c r="K238" s="1608"/>
      <c r="L238" s="1608"/>
      <c r="M238" s="1608"/>
      <c r="N238" s="1608"/>
      <c r="O238" s="1608"/>
    </row>
    <row r="239" spans="1:15" ht="12.75">
      <c r="A239" s="1605" t="s">
        <v>618</v>
      </c>
      <c r="B239" s="1605"/>
      <c r="C239" s="1605"/>
      <c r="D239" s="1605"/>
      <c r="E239" s="1605"/>
      <c r="F239" s="1605"/>
      <c r="G239" s="1605"/>
      <c r="H239" s="1605"/>
      <c r="I239" s="1605"/>
      <c r="J239" s="1605"/>
      <c r="K239" s="1605"/>
      <c r="L239" s="1605"/>
      <c r="M239" s="1605"/>
      <c r="N239" s="1605"/>
      <c r="O239" s="1605"/>
    </row>
    <row r="240" spans="1:15" ht="12.75" customHeight="1">
      <c r="A240" s="1643" t="s">
        <v>524</v>
      </c>
      <c r="B240" s="1643"/>
      <c r="C240" s="1643"/>
      <c r="D240" s="1643"/>
      <c r="E240" s="1643"/>
      <c r="F240" s="1643"/>
      <c r="G240" s="1643"/>
      <c r="H240" s="1643"/>
      <c r="I240" s="1643"/>
      <c r="J240" s="1643"/>
      <c r="K240" s="1643"/>
      <c r="L240" s="1643"/>
      <c r="M240" s="1643"/>
      <c r="N240" s="1643"/>
      <c r="O240" s="1643"/>
    </row>
    <row r="241" spans="1:15" ht="12.75">
      <c r="A241" s="1662" t="s">
        <v>431</v>
      </c>
      <c r="B241" s="1663"/>
      <c r="C241" s="1663"/>
      <c r="D241" s="1663"/>
      <c r="E241" s="1663"/>
      <c r="F241" s="1663"/>
      <c r="G241" s="1663"/>
      <c r="H241" s="1663"/>
      <c r="I241" s="1663"/>
      <c r="J241" s="1663"/>
      <c r="K241" s="1663"/>
      <c r="L241" s="1663"/>
      <c r="M241" s="1663"/>
      <c r="N241" s="1663"/>
      <c r="O241" s="1663"/>
    </row>
    <row r="242" spans="1:15" ht="13.5" thickBot="1">
      <c r="A242" s="334"/>
      <c r="B242" s="334"/>
      <c r="C242" s="334"/>
      <c r="D242" s="334"/>
      <c r="E242" s="334"/>
      <c r="F242" s="334"/>
      <c r="G242" s="334"/>
      <c r="H242" s="334"/>
      <c r="I242" s="334"/>
      <c r="J242" s="334"/>
      <c r="K242" s="334"/>
      <c r="L242" s="334"/>
      <c r="M242" s="368"/>
      <c r="N242" s="368"/>
      <c r="O242" s="369"/>
    </row>
    <row r="243" spans="1:15" ht="13.5" thickTop="1">
      <c r="A243" s="1672" t="s">
        <v>0</v>
      </c>
      <c r="B243" s="1620" t="s">
        <v>132</v>
      </c>
      <c r="C243" s="1621"/>
      <c r="D243" s="1621"/>
      <c r="E243" s="1621"/>
      <c r="F243" s="963"/>
      <c r="G243" s="1680" t="s">
        <v>74</v>
      </c>
      <c r="H243" s="1628"/>
      <c r="I243" s="1628"/>
      <c r="J243" s="1628"/>
      <c r="K243" s="1628"/>
      <c r="L243" s="1628"/>
      <c r="M243" s="1628"/>
      <c r="N243" s="1628"/>
      <c r="O243" s="1633"/>
    </row>
    <row r="244" spans="1:15" ht="22.5">
      <c r="A244" s="1673"/>
      <c r="B244" s="1623"/>
      <c r="C244" s="1624"/>
      <c r="D244" s="1624"/>
      <c r="E244" s="1624"/>
      <c r="F244" s="966" t="s">
        <v>311</v>
      </c>
      <c r="G244" s="1681" t="s">
        <v>355</v>
      </c>
      <c r="H244" s="1668"/>
      <c r="I244" s="1682"/>
      <c r="J244" s="1612" t="s">
        <v>357</v>
      </c>
      <c r="K244" s="1613"/>
      <c r="L244" s="1614"/>
      <c r="M244" s="1613" t="s">
        <v>358</v>
      </c>
      <c r="N244" s="1613"/>
      <c r="O244" s="1614"/>
    </row>
    <row r="245" spans="1:15" ht="12.75">
      <c r="A245" s="1673"/>
      <c r="B245" s="1623"/>
      <c r="C245" s="1624"/>
      <c r="D245" s="1624"/>
      <c r="E245" s="1679"/>
      <c r="F245" s="964"/>
      <c r="G245" s="335" t="s">
        <v>134</v>
      </c>
      <c r="H245" s="336" t="s">
        <v>76</v>
      </c>
      <c r="I245" s="1626" t="s">
        <v>135</v>
      </c>
      <c r="J245" s="335" t="s">
        <v>134</v>
      </c>
      <c r="K245" s="336" t="s">
        <v>76</v>
      </c>
      <c r="L245" s="1626" t="s">
        <v>135</v>
      </c>
      <c r="M245" s="335" t="s">
        <v>134</v>
      </c>
      <c r="N245" s="336" t="s">
        <v>76</v>
      </c>
      <c r="O245" s="1626" t="s">
        <v>135</v>
      </c>
    </row>
    <row r="246" spans="1:15" ht="12.75">
      <c r="A246" s="1673"/>
      <c r="B246" s="1623"/>
      <c r="C246" s="1624"/>
      <c r="D246" s="1624"/>
      <c r="E246" s="1679"/>
      <c r="F246" s="964"/>
      <c r="G246" s="1675" t="s">
        <v>78</v>
      </c>
      <c r="H246" s="1632"/>
      <c r="I246" s="1627"/>
      <c r="J246" s="1675" t="s">
        <v>78</v>
      </c>
      <c r="K246" s="1632"/>
      <c r="L246" s="1627"/>
      <c r="M246" s="1675" t="s">
        <v>78</v>
      </c>
      <c r="N246" s="1632"/>
      <c r="O246" s="1627"/>
    </row>
    <row r="247" spans="1:15" ht="12.75">
      <c r="A247" s="1674"/>
      <c r="B247" s="1647"/>
      <c r="C247" s="1670"/>
      <c r="D247" s="1670"/>
      <c r="E247" s="1671"/>
      <c r="F247" s="965"/>
      <c r="G247" s="1018" t="s">
        <v>98</v>
      </c>
      <c r="H247" s="336">
        <v>20</v>
      </c>
      <c r="I247" s="337">
        <v>21</v>
      </c>
      <c r="J247" s="338">
        <v>22</v>
      </c>
      <c r="K247" s="336">
        <v>23</v>
      </c>
      <c r="L247" s="402">
        <v>24</v>
      </c>
      <c r="M247" s="335">
        <v>25</v>
      </c>
      <c r="N247" s="336">
        <v>26</v>
      </c>
      <c r="O247" s="337">
        <v>27</v>
      </c>
    </row>
    <row r="248" spans="1:15" ht="12.75">
      <c r="A248" s="580"/>
      <c r="B248" s="504" t="s">
        <v>138</v>
      </c>
      <c r="C248" s="412"/>
      <c r="D248" s="412"/>
      <c r="E248" s="412"/>
      <c r="F248" s="968"/>
      <c r="G248" s="409">
        <f>G231</f>
        <v>99562635</v>
      </c>
      <c r="H248" s="587">
        <f>H231</f>
        <v>200446159</v>
      </c>
      <c r="I248" s="589"/>
      <c r="J248" s="590">
        <f>J231</f>
        <v>18974045</v>
      </c>
      <c r="K248" s="587">
        <f>K231</f>
        <v>1000000</v>
      </c>
      <c r="L248" s="589">
        <f>L231</f>
        <v>0.05270357480442362</v>
      </c>
      <c r="M248" s="590">
        <f>M231</f>
        <v>1004350</v>
      </c>
      <c r="N248" s="587">
        <f>N231</f>
        <v>1004350</v>
      </c>
      <c r="O248" s="589"/>
    </row>
    <row r="249" spans="1:15" ht="12.75">
      <c r="A249" s="346"/>
      <c r="B249" s="754" t="s">
        <v>485</v>
      </c>
      <c r="C249" s="1603" t="s">
        <v>395</v>
      </c>
      <c r="D249" s="1603"/>
      <c r="E249" s="1604"/>
      <c r="F249" s="1174" t="s">
        <v>313</v>
      </c>
      <c r="G249" s="1022"/>
      <c r="H249" s="358"/>
      <c r="I249" s="391"/>
      <c r="J249" s="396"/>
      <c r="K249" s="396"/>
      <c r="L249" s="397"/>
      <c r="M249" s="881"/>
      <c r="N249" s="881"/>
      <c r="O249" s="904"/>
    </row>
    <row r="250" spans="1:15" ht="12.75">
      <c r="A250" s="346"/>
      <c r="B250" s="754" t="s">
        <v>486</v>
      </c>
      <c r="C250" s="1603" t="s">
        <v>223</v>
      </c>
      <c r="D250" s="1603"/>
      <c r="E250" s="1604"/>
      <c r="F250" s="1174" t="s">
        <v>313</v>
      </c>
      <c r="G250" s="358">
        <v>3876399</v>
      </c>
      <c r="H250" s="358">
        <v>7633552</v>
      </c>
      <c r="I250" s="391">
        <f>H250/G250</f>
        <v>1.9692379448039277</v>
      </c>
      <c r="J250" s="358">
        <v>9209000</v>
      </c>
      <c r="K250" s="358"/>
      <c r="L250" s="898"/>
      <c r="M250" s="899"/>
      <c r="N250" s="898"/>
      <c r="O250" s="876"/>
    </row>
    <row r="251" spans="1:15" ht="12.75">
      <c r="A251" s="367"/>
      <c r="B251" s="754" t="s">
        <v>487</v>
      </c>
      <c r="C251" s="1603" t="s">
        <v>224</v>
      </c>
      <c r="D251" s="1603"/>
      <c r="E251" s="1604"/>
      <c r="F251" s="356" t="s">
        <v>313</v>
      </c>
      <c r="G251" s="1328"/>
      <c r="H251" s="358"/>
      <c r="I251" s="391"/>
      <c r="J251" s="1328"/>
      <c r="K251" s="1311"/>
      <c r="L251" s="1312"/>
      <c r="M251" s="1328"/>
      <c r="N251" s="1323"/>
      <c r="O251" s="1314"/>
    </row>
    <row r="252" spans="1:15" ht="12.75">
      <c r="A252" s="339"/>
      <c r="B252" s="754" t="s">
        <v>488</v>
      </c>
      <c r="C252" s="355" t="s">
        <v>396</v>
      </c>
      <c r="D252" s="355"/>
      <c r="E252" s="356"/>
      <c r="F252" s="355" t="s">
        <v>312</v>
      </c>
      <c r="G252" s="1019"/>
      <c r="H252" s="588"/>
      <c r="I252" s="391"/>
      <c r="J252" s="1329"/>
      <c r="K252" s="1330"/>
      <c r="L252" s="1331"/>
      <c r="M252" s="1332"/>
      <c r="N252" s="1333"/>
      <c r="O252" s="1334"/>
    </row>
    <row r="253" spans="1:15" ht="12.75">
      <c r="A253" s="339"/>
      <c r="B253" s="754"/>
      <c r="C253" s="355"/>
      <c r="D253" s="355"/>
      <c r="E253" s="356"/>
      <c r="F253" s="355"/>
      <c r="G253" s="1019"/>
      <c r="H253" s="588"/>
      <c r="I253" s="391"/>
      <c r="J253" s="374"/>
      <c r="K253" s="372"/>
      <c r="L253" s="373"/>
      <c r="M253" s="345"/>
      <c r="N253" s="343"/>
      <c r="O253" s="344"/>
    </row>
    <row r="254" spans="1:15" ht="12.75">
      <c r="A254" s="580">
        <v>1</v>
      </c>
      <c r="B254" s="504" t="s">
        <v>149</v>
      </c>
      <c r="C254" s="412"/>
      <c r="D254" s="412"/>
      <c r="E254" s="412"/>
      <c r="F254" s="968"/>
      <c r="G254" s="409">
        <f>SUM(G248:G252)</f>
        <v>103439034</v>
      </c>
      <c r="H254" s="587">
        <f>SUM(H248:H252)</f>
        <v>208079711</v>
      </c>
      <c r="I254" s="589">
        <f>H254/G254</f>
        <v>2.0116169201657472</v>
      </c>
      <c r="J254" s="590">
        <f>SUM(J248:J252)</f>
        <v>28183045</v>
      </c>
      <c r="K254" s="587">
        <f>SUM(K248:K252)</f>
        <v>1000000</v>
      </c>
      <c r="L254" s="391">
        <f>K254/J254</f>
        <v>0.03548232634195489</v>
      </c>
      <c r="M254" s="409">
        <f>M248</f>
        <v>1004350</v>
      </c>
      <c r="N254" s="409">
        <f>N248</f>
        <v>1004350</v>
      </c>
      <c r="O254" s="589">
        <f>N254/M254</f>
        <v>1</v>
      </c>
    </row>
    <row r="255" spans="1:15" ht="12.75">
      <c r="A255" s="1188"/>
      <c r="B255" s="1189"/>
      <c r="C255" s="418"/>
      <c r="D255" s="418"/>
      <c r="E255" s="418"/>
      <c r="F255" s="970"/>
      <c r="G255" s="1193"/>
      <c r="H255" s="429"/>
      <c r="I255" s="427"/>
      <c r="J255" s="428"/>
      <c r="K255" s="429"/>
      <c r="L255" s="1194"/>
      <c r="M255" s="428"/>
      <c r="N255" s="429"/>
      <c r="O255" s="427"/>
    </row>
    <row r="256" spans="1:15" ht="12.75">
      <c r="A256" s="1188"/>
      <c r="B256" s="1189"/>
      <c r="C256" s="418"/>
      <c r="D256" s="418"/>
      <c r="E256" s="418"/>
      <c r="F256" s="970"/>
      <c r="G256" s="1193"/>
      <c r="H256" s="429"/>
      <c r="I256" s="427"/>
      <c r="J256" s="428"/>
      <c r="K256" s="429"/>
      <c r="L256" s="1194"/>
      <c r="M256" s="428"/>
      <c r="N256" s="429"/>
      <c r="O256" s="427"/>
    </row>
    <row r="257" spans="1:15" ht="12.75">
      <c r="A257" s="416"/>
      <c r="B257" s="417"/>
      <c r="C257" s="418"/>
      <c r="D257" s="418"/>
      <c r="E257" s="418"/>
      <c r="F257" s="970"/>
      <c r="G257" s="425"/>
      <c r="H257" s="426"/>
      <c r="I257" s="427"/>
      <c r="J257" s="691"/>
      <c r="K257" s="426"/>
      <c r="L257" s="427"/>
      <c r="M257" s="428"/>
      <c r="N257" s="429"/>
      <c r="O257" s="427"/>
    </row>
    <row r="258" spans="1:15" ht="12.75">
      <c r="A258" s="421" t="s">
        <v>19</v>
      </c>
      <c r="B258" s="1617" t="s">
        <v>150</v>
      </c>
      <c r="C258" s="1618"/>
      <c r="D258" s="1618"/>
      <c r="E258" s="1619"/>
      <c r="F258" s="971"/>
      <c r="G258" s="360"/>
      <c r="H258" s="358"/>
      <c r="I258" s="359"/>
      <c r="J258" s="361"/>
      <c r="K258" s="358"/>
      <c r="L258" s="359"/>
      <c r="M258" s="361"/>
      <c r="N258" s="358"/>
      <c r="O258" s="359"/>
    </row>
    <row r="259" spans="1:15" ht="12.75">
      <c r="A259" s="697"/>
      <c r="B259" s="414">
        <v>1</v>
      </c>
      <c r="C259" s="1639" t="s">
        <v>216</v>
      </c>
      <c r="D259" s="1639"/>
      <c r="E259" s="1640"/>
      <c r="F259" s="969" t="s">
        <v>313</v>
      </c>
      <c r="G259" s="363">
        <v>318000</v>
      </c>
      <c r="H259" s="364">
        <v>318000</v>
      </c>
      <c r="I259" s="365">
        <f>H259/G259</f>
        <v>1</v>
      </c>
      <c r="J259" s="366"/>
      <c r="K259" s="364"/>
      <c r="L259" s="365"/>
      <c r="M259" s="366"/>
      <c r="N259" s="364"/>
      <c r="O259" s="365"/>
    </row>
    <row r="260" spans="1:15" ht="12.75">
      <c r="A260" s="413"/>
      <c r="B260" s="414">
        <v>2</v>
      </c>
      <c r="C260" s="1603" t="s">
        <v>398</v>
      </c>
      <c r="D260" s="1603"/>
      <c r="E260" s="1603"/>
      <c r="F260" s="969" t="s">
        <v>313</v>
      </c>
      <c r="G260" s="363"/>
      <c r="H260" s="364"/>
      <c r="I260" s="365"/>
      <c r="J260" s="366"/>
      <c r="K260" s="364"/>
      <c r="L260" s="365"/>
      <c r="M260" s="366"/>
      <c r="N260" s="364"/>
      <c r="O260" s="365"/>
    </row>
    <row r="261" spans="1:15" ht="12.75">
      <c r="A261" s="413"/>
      <c r="B261" s="414">
        <v>3</v>
      </c>
      <c r="C261" s="1603" t="s">
        <v>399</v>
      </c>
      <c r="D261" s="1603"/>
      <c r="E261" s="1603"/>
      <c r="F261" s="969" t="s">
        <v>313</v>
      </c>
      <c r="G261" s="363"/>
      <c r="H261" s="364"/>
      <c r="I261" s="365"/>
      <c r="J261" s="366"/>
      <c r="K261" s="364"/>
      <c r="L261" s="365"/>
      <c r="M261" s="366"/>
      <c r="N261" s="364"/>
      <c r="O261" s="365"/>
    </row>
    <row r="262" spans="1:15" ht="12.75">
      <c r="A262" s="413"/>
      <c r="B262" s="581" t="s">
        <v>152</v>
      </c>
      <c r="C262" s="582" t="s">
        <v>151</v>
      </c>
      <c r="D262" s="582"/>
      <c r="E262" s="582"/>
      <c r="F262" s="972"/>
      <c r="G262" s="1195">
        <f>SUM(G259:G261)</f>
        <v>318000</v>
      </c>
      <c r="H262" s="364">
        <f>SUM(H259:H261)</f>
        <v>318000</v>
      </c>
      <c r="I262" s="365">
        <f>H262/G262</f>
        <v>1</v>
      </c>
      <c r="J262" s="366"/>
      <c r="K262" s="364"/>
      <c r="L262" s="365"/>
      <c r="M262" s="366"/>
      <c r="N262" s="364"/>
      <c r="O262" s="365"/>
    </row>
    <row r="263" spans="1:15" ht="12.75">
      <c r="A263" s="413"/>
      <c r="B263" s="884"/>
      <c r="C263" s="1661"/>
      <c r="D263" s="1661"/>
      <c r="E263" s="1683"/>
      <c r="F263" s="969"/>
      <c r="G263" s="363"/>
      <c r="H263" s="364"/>
      <c r="I263" s="365"/>
      <c r="J263" s="366"/>
      <c r="K263" s="364"/>
      <c r="L263" s="365"/>
      <c r="M263" s="366"/>
      <c r="N263" s="364"/>
      <c r="O263" s="365"/>
    </row>
    <row r="264" spans="1:15" ht="12.75">
      <c r="A264" s="413"/>
      <c r="B264" s="884"/>
      <c r="C264" s="1634"/>
      <c r="D264" s="1634"/>
      <c r="E264" s="1635"/>
      <c r="F264" s="977"/>
      <c r="G264" s="363"/>
      <c r="H264" s="364"/>
      <c r="I264" s="365"/>
      <c r="J264" s="366"/>
      <c r="K264" s="364"/>
      <c r="L264" s="365"/>
      <c r="M264" s="366"/>
      <c r="N264" s="364"/>
      <c r="O264" s="365"/>
    </row>
    <row r="265" spans="1:15" ht="12.75">
      <c r="A265" s="580"/>
      <c r="B265" s="581"/>
      <c r="C265" s="582"/>
      <c r="D265" s="582"/>
      <c r="E265" s="755"/>
      <c r="F265" s="972"/>
      <c r="G265" s="363"/>
      <c r="H265" s="364"/>
      <c r="I265" s="365"/>
      <c r="J265" s="366"/>
      <c r="K265" s="364"/>
      <c r="L265" s="365"/>
      <c r="M265" s="366"/>
      <c r="N265" s="366"/>
      <c r="O265" s="365"/>
    </row>
    <row r="266" spans="1:15" ht="12.75">
      <c r="A266" s="1188"/>
      <c r="B266" s="422"/>
      <c r="C266" s="1191"/>
      <c r="D266" s="1191"/>
      <c r="E266" s="1191"/>
      <c r="F266" s="1192"/>
      <c r="G266" s="363"/>
      <c r="H266" s="364"/>
      <c r="I266" s="365"/>
      <c r="J266" s="366"/>
      <c r="K266" s="364"/>
      <c r="L266" s="365"/>
      <c r="M266" s="366"/>
      <c r="N266" s="366"/>
      <c r="O266" s="365"/>
    </row>
    <row r="267" spans="1:15" ht="12.75">
      <c r="A267" s="1188"/>
      <c r="B267" s="422"/>
      <c r="C267" s="1191"/>
      <c r="D267" s="1191"/>
      <c r="E267" s="1191"/>
      <c r="F267" s="1192"/>
      <c r="G267" s="363"/>
      <c r="H267" s="364"/>
      <c r="I267" s="365"/>
      <c r="J267" s="366"/>
      <c r="K267" s="364"/>
      <c r="L267" s="365"/>
      <c r="M267" s="366"/>
      <c r="N267" s="366"/>
      <c r="O267" s="365"/>
    </row>
    <row r="268" spans="1:15" ht="12.75">
      <c r="A268" s="416"/>
      <c r="B268" s="422"/>
      <c r="C268" s="423"/>
      <c r="D268" s="423"/>
      <c r="E268" s="423"/>
      <c r="F268" s="973"/>
      <c r="G268" s="363"/>
      <c r="H268" s="364"/>
      <c r="I268" s="365"/>
      <c r="J268" s="366"/>
      <c r="K268" s="364"/>
      <c r="L268" s="365"/>
      <c r="M268" s="366"/>
      <c r="N268" s="364"/>
      <c r="O268" s="365"/>
    </row>
    <row r="269" spans="1:15" ht="12.75">
      <c r="A269" s="339">
        <v>2</v>
      </c>
      <c r="B269" s="340" t="s">
        <v>153</v>
      </c>
      <c r="C269" s="341"/>
      <c r="D269" s="341"/>
      <c r="E269" s="341"/>
      <c r="F269" s="974"/>
      <c r="G269" s="360">
        <f>G278</f>
        <v>787529</v>
      </c>
      <c r="H269" s="366">
        <f>H278</f>
        <v>2408723</v>
      </c>
      <c r="I269" s="365">
        <f>I278</f>
        <v>3.058583239474356</v>
      </c>
      <c r="J269" s="366"/>
      <c r="K269" s="364"/>
      <c r="L269" s="365"/>
      <c r="M269" s="1020"/>
      <c r="N269" s="903"/>
      <c r="O269" s="365"/>
    </row>
    <row r="270" spans="1:15" ht="12.75">
      <c r="A270" s="346"/>
      <c r="B270" s="1659" t="s">
        <v>139</v>
      </c>
      <c r="C270" s="1660"/>
      <c r="D270" s="1660"/>
      <c r="E270" s="1669"/>
      <c r="F270" s="975"/>
      <c r="G270" s="409"/>
      <c r="H270" s="590"/>
      <c r="I270" s="589"/>
      <c r="J270" s="590"/>
      <c r="K270" s="587"/>
      <c r="L270" s="589"/>
      <c r="M270" s="587"/>
      <c r="N270" s="587"/>
      <c r="O270" s="359"/>
    </row>
    <row r="271" spans="1:15" ht="12.75">
      <c r="A271" s="346"/>
      <c r="B271" s="354">
        <v>1</v>
      </c>
      <c r="C271" s="1603" t="s">
        <v>226</v>
      </c>
      <c r="D271" s="1603"/>
      <c r="E271" s="1603"/>
      <c r="F271" s="969" t="s">
        <v>313</v>
      </c>
      <c r="G271" s="1021"/>
      <c r="H271" s="901"/>
      <c r="I271" s="904"/>
      <c r="J271" s="692"/>
      <c r="K271" s="592"/>
      <c r="L271" s="593"/>
      <c r="M271" s="1021"/>
      <c r="N271" s="901"/>
      <c r="O271" s="596"/>
    </row>
    <row r="272" spans="1:15" ht="12.75">
      <c r="A272" s="346"/>
      <c r="B272" s="354">
        <v>2</v>
      </c>
      <c r="C272" s="1603" t="s">
        <v>227</v>
      </c>
      <c r="D272" s="1603"/>
      <c r="E272" s="1603"/>
      <c r="F272" s="969" t="s">
        <v>313</v>
      </c>
      <c r="G272" s="900">
        <v>682499</v>
      </c>
      <c r="H272" s="900">
        <v>2098724</v>
      </c>
      <c r="I272" s="904">
        <f aca="true" t="shared" si="10" ref="I272:I279">H272/G272</f>
        <v>3.0750579854329456</v>
      </c>
      <c r="J272" s="693"/>
      <c r="K272" s="432"/>
      <c r="L272" s="433"/>
      <c r="M272" s="1022"/>
      <c r="N272" s="881"/>
      <c r="O272" s="436"/>
    </row>
    <row r="273" spans="1:15" ht="12.75">
      <c r="A273" s="346"/>
      <c r="B273" s="354">
        <v>3</v>
      </c>
      <c r="C273" s="1603" t="s">
        <v>228</v>
      </c>
      <c r="D273" s="1603"/>
      <c r="E273" s="1603"/>
      <c r="F273" s="977" t="s">
        <v>313</v>
      </c>
      <c r="G273" s="1110">
        <v>40962</v>
      </c>
      <c r="H273" s="881">
        <v>145700</v>
      </c>
      <c r="I273" s="904">
        <f t="shared" si="10"/>
        <v>3.5569552267955666</v>
      </c>
      <c r="J273" s="395"/>
      <c r="K273" s="396"/>
      <c r="L273" s="397"/>
      <c r="M273" s="361"/>
      <c r="N273" s="881"/>
      <c r="O273" s="344"/>
    </row>
    <row r="274" spans="1:15" ht="12.75">
      <c r="A274" s="362"/>
      <c r="B274" s="354">
        <v>4</v>
      </c>
      <c r="C274" s="1603" t="s">
        <v>400</v>
      </c>
      <c r="D274" s="1603"/>
      <c r="E274" s="1603"/>
      <c r="F274" s="969" t="s">
        <v>313</v>
      </c>
      <c r="G274" s="1108">
        <v>52515</v>
      </c>
      <c r="H274" s="1113">
        <v>124000</v>
      </c>
      <c r="I274" s="904">
        <f t="shared" si="10"/>
        <v>2.361230124726269</v>
      </c>
      <c r="J274" s="388"/>
      <c r="K274" s="386"/>
      <c r="L274" s="387"/>
      <c r="M274" s="430"/>
      <c r="N274" s="902"/>
      <c r="O274" s="387"/>
    </row>
    <row r="275" spans="1:15" ht="12.75">
      <c r="A275" s="362"/>
      <c r="B275" s="354">
        <v>5</v>
      </c>
      <c r="C275" s="1603" t="s">
        <v>382</v>
      </c>
      <c r="D275" s="1603"/>
      <c r="E275" s="1603"/>
      <c r="F275" s="969" t="s">
        <v>312</v>
      </c>
      <c r="G275" s="1109">
        <v>1050</v>
      </c>
      <c r="H275" s="791">
        <v>6200</v>
      </c>
      <c r="I275" s="904">
        <f t="shared" si="10"/>
        <v>5.904761904761905</v>
      </c>
      <c r="J275" s="700"/>
      <c r="K275" s="698"/>
      <c r="L275" s="699"/>
      <c r="M275" s="701"/>
      <c r="N275" s="901"/>
      <c r="O275" s="699"/>
    </row>
    <row r="276" spans="1:15" ht="12.75">
      <c r="A276" s="362"/>
      <c r="B276" s="354">
        <v>6</v>
      </c>
      <c r="C276" s="1603" t="s">
        <v>125</v>
      </c>
      <c r="D276" s="1603"/>
      <c r="E276" s="1603"/>
      <c r="F276" s="969" t="s">
        <v>313</v>
      </c>
      <c r="G276" s="1111">
        <v>9453</v>
      </c>
      <c r="H276" s="1112">
        <v>24800</v>
      </c>
      <c r="I276" s="904">
        <f t="shared" si="10"/>
        <v>2.6235057653654925</v>
      </c>
      <c r="J276" s="415"/>
      <c r="K276" s="406"/>
      <c r="L276" s="408"/>
      <c r="M276" s="363"/>
      <c r="N276" s="900"/>
      <c r="O276" s="405"/>
    </row>
    <row r="277" spans="1:15" ht="12.75">
      <c r="A277" s="362"/>
      <c r="B277" s="354">
        <v>7</v>
      </c>
      <c r="C277" s="185" t="s">
        <v>383</v>
      </c>
      <c r="D277" s="197"/>
      <c r="E277" s="197"/>
      <c r="F277" s="969" t="s">
        <v>313</v>
      </c>
      <c r="G277" s="1111">
        <v>1050</v>
      </c>
      <c r="H277" s="1112">
        <v>9299</v>
      </c>
      <c r="I277" s="904">
        <f t="shared" si="10"/>
        <v>8.856190476190477</v>
      </c>
      <c r="J277" s="415"/>
      <c r="K277" s="406"/>
      <c r="L277" s="408"/>
      <c r="M277" s="363"/>
      <c r="N277" s="900"/>
      <c r="O277" s="405"/>
    </row>
    <row r="278" spans="1:15" ht="13.5" thickBot="1">
      <c r="A278" s="583"/>
      <c r="B278" s="584" t="s">
        <v>154</v>
      </c>
      <c r="C278" s="582" t="s">
        <v>155</v>
      </c>
      <c r="D278" s="582"/>
      <c r="E278" s="582"/>
      <c r="F278" s="972"/>
      <c r="G278" s="357">
        <f>SUM(G271:G277)</f>
        <v>787529</v>
      </c>
      <c r="H278" s="588">
        <f>SUM(H271:H277)</f>
        <v>2408723</v>
      </c>
      <c r="I278" s="391">
        <f t="shared" si="10"/>
        <v>3.058583239474356</v>
      </c>
      <c r="J278" s="393"/>
      <c r="K278" s="588"/>
      <c r="L278" s="391"/>
      <c r="M278" s="599"/>
      <c r="N278" s="588"/>
      <c r="O278" s="391"/>
    </row>
    <row r="279" spans="1:15" ht="14.25" thickBot="1" thickTop="1">
      <c r="A279" s="1606" t="s">
        <v>143</v>
      </c>
      <c r="B279" s="1607"/>
      <c r="C279" s="1607"/>
      <c r="D279" s="1607"/>
      <c r="E279" s="1607"/>
      <c r="F279" s="976"/>
      <c r="G279" s="401">
        <f>G200+G269</f>
        <v>104544563</v>
      </c>
      <c r="H279" s="400">
        <f>H200+H269</f>
        <v>210806434</v>
      </c>
      <c r="I279" s="394">
        <f t="shared" si="10"/>
        <v>2.0164265644307107</v>
      </c>
      <c r="J279" s="399">
        <f>J200+J269</f>
        <v>28183045</v>
      </c>
      <c r="K279" s="400">
        <f>K200+K270</f>
        <v>1000000</v>
      </c>
      <c r="L279" s="394">
        <f>K279/J279</f>
        <v>0.03548232634195489</v>
      </c>
      <c r="M279" s="401">
        <f>M200+M278</f>
        <v>1004350</v>
      </c>
      <c r="N279" s="401">
        <f>N200+N278</f>
        <v>1004350</v>
      </c>
      <c r="O279" s="394">
        <f>N279/M279</f>
        <v>1</v>
      </c>
    </row>
    <row r="280" spans="1:15" ht="13.5" thickTop="1">
      <c r="A280" s="756"/>
      <c r="B280" s="756"/>
      <c r="C280" s="756"/>
      <c r="D280" s="756"/>
      <c r="E280" s="756"/>
      <c r="F280" s="756"/>
      <c r="G280" s="757"/>
      <c r="H280" s="757"/>
      <c r="I280" s="758"/>
      <c r="J280" s="757"/>
      <c r="K280" s="757"/>
      <c r="L280" s="758"/>
      <c r="M280" s="757"/>
      <c r="N280" s="757"/>
      <c r="O280" s="758"/>
    </row>
    <row r="281" spans="1:15" ht="12.75">
      <c r="A281" s="756"/>
      <c r="B281" s="756"/>
      <c r="C281" s="756"/>
      <c r="D281" s="756"/>
      <c r="E281" s="756"/>
      <c r="F281" s="756"/>
      <c r="G281" s="757"/>
      <c r="H281" s="757"/>
      <c r="I281" s="758"/>
      <c r="J281" s="757"/>
      <c r="K281" s="757"/>
      <c r="L281" s="758"/>
      <c r="M281" s="757"/>
      <c r="N281" s="757"/>
      <c r="O281" s="758"/>
    </row>
    <row r="282" spans="1:15" ht="12.75">
      <c r="A282" s="756"/>
      <c r="B282" s="756"/>
      <c r="C282" s="756"/>
      <c r="D282" s="756"/>
      <c r="E282" s="756"/>
      <c r="F282" s="756"/>
      <c r="G282" s="757"/>
      <c r="H282" s="757"/>
      <c r="I282" s="758"/>
      <c r="J282" s="757"/>
      <c r="K282" s="757"/>
      <c r="L282" s="758"/>
      <c r="M282" s="757"/>
      <c r="N282" s="757"/>
      <c r="O282" s="758"/>
    </row>
    <row r="283" spans="1:15" ht="12.75">
      <c r="A283" s="756"/>
      <c r="B283" s="756"/>
      <c r="C283" s="756"/>
      <c r="D283" s="756"/>
      <c r="E283" s="756"/>
      <c r="F283" s="756"/>
      <c r="G283" s="757"/>
      <c r="H283" s="757"/>
      <c r="I283" s="758"/>
      <c r="J283" s="757"/>
      <c r="K283" s="757"/>
      <c r="L283" s="758"/>
      <c r="M283" s="757"/>
      <c r="N283" s="757"/>
      <c r="O283" s="758"/>
    </row>
    <row r="284" spans="1:15" ht="12.75">
      <c r="A284" s="756"/>
      <c r="B284" s="756"/>
      <c r="C284" s="756"/>
      <c r="D284" s="756"/>
      <c r="E284" s="756"/>
      <c r="F284" s="756"/>
      <c r="G284" s="757"/>
      <c r="H284" s="757"/>
      <c r="I284" s="758"/>
      <c r="J284" s="757"/>
      <c r="K284" s="757"/>
      <c r="L284" s="758"/>
      <c r="M284" s="757"/>
      <c r="N284" s="757"/>
      <c r="O284" s="758"/>
    </row>
    <row r="285" spans="1:15" ht="12.75">
      <c r="A285" s="334"/>
      <c r="B285" s="1608" t="s">
        <v>289</v>
      </c>
      <c r="C285" s="1608"/>
      <c r="D285" s="1608"/>
      <c r="E285" s="1608"/>
      <c r="F285" s="1608"/>
      <c r="G285" s="1608"/>
      <c r="H285" s="1608"/>
      <c r="I285" s="1608"/>
      <c r="J285" s="1608"/>
      <c r="K285" s="1608"/>
      <c r="L285" s="1608"/>
      <c r="M285" s="1608"/>
      <c r="N285" s="1608"/>
      <c r="O285" s="1608"/>
    </row>
    <row r="286" spans="1:15" ht="12.75">
      <c r="A286" s="1605" t="s">
        <v>618</v>
      </c>
      <c r="B286" s="1605"/>
      <c r="C286" s="1605"/>
      <c r="D286" s="1605"/>
      <c r="E286" s="1605"/>
      <c r="F286" s="1605"/>
      <c r="G286" s="1605"/>
      <c r="H286" s="1605"/>
      <c r="I286" s="1605"/>
      <c r="J286" s="1605"/>
      <c r="K286" s="1605"/>
      <c r="L286" s="1605"/>
      <c r="M286" s="1605"/>
      <c r="N286" s="1605"/>
      <c r="O286" s="1605"/>
    </row>
    <row r="287" spans="1:15" ht="12.75" customHeight="1">
      <c r="A287" s="1643" t="s">
        <v>524</v>
      </c>
      <c r="B287" s="1643"/>
      <c r="C287" s="1643"/>
      <c r="D287" s="1643"/>
      <c r="E287" s="1643"/>
      <c r="F287" s="1643"/>
      <c r="G287" s="1643"/>
      <c r="H287" s="1643"/>
      <c r="I287" s="1643"/>
      <c r="J287" s="1643"/>
      <c r="K287" s="1643"/>
      <c r="L287" s="1643"/>
      <c r="M287" s="1643"/>
      <c r="N287" s="1643"/>
      <c r="O287" s="1643"/>
    </row>
    <row r="288" spans="1:15" ht="13.5" thickBot="1">
      <c r="A288" s="1662" t="s">
        <v>431</v>
      </c>
      <c r="B288" s="1663"/>
      <c r="C288" s="1663"/>
      <c r="D288" s="1663"/>
      <c r="E288" s="1663"/>
      <c r="F288" s="1663"/>
      <c r="G288" s="1663"/>
      <c r="H288" s="1663"/>
      <c r="I288" s="1663"/>
      <c r="J288" s="1663"/>
      <c r="K288" s="1663"/>
      <c r="L288" s="1663"/>
      <c r="M288" s="1663"/>
      <c r="N288" s="1663"/>
      <c r="O288" s="1663"/>
    </row>
    <row r="289" spans="1:15" ht="13.5" thickTop="1">
      <c r="A289" s="1644" t="s">
        <v>0</v>
      </c>
      <c r="B289" s="1620" t="s">
        <v>132</v>
      </c>
      <c r="C289" s="1621"/>
      <c r="D289" s="1621"/>
      <c r="E289" s="1622"/>
      <c r="F289" s="963"/>
      <c r="G289" s="1628" t="s">
        <v>74</v>
      </c>
      <c r="H289" s="1629"/>
      <c r="I289" s="1629"/>
      <c r="J289" s="1629"/>
      <c r="K289" s="1629"/>
      <c r="L289" s="1629"/>
      <c r="M289" s="1629"/>
      <c r="N289" s="1629"/>
      <c r="O289" s="1630"/>
    </row>
    <row r="290" spans="1:15" ht="22.5">
      <c r="A290" s="1645"/>
      <c r="B290" s="1623"/>
      <c r="C290" s="1624"/>
      <c r="D290" s="1624"/>
      <c r="E290" s="1625"/>
      <c r="F290" s="966" t="s">
        <v>311</v>
      </c>
      <c r="G290" s="1666" t="s">
        <v>359</v>
      </c>
      <c r="H290" s="1666"/>
      <c r="I290" s="1666"/>
      <c r="J290" s="1609"/>
      <c r="K290" s="1610"/>
      <c r="L290" s="1648"/>
      <c r="M290" s="1677"/>
      <c r="N290" s="1610"/>
      <c r="O290" s="1648"/>
    </row>
    <row r="291" spans="1:15" ht="12.75">
      <c r="A291" s="1645"/>
      <c r="B291" s="1623"/>
      <c r="C291" s="1624"/>
      <c r="D291" s="1624"/>
      <c r="E291" s="1625"/>
      <c r="F291" s="964"/>
      <c r="G291" s="338" t="s">
        <v>134</v>
      </c>
      <c r="H291" s="336" t="s">
        <v>76</v>
      </c>
      <c r="I291" s="1664" t="s">
        <v>135</v>
      </c>
      <c r="J291" s="335" t="s">
        <v>134</v>
      </c>
      <c r="K291" s="336" t="s">
        <v>76</v>
      </c>
      <c r="L291" s="1626" t="s">
        <v>135</v>
      </c>
      <c r="M291" s="338" t="s">
        <v>134</v>
      </c>
      <c r="N291" s="336" t="s">
        <v>76</v>
      </c>
      <c r="O291" s="1626" t="s">
        <v>135</v>
      </c>
    </row>
    <row r="292" spans="1:15" ht="12.75">
      <c r="A292" s="1645"/>
      <c r="B292" s="1623"/>
      <c r="C292" s="1624"/>
      <c r="D292" s="1624"/>
      <c r="E292" s="1625"/>
      <c r="F292" s="964"/>
      <c r="G292" s="1616" t="s">
        <v>78</v>
      </c>
      <c r="H292" s="1610"/>
      <c r="I292" s="1678"/>
      <c r="J292" s="1609" t="s">
        <v>78</v>
      </c>
      <c r="K292" s="1610"/>
      <c r="L292" s="1627"/>
      <c r="M292" s="1616" t="s">
        <v>78</v>
      </c>
      <c r="N292" s="1610"/>
      <c r="O292" s="1627"/>
    </row>
    <row r="293" spans="1:15" ht="12.75">
      <c r="A293" s="1645"/>
      <c r="B293" s="1647"/>
      <c r="C293" s="1670"/>
      <c r="D293" s="1670"/>
      <c r="E293" s="1671"/>
      <c r="F293" s="965"/>
      <c r="G293" s="338">
        <v>28</v>
      </c>
      <c r="H293" s="336">
        <v>29</v>
      </c>
      <c r="I293" s="402">
        <v>30</v>
      </c>
      <c r="J293" s="335">
        <v>31</v>
      </c>
      <c r="K293" s="336">
        <v>32</v>
      </c>
      <c r="L293" s="337">
        <v>33</v>
      </c>
      <c r="M293" s="338">
        <v>34</v>
      </c>
      <c r="N293" s="336">
        <v>35</v>
      </c>
      <c r="O293" s="337">
        <v>36</v>
      </c>
    </row>
    <row r="294" spans="1:15" ht="12.75">
      <c r="A294" s="1655" t="s">
        <v>147</v>
      </c>
      <c r="B294" s="1656"/>
      <c r="C294" s="1656"/>
      <c r="D294" s="1656"/>
      <c r="E294" s="1657"/>
      <c r="F294" s="1300"/>
      <c r="G294" s="342"/>
      <c r="H294" s="343"/>
      <c r="I294" s="344"/>
      <c r="J294" s="343"/>
      <c r="K294" s="343"/>
      <c r="L294" s="344"/>
      <c r="M294" s="343"/>
      <c r="N294" s="343"/>
      <c r="O294" s="344"/>
    </row>
    <row r="295" spans="1:15" ht="12.75">
      <c r="A295" s="346" t="s">
        <v>19</v>
      </c>
      <c r="B295" s="347" t="s">
        <v>148</v>
      </c>
      <c r="C295" s="348"/>
      <c r="D295" s="348"/>
      <c r="E295" s="349"/>
      <c r="F295" s="1301"/>
      <c r="G295" s="350"/>
      <c r="H295" s="351"/>
      <c r="I295" s="352"/>
      <c r="J295" s="375"/>
      <c r="L295" s="376"/>
      <c r="M295" s="351"/>
      <c r="N295" s="351"/>
      <c r="O295" s="352"/>
    </row>
    <row r="296" spans="1:15" ht="12.75">
      <c r="A296" s="346"/>
      <c r="B296" s="754" t="s">
        <v>19</v>
      </c>
      <c r="C296" s="1639" t="s">
        <v>216</v>
      </c>
      <c r="D296" s="1639"/>
      <c r="E296" s="1640"/>
      <c r="F296" s="946" t="s">
        <v>313</v>
      </c>
      <c r="G296" s="360"/>
      <c r="H296" s="358"/>
      <c r="I296" s="391"/>
      <c r="J296" s="358"/>
      <c r="K296" s="375"/>
      <c r="L296" s="392"/>
      <c r="M296" s="358"/>
      <c r="N296" s="358"/>
      <c r="O296" s="391"/>
    </row>
    <row r="297" spans="1:15" ht="12.75">
      <c r="A297" s="346"/>
      <c r="B297" s="754" t="s">
        <v>20</v>
      </c>
      <c r="C297" s="1603" t="s">
        <v>214</v>
      </c>
      <c r="D297" s="1603"/>
      <c r="E297" s="1604"/>
      <c r="F297" s="355" t="s">
        <v>312</v>
      </c>
      <c r="G297" s="360"/>
      <c r="H297" s="358"/>
      <c r="I297" s="391"/>
      <c r="J297" s="358"/>
      <c r="K297" s="358"/>
      <c r="L297" s="392"/>
      <c r="M297" s="358"/>
      <c r="N297" s="358"/>
      <c r="O297" s="391"/>
    </row>
    <row r="298" spans="1:15" ht="12.75">
      <c r="A298" s="346"/>
      <c r="B298" s="754" t="s">
        <v>31</v>
      </c>
      <c r="C298" s="355" t="s">
        <v>385</v>
      </c>
      <c r="D298" s="355"/>
      <c r="E298" s="356"/>
      <c r="F298" s="355" t="s">
        <v>313</v>
      </c>
      <c r="G298" s="360"/>
      <c r="H298" s="358"/>
      <c r="I298" s="391"/>
      <c r="J298" s="358"/>
      <c r="K298" s="358"/>
      <c r="L298" s="392"/>
      <c r="M298" s="358"/>
      <c r="N298" s="358"/>
      <c r="O298" s="391"/>
    </row>
    <row r="299" spans="1:15" ht="12.75">
      <c r="A299" s="346"/>
      <c r="B299" s="754" t="s">
        <v>33</v>
      </c>
      <c r="C299" s="1634" t="s">
        <v>432</v>
      </c>
      <c r="D299" s="1634"/>
      <c r="E299" s="1635"/>
      <c r="F299" s="946" t="s">
        <v>312</v>
      </c>
      <c r="G299" s="360"/>
      <c r="H299" s="358"/>
      <c r="I299" s="391"/>
      <c r="J299" s="358"/>
      <c r="K299" s="358"/>
      <c r="L299" s="392"/>
      <c r="M299" s="358"/>
      <c r="N299" s="358"/>
      <c r="O299" s="391"/>
    </row>
    <row r="300" spans="1:15" ht="12.75">
      <c r="A300" s="346"/>
      <c r="B300" s="754" t="s">
        <v>80</v>
      </c>
      <c r="C300" s="1603" t="s">
        <v>217</v>
      </c>
      <c r="D300" s="1603"/>
      <c r="E300" s="1604"/>
      <c r="F300" s="355" t="s">
        <v>312</v>
      </c>
      <c r="G300" s="360"/>
      <c r="H300" s="358"/>
      <c r="I300" s="391"/>
      <c r="J300" s="358"/>
      <c r="K300" s="358"/>
      <c r="L300" s="359"/>
      <c r="M300" s="358"/>
      <c r="N300" s="358"/>
      <c r="O300" s="391"/>
    </row>
    <row r="301" spans="1:15" ht="12.75">
      <c r="A301" s="346"/>
      <c r="B301" s="754" t="s">
        <v>81</v>
      </c>
      <c r="C301" s="1603" t="s">
        <v>386</v>
      </c>
      <c r="D301" s="1603"/>
      <c r="E301" s="1604"/>
      <c r="F301" s="946" t="s">
        <v>312</v>
      </c>
      <c r="G301" s="360"/>
      <c r="H301" s="358"/>
      <c r="I301" s="391"/>
      <c r="J301" s="358"/>
      <c r="K301" s="358"/>
      <c r="L301" s="359"/>
      <c r="M301" s="358"/>
      <c r="N301" s="358"/>
      <c r="O301" s="391"/>
    </row>
    <row r="302" spans="1:15" ht="12.75">
      <c r="A302" s="346"/>
      <c r="B302" s="754" t="s">
        <v>82</v>
      </c>
      <c r="C302" s="1603" t="s">
        <v>360</v>
      </c>
      <c r="D302" s="1603"/>
      <c r="E302" s="1604"/>
      <c r="F302" s="355" t="s">
        <v>312</v>
      </c>
      <c r="G302" s="360"/>
      <c r="H302" s="358"/>
      <c r="I302" s="391"/>
      <c r="J302" s="358"/>
      <c r="K302" s="358"/>
      <c r="L302" s="359"/>
      <c r="M302" s="358"/>
      <c r="N302" s="358"/>
      <c r="O302" s="391"/>
    </row>
    <row r="303" spans="1:15" ht="12.75">
      <c r="A303" s="346"/>
      <c r="B303" s="754" t="s">
        <v>83</v>
      </c>
      <c r="C303" s="355" t="s">
        <v>397</v>
      </c>
      <c r="D303" s="355"/>
      <c r="E303" s="356"/>
      <c r="F303" s="355" t="s">
        <v>312</v>
      </c>
      <c r="G303" s="360"/>
      <c r="H303" s="358"/>
      <c r="I303" s="391"/>
      <c r="J303" s="358"/>
      <c r="K303" s="358"/>
      <c r="L303" s="359"/>
      <c r="M303" s="358"/>
      <c r="N303" s="358"/>
      <c r="O303" s="391"/>
    </row>
    <row r="304" spans="1:15" ht="12.75">
      <c r="A304" s="346"/>
      <c r="B304" s="754" t="s">
        <v>84</v>
      </c>
      <c r="C304" s="1603" t="s">
        <v>215</v>
      </c>
      <c r="D304" s="1603"/>
      <c r="E304" s="1604"/>
      <c r="F304" s="946" t="s">
        <v>312</v>
      </c>
      <c r="G304" s="360"/>
      <c r="H304" s="358"/>
      <c r="I304" s="391"/>
      <c r="J304" s="358"/>
      <c r="K304" s="358"/>
      <c r="L304" s="392"/>
      <c r="M304" s="358"/>
      <c r="N304" s="358"/>
      <c r="O304" s="391"/>
    </row>
    <row r="305" spans="1:15" ht="12.75">
      <c r="A305" s="346"/>
      <c r="B305" s="754" t="s">
        <v>85</v>
      </c>
      <c r="C305" s="1603" t="s">
        <v>387</v>
      </c>
      <c r="D305" s="1603"/>
      <c r="E305" s="1604"/>
      <c r="F305" s="946" t="s">
        <v>312</v>
      </c>
      <c r="G305" s="360"/>
      <c r="H305" s="358"/>
      <c r="I305" s="391"/>
      <c r="J305" s="358"/>
      <c r="K305" s="358"/>
      <c r="L305" s="359"/>
      <c r="M305" s="358"/>
      <c r="N305" s="358"/>
      <c r="O305" s="391"/>
    </row>
    <row r="306" spans="1:15" ht="12.75">
      <c r="A306" s="346"/>
      <c r="B306" s="754" t="s">
        <v>86</v>
      </c>
      <c r="C306" s="1603" t="s">
        <v>388</v>
      </c>
      <c r="D306" s="1603"/>
      <c r="E306" s="1604"/>
      <c r="F306" s="355" t="s">
        <v>313</v>
      </c>
      <c r="G306" s="360"/>
      <c r="H306" s="358"/>
      <c r="I306" s="391"/>
      <c r="J306" s="358"/>
      <c r="K306" s="358"/>
      <c r="L306" s="359"/>
      <c r="M306" s="358"/>
      <c r="N306" s="358"/>
      <c r="O306" s="391"/>
    </row>
    <row r="307" spans="1:15" ht="12.75">
      <c r="A307" s="346"/>
      <c r="B307" s="754" t="s">
        <v>87</v>
      </c>
      <c r="C307" s="1603" t="s">
        <v>471</v>
      </c>
      <c r="D307" s="1603"/>
      <c r="E307" s="1604"/>
      <c r="F307" s="946" t="s">
        <v>312</v>
      </c>
      <c r="G307" s="360"/>
      <c r="H307" s="358"/>
      <c r="I307" s="391"/>
      <c r="J307" s="358"/>
      <c r="K307" s="358"/>
      <c r="L307" s="359"/>
      <c r="M307" s="358"/>
      <c r="N307" s="358"/>
      <c r="O307" s="391"/>
    </row>
    <row r="308" spans="1:15" ht="12.75">
      <c r="A308" s="346"/>
      <c r="B308" s="754" t="s">
        <v>88</v>
      </c>
      <c r="C308" s="1603" t="s">
        <v>389</v>
      </c>
      <c r="D308" s="1603"/>
      <c r="E308" s="1604"/>
      <c r="F308" s="355" t="s">
        <v>313</v>
      </c>
      <c r="G308" s="360"/>
      <c r="H308" s="358"/>
      <c r="I308" s="391"/>
      <c r="J308" s="358"/>
      <c r="K308" s="358"/>
      <c r="L308" s="359"/>
      <c r="M308" s="358"/>
      <c r="N308" s="358"/>
      <c r="O308" s="391"/>
    </row>
    <row r="309" spans="1:15" ht="12.75">
      <c r="A309" s="346"/>
      <c r="B309" s="754" t="s">
        <v>93</v>
      </c>
      <c r="C309" s="1603" t="s">
        <v>472</v>
      </c>
      <c r="D309" s="1603"/>
      <c r="E309" s="1604"/>
      <c r="F309" s="946" t="s">
        <v>312</v>
      </c>
      <c r="G309" s="360"/>
      <c r="H309" s="358"/>
      <c r="I309" s="391"/>
      <c r="J309" s="358"/>
      <c r="K309" s="358"/>
      <c r="L309" s="359"/>
      <c r="M309" s="358"/>
      <c r="N309" s="358"/>
      <c r="O309" s="391"/>
    </row>
    <row r="310" spans="1:15" ht="12.75">
      <c r="A310" s="346"/>
      <c r="B310" s="754" t="s">
        <v>94</v>
      </c>
      <c r="C310" s="1603" t="s">
        <v>445</v>
      </c>
      <c r="D310" s="1603"/>
      <c r="E310" s="1604"/>
      <c r="F310" s="946" t="s">
        <v>312</v>
      </c>
      <c r="G310" s="360"/>
      <c r="H310" s="358"/>
      <c r="I310" s="391"/>
      <c r="J310" s="358"/>
      <c r="K310" s="358"/>
      <c r="L310" s="359"/>
      <c r="M310" s="358"/>
      <c r="N310" s="358"/>
      <c r="O310" s="391"/>
    </row>
    <row r="311" spans="1:15" ht="12.75">
      <c r="A311" s="346"/>
      <c r="B311" s="754" t="s">
        <v>95</v>
      </c>
      <c r="C311" s="1603" t="s">
        <v>390</v>
      </c>
      <c r="D311" s="1603"/>
      <c r="E311" s="1604"/>
      <c r="F311" s="355" t="s">
        <v>313</v>
      </c>
      <c r="G311" s="360"/>
      <c r="H311" s="358"/>
      <c r="I311" s="391"/>
      <c r="J311" s="358"/>
      <c r="K311" s="358"/>
      <c r="L311" s="359"/>
      <c r="M311" s="358"/>
      <c r="N311" s="358"/>
      <c r="O311" s="391"/>
    </row>
    <row r="312" spans="1:15" ht="12.75">
      <c r="A312" s="346"/>
      <c r="B312" s="754" t="s">
        <v>96</v>
      </c>
      <c r="C312" s="1603" t="s">
        <v>391</v>
      </c>
      <c r="D312" s="1603"/>
      <c r="E312" s="1604"/>
      <c r="F312" s="355" t="s">
        <v>313</v>
      </c>
      <c r="G312" s="360"/>
      <c r="H312" s="358"/>
      <c r="I312" s="391"/>
      <c r="J312" s="358"/>
      <c r="K312" s="358"/>
      <c r="L312" s="359"/>
      <c r="M312" s="358"/>
      <c r="N312" s="358"/>
      <c r="O312" s="391"/>
    </row>
    <row r="313" spans="1:15" ht="12.75">
      <c r="A313" s="346"/>
      <c r="B313" s="754" t="s">
        <v>97</v>
      </c>
      <c r="C313" s="1603" t="s">
        <v>392</v>
      </c>
      <c r="D313" s="1603"/>
      <c r="E313" s="1604"/>
      <c r="F313" s="355" t="s">
        <v>313</v>
      </c>
      <c r="G313" s="360"/>
      <c r="H313" s="358"/>
      <c r="I313" s="391"/>
      <c r="J313" s="358"/>
      <c r="K313" s="358"/>
      <c r="L313" s="359"/>
      <c r="M313" s="358"/>
      <c r="N313" s="358"/>
      <c r="O313" s="391"/>
    </row>
    <row r="314" spans="1:15" ht="12.75">
      <c r="A314" s="346"/>
      <c r="B314" s="754" t="s">
        <v>98</v>
      </c>
      <c r="C314" s="1603" t="s">
        <v>218</v>
      </c>
      <c r="D314" s="1603"/>
      <c r="E314" s="1604"/>
      <c r="F314" s="946" t="s">
        <v>313</v>
      </c>
      <c r="G314" s="360"/>
      <c r="H314" s="358"/>
      <c r="I314" s="391"/>
      <c r="J314" s="358"/>
      <c r="K314" s="358"/>
      <c r="L314" s="359"/>
      <c r="M314" s="358"/>
      <c r="N314" s="358"/>
      <c r="O314" s="391"/>
    </row>
    <row r="315" spans="1:15" ht="12.75">
      <c r="A315" s="346"/>
      <c r="B315" s="754" t="s">
        <v>475</v>
      </c>
      <c r="C315" s="355" t="s">
        <v>473</v>
      </c>
      <c r="D315" s="355"/>
      <c r="E315" s="356"/>
      <c r="F315" s="946" t="s">
        <v>312</v>
      </c>
      <c r="G315" s="360"/>
      <c r="H315" s="358"/>
      <c r="I315" s="391"/>
      <c r="J315" s="358"/>
      <c r="K315" s="358"/>
      <c r="L315" s="359"/>
      <c r="M315" s="358"/>
      <c r="N315" s="358"/>
      <c r="O315" s="391"/>
    </row>
    <row r="316" spans="1:15" ht="12.75">
      <c r="A316" s="346"/>
      <c r="B316" s="754" t="s">
        <v>476</v>
      </c>
      <c r="C316" s="355" t="s">
        <v>136</v>
      </c>
      <c r="D316" s="355"/>
      <c r="E316" s="356"/>
      <c r="F316" s="946" t="s">
        <v>313</v>
      </c>
      <c r="G316" s="360"/>
      <c r="H316" s="358"/>
      <c r="I316" s="391"/>
      <c r="J316" s="358"/>
      <c r="K316" s="358"/>
      <c r="L316" s="359"/>
      <c r="M316" s="358"/>
      <c r="N316" s="358"/>
      <c r="O316" s="391"/>
    </row>
    <row r="317" spans="1:15" ht="12.75">
      <c r="A317" s="346"/>
      <c r="B317" s="754" t="s">
        <v>477</v>
      </c>
      <c r="C317" s="1603" t="s">
        <v>219</v>
      </c>
      <c r="D317" s="1603"/>
      <c r="E317" s="1604"/>
      <c r="F317" s="355" t="s">
        <v>313</v>
      </c>
      <c r="G317" s="360"/>
      <c r="H317" s="358"/>
      <c r="I317" s="391"/>
      <c r="J317" s="358"/>
      <c r="K317" s="358"/>
      <c r="L317" s="359"/>
      <c r="M317" s="358"/>
      <c r="N317" s="358"/>
      <c r="O317" s="391"/>
    </row>
    <row r="318" spans="1:15" ht="12.75">
      <c r="A318" s="346"/>
      <c r="B318" s="754" t="s">
        <v>478</v>
      </c>
      <c r="C318" s="1603" t="s">
        <v>220</v>
      </c>
      <c r="D318" s="1603"/>
      <c r="E318" s="1604"/>
      <c r="F318" s="355" t="s">
        <v>313</v>
      </c>
      <c r="G318" s="360"/>
      <c r="H318" s="358"/>
      <c r="I318" s="391"/>
      <c r="J318" s="358"/>
      <c r="K318" s="358"/>
      <c r="L318" s="359"/>
      <c r="M318" s="358"/>
      <c r="N318" s="358"/>
      <c r="O318" s="391"/>
    </row>
    <row r="319" spans="1:15" ht="12.75">
      <c r="A319" s="346"/>
      <c r="B319" s="754" t="s">
        <v>479</v>
      </c>
      <c r="C319" s="1603" t="s">
        <v>393</v>
      </c>
      <c r="D319" s="1603"/>
      <c r="E319" s="1604"/>
      <c r="F319" s="355" t="s">
        <v>313</v>
      </c>
      <c r="G319" s="360"/>
      <c r="H319" s="358"/>
      <c r="I319" s="391"/>
      <c r="J319" s="358"/>
      <c r="K319" s="358"/>
      <c r="L319" s="359"/>
      <c r="M319" s="358"/>
      <c r="N319" s="358"/>
      <c r="O319" s="391"/>
    </row>
    <row r="320" spans="1:15" ht="12.75">
      <c r="A320" s="346"/>
      <c r="B320" s="754" t="s">
        <v>480</v>
      </c>
      <c r="C320" s="1603" t="s">
        <v>225</v>
      </c>
      <c r="D320" s="1603"/>
      <c r="E320" s="1603"/>
      <c r="F320" s="1303" t="s">
        <v>312</v>
      </c>
      <c r="G320" s="360"/>
      <c r="H320" s="358"/>
      <c r="I320" s="391"/>
      <c r="J320" s="358"/>
      <c r="K320" s="358"/>
      <c r="L320" s="359"/>
      <c r="M320" s="358"/>
      <c r="N320" s="358"/>
      <c r="O320" s="391"/>
    </row>
    <row r="321" spans="1:15" ht="12.75">
      <c r="A321" s="346"/>
      <c r="B321" s="754" t="s">
        <v>481</v>
      </c>
      <c r="C321" s="1603" t="s">
        <v>394</v>
      </c>
      <c r="D321" s="1603"/>
      <c r="E321" s="1604"/>
      <c r="F321" s="355" t="s">
        <v>312</v>
      </c>
      <c r="G321" s="363"/>
      <c r="H321" s="364"/>
      <c r="I321" s="391"/>
      <c r="J321" s="364"/>
      <c r="K321" s="364"/>
      <c r="L321" s="359"/>
      <c r="M321" s="358"/>
      <c r="N321" s="358"/>
      <c r="O321" s="391"/>
    </row>
    <row r="322" spans="1:15" ht="12.75">
      <c r="A322" s="346"/>
      <c r="B322" s="754" t="s">
        <v>482</v>
      </c>
      <c r="C322" s="1634" t="s">
        <v>474</v>
      </c>
      <c r="D322" s="1634"/>
      <c r="E322" s="1635"/>
      <c r="F322" s="355" t="s">
        <v>312</v>
      </c>
      <c r="G322" s="363"/>
      <c r="H322" s="364"/>
      <c r="I322" s="391"/>
      <c r="J322" s="364"/>
      <c r="K322" s="364"/>
      <c r="L322" s="359"/>
      <c r="M322" s="358"/>
      <c r="N322" s="358"/>
      <c r="O322" s="391"/>
    </row>
    <row r="323" spans="1:15" ht="12.75">
      <c r="A323" s="362"/>
      <c r="B323" s="754" t="s">
        <v>483</v>
      </c>
      <c r="C323" s="1603" t="s">
        <v>221</v>
      </c>
      <c r="D323" s="1603"/>
      <c r="E323" s="1604"/>
      <c r="F323" s="355" t="s">
        <v>312</v>
      </c>
      <c r="G323" s="363"/>
      <c r="H323" s="364"/>
      <c r="I323" s="391"/>
      <c r="J323" s="364"/>
      <c r="K323" s="364"/>
      <c r="L323" s="359"/>
      <c r="M323" s="358"/>
      <c r="N323" s="358"/>
      <c r="O323" s="391"/>
    </row>
    <row r="324" spans="1:15" ht="13.5" thickBot="1">
      <c r="A324" s="362"/>
      <c r="B324" s="754" t="s">
        <v>484</v>
      </c>
      <c r="C324" s="1603" t="s">
        <v>361</v>
      </c>
      <c r="D324" s="1603"/>
      <c r="E324" s="1604"/>
      <c r="F324" s="946" t="s">
        <v>313</v>
      </c>
      <c r="G324" s="363"/>
      <c r="H324" s="364"/>
      <c r="I324" s="424"/>
      <c r="J324" s="364"/>
      <c r="K324" s="364"/>
      <c r="L324" s="365"/>
      <c r="M324" s="364"/>
      <c r="N324" s="364"/>
      <c r="O324" s="424"/>
    </row>
    <row r="325" spans="1:15" ht="14.25" thickBot="1" thickTop="1">
      <c r="A325" s="1601" t="s">
        <v>137</v>
      </c>
      <c r="B325" s="1602"/>
      <c r="C325" s="1602"/>
      <c r="D325" s="1602"/>
      <c r="E325" s="1602"/>
      <c r="F325" s="1304"/>
      <c r="G325" s="1305"/>
      <c r="H325" s="578"/>
      <c r="I325" s="579"/>
      <c r="J325" s="578"/>
      <c r="K325" s="578"/>
      <c r="L325" s="579"/>
      <c r="M325" s="578"/>
      <c r="N325" s="578"/>
      <c r="O325" s="579"/>
    </row>
    <row r="326" spans="1:15" ht="13.5" thickTop="1">
      <c r="A326" s="1350"/>
      <c r="B326" s="1351"/>
      <c r="C326" s="1351"/>
      <c r="D326" s="1351"/>
      <c r="E326" s="1351"/>
      <c r="F326" s="1351"/>
      <c r="G326" s="1355"/>
      <c r="H326" s="1355"/>
      <c r="I326" s="1354"/>
      <c r="J326" s="1355"/>
      <c r="K326" s="1355"/>
      <c r="L326" s="1354"/>
      <c r="M326" s="1355"/>
      <c r="N326" s="1355"/>
      <c r="O326" s="1354"/>
    </row>
    <row r="327" spans="1:15" ht="12.75">
      <c r="A327" s="1350"/>
      <c r="B327" s="1351"/>
      <c r="C327" s="1351"/>
      <c r="D327" s="1351"/>
      <c r="E327" s="1351"/>
      <c r="F327" s="1351"/>
      <c r="G327" s="1355"/>
      <c r="H327" s="1355"/>
      <c r="I327" s="1354"/>
      <c r="J327" s="1355"/>
      <c r="K327" s="1355"/>
      <c r="L327" s="1354"/>
      <c r="M327" s="1355"/>
      <c r="N327" s="1355"/>
      <c r="O327" s="1354"/>
    </row>
    <row r="328" spans="1:15" ht="12.75">
      <c r="A328" s="1350"/>
      <c r="B328" s="1351"/>
      <c r="C328" s="1351"/>
      <c r="D328" s="1351"/>
      <c r="E328" s="1351"/>
      <c r="F328" s="1351"/>
      <c r="G328" s="1355"/>
      <c r="H328" s="1355"/>
      <c r="I328" s="1354"/>
      <c r="J328" s="1355"/>
      <c r="K328" s="1355"/>
      <c r="L328" s="1354"/>
      <c r="M328" s="1355"/>
      <c r="N328" s="1355"/>
      <c r="O328" s="1354"/>
    </row>
    <row r="329" spans="1:15" ht="12.75">
      <c r="A329" s="1350"/>
      <c r="B329" s="1351"/>
      <c r="C329" s="1351"/>
      <c r="D329" s="1351"/>
      <c r="E329" s="1351"/>
      <c r="F329" s="1351"/>
      <c r="G329" s="1355"/>
      <c r="H329" s="1355"/>
      <c r="I329" s="1354"/>
      <c r="J329" s="1355"/>
      <c r="K329" s="1355"/>
      <c r="L329" s="1354"/>
      <c r="M329" s="1355"/>
      <c r="N329" s="1355"/>
      <c r="O329" s="1354"/>
    </row>
    <row r="330" spans="1:15" ht="12.75">
      <c r="A330" s="1350"/>
      <c r="B330" s="1351"/>
      <c r="C330" s="1351"/>
      <c r="D330" s="1351"/>
      <c r="E330" s="1351"/>
      <c r="F330" s="1351"/>
      <c r="G330" s="1355"/>
      <c r="H330" s="1355"/>
      <c r="I330" s="1354"/>
      <c r="J330" s="1355"/>
      <c r="K330" s="1355"/>
      <c r="L330" s="1354"/>
      <c r="M330" s="1355"/>
      <c r="N330" s="1355"/>
      <c r="O330" s="1354"/>
    </row>
    <row r="331" spans="1:15" ht="12.75">
      <c r="A331" s="1350"/>
      <c r="B331" s="1351"/>
      <c r="C331" s="1351"/>
      <c r="D331" s="1351"/>
      <c r="E331" s="1351"/>
      <c r="F331" s="1351"/>
      <c r="G331" s="1355"/>
      <c r="H331" s="1355"/>
      <c r="I331" s="1354"/>
      <c r="J331" s="1355"/>
      <c r="K331" s="1355"/>
      <c r="L331" s="1354"/>
      <c r="M331" s="1355"/>
      <c r="N331" s="1355"/>
      <c r="O331" s="1354"/>
    </row>
    <row r="332" spans="1:15" ht="12.75">
      <c r="A332" s="334"/>
      <c r="B332" s="1608" t="s">
        <v>290</v>
      </c>
      <c r="C332" s="1608"/>
      <c r="D332" s="1608"/>
      <c r="E332" s="1608"/>
      <c r="F332" s="1608"/>
      <c r="G332" s="1608"/>
      <c r="H332" s="1608"/>
      <c r="I332" s="1608"/>
      <c r="J332" s="1608"/>
      <c r="K332" s="1608"/>
      <c r="L332" s="1608"/>
      <c r="M332" s="1608"/>
      <c r="N332" s="1608"/>
      <c r="O332" s="1608"/>
    </row>
    <row r="333" spans="1:15" ht="12.75">
      <c r="A333" s="1605" t="s">
        <v>618</v>
      </c>
      <c r="B333" s="1605"/>
      <c r="C333" s="1605"/>
      <c r="D333" s="1605"/>
      <c r="E333" s="1605"/>
      <c r="F333" s="1605"/>
      <c r="G333" s="1605"/>
      <c r="H333" s="1605"/>
      <c r="I333" s="1605"/>
      <c r="J333" s="1605"/>
      <c r="K333" s="1605"/>
      <c r="L333" s="1605"/>
      <c r="M333" s="1605"/>
      <c r="N333" s="1605"/>
      <c r="O333" s="1605"/>
    </row>
    <row r="334" spans="1:15" ht="12.75" customHeight="1">
      <c r="A334" s="1643" t="s">
        <v>524</v>
      </c>
      <c r="B334" s="1643"/>
      <c r="C334" s="1643"/>
      <c r="D334" s="1643"/>
      <c r="E334" s="1643"/>
      <c r="F334" s="1643"/>
      <c r="G334" s="1643"/>
      <c r="H334" s="1643"/>
      <c r="I334" s="1643"/>
      <c r="J334" s="1643"/>
      <c r="K334" s="1643"/>
      <c r="L334" s="1643"/>
      <c r="M334" s="1643"/>
      <c r="N334" s="1643"/>
      <c r="O334" s="1643"/>
    </row>
    <row r="335" spans="1:15" ht="12.75">
      <c r="A335" s="1662" t="s">
        <v>431</v>
      </c>
      <c r="B335" s="1663"/>
      <c r="C335" s="1663"/>
      <c r="D335" s="1663"/>
      <c r="E335" s="1663"/>
      <c r="F335" s="1663"/>
      <c r="G335" s="1663"/>
      <c r="H335" s="1663"/>
      <c r="I335" s="1663"/>
      <c r="J335" s="1663"/>
      <c r="K335" s="1663"/>
      <c r="L335" s="1663"/>
      <c r="M335" s="1663"/>
      <c r="N335" s="1663"/>
      <c r="O335" s="1663"/>
    </row>
    <row r="336" spans="1:15" ht="13.5" thickBot="1">
      <c r="A336" s="334"/>
      <c r="B336" s="334"/>
      <c r="C336" s="334"/>
      <c r="D336" s="334"/>
      <c r="E336" s="334"/>
      <c r="F336" s="334"/>
      <c r="G336" s="334"/>
      <c r="H336" s="334"/>
      <c r="I336" s="334"/>
      <c r="J336" s="334"/>
      <c r="K336" s="334"/>
      <c r="L336" s="334"/>
      <c r="M336" s="368"/>
      <c r="N336" s="368"/>
      <c r="O336" s="369"/>
    </row>
    <row r="337" spans="1:15" ht="13.5" thickTop="1">
      <c r="A337" s="1644" t="s">
        <v>0</v>
      </c>
      <c r="B337" s="1620" t="s">
        <v>132</v>
      </c>
      <c r="C337" s="1621"/>
      <c r="D337" s="1621"/>
      <c r="E337" s="1622"/>
      <c r="F337" s="963"/>
      <c r="G337" s="1628" t="s">
        <v>74</v>
      </c>
      <c r="H337" s="1629"/>
      <c r="I337" s="1629"/>
      <c r="J337" s="1629"/>
      <c r="K337" s="1629"/>
      <c r="L337" s="1629"/>
      <c r="M337" s="1629"/>
      <c r="N337" s="1629"/>
      <c r="O337" s="1630"/>
    </row>
    <row r="338" spans="1:15" ht="22.5">
      <c r="A338" s="1645"/>
      <c r="B338" s="1623"/>
      <c r="C338" s="1624"/>
      <c r="D338" s="1624"/>
      <c r="E338" s="1625"/>
      <c r="F338" s="966" t="s">
        <v>311</v>
      </c>
      <c r="G338" s="1666" t="s">
        <v>359</v>
      </c>
      <c r="H338" s="1666"/>
      <c r="I338" s="1666"/>
      <c r="J338" s="1609"/>
      <c r="K338" s="1610"/>
      <c r="L338" s="1648"/>
      <c r="M338" s="1677"/>
      <c r="N338" s="1610"/>
      <c r="O338" s="1648"/>
    </row>
    <row r="339" spans="1:15" ht="12.75">
      <c r="A339" s="1645"/>
      <c r="B339" s="1623"/>
      <c r="C339" s="1624"/>
      <c r="D339" s="1624"/>
      <c r="E339" s="1625"/>
      <c r="F339" s="964"/>
      <c r="G339" s="338" t="s">
        <v>134</v>
      </c>
      <c r="H339" s="336" t="s">
        <v>76</v>
      </c>
      <c r="I339" s="1664" t="s">
        <v>135</v>
      </c>
      <c r="J339" s="335" t="s">
        <v>134</v>
      </c>
      <c r="K339" s="336" t="s">
        <v>76</v>
      </c>
      <c r="L339" s="1626" t="s">
        <v>135</v>
      </c>
      <c r="M339" s="338" t="s">
        <v>134</v>
      </c>
      <c r="N339" s="336" t="s">
        <v>76</v>
      </c>
      <c r="O339" s="1626" t="s">
        <v>135</v>
      </c>
    </row>
    <row r="340" spans="1:15" ht="12.75">
      <c r="A340" s="1645"/>
      <c r="B340" s="1623"/>
      <c r="C340" s="1624"/>
      <c r="D340" s="1624"/>
      <c r="E340" s="1625"/>
      <c r="F340" s="964"/>
      <c r="G340" s="1616" t="s">
        <v>78</v>
      </c>
      <c r="H340" s="1610"/>
      <c r="I340" s="1678"/>
      <c r="J340" s="1609" t="s">
        <v>78</v>
      </c>
      <c r="K340" s="1610"/>
      <c r="L340" s="1627"/>
      <c r="M340" s="1616" t="s">
        <v>78</v>
      </c>
      <c r="N340" s="1610"/>
      <c r="O340" s="1627"/>
    </row>
    <row r="341" spans="1:15" ht="12.75">
      <c r="A341" s="1645"/>
      <c r="B341" s="1647"/>
      <c r="C341" s="1670"/>
      <c r="D341" s="1670"/>
      <c r="E341" s="1671"/>
      <c r="F341" s="965"/>
      <c r="G341" s="338">
        <v>28</v>
      </c>
      <c r="H341" s="336">
        <v>29</v>
      </c>
      <c r="I341" s="402">
        <v>30</v>
      </c>
      <c r="J341" s="335">
        <v>31</v>
      </c>
      <c r="K341" s="336">
        <v>32</v>
      </c>
      <c r="L341" s="337">
        <v>33</v>
      </c>
      <c r="M341" s="338">
        <v>34</v>
      </c>
      <c r="N341" s="336">
        <v>35</v>
      </c>
      <c r="O341" s="337">
        <v>36</v>
      </c>
    </row>
    <row r="342" spans="1:15" ht="12.75">
      <c r="A342" s="580"/>
      <c r="B342" s="504" t="s">
        <v>138</v>
      </c>
      <c r="C342" s="412"/>
      <c r="D342" s="412"/>
      <c r="E342" s="412"/>
      <c r="F342" s="968"/>
      <c r="G342" s="409"/>
      <c r="H342" s="587"/>
      <c r="I342" s="589"/>
      <c r="J342" s="587"/>
      <c r="K342" s="587"/>
      <c r="L342" s="589"/>
      <c r="M342" s="590"/>
      <c r="N342" s="587"/>
      <c r="O342" s="589"/>
    </row>
    <row r="343" spans="1:15" ht="12.75">
      <c r="A343" s="346"/>
      <c r="B343" s="754" t="s">
        <v>485</v>
      </c>
      <c r="C343" s="1603" t="s">
        <v>395</v>
      </c>
      <c r="D343" s="1603"/>
      <c r="E343" s="1604"/>
      <c r="F343" s="1174" t="s">
        <v>313</v>
      </c>
      <c r="G343" s="395"/>
      <c r="H343" s="396"/>
      <c r="I343" s="344"/>
      <c r="J343" s="396"/>
      <c r="K343" s="396"/>
      <c r="L343" s="397"/>
      <c r="M343" s="396"/>
      <c r="N343" s="396"/>
      <c r="O343" s="397"/>
    </row>
    <row r="344" spans="1:15" ht="12.75">
      <c r="A344" s="346"/>
      <c r="B344" s="754" t="s">
        <v>486</v>
      </c>
      <c r="C344" s="1603" t="s">
        <v>223</v>
      </c>
      <c r="D344" s="1603"/>
      <c r="E344" s="1604"/>
      <c r="F344" s="1174" t="s">
        <v>313</v>
      </c>
      <c r="G344" s="980"/>
      <c r="H344" s="898"/>
      <c r="I344" s="876"/>
      <c r="J344" s="899"/>
      <c r="K344" s="897"/>
      <c r="L344" s="905"/>
      <c r="M344" s="898"/>
      <c r="N344" s="897"/>
      <c r="O344" s="876"/>
    </row>
    <row r="345" spans="1:15" ht="12.75">
      <c r="A345" s="367"/>
      <c r="B345" s="754" t="s">
        <v>487</v>
      </c>
      <c r="C345" s="1603" t="s">
        <v>224</v>
      </c>
      <c r="D345" s="1603"/>
      <c r="E345" s="1604"/>
      <c r="F345" s="356" t="s">
        <v>313</v>
      </c>
      <c r="G345" s="1328"/>
      <c r="H345" s="1323"/>
      <c r="I345" s="1310"/>
      <c r="J345" s="1328"/>
      <c r="K345" s="1311"/>
      <c r="L345" s="1336"/>
      <c r="M345" s="1323"/>
      <c r="N345" s="1311"/>
      <c r="O345" s="1314"/>
    </row>
    <row r="346" spans="1:15" ht="12.75">
      <c r="A346" s="339"/>
      <c r="B346" s="754" t="s">
        <v>488</v>
      </c>
      <c r="C346" s="355" t="s">
        <v>396</v>
      </c>
      <c r="D346" s="355"/>
      <c r="E346" s="356"/>
      <c r="F346" s="355" t="s">
        <v>312</v>
      </c>
      <c r="G346" s="1335"/>
      <c r="H346" s="1333"/>
      <c r="I346" s="1334"/>
      <c r="J346" s="1330"/>
      <c r="K346" s="1330"/>
      <c r="L346" s="1331"/>
      <c r="M346" s="1332"/>
      <c r="N346" s="1333"/>
      <c r="O346" s="1334"/>
    </row>
    <row r="347" spans="1:15" ht="12.75">
      <c r="A347" s="339"/>
      <c r="B347" s="754"/>
      <c r="C347" s="355"/>
      <c r="D347" s="355"/>
      <c r="E347" s="356"/>
      <c r="F347" s="355"/>
      <c r="G347" s="342"/>
      <c r="H347" s="343"/>
      <c r="I347" s="344"/>
      <c r="J347" s="372"/>
      <c r="K347" s="372"/>
      <c r="L347" s="373"/>
      <c r="M347" s="345"/>
      <c r="N347" s="343"/>
      <c r="O347" s="344"/>
    </row>
    <row r="348" spans="1:15" ht="12.75">
      <c r="A348" s="580">
        <v>1</v>
      </c>
      <c r="B348" s="504" t="s">
        <v>149</v>
      </c>
      <c r="C348" s="412"/>
      <c r="D348" s="412"/>
      <c r="E348" s="412"/>
      <c r="F348" s="968"/>
      <c r="G348" s="409"/>
      <c r="H348" s="587"/>
      <c r="I348" s="589"/>
      <c r="J348" s="587"/>
      <c r="K348" s="587"/>
      <c r="L348" s="589"/>
      <c r="M348" s="590"/>
      <c r="N348" s="587"/>
      <c r="O348" s="589"/>
    </row>
    <row r="349" spans="1:15" ht="12.75">
      <c r="A349" s="1188"/>
      <c r="B349" s="1189"/>
      <c r="C349" s="418"/>
      <c r="D349" s="418"/>
      <c r="E349" s="418"/>
      <c r="F349" s="970"/>
      <c r="G349" s="1193"/>
      <c r="H349" s="429"/>
      <c r="I349" s="427"/>
      <c r="J349" s="429"/>
      <c r="K349" s="429"/>
      <c r="L349" s="427"/>
      <c r="M349" s="428"/>
      <c r="N349" s="429"/>
      <c r="O349" s="427"/>
    </row>
    <row r="350" spans="1:15" ht="12.75">
      <c r="A350" s="1188"/>
      <c r="B350" s="1189"/>
      <c r="C350" s="418"/>
      <c r="D350" s="418"/>
      <c r="E350" s="418"/>
      <c r="F350" s="970"/>
      <c r="G350" s="1193"/>
      <c r="H350" s="429"/>
      <c r="I350" s="427"/>
      <c r="J350" s="429"/>
      <c r="K350" s="429"/>
      <c r="L350" s="427"/>
      <c r="M350" s="428"/>
      <c r="N350" s="429"/>
      <c r="O350" s="427"/>
    </row>
    <row r="351" spans="1:15" ht="12.75">
      <c r="A351" s="416"/>
      <c r="B351" s="417"/>
      <c r="C351" s="418"/>
      <c r="D351" s="418"/>
      <c r="E351" s="418"/>
      <c r="F351" s="970"/>
      <c r="G351" s="425"/>
      <c r="H351" s="426"/>
      <c r="I351" s="427"/>
      <c r="J351" s="426"/>
      <c r="K351" s="426"/>
      <c r="L351" s="427"/>
      <c r="M351" s="428"/>
      <c r="N351" s="429"/>
      <c r="O351" s="427"/>
    </row>
    <row r="352" spans="1:15" ht="12.75">
      <c r="A352" s="421" t="s">
        <v>19</v>
      </c>
      <c r="B352" s="1617" t="s">
        <v>150</v>
      </c>
      <c r="C352" s="1618"/>
      <c r="D352" s="1618"/>
      <c r="E352" s="1619"/>
      <c r="F352" s="971"/>
      <c r="G352" s="360"/>
      <c r="H352" s="358"/>
      <c r="I352" s="359"/>
      <c r="J352" s="358"/>
      <c r="K352" s="358"/>
      <c r="L352" s="359"/>
      <c r="M352" s="361"/>
      <c r="N352" s="358"/>
      <c r="O352" s="359"/>
    </row>
    <row r="353" spans="1:15" ht="12.75">
      <c r="A353" s="697"/>
      <c r="B353" s="414">
        <v>1</v>
      </c>
      <c r="C353" s="1639" t="s">
        <v>216</v>
      </c>
      <c r="D353" s="1639"/>
      <c r="E353" s="1640"/>
      <c r="F353" s="969" t="s">
        <v>313</v>
      </c>
      <c r="G353" s="363"/>
      <c r="H353" s="364"/>
      <c r="I353" s="365"/>
      <c r="J353" s="364"/>
      <c r="K353" s="364"/>
      <c r="L353" s="365"/>
      <c r="M353" s="366"/>
      <c r="N353" s="364"/>
      <c r="O353" s="365"/>
    </row>
    <row r="354" spans="1:15" ht="12.75">
      <c r="A354" s="413"/>
      <c r="B354" s="414">
        <v>2</v>
      </c>
      <c r="C354" s="1603" t="s">
        <v>398</v>
      </c>
      <c r="D354" s="1603"/>
      <c r="E354" s="1603"/>
      <c r="F354" s="969" t="s">
        <v>313</v>
      </c>
      <c r="G354" s="363"/>
      <c r="H354" s="364"/>
      <c r="I354" s="365"/>
      <c r="J354" s="364"/>
      <c r="K354" s="364"/>
      <c r="L354" s="365"/>
      <c r="M354" s="366"/>
      <c r="N354" s="364"/>
      <c r="O354" s="365"/>
    </row>
    <row r="355" spans="1:15" ht="12.75">
      <c r="A355" s="413"/>
      <c r="B355" s="414">
        <v>3</v>
      </c>
      <c r="C355" s="1603" t="s">
        <v>399</v>
      </c>
      <c r="D355" s="1603"/>
      <c r="E355" s="1603"/>
      <c r="F355" s="969" t="s">
        <v>313</v>
      </c>
      <c r="G355" s="363"/>
      <c r="H355" s="364"/>
      <c r="I355" s="365"/>
      <c r="J355" s="364"/>
      <c r="K355" s="364"/>
      <c r="L355" s="365"/>
      <c r="M355" s="366"/>
      <c r="N355" s="364"/>
      <c r="O355" s="365"/>
    </row>
    <row r="356" spans="1:15" ht="12.75">
      <c r="A356" s="413"/>
      <c r="B356" s="581" t="s">
        <v>152</v>
      </c>
      <c r="C356" s="582" t="s">
        <v>151</v>
      </c>
      <c r="D356" s="582"/>
      <c r="E356" s="582"/>
      <c r="F356" s="972" t="s">
        <v>46</v>
      </c>
      <c r="G356" s="363"/>
      <c r="H356" s="364"/>
      <c r="I356" s="365"/>
      <c r="J356" s="364"/>
      <c r="K356" s="364"/>
      <c r="L356" s="365"/>
      <c r="M356" s="366"/>
      <c r="N356" s="364"/>
      <c r="O356" s="365"/>
    </row>
    <row r="357" spans="1:15" ht="12.75">
      <c r="A357" s="413"/>
      <c r="B357" s="884"/>
      <c r="C357" s="1661"/>
      <c r="D357" s="1661"/>
      <c r="E357" s="1683"/>
      <c r="F357" s="969"/>
      <c r="G357" s="363"/>
      <c r="H357" s="364"/>
      <c r="I357" s="365"/>
      <c r="J357" s="364"/>
      <c r="K357" s="364"/>
      <c r="L357" s="365"/>
      <c r="M357" s="366"/>
      <c r="N357" s="364"/>
      <c r="O357" s="365"/>
    </row>
    <row r="358" spans="1:15" ht="12.75">
      <c r="A358" s="413"/>
      <c r="B358" s="884"/>
      <c r="C358" s="1634"/>
      <c r="D358" s="1634"/>
      <c r="E358" s="1635"/>
      <c r="F358" s="977"/>
      <c r="G358" s="363"/>
      <c r="H358" s="364"/>
      <c r="I358" s="365"/>
      <c r="J358" s="364"/>
      <c r="K358" s="364"/>
      <c r="L358" s="365"/>
      <c r="M358" s="366"/>
      <c r="N358" s="364"/>
      <c r="O358" s="365"/>
    </row>
    <row r="359" spans="1:15" ht="12.75">
      <c r="A359" s="580"/>
      <c r="B359" s="581"/>
      <c r="C359" s="582"/>
      <c r="D359" s="582"/>
      <c r="E359" s="755"/>
      <c r="F359" s="972"/>
      <c r="G359" s="363"/>
      <c r="H359" s="364"/>
      <c r="I359" s="365"/>
      <c r="J359" s="364"/>
      <c r="K359" s="364"/>
      <c r="L359" s="365"/>
      <c r="M359" s="366"/>
      <c r="N359" s="364"/>
      <c r="O359" s="365"/>
    </row>
    <row r="360" spans="1:15" ht="12.75">
      <c r="A360" s="1188"/>
      <c r="B360" s="422"/>
      <c r="C360" s="1191"/>
      <c r="D360" s="1191"/>
      <c r="E360" s="1191"/>
      <c r="F360" s="1192"/>
      <c r="G360" s="363"/>
      <c r="H360" s="364"/>
      <c r="I360" s="365"/>
      <c r="J360" s="364"/>
      <c r="K360" s="364"/>
      <c r="L360" s="365"/>
      <c r="M360" s="366"/>
      <c r="N360" s="364"/>
      <c r="O360" s="365"/>
    </row>
    <row r="361" spans="1:15" ht="12.75">
      <c r="A361" s="1188"/>
      <c r="B361" s="422"/>
      <c r="C361" s="1191"/>
      <c r="D361" s="1191"/>
      <c r="E361" s="1191"/>
      <c r="F361" s="1192"/>
      <c r="G361" s="363"/>
      <c r="H361" s="364"/>
      <c r="I361" s="365"/>
      <c r="J361" s="364"/>
      <c r="K361" s="364"/>
      <c r="L361" s="365"/>
      <c r="M361" s="366"/>
      <c r="N361" s="364"/>
      <c r="O361" s="365"/>
    </row>
    <row r="362" spans="1:15" ht="12.75">
      <c r="A362" s="416"/>
      <c r="B362" s="422"/>
      <c r="C362" s="423"/>
      <c r="D362" s="423"/>
      <c r="E362" s="423"/>
      <c r="F362" s="973"/>
      <c r="G362" s="363"/>
      <c r="H362" s="364"/>
      <c r="I362" s="365"/>
      <c r="J362" s="364"/>
      <c r="K362" s="364"/>
      <c r="L362" s="365"/>
      <c r="M362" s="366"/>
      <c r="N362" s="364"/>
      <c r="O362" s="365"/>
    </row>
    <row r="363" spans="1:16" ht="12.75">
      <c r="A363" s="339">
        <v>2</v>
      </c>
      <c r="B363" s="340" t="s">
        <v>153</v>
      </c>
      <c r="C363" s="341"/>
      <c r="D363" s="341"/>
      <c r="E363" s="341"/>
      <c r="F363" s="974"/>
      <c r="G363" s="363"/>
      <c r="H363" s="364"/>
      <c r="I363" s="365"/>
      <c r="J363" s="364"/>
      <c r="K363" s="364"/>
      <c r="L363" s="365"/>
      <c r="M363" s="366"/>
      <c r="N363" s="364"/>
      <c r="O363" s="365"/>
      <c r="P363" s="875"/>
    </row>
    <row r="364" spans="1:15" ht="12.75">
      <c r="A364" s="346"/>
      <c r="B364" s="1659" t="s">
        <v>139</v>
      </c>
      <c r="C364" s="1660"/>
      <c r="D364" s="1660"/>
      <c r="E364" s="1669"/>
      <c r="F364" s="975"/>
      <c r="G364" s="409"/>
      <c r="H364" s="587"/>
      <c r="I364" s="589"/>
      <c r="J364" s="587"/>
      <c r="K364" s="587"/>
      <c r="L364" s="589"/>
      <c r="M364" s="590"/>
      <c r="N364" s="587"/>
      <c r="O364" s="589"/>
    </row>
    <row r="365" spans="1:15" ht="12.75">
      <c r="A365" s="346"/>
      <c r="B365" s="354">
        <v>1</v>
      </c>
      <c r="C365" s="1603" t="s">
        <v>226</v>
      </c>
      <c r="D365" s="1603"/>
      <c r="E365" s="1603"/>
      <c r="F365" s="969" t="s">
        <v>313</v>
      </c>
      <c r="G365" s="591"/>
      <c r="H365" s="592"/>
      <c r="I365" s="593"/>
      <c r="J365" s="592"/>
      <c r="K365" s="592"/>
      <c r="L365" s="593"/>
      <c r="M365" s="594"/>
      <c r="N365" s="595"/>
      <c r="O365" s="596"/>
    </row>
    <row r="366" spans="1:15" ht="12.75">
      <c r="A366" s="346"/>
      <c r="B366" s="354">
        <v>2</v>
      </c>
      <c r="C366" s="1603" t="s">
        <v>227</v>
      </c>
      <c r="D366" s="1603"/>
      <c r="E366" s="1603"/>
      <c r="F366" s="969" t="s">
        <v>313</v>
      </c>
      <c r="G366" s="431"/>
      <c r="H366" s="432"/>
      <c r="I366" s="433"/>
      <c r="J366" s="432"/>
      <c r="K366" s="432"/>
      <c r="L366" s="433"/>
      <c r="M366" s="434"/>
      <c r="N366" s="435"/>
      <c r="O366" s="436"/>
    </row>
    <row r="367" spans="1:15" ht="12.75">
      <c r="A367" s="346"/>
      <c r="B367" s="354">
        <v>3</v>
      </c>
      <c r="C367" s="1603" t="s">
        <v>228</v>
      </c>
      <c r="D367" s="1603"/>
      <c r="E367" s="1603"/>
      <c r="F367" s="977" t="s">
        <v>313</v>
      </c>
      <c r="G367" s="398"/>
      <c r="H367" s="396"/>
      <c r="I367" s="397"/>
      <c r="J367" s="396"/>
      <c r="K367" s="396"/>
      <c r="L367" s="397"/>
      <c r="M367" s="361"/>
      <c r="N367" s="358"/>
      <c r="O367" s="344"/>
    </row>
    <row r="368" spans="1:15" ht="12.75">
      <c r="A368" s="362"/>
      <c r="B368" s="354">
        <v>4</v>
      </c>
      <c r="C368" s="1603" t="s">
        <v>400</v>
      </c>
      <c r="D368" s="1603"/>
      <c r="E368" s="1603"/>
      <c r="F368" s="969" t="s">
        <v>313</v>
      </c>
      <c r="G368" s="385"/>
      <c r="H368" s="386"/>
      <c r="I368" s="387"/>
      <c r="J368" s="386"/>
      <c r="K368" s="386"/>
      <c r="L368" s="387"/>
      <c r="M368" s="430"/>
      <c r="N368" s="410"/>
      <c r="O368" s="387"/>
    </row>
    <row r="369" spans="1:15" ht="12.75">
      <c r="A369" s="362"/>
      <c r="B369" s="354">
        <v>5</v>
      </c>
      <c r="C369" s="1603" t="s">
        <v>382</v>
      </c>
      <c r="D369" s="1603"/>
      <c r="E369" s="1603"/>
      <c r="F369" s="969" t="s">
        <v>312</v>
      </c>
      <c r="G369" s="703"/>
      <c r="H369" s="698"/>
      <c r="I369" s="699"/>
      <c r="J369" s="698"/>
      <c r="K369" s="698"/>
      <c r="L369" s="699"/>
      <c r="M369" s="701"/>
      <c r="N369" s="702"/>
      <c r="O369" s="699"/>
    </row>
    <row r="370" spans="1:15" ht="12.75">
      <c r="A370" s="362"/>
      <c r="B370" s="354">
        <v>6</v>
      </c>
      <c r="C370" s="1603" t="s">
        <v>125</v>
      </c>
      <c r="D370" s="1603"/>
      <c r="E370" s="1603"/>
      <c r="F370" s="969" t="s">
        <v>313</v>
      </c>
      <c r="G370" s="384"/>
      <c r="H370" s="406"/>
      <c r="I370" s="407"/>
      <c r="J370" s="406"/>
      <c r="K370" s="406"/>
      <c r="L370" s="408"/>
      <c r="M370" s="363"/>
      <c r="N370" s="364"/>
      <c r="O370" s="405"/>
    </row>
    <row r="371" spans="1:15" ht="12.75">
      <c r="A371" s="362"/>
      <c r="B371" s="354">
        <v>7</v>
      </c>
      <c r="C371" s="185" t="s">
        <v>383</v>
      </c>
      <c r="D371" s="197"/>
      <c r="E371" s="197"/>
      <c r="F371" s="969" t="s">
        <v>313</v>
      </c>
      <c r="G371" s="384"/>
      <c r="H371" s="406"/>
      <c r="I371" s="407"/>
      <c r="J371" s="406"/>
      <c r="K371" s="406"/>
      <c r="L371" s="408"/>
      <c r="M371" s="366"/>
      <c r="N371" s="364"/>
      <c r="O371" s="405"/>
    </row>
    <row r="372" spans="1:15" ht="13.5" thickBot="1">
      <c r="A372" s="583"/>
      <c r="B372" s="584" t="s">
        <v>154</v>
      </c>
      <c r="C372" s="582" t="s">
        <v>155</v>
      </c>
      <c r="D372" s="582"/>
      <c r="E372" s="582"/>
      <c r="F372" s="972"/>
      <c r="G372" s="357"/>
      <c r="H372" s="588"/>
      <c r="I372" s="391"/>
      <c r="J372" s="588"/>
      <c r="K372" s="588"/>
      <c r="L372" s="391"/>
      <c r="M372" s="393"/>
      <c r="N372" s="588"/>
      <c r="O372" s="391"/>
    </row>
    <row r="373" spans="1:15" ht="14.25" thickBot="1" thickTop="1">
      <c r="A373" s="1606" t="s">
        <v>143</v>
      </c>
      <c r="B373" s="1607"/>
      <c r="C373" s="1607"/>
      <c r="D373" s="1607"/>
      <c r="E373" s="1607"/>
      <c r="F373" s="976"/>
      <c r="G373" s="401"/>
      <c r="H373" s="400"/>
      <c r="I373" s="394"/>
      <c r="J373" s="401"/>
      <c r="K373" s="400"/>
      <c r="L373" s="394"/>
      <c r="M373" s="399"/>
      <c r="N373" s="400"/>
      <c r="O373" s="394"/>
    </row>
    <row r="374" spans="1:15" ht="13.5" thickTop="1">
      <c r="A374" s="756"/>
      <c r="B374" s="756"/>
      <c r="C374" s="756"/>
      <c r="D374" s="756"/>
      <c r="E374" s="756"/>
      <c r="F374" s="756"/>
      <c r="G374" s="757"/>
      <c r="H374" s="757"/>
      <c r="I374" s="758"/>
      <c r="J374" s="757"/>
      <c r="K374" s="757"/>
      <c r="L374" s="758"/>
      <c r="M374" s="757"/>
      <c r="N374" s="757"/>
      <c r="O374" s="758"/>
    </row>
  </sheetData>
  <sheetProtection/>
  <mergeCells count="313">
    <mergeCell ref="C309:E309"/>
    <mergeCell ref="C310:E310"/>
    <mergeCell ref="C26:E26"/>
    <mergeCell ref="C124:E124"/>
    <mergeCell ref="C216:E216"/>
    <mergeCell ref="C64:E64"/>
    <mergeCell ref="C65:E65"/>
    <mergeCell ref="C66:E66"/>
    <mergeCell ref="C249:E249"/>
    <mergeCell ref="C250:E250"/>
    <mergeCell ref="C205:E205"/>
    <mergeCell ref="C299:E299"/>
    <mergeCell ref="C23:E23"/>
    <mergeCell ref="C121:E121"/>
    <mergeCell ref="C213:E213"/>
    <mergeCell ref="C307:E307"/>
    <mergeCell ref="C25:E25"/>
    <mergeCell ref="C123:E123"/>
    <mergeCell ref="C215:E215"/>
    <mergeCell ref="C251:E251"/>
    <mergeCell ref="A4:O4"/>
    <mergeCell ref="C354:E354"/>
    <mergeCell ref="C323:E323"/>
    <mergeCell ref="C165:E165"/>
    <mergeCell ref="C169:E169"/>
    <mergeCell ref="C166:E166"/>
    <mergeCell ref="C207:E207"/>
    <mergeCell ref="C137:E137"/>
    <mergeCell ref="C314:E314"/>
    <mergeCell ref="C202:E202"/>
    <mergeCell ref="B238:O238"/>
    <mergeCell ref="C228:E228"/>
    <mergeCell ref="C208:E208"/>
    <mergeCell ref="C218:E218"/>
    <mergeCell ref="J292:K292"/>
    <mergeCell ref="C320:E320"/>
    <mergeCell ref="C311:E311"/>
    <mergeCell ref="C259:E259"/>
    <mergeCell ref="C260:E260"/>
    <mergeCell ref="C274:E274"/>
    <mergeCell ref="C211:E211"/>
    <mergeCell ref="C263:E263"/>
    <mergeCell ref="C179:E179"/>
    <mergeCell ref="A194:O194"/>
    <mergeCell ref="C369:E369"/>
    <mergeCell ref="A335:O335"/>
    <mergeCell ref="C321:E321"/>
    <mergeCell ref="C297:E297"/>
    <mergeCell ref="C313:E313"/>
    <mergeCell ref="A334:O334"/>
    <mergeCell ref="B332:O332"/>
    <mergeCell ref="A333:O333"/>
    <mergeCell ref="C212:E212"/>
    <mergeCell ref="C261:E261"/>
    <mergeCell ref="A286:O286"/>
    <mergeCell ref="C217:E217"/>
    <mergeCell ref="A243:A247"/>
    <mergeCell ref="C302:E302"/>
    <mergeCell ref="C272:E272"/>
    <mergeCell ref="C317:E317"/>
    <mergeCell ref="C210:E210"/>
    <mergeCell ref="C214:E214"/>
    <mergeCell ref="B99:O99"/>
    <mergeCell ref="C128:E128"/>
    <mergeCell ref="A55:O55"/>
    <mergeCell ref="A103:A107"/>
    <mergeCell ref="C182:E182"/>
    <mergeCell ref="C136:E136"/>
    <mergeCell ref="C120:E120"/>
    <mergeCell ref="C131:E131"/>
    <mergeCell ref="C116:E116"/>
    <mergeCell ref="C125:E125"/>
    <mergeCell ref="B107:E107"/>
    <mergeCell ref="C110:E110"/>
    <mergeCell ref="A108:E108"/>
    <mergeCell ref="C122:E122"/>
    <mergeCell ref="C111:E111"/>
    <mergeCell ref="C119:E119"/>
    <mergeCell ref="C113:E113"/>
    <mergeCell ref="C206:E206"/>
    <mergeCell ref="C37:E37"/>
    <mergeCell ref="C38:E38"/>
    <mergeCell ref="C39:E39"/>
    <mergeCell ref="C40:E40"/>
    <mergeCell ref="A56:O56"/>
    <mergeCell ref="B53:O53"/>
    <mergeCell ref="C118:E118"/>
    <mergeCell ref="C155:E155"/>
    <mergeCell ref="C156:E156"/>
    <mergeCell ref="A54:O54"/>
    <mergeCell ref="A41:E41"/>
    <mergeCell ref="C134:E134"/>
    <mergeCell ref="C180:E180"/>
    <mergeCell ref="C135:E135"/>
    <mergeCell ref="A145:O145"/>
    <mergeCell ref="M150:O150"/>
    <mergeCell ref="I151:I152"/>
    <mergeCell ref="C127:E127"/>
    <mergeCell ref="C157:E157"/>
    <mergeCell ref="B285:O285"/>
    <mergeCell ref="J290:L290"/>
    <mergeCell ref="M292:N292"/>
    <mergeCell ref="M290:O290"/>
    <mergeCell ref="C296:E296"/>
    <mergeCell ref="C304:E304"/>
    <mergeCell ref="B293:E293"/>
    <mergeCell ref="B289:E292"/>
    <mergeCell ref="A294:E294"/>
    <mergeCell ref="C300:E300"/>
    <mergeCell ref="C367:E367"/>
    <mergeCell ref="C114:E114"/>
    <mergeCell ref="C115:E115"/>
    <mergeCell ref="C203:E203"/>
    <mergeCell ref="C181:E181"/>
    <mergeCell ref="A239:O239"/>
    <mergeCell ref="C224:E224"/>
    <mergeCell ref="C133:E133"/>
    <mergeCell ref="I245:I246"/>
    <mergeCell ref="C322:E322"/>
    <mergeCell ref="L245:L246"/>
    <mergeCell ref="C306:E306"/>
    <mergeCell ref="C324:E324"/>
    <mergeCell ref="A279:E279"/>
    <mergeCell ref="G289:O289"/>
    <mergeCell ref="C318:E318"/>
    <mergeCell ref="C312:E312"/>
    <mergeCell ref="C319:E319"/>
    <mergeCell ref="C305:E305"/>
    <mergeCell ref="J246:K246"/>
    <mergeCell ref="C219:E219"/>
    <mergeCell ref="C275:E275"/>
    <mergeCell ref="C308:E308"/>
    <mergeCell ref="C227:E227"/>
    <mergeCell ref="A240:O240"/>
    <mergeCell ref="C271:E271"/>
    <mergeCell ref="B270:E270"/>
    <mergeCell ref="C301:E301"/>
    <mergeCell ref="O291:O292"/>
    <mergeCell ref="G246:H246"/>
    <mergeCell ref="C366:E366"/>
    <mergeCell ref="I339:I340"/>
    <mergeCell ref="C365:E365"/>
    <mergeCell ref="B364:E364"/>
    <mergeCell ref="J340:K340"/>
    <mergeCell ref="B341:E341"/>
    <mergeCell ref="G340:H340"/>
    <mergeCell ref="C343:E343"/>
    <mergeCell ref="C344:E344"/>
    <mergeCell ref="C345:E345"/>
    <mergeCell ref="O245:O246"/>
    <mergeCell ref="A373:E373"/>
    <mergeCell ref="C358:E358"/>
    <mergeCell ref="C355:E355"/>
    <mergeCell ref="B337:E340"/>
    <mergeCell ref="C353:E353"/>
    <mergeCell ref="B352:E352"/>
    <mergeCell ref="A337:A341"/>
    <mergeCell ref="C357:E357"/>
    <mergeCell ref="C370:E370"/>
    <mergeCell ref="C264:E264"/>
    <mergeCell ref="C368:E368"/>
    <mergeCell ref="C223:E223"/>
    <mergeCell ref="C225:E225"/>
    <mergeCell ref="C226:E226"/>
    <mergeCell ref="A288:O288"/>
    <mergeCell ref="A241:O241"/>
    <mergeCell ref="G243:O243"/>
    <mergeCell ref="G244:I244"/>
    <mergeCell ref="M244:O244"/>
    <mergeCell ref="O339:O340"/>
    <mergeCell ref="M340:N340"/>
    <mergeCell ref="A325:E325"/>
    <mergeCell ref="L339:L340"/>
    <mergeCell ref="J338:L338"/>
    <mergeCell ref="M246:N246"/>
    <mergeCell ref="I291:I292"/>
    <mergeCell ref="L291:L292"/>
    <mergeCell ref="B243:E246"/>
    <mergeCell ref="J244:L244"/>
    <mergeCell ref="M196:O196"/>
    <mergeCell ref="O197:O198"/>
    <mergeCell ref="B153:E153"/>
    <mergeCell ref="G337:O337"/>
    <mergeCell ref="G338:I338"/>
    <mergeCell ref="M338:O338"/>
    <mergeCell ref="G290:I290"/>
    <mergeCell ref="A287:O287"/>
    <mergeCell ref="A289:A293"/>
    <mergeCell ref="G292:H292"/>
    <mergeCell ref="A195:A199"/>
    <mergeCell ref="B199:E199"/>
    <mergeCell ref="B195:E198"/>
    <mergeCell ref="A149:A153"/>
    <mergeCell ref="A147:O147"/>
    <mergeCell ref="A146:O146"/>
    <mergeCell ref="J198:K198"/>
    <mergeCell ref="M198:N198"/>
    <mergeCell ref="M152:N152"/>
    <mergeCell ref="I197:I198"/>
    <mergeCell ref="B176:E176"/>
    <mergeCell ref="C178:E178"/>
    <mergeCell ref="C167:E167"/>
    <mergeCell ref="C276:E276"/>
    <mergeCell ref="B258:E258"/>
    <mergeCell ref="B247:E247"/>
    <mergeCell ref="C273:E273"/>
    <mergeCell ref="A193:O193"/>
    <mergeCell ref="C220:E220"/>
    <mergeCell ref="C229:E229"/>
    <mergeCell ref="B103:E106"/>
    <mergeCell ref="L151:L152"/>
    <mergeCell ref="G106:H106"/>
    <mergeCell ref="B191:O191"/>
    <mergeCell ref="A200:E200"/>
    <mergeCell ref="C138:E138"/>
    <mergeCell ref="G150:I150"/>
    <mergeCell ref="G196:I196"/>
    <mergeCell ref="C132:E132"/>
    <mergeCell ref="M104:O104"/>
    <mergeCell ref="I105:I106"/>
    <mergeCell ref="L105:L106"/>
    <mergeCell ref="O105:O106"/>
    <mergeCell ref="G103:O103"/>
    <mergeCell ref="G104:I104"/>
    <mergeCell ref="J104:L104"/>
    <mergeCell ref="M106:N106"/>
    <mergeCell ref="J106:K106"/>
    <mergeCell ref="C87:E87"/>
    <mergeCell ref="C88:E88"/>
    <mergeCell ref="C79:E79"/>
    <mergeCell ref="A102:O102"/>
    <mergeCell ref="C90:E90"/>
    <mergeCell ref="C89:E89"/>
    <mergeCell ref="C91:E91"/>
    <mergeCell ref="A100:O100"/>
    <mergeCell ref="A101:O101"/>
    <mergeCell ref="A94:E94"/>
    <mergeCell ref="J61:K61"/>
    <mergeCell ref="M61:N61"/>
    <mergeCell ref="B62:E62"/>
    <mergeCell ref="B73:E73"/>
    <mergeCell ref="B85:E85"/>
    <mergeCell ref="C86:E86"/>
    <mergeCell ref="C78:E78"/>
    <mergeCell ref="C75:E75"/>
    <mergeCell ref="C74:E74"/>
    <mergeCell ref="C76:E76"/>
    <mergeCell ref="A58:A62"/>
    <mergeCell ref="B58:E61"/>
    <mergeCell ref="G58:I59"/>
    <mergeCell ref="J58:O58"/>
    <mergeCell ref="J59:L59"/>
    <mergeCell ref="M59:O59"/>
    <mergeCell ref="I60:I61"/>
    <mergeCell ref="G61:H61"/>
    <mergeCell ref="L60:L61"/>
    <mergeCell ref="O60:O61"/>
    <mergeCell ref="M6:O6"/>
    <mergeCell ref="C24:E24"/>
    <mergeCell ref="C30:E30"/>
    <mergeCell ref="C29:E29"/>
    <mergeCell ref="C27:E27"/>
    <mergeCell ref="C28:E28"/>
    <mergeCell ref="A10:E10"/>
    <mergeCell ref="C22:E22"/>
    <mergeCell ref="C16:E16"/>
    <mergeCell ref="C15:E15"/>
    <mergeCell ref="B1:O1"/>
    <mergeCell ref="A2:O2"/>
    <mergeCell ref="A3:O3"/>
    <mergeCell ref="A5:A9"/>
    <mergeCell ref="G8:H8"/>
    <mergeCell ref="B9:E9"/>
    <mergeCell ref="M8:N8"/>
    <mergeCell ref="B5:E8"/>
    <mergeCell ref="J6:L6"/>
    <mergeCell ref="G5:I6"/>
    <mergeCell ref="J5:O5"/>
    <mergeCell ref="J8:K8"/>
    <mergeCell ref="I7:I8"/>
    <mergeCell ref="C17:E17"/>
    <mergeCell ref="C18:E18"/>
    <mergeCell ref="C12:E12"/>
    <mergeCell ref="C13:E13"/>
    <mergeCell ref="L7:L8"/>
    <mergeCell ref="F6:F7"/>
    <mergeCell ref="O7:O8"/>
    <mergeCell ref="B164:E164"/>
    <mergeCell ref="B149:E152"/>
    <mergeCell ref="L197:L198"/>
    <mergeCell ref="G149:O149"/>
    <mergeCell ref="O151:O152"/>
    <mergeCell ref="G198:H198"/>
    <mergeCell ref="G195:O195"/>
    <mergeCell ref="G152:H152"/>
    <mergeCell ref="C177:E177"/>
    <mergeCell ref="C170:E170"/>
    <mergeCell ref="C36:E36"/>
    <mergeCell ref="C20:E20"/>
    <mergeCell ref="C21:E21"/>
    <mergeCell ref="C33:E33"/>
    <mergeCell ref="C34:E34"/>
    <mergeCell ref="C35:E35"/>
    <mergeCell ref="A231:E231"/>
    <mergeCell ref="C126:E126"/>
    <mergeCell ref="C230:E230"/>
    <mergeCell ref="A192:O192"/>
    <mergeCell ref="A139:E139"/>
    <mergeCell ref="A185:E185"/>
    <mergeCell ref="B144:O144"/>
    <mergeCell ref="J150:L150"/>
    <mergeCell ref="J196:L196"/>
    <mergeCell ref="J152:K15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4">
      <selection activeCell="A2" sqref="A2:M2"/>
    </sheetView>
  </sheetViews>
  <sheetFormatPr defaultColWidth="9.140625" defaultRowHeight="12.75"/>
  <cols>
    <col min="1" max="1" width="8.00390625" style="0" customWidth="1"/>
    <col min="2" max="2" width="29.7109375" style="0" customWidth="1"/>
    <col min="3" max="4" width="6.8515625" style="0" customWidth="1"/>
    <col min="5" max="6" width="9.57421875" style="0" bestFit="1" customWidth="1"/>
    <col min="7" max="7" width="6.8515625" style="0" customWidth="1"/>
    <col min="8" max="9" width="9.28125" style="0" bestFit="1" customWidth="1"/>
    <col min="10" max="10" width="12.8515625" style="0" bestFit="1" customWidth="1"/>
    <col min="11" max="12" width="9.57421875" style="0" bestFit="1" customWidth="1"/>
  </cols>
  <sheetData>
    <row r="1" spans="1:13" ht="12.75">
      <c r="A1" s="308" t="s">
        <v>126</v>
      </c>
      <c r="B1" s="308"/>
      <c r="C1" s="308"/>
      <c r="D1" s="308"/>
      <c r="E1" s="309"/>
      <c r="F1" s="309"/>
      <c r="G1" s="309"/>
      <c r="H1" s="308"/>
      <c r="I1" s="308"/>
      <c r="J1" s="308"/>
      <c r="K1" s="308"/>
      <c r="L1" s="1684"/>
      <c r="M1" s="1685"/>
    </row>
    <row r="2" spans="1:13" ht="12.75">
      <c r="A2" s="1686" t="s">
        <v>614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</row>
    <row r="3" spans="1:13" ht="12.75">
      <c r="A3" s="1687" t="s">
        <v>525</v>
      </c>
      <c r="B3" s="1688"/>
      <c r="C3" s="1688"/>
      <c r="D3" s="1688"/>
      <c r="E3" s="1688"/>
      <c r="F3" s="1688"/>
      <c r="G3" s="1688"/>
      <c r="H3" s="1688"/>
      <c r="I3" s="1688"/>
      <c r="J3" s="1688"/>
      <c r="K3" s="1688"/>
      <c r="L3" s="1688"/>
      <c r="M3" s="1688"/>
    </row>
    <row r="4" spans="1:13" ht="13.5" thickBot="1">
      <c r="A4" s="308"/>
      <c r="B4" s="308"/>
      <c r="C4" s="308"/>
      <c r="D4" s="308"/>
      <c r="E4" s="309"/>
      <c r="F4" s="309"/>
      <c r="G4" s="309"/>
      <c r="H4" s="308"/>
      <c r="I4" s="308"/>
      <c r="J4" s="310" t="s">
        <v>431</v>
      </c>
      <c r="K4" s="308"/>
      <c r="L4" s="1684"/>
      <c r="M4" s="1684"/>
    </row>
    <row r="5" spans="1:13" ht="21.75" customHeight="1" thickTop="1">
      <c r="A5" s="1699" t="s">
        <v>127</v>
      </c>
      <c r="B5" s="1690"/>
      <c r="C5" s="1689" t="s">
        <v>128</v>
      </c>
      <c r="D5" s="1712"/>
      <c r="E5" s="1700" t="s">
        <v>291</v>
      </c>
      <c r="F5" s="1701"/>
      <c r="G5" s="1701"/>
      <c r="H5" s="1696" t="s">
        <v>292</v>
      </c>
      <c r="I5" s="1697"/>
      <c r="J5" s="1698"/>
      <c r="K5" s="1689" t="s">
        <v>293</v>
      </c>
      <c r="L5" s="1690"/>
      <c r="M5" s="1691"/>
    </row>
    <row r="6" spans="1:13" ht="38.25" customHeight="1" thickBot="1">
      <c r="A6" s="311" t="s">
        <v>49</v>
      </c>
      <c r="B6" s="312" t="s">
        <v>50</v>
      </c>
      <c r="C6" s="313" t="s">
        <v>465</v>
      </c>
      <c r="D6" s="314" t="s">
        <v>611</v>
      </c>
      <c r="E6" s="313" t="s">
        <v>129</v>
      </c>
      <c r="F6" s="315" t="s">
        <v>530</v>
      </c>
      <c r="G6" s="314" t="s">
        <v>130</v>
      </c>
      <c r="H6" s="313" t="s">
        <v>129</v>
      </c>
      <c r="I6" s="315" t="s">
        <v>530</v>
      </c>
      <c r="J6" s="314" t="s">
        <v>130</v>
      </c>
      <c r="K6" s="316" t="s">
        <v>129</v>
      </c>
      <c r="L6" s="315" t="s">
        <v>530</v>
      </c>
      <c r="M6" s="317" t="s">
        <v>130</v>
      </c>
    </row>
    <row r="7" spans="1:13" ht="12.75">
      <c r="A7" s="1702" t="s">
        <v>189</v>
      </c>
      <c r="B7" s="1703"/>
      <c r="C7" s="1200">
        <f>C21+C25</f>
        <v>27.650000000000002</v>
      </c>
      <c r="D7" s="1200">
        <f>D21+D25</f>
        <v>28.8</v>
      </c>
      <c r="E7" s="319">
        <f>E21+E25</f>
        <v>75170605</v>
      </c>
      <c r="F7" s="319">
        <f>F21+F25</f>
        <v>77697811</v>
      </c>
      <c r="G7" s="318">
        <f>F7/E7</f>
        <v>1.0336196043652968</v>
      </c>
      <c r="H7" s="319">
        <f>H21+H25</f>
        <v>16917023</v>
      </c>
      <c r="I7" s="319">
        <f>I21</f>
        <v>16801190</v>
      </c>
      <c r="J7" s="318">
        <f>I7/H7</f>
        <v>0.9931528732921863</v>
      </c>
      <c r="K7" s="617">
        <f>K21+K25</f>
        <v>92087628</v>
      </c>
      <c r="L7" s="617">
        <f>L21+L25</f>
        <v>94499001</v>
      </c>
      <c r="M7" s="320">
        <f>L7/K7</f>
        <v>1.0261856348390253</v>
      </c>
    </row>
    <row r="8" spans="1:13" ht="12.75">
      <c r="A8" s="907" t="s">
        <v>19</v>
      </c>
      <c r="B8" s="618" t="s">
        <v>158</v>
      </c>
      <c r="C8" s="1210"/>
      <c r="D8" s="1201"/>
      <c r="E8" s="327"/>
      <c r="F8" s="327"/>
      <c r="G8" s="331"/>
      <c r="H8" s="327"/>
      <c r="I8" s="327"/>
      <c r="J8" s="604"/>
      <c r="K8" s="619"/>
      <c r="L8" s="620"/>
      <c r="M8" s="621"/>
    </row>
    <row r="9" spans="1:13" ht="12.75">
      <c r="A9" s="1692" t="s">
        <v>526</v>
      </c>
      <c r="B9" s="1693"/>
      <c r="C9" s="1202">
        <v>1</v>
      </c>
      <c r="D9" s="1202">
        <v>1</v>
      </c>
      <c r="E9" s="327"/>
      <c r="F9" s="327"/>
      <c r="G9" s="331"/>
      <c r="H9" s="1105">
        <v>14111023</v>
      </c>
      <c r="I9" s="1105">
        <v>14523665</v>
      </c>
      <c r="J9" s="1106">
        <f>I9/H9</f>
        <v>1.0292425290498073</v>
      </c>
      <c r="K9" s="623">
        <f>E9+H9</f>
        <v>14111023</v>
      </c>
      <c r="L9" s="1105">
        <f>F9+I9</f>
        <v>14523665</v>
      </c>
      <c r="M9" s="1107">
        <f>L9/K9</f>
        <v>1.0292425290498073</v>
      </c>
    </row>
    <row r="10" spans="1:13" ht="12.75" customHeight="1">
      <c r="A10" s="1694" t="s">
        <v>246</v>
      </c>
      <c r="B10" s="1695"/>
      <c r="C10" s="1203">
        <v>2</v>
      </c>
      <c r="D10" s="1203">
        <v>2</v>
      </c>
      <c r="E10" s="622">
        <v>5126220</v>
      </c>
      <c r="F10" s="622">
        <v>5332864</v>
      </c>
      <c r="G10" s="321">
        <f aca="true" t="shared" si="0" ref="G10:G16">F10/E10</f>
        <v>1.0403111844595043</v>
      </c>
      <c r="H10" s="623"/>
      <c r="I10" s="623"/>
      <c r="J10" s="1106"/>
      <c r="K10" s="623">
        <f aca="true" t="shared" si="1" ref="K10:K20">E10+H10</f>
        <v>5126220</v>
      </c>
      <c r="L10" s="1105">
        <f aca="true" t="shared" si="2" ref="K10:L20">F10+I10</f>
        <v>5332864</v>
      </c>
      <c r="M10" s="1107">
        <f aca="true" t="shared" si="3" ref="M10:M19">L10/K10</f>
        <v>1.0403111844595043</v>
      </c>
    </row>
    <row r="11" spans="1:13" ht="12.75" customHeight="1">
      <c r="A11" s="1694" t="s">
        <v>241</v>
      </c>
      <c r="B11" s="1695"/>
      <c r="C11" s="1203">
        <v>0.5</v>
      </c>
      <c r="D11" s="1203"/>
      <c r="E11" s="622">
        <v>489180</v>
      </c>
      <c r="F11" s="622"/>
      <c r="G11" s="321">
        <f t="shared" si="0"/>
        <v>0</v>
      </c>
      <c r="H11" s="623"/>
      <c r="I11" s="623"/>
      <c r="J11" s="1106"/>
      <c r="K11" s="1105">
        <f t="shared" si="2"/>
        <v>489180</v>
      </c>
      <c r="L11" s="1105">
        <f t="shared" si="2"/>
        <v>0</v>
      </c>
      <c r="M11" s="1107">
        <f t="shared" si="3"/>
        <v>0</v>
      </c>
    </row>
    <row r="12" spans="1:13" ht="12.75" customHeight="1">
      <c r="A12" s="1694" t="s">
        <v>360</v>
      </c>
      <c r="B12" s="1695"/>
      <c r="C12" s="1203">
        <v>3.75</v>
      </c>
      <c r="D12" s="1203">
        <v>6.2</v>
      </c>
      <c r="E12" s="622">
        <v>3964275</v>
      </c>
      <c r="F12" s="622">
        <v>8282890</v>
      </c>
      <c r="G12" s="321">
        <f t="shared" si="0"/>
        <v>2.0893833046395622</v>
      </c>
      <c r="H12" s="623">
        <v>1313000</v>
      </c>
      <c r="I12" s="623">
        <v>148800</v>
      </c>
      <c r="J12" s="1106">
        <f>I12/H12</f>
        <v>0.11332825590251333</v>
      </c>
      <c r="K12" s="623">
        <f t="shared" si="1"/>
        <v>5277275</v>
      </c>
      <c r="L12" s="1105">
        <f t="shared" si="2"/>
        <v>8431690</v>
      </c>
      <c r="M12" s="1107">
        <f t="shared" si="3"/>
        <v>1.5977355737572896</v>
      </c>
    </row>
    <row r="13" spans="1:13" ht="12.75" customHeight="1">
      <c r="A13" s="1694" t="s">
        <v>404</v>
      </c>
      <c r="B13" s="1695"/>
      <c r="C13" s="1203">
        <v>4</v>
      </c>
      <c r="D13" s="1203">
        <v>4.7</v>
      </c>
      <c r="E13" s="622">
        <v>12233660</v>
      </c>
      <c r="F13" s="622">
        <v>10405600</v>
      </c>
      <c r="G13" s="321">
        <f t="shared" si="0"/>
        <v>0.8505712926466814</v>
      </c>
      <c r="H13" s="623"/>
      <c r="I13" s="623">
        <v>511600</v>
      </c>
      <c r="J13" s="1106"/>
      <c r="K13" s="623">
        <f t="shared" si="1"/>
        <v>12233660</v>
      </c>
      <c r="L13" s="1105">
        <f t="shared" si="2"/>
        <v>10917200</v>
      </c>
      <c r="M13" s="1107">
        <f t="shared" si="3"/>
        <v>0.8923903394405271</v>
      </c>
    </row>
    <row r="14" spans="1:13" ht="12.75">
      <c r="A14" s="1694" t="s">
        <v>405</v>
      </c>
      <c r="B14" s="1695"/>
      <c r="C14" s="1203">
        <v>3.75</v>
      </c>
      <c r="D14" s="1203">
        <v>2</v>
      </c>
      <c r="E14" s="622">
        <v>10044100</v>
      </c>
      <c r="F14" s="622">
        <v>6125000</v>
      </c>
      <c r="G14" s="321">
        <f t="shared" si="0"/>
        <v>0.6098107346601488</v>
      </c>
      <c r="H14" s="623">
        <v>780000</v>
      </c>
      <c r="I14" s="623">
        <v>510000</v>
      </c>
      <c r="J14" s="1106">
        <f>I14/H14</f>
        <v>0.6538461538461539</v>
      </c>
      <c r="K14" s="623">
        <f t="shared" si="1"/>
        <v>10824100</v>
      </c>
      <c r="L14" s="1105">
        <f t="shared" si="2"/>
        <v>6635000</v>
      </c>
      <c r="M14" s="1107">
        <f>L14/K14</f>
        <v>0.612983989430992</v>
      </c>
    </row>
    <row r="15" spans="1:13" ht="12.75">
      <c r="A15" s="1692" t="s">
        <v>401</v>
      </c>
      <c r="B15" s="1693"/>
      <c r="C15" s="1203">
        <v>1</v>
      </c>
      <c r="D15" s="1203">
        <v>1</v>
      </c>
      <c r="E15" s="622">
        <v>5365409</v>
      </c>
      <c r="F15" s="622">
        <v>6282780</v>
      </c>
      <c r="G15" s="321">
        <f t="shared" si="0"/>
        <v>1.1709787641538605</v>
      </c>
      <c r="H15" s="623"/>
      <c r="I15" s="623"/>
      <c r="J15" s="1106"/>
      <c r="K15" s="623">
        <f t="shared" si="1"/>
        <v>5365409</v>
      </c>
      <c r="L15" s="1105">
        <f t="shared" si="2"/>
        <v>6282780</v>
      </c>
      <c r="M15" s="1107">
        <f t="shared" si="3"/>
        <v>1.1709787641538605</v>
      </c>
    </row>
    <row r="16" spans="1:13" ht="12.75">
      <c r="A16" s="1692" t="s">
        <v>247</v>
      </c>
      <c r="B16" s="1693"/>
      <c r="C16" s="1203">
        <v>0.25</v>
      </c>
      <c r="D16" s="1203">
        <v>0.3</v>
      </c>
      <c r="E16" s="622">
        <v>1120062</v>
      </c>
      <c r="F16" s="622">
        <v>448782</v>
      </c>
      <c r="G16" s="321">
        <f t="shared" si="0"/>
        <v>0.4006760340052604</v>
      </c>
      <c r="H16" s="623"/>
      <c r="I16" s="623">
        <v>442125</v>
      </c>
      <c r="J16" s="1106"/>
      <c r="K16" s="623">
        <f t="shared" si="1"/>
        <v>1120062</v>
      </c>
      <c r="L16" s="1105">
        <f t="shared" si="2"/>
        <v>890907</v>
      </c>
      <c r="M16" s="1107">
        <f>L16/K16</f>
        <v>0.7954086470213256</v>
      </c>
    </row>
    <row r="17" spans="1:13" ht="12.75">
      <c r="A17" s="1692" t="s">
        <v>245</v>
      </c>
      <c r="B17" s="1693"/>
      <c r="C17" s="1203"/>
      <c r="D17" s="1203"/>
      <c r="E17" s="622"/>
      <c r="F17" s="622"/>
      <c r="G17" s="321"/>
      <c r="H17" s="623">
        <v>650000</v>
      </c>
      <c r="I17" s="623">
        <v>650000</v>
      </c>
      <c r="J17" s="1106">
        <f>I17/H17</f>
        <v>1</v>
      </c>
      <c r="K17" s="623">
        <f t="shared" si="1"/>
        <v>650000</v>
      </c>
      <c r="L17" s="1105">
        <f t="shared" si="2"/>
        <v>650000</v>
      </c>
      <c r="M17" s="1107">
        <f t="shared" si="3"/>
        <v>1</v>
      </c>
    </row>
    <row r="18" spans="1:13" ht="12.75">
      <c r="A18" s="1692" t="s">
        <v>402</v>
      </c>
      <c r="B18" s="1693"/>
      <c r="C18" s="1203">
        <v>1</v>
      </c>
      <c r="D18" s="1203">
        <v>1</v>
      </c>
      <c r="E18" s="622">
        <v>2495199</v>
      </c>
      <c r="F18" s="622">
        <v>2925026</v>
      </c>
      <c r="G18" s="321">
        <f>F18/E18</f>
        <v>1.172261611198145</v>
      </c>
      <c r="H18" s="623">
        <v>15000</v>
      </c>
      <c r="I18" s="623">
        <v>15000</v>
      </c>
      <c r="J18" s="1106">
        <f>I18/H18</f>
        <v>1</v>
      </c>
      <c r="K18" s="623">
        <f t="shared" si="1"/>
        <v>2510199</v>
      </c>
      <c r="L18" s="1105">
        <f t="shared" si="2"/>
        <v>2940026</v>
      </c>
      <c r="M18" s="1107">
        <f t="shared" si="3"/>
        <v>1.171232240949821</v>
      </c>
    </row>
    <row r="19" spans="1:13" ht="12.75">
      <c r="A19" s="1692" t="s">
        <v>125</v>
      </c>
      <c r="B19" s="1693"/>
      <c r="C19" s="1203">
        <v>1</v>
      </c>
      <c r="D19" s="1203">
        <v>1</v>
      </c>
      <c r="E19" s="622">
        <v>2564580</v>
      </c>
      <c r="F19" s="622">
        <v>2667992</v>
      </c>
      <c r="G19" s="321">
        <f>F19/E19</f>
        <v>1.040323171825406</v>
      </c>
      <c r="H19" s="623">
        <v>48000</v>
      </c>
      <c r="I19" s="623"/>
      <c r="J19" s="1106"/>
      <c r="K19" s="623">
        <f t="shared" si="1"/>
        <v>2612580</v>
      </c>
      <c r="L19" s="1105">
        <f t="shared" si="2"/>
        <v>2667992</v>
      </c>
      <c r="M19" s="1107">
        <f t="shared" si="3"/>
        <v>1.021209685445039</v>
      </c>
    </row>
    <row r="20" spans="1:13" ht="12.75">
      <c r="A20" s="1692" t="s">
        <v>211</v>
      </c>
      <c r="B20" s="1693"/>
      <c r="C20" s="1203">
        <v>1.6</v>
      </c>
      <c r="D20" s="1203">
        <v>1.6</v>
      </c>
      <c r="E20" s="622">
        <v>3849125</v>
      </c>
      <c r="F20" s="622">
        <v>4072560</v>
      </c>
      <c r="G20" s="321">
        <f>F20/E20</f>
        <v>1.0580482577209105</v>
      </c>
      <c r="H20" s="623"/>
      <c r="I20" s="623"/>
      <c r="J20" s="1106"/>
      <c r="K20" s="623">
        <f t="shared" si="1"/>
        <v>3849125</v>
      </c>
      <c r="L20" s="1105">
        <f t="shared" si="2"/>
        <v>4072560</v>
      </c>
      <c r="M20" s="1107">
        <f>L20/K20</f>
        <v>1.0580482577209105</v>
      </c>
    </row>
    <row r="21" spans="1:13" ht="12.75">
      <c r="A21" s="793" t="s">
        <v>19</v>
      </c>
      <c r="B21" s="606" t="s">
        <v>187</v>
      </c>
      <c r="C21" s="1204">
        <f>SUM(C9:C20)</f>
        <v>19.85</v>
      </c>
      <c r="D21" s="1204">
        <f>SUM(D9:D20)</f>
        <v>20.8</v>
      </c>
      <c r="E21" s="607">
        <f>SUM(E10:E20)</f>
        <v>47251810</v>
      </c>
      <c r="F21" s="607">
        <f>SUM(F10:F20)</f>
        <v>46543494</v>
      </c>
      <c r="G21" s="608">
        <f>F21/E21</f>
        <v>0.9850097594145071</v>
      </c>
      <c r="H21" s="326">
        <f>SUM(H9:H20)</f>
        <v>16917023</v>
      </c>
      <c r="I21" s="326">
        <f>SUM(I9:I20)</f>
        <v>16801190</v>
      </c>
      <c r="J21" s="645"/>
      <c r="K21" s="326">
        <f>SUM(K9:K20)</f>
        <v>64168833</v>
      </c>
      <c r="L21" s="609">
        <f>SUM(L9:L20)</f>
        <v>63344684</v>
      </c>
      <c r="M21" s="328">
        <f>L21/K21</f>
        <v>0.987156553088631</v>
      </c>
    </row>
    <row r="22" spans="1:13" ht="12.75">
      <c r="A22" s="794" t="s">
        <v>152</v>
      </c>
      <c r="B22" s="498" t="s">
        <v>51</v>
      </c>
      <c r="C22" s="1205"/>
      <c r="D22" s="1205"/>
      <c r="E22" s="496"/>
      <c r="F22" s="496"/>
      <c r="G22" s="321"/>
      <c r="H22" s="325"/>
      <c r="I22" s="325"/>
      <c r="J22" s="644"/>
      <c r="K22" s="325"/>
      <c r="L22" s="497"/>
      <c r="M22" s="323"/>
    </row>
    <row r="23" spans="1:13" ht="12.75">
      <c r="A23" s="1692" t="s">
        <v>240</v>
      </c>
      <c r="B23" s="1693"/>
      <c r="C23" s="1205">
        <v>7.7</v>
      </c>
      <c r="D23" s="1205">
        <v>8</v>
      </c>
      <c r="E23" s="496">
        <v>27153195</v>
      </c>
      <c r="F23" s="496">
        <v>30814917</v>
      </c>
      <c r="G23" s="321">
        <f>F23/E23</f>
        <v>1.1348541856676535</v>
      </c>
      <c r="H23" s="325"/>
      <c r="I23" s="325"/>
      <c r="J23" s="624"/>
      <c r="K23" s="325">
        <f>E23+H23</f>
        <v>27153195</v>
      </c>
      <c r="L23" s="497">
        <f>F23+I23</f>
        <v>30814917</v>
      </c>
      <c r="M23" s="323">
        <f>L23/K23</f>
        <v>1.1348541856676535</v>
      </c>
    </row>
    <row r="24" spans="1:13" ht="12.75">
      <c r="A24" s="1704" t="s">
        <v>243</v>
      </c>
      <c r="B24" s="1705"/>
      <c r="C24" s="1205">
        <v>0.1</v>
      </c>
      <c r="D24" s="1205"/>
      <c r="E24" s="496">
        <v>765600</v>
      </c>
      <c r="F24" s="496">
        <v>339400</v>
      </c>
      <c r="G24" s="321">
        <f>F24/E24</f>
        <v>0.443312434691745</v>
      </c>
      <c r="H24" s="325"/>
      <c r="I24" s="325"/>
      <c r="J24" s="624"/>
      <c r="K24" s="325">
        <f>E24+H24</f>
        <v>765600</v>
      </c>
      <c r="L24" s="497">
        <f>F24+I24</f>
        <v>339400</v>
      </c>
      <c r="M24" s="323">
        <f>L24/K24</f>
        <v>0.443312434691745</v>
      </c>
    </row>
    <row r="25" spans="1:13" ht="12.75">
      <c r="A25" s="795" t="s">
        <v>22</v>
      </c>
      <c r="B25" s="606" t="s">
        <v>242</v>
      </c>
      <c r="C25" s="1204">
        <f>SUM(C23:C24)</f>
        <v>7.8</v>
      </c>
      <c r="D25" s="1204">
        <f>SUM(D23:D24)</f>
        <v>8</v>
      </c>
      <c r="E25" s="607">
        <f>SUM(E23:E24)</f>
        <v>27918795</v>
      </c>
      <c r="F25" s="607">
        <f>SUM(F23:F24)</f>
        <v>31154317</v>
      </c>
      <c r="G25" s="608">
        <f>F25/E25</f>
        <v>1.1158904601720812</v>
      </c>
      <c r="H25" s="326"/>
      <c r="I25" s="326"/>
      <c r="J25" s="645"/>
      <c r="K25" s="326">
        <f>SUM(K23:K24)</f>
        <v>27918795</v>
      </c>
      <c r="L25" s="609">
        <f>SUM(L23:L24)</f>
        <v>31154317</v>
      </c>
      <c r="M25" s="328">
        <f>L25/K25</f>
        <v>1.1158904601720812</v>
      </c>
    </row>
    <row r="26" spans="1:13" ht="12.75">
      <c r="A26" s="610"/>
      <c r="B26" s="605"/>
      <c r="C26" s="1206"/>
      <c r="D26" s="1206"/>
      <c r="E26" s="611"/>
      <c r="F26" s="611"/>
      <c r="G26" s="612"/>
      <c r="H26" s="613"/>
      <c r="I26" s="613"/>
      <c r="J26" s="614"/>
      <c r="K26" s="613"/>
      <c r="L26" s="615"/>
      <c r="M26" s="616"/>
    </row>
    <row r="27" spans="1:13" ht="12.75">
      <c r="A27" s="1706" t="s">
        <v>190</v>
      </c>
      <c r="B27" s="1707"/>
      <c r="C27" s="1207">
        <f>C35</f>
        <v>14</v>
      </c>
      <c r="D27" s="1207">
        <f>D35</f>
        <v>14</v>
      </c>
      <c r="E27" s="601">
        <f>E35</f>
        <v>46257624</v>
      </c>
      <c r="F27" s="601">
        <f>F35</f>
        <v>43907925</v>
      </c>
      <c r="G27" s="600">
        <f>F27/E27</f>
        <v>0.9492040706630328</v>
      </c>
      <c r="H27" s="626"/>
      <c r="I27" s="626">
        <f>I29</f>
        <v>4222200</v>
      </c>
      <c r="J27" s="627"/>
      <c r="K27" s="602">
        <f>K35</f>
        <v>46257624</v>
      </c>
      <c r="L27" s="628">
        <f>L35</f>
        <v>48130125</v>
      </c>
      <c r="M27" s="603">
        <f>L27/K27</f>
        <v>1.0404798352807745</v>
      </c>
    </row>
    <row r="28" spans="1:13" ht="12.75">
      <c r="A28" s="329" t="s">
        <v>154</v>
      </c>
      <c r="B28" s="330" t="s">
        <v>131</v>
      </c>
      <c r="C28" s="1208"/>
      <c r="D28" s="1208"/>
      <c r="E28" s="625"/>
      <c r="F28" s="629"/>
      <c r="G28" s="331"/>
      <c r="H28" s="630"/>
      <c r="I28" s="629"/>
      <c r="J28" s="332"/>
      <c r="K28" s="797"/>
      <c r="L28" s="327"/>
      <c r="M28" s="333"/>
    </row>
    <row r="29" spans="1:13" ht="12.75">
      <c r="A29" s="1704" t="s">
        <v>244</v>
      </c>
      <c r="B29" s="1705"/>
      <c r="C29" s="1205">
        <v>9</v>
      </c>
      <c r="D29" s="1205">
        <v>9</v>
      </c>
      <c r="E29" s="622">
        <v>33230205</v>
      </c>
      <c r="F29" s="622">
        <v>31037330</v>
      </c>
      <c r="G29" s="321">
        <f aca="true" t="shared" si="4" ref="G29:G36">F29/E29</f>
        <v>0.9340095855562732</v>
      </c>
      <c r="H29" s="631"/>
      <c r="I29" s="631">
        <v>4222200</v>
      </c>
      <c r="J29" s="324"/>
      <c r="K29" s="797">
        <f aca="true" t="shared" si="5" ref="K29:L34">E29+H29</f>
        <v>33230205</v>
      </c>
      <c r="L29" s="322">
        <f>F29+I29</f>
        <v>35259530</v>
      </c>
      <c r="M29" s="323">
        <f aca="true" t="shared" si="6" ref="M29:M36">L29/K29</f>
        <v>1.0610686873583837</v>
      </c>
    </row>
    <row r="30" spans="1:13" ht="12.75">
      <c r="A30" s="1692" t="s">
        <v>228</v>
      </c>
      <c r="B30" s="1693"/>
      <c r="C30" s="1205">
        <v>2</v>
      </c>
      <c r="D30" s="1205">
        <v>2</v>
      </c>
      <c r="E30" s="622">
        <v>5080693</v>
      </c>
      <c r="F30" s="622">
        <v>6049180</v>
      </c>
      <c r="G30" s="321">
        <f t="shared" si="4"/>
        <v>1.1906210432317008</v>
      </c>
      <c r="H30" s="631"/>
      <c r="I30" s="631"/>
      <c r="J30" s="324"/>
      <c r="K30" s="797">
        <f t="shared" si="5"/>
        <v>5080693</v>
      </c>
      <c r="L30" s="322">
        <f t="shared" si="5"/>
        <v>6049180</v>
      </c>
      <c r="M30" s="323">
        <f t="shared" si="6"/>
        <v>1.1906210432317008</v>
      </c>
    </row>
    <row r="31" spans="1:13" ht="12.75">
      <c r="A31" s="1704" t="s">
        <v>403</v>
      </c>
      <c r="B31" s="1705"/>
      <c r="C31" s="1205">
        <v>2.5</v>
      </c>
      <c r="D31" s="1205">
        <v>2.5</v>
      </c>
      <c r="E31" s="622">
        <v>6513710</v>
      </c>
      <c r="F31" s="622">
        <v>5148238</v>
      </c>
      <c r="G31" s="321">
        <f t="shared" si="4"/>
        <v>0.7903695436241405</v>
      </c>
      <c r="H31" s="631"/>
      <c r="I31" s="631"/>
      <c r="J31" s="324"/>
      <c r="K31" s="797">
        <f t="shared" si="5"/>
        <v>6513710</v>
      </c>
      <c r="L31" s="322">
        <f t="shared" si="5"/>
        <v>5148238</v>
      </c>
      <c r="M31" s="323">
        <f t="shared" si="6"/>
        <v>0.7903695436241405</v>
      </c>
    </row>
    <row r="32" spans="1:13" ht="12.75">
      <c r="A32" s="1704" t="s">
        <v>382</v>
      </c>
      <c r="B32" s="1705"/>
      <c r="C32" s="1205"/>
      <c r="D32" s="1205"/>
      <c r="E32" s="622">
        <v>130274</v>
      </c>
      <c r="F32" s="622">
        <v>257412</v>
      </c>
      <c r="G32" s="321">
        <f t="shared" si="4"/>
        <v>1.975927660162427</v>
      </c>
      <c r="H32" s="631"/>
      <c r="I32" s="631"/>
      <c r="J32" s="632"/>
      <c r="K32" s="797">
        <f t="shared" si="5"/>
        <v>130274</v>
      </c>
      <c r="L32" s="322">
        <f t="shared" si="5"/>
        <v>257412</v>
      </c>
      <c r="M32" s="323">
        <f t="shared" si="6"/>
        <v>1.975927660162427</v>
      </c>
    </row>
    <row r="33" spans="1:13" ht="12.75">
      <c r="A33" s="1175" t="s">
        <v>125</v>
      </c>
      <c r="B33" s="1176"/>
      <c r="C33" s="1205">
        <v>0.5</v>
      </c>
      <c r="D33" s="1205">
        <v>0.5</v>
      </c>
      <c r="E33" s="622">
        <v>1172468</v>
      </c>
      <c r="F33" s="622">
        <v>1029648</v>
      </c>
      <c r="G33" s="321">
        <f t="shared" si="4"/>
        <v>0.8781885731636172</v>
      </c>
      <c r="H33" s="631"/>
      <c r="I33" s="631"/>
      <c r="J33" s="632"/>
      <c r="K33" s="797">
        <f t="shared" si="5"/>
        <v>1172468</v>
      </c>
      <c r="L33" s="322">
        <f t="shared" si="5"/>
        <v>1029648</v>
      </c>
      <c r="M33" s="323">
        <f t="shared" si="6"/>
        <v>0.8781885731636172</v>
      </c>
    </row>
    <row r="34" spans="1:13" ht="12.75">
      <c r="A34" s="1710" t="s">
        <v>383</v>
      </c>
      <c r="B34" s="1711"/>
      <c r="C34" s="1205"/>
      <c r="D34" s="1205"/>
      <c r="E34" s="622">
        <v>130274</v>
      </c>
      <c r="F34" s="622">
        <v>386117</v>
      </c>
      <c r="G34" s="321">
        <f t="shared" si="4"/>
        <v>2.963883814114866</v>
      </c>
      <c r="H34" s="631"/>
      <c r="I34" s="631"/>
      <c r="J34" s="632"/>
      <c r="K34" s="797">
        <f t="shared" si="5"/>
        <v>130274</v>
      </c>
      <c r="L34" s="322">
        <f t="shared" si="5"/>
        <v>386117</v>
      </c>
      <c r="M34" s="323">
        <f t="shared" si="6"/>
        <v>2.963883814114866</v>
      </c>
    </row>
    <row r="35" spans="1:13" ht="12.75">
      <c r="A35" s="796" t="s">
        <v>21</v>
      </c>
      <c r="B35" s="606" t="s">
        <v>188</v>
      </c>
      <c r="C35" s="1204">
        <f>SUM(C29:C34)</f>
        <v>14</v>
      </c>
      <c r="D35" s="1204">
        <f>SUM(D29:D34)</f>
        <v>14</v>
      </c>
      <c r="E35" s="607">
        <f>SUM(E29:E34)</f>
        <v>46257624</v>
      </c>
      <c r="F35" s="633">
        <f>SUM(F29:F34)</f>
        <v>43907925</v>
      </c>
      <c r="G35" s="608">
        <f t="shared" si="4"/>
        <v>0.9492040706630328</v>
      </c>
      <c r="H35" s="634"/>
      <c r="I35" s="634">
        <f>SUM(I29:I34)</f>
        <v>4222200</v>
      </c>
      <c r="J35" s="635"/>
      <c r="K35" s="798">
        <f>SUM(K29:K34)</f>
        <v>46257624</v>
      </c>
      <c r="L35" s="636">
        <f>SUM(L29:L34)</f>
        <v>48130125</v>
      </c>
      <c r="M35" s="328">
        <f t="shared" si="6"/>
        <v>1.0404798352807745</v>
      </c>
    </row>
    <row r="36" spans="1:13" ht="13.5" thickBot="1">
      <c r="A36" s="1708" t="s">
        <v>142</v>
      </c>
      <c r="B36" s="1709"/>
      <c r="C36" s="1209">
        <f>SUM(C7+C27)</f>
        <v>41.650000000000006</v>
      </c>
      <c r="D36" s="1209">
        <f>D7+D27</f>
        <v>42.8</v>
      </c>
      <c r="E36" s="637">
        <f>E7+E27</f>
        <v>121428229</v>
      </c>
      <c r="F36" s="705">
        <f>F7+F27</f>
        <v>121605736</v>
      </c>
      <c r="G36" s="638">
        <f t="shared" si="4"/>
        <v>1.001461826475292</v>
      </c>
      <c r="H36" s="639">
        <f>SUM(H7+H27)</f>
        <v>16917023</v>
      </c>
      <c r="I36" s="640">
        <f>SUM(I7+I27)</f>
        <v>21023390</v>
      </c>
      <c r="J36" s="641">
        <f>I36/H36</f>
        <v>1.2427357934076226</v>
      </c>
      <c r="K36" s="761">
        <f>E36+H36</f>
        <v>138345252</v>
      </c>
      <c r="L36" s="642">
        <f>F36+I36</f>
        <v>142629126</v>
      </c>
      <c r="M36" s="643">
        <f t="shared" si="6"/>
        <v>1.030965095932602</v>
      </c>
    </row>
    <row r="37" spans="1:13" ht="13.5" thickTop="1">
      <c r="A37" s="308"/>
      <c r="B37" s="308"/>
      <c r="C37" s="308"/>
      <c r="D37" s="308"/>
      <c r="E37" s="309"/>
      <c r="F37" s="309"/>
      <c r="G37" s="309"/>
      <c r="H37" s="308"/>
      <c r="I37" s="308"/>
      <c r="J37" s="308"/>
      <c r="K37" s="308"/>
      <c r="L37" s="308"/>
      <c r="M37" s="308"/>
    </row>
  </sheetData>
  <sheetProtection/>
  <mergeCells count="31">
    <mergeCell ref="A36:B36"/>
    <mergeCell ref="A17:B17"/>
    <mergeCell ref="A29:B29"/>
    <mergeCell ref="A18:B18"/>
    <mergeCell ref="A34:B34"/>
    <mergeCell ref="C5:D5"/>
    <mergeCell ref="A12:B12"/>
    <mergeCell ref="A24:B24"/>
    <mergeCell ref="A20:B20"/>
    <mergeCell ref="A32:B32"/>
    <mergeCell ref="A30:B30"/>
    <mergeCell ref="A31:B31"/>
    <mergeCell ref="A27:B27"/>
    <mergeCell ref="A23:B23"/>
    <mergeCell ref="A19:B19"/>
    <mergeCell ref="A13:B13"/>
    <mergeCell ref="A16:B16"/>
    <mergeCell ref="A10:B10"/>
    <mergeCell ref="A14:B14"/>
    <mergeCell ref="A15:B15"/>
    <mergeCell ref="H5:J5"/>
    <mergeCell ref="A5:B5"/>
    <mergeCell ref="E5:G5"/>
    <mergeCell ref="A7:B7"/>
    <mergeCell ref="A11:B11"/>
    <mergeCell ref="L1:M1"/>
    <mergeCell ref="A2:M2"/>
    <mergeCell ref="A3:M3"/>
    <mergeCell ref="L4:M4"/>
    <mergeCell ref="K5:M5"/>
    <mergeCell ref="A9:B9"/>
  </mergeCells>
  <printOptions horizontalCentered="1"/>
  <pageMargins left="0.7480314960629921" right="0.4330708661417323" top="0.7086614173228347" bottom="0.551181102362204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163"/>
  <sheetViews>
    <sheetView zoomScalePageLayoutView="0" workbookViewId="0" topLeftCell="A181">
      <selection activeCell="A6" sqref="A6:E6"/>
    </sheetView>
  </sheetViews>
  <sheetFormatPr defaultColWidth="9.140625" defaultRowHeight="12.75"/>
  <cols>
    <col min="1" max="1" width="5.140625" style="0" customWidth="1"/>
    <col min="2" max="2" width="49.140625" style="0" customWidth="1"/>
    <col min="3" max="3" width="10.421875" style="0" customWidth="1"/>
    <col min="4" max="4" width="11.8515625" style="0" customWidth="1"/>
    <col min="5" max="6" width="9.140625" style="0" customWidth="1"/>
  </cols>
  <sheetData>
    <row r="6" spans="1:5" ht="12.75">
      <c r="A6" s="1715" t="s">
        <v>619</v>
      </c>
      <c r="B6" s="1716"/>
      <c r="C6" s="1716"/>
      <c r="D6" s="1716"/>
      <c r="E6" s="1716"/>
    </row>
    <row r="7" spans="1:5" ht="12.75">
      <c r="A7" s="1717" t="s">
        <v>529</v>
      </c>
      <c r="B7" s="1716"/>
      <c r="C7" s="1716"/>
      <c r="D7" s="1716"/>
      <c r="E7" s="1716"/>
    </row>
    <row r="8" spans="1:5" ht="13.5" thickBot="1">
      <c r="A8" s="124"/>
      <c r="B8" s="124"/>
      <c r="C8" s="124"/>
      <c r="D8" s="1722" t="s">
        <v>452</v>
      </c>
      <c r="E8" s="1723"/>
    </row>
    <row r="9" spans="1:5" ht="23.25" thickTop="1">
      <c r="A9" s="1718" t="s">
        <v>415</v>
      </c>
      <c r="B9" s="1719"/>
      <c r="C9" s="125" t="s">
        <v>15</v>
      </c>
      <c r="D9" s="125" t="s">
        <v>530</v>
      </c>
      <c r="E9" s="126" t="s">
        <v>53</v>
      </c>
    </row>
    <row r="10" spans="1:5" ht="13.5" thickBot="1">
      <c r="A10" s="127" t="s">
        <v>49</v>
      </c>
      <c r="B10" s="128" t="s">
        <v>50</v>
      </c>
      <c r="C10" s="129"/>
      <c r="D10" s="129"/>
      <c r="E10" s="130"/>
    </row>
    <row r="11" spans="1:5" ht="12.75">
      <c r="A11" s="469" t="s">
        <v>147</v>
      </c>
      <c r="B11" s="470"/>
      <c r="C11" s="131"/>
      <c r="D11" s="131"/>
      <c r="E11" s="132"/>
    </row>
    <row r="12" spans="1:5" ht="12.75">
      <c r="A12" s="473">
        <v>1</v>
      </c>
      <c r="B12" s="474" t="s">
        <v>158</v>
      </c>
      <c r="C12" s="475">
        <f>C103+C124</f>
        <v>102439034</v>
      </c>
      <c r="D12" s="475">
        <f>D18+D26+D31+D39+D66+D97+D124+D128+D131</f>
        <v>208079711</v>
      </c>
      <c r="E12" s="476">
        <f>D12/C12</f>
        <v>2.0312541311156838</v>
      </c>
    </row>
    <row r="13" spans="1:5" ht="12.75">
      <c r="A13" s="133"/>
      <c r="B13" s="480" t="s">
        <v>249</v>
      </c>
      <c r="C13" s="481">
        <f>SUM(C14:C17)</f>
        <v>2022132</v>
      </c>
      <c r="D13" s="481"/>
      <c r="E13" s="472"/>
    </row>
    <row r="14" spans="1:5" ht="12.75">
      <c r="A14" s="800"/>
      <c r="B14" s="1340" t="s">
        <v>446</v>
      </c>
      <c r="C14" s="471">
        <v>1592230</v>
      </c>
      <c r="D14" s="471"/>
      <c r="E14" s="472"/>
    </row>
    <row r="15" spans="1:5" ht="12.75">
      <c r="A15" s="800"/>
      <c r="B15" s="799" t="s">
        <v>447</v>
      </c>
      <c r="C15" s="471"/>
      <c r="D15" s="471"/>
      <c r="E15" s="472"/>
    </row>
    <row r="16" spans="1:5" ht="12.75">
      <c r="A16" s="800"/>
      <c r="B16" s="799" t="s">
        <v>448</v>
      </c>
      <c r="C16" s="471"/>
      <c r="D16" s="471"/>
      <c r="E16" s="472"/>
    </row>
    <row r="17" spans="1:5" ht="12.75">
      <c r="A17" s="801"/>
      <c r="B17" s="1341" t="s">
        <v>294</v>
      </c>
      <c r="C17" s="500">
        <v>429902</v>
      </c>
      <c r="D17" s="500"/>
      <c r="E17" s="501">
        <f>D17/C17</f>
        <v>0</v>
      </c>
    </row>
    <row r="18" spans="1:5" ht="12.75">
      <c r="A18" s="800"/>
      <c r="B18" s="804" t="s">
        <v>295</v>
      </c>
      <c r="C18" s="481">
        <f>SUM(C19:C25)</f>
        <v>5337810</v>
      </c>
      <c r="D18" s="481">
        <f>D19+D21+D23+D25</f>
        <v>5996940</v>
      </c>
      <c r="E18" s="472">
        <f>D18/C18</f>
        <v>1.123483226266952</v>
      </c>
    </row>
    <row r="19" spans="1:5" ht="12.75">
      <c r="A19" s="800"/>
      <c r="B19" s="1340" t="s">
        <v>406</v>
      </c>
      <c r="C19" s="471">
        <v>3730000</v>
      </c>
      <c r="D19" s="471">
        <v>3730000</v>
      </c>
      <c r="E19" s="472">
        <f>D19/C19</f>
        <v>1</v>
      </c>
    </row>
    <row r="20" spans="1:7" ht="12.75">
      <c r="A20" s="800"/>
      <c r="B20" s="799" t="s">
        <v>527</v>
      </c>
      <c r="C20" s="481"/>
      <c r="D20" s="481"/>
      <c r="E20" s="472"/>
      <c r="G20" s="778" t="s">
        <v>46</v>
      </c>
    </row>
    <row r="21" spans="1:7" ht="12.75">
      <c r="A21" s="800"/>
      <c r="B21" s="1340" t="s">
        <v>528</v>
      </c>
      <c r="C21" s="481"/>
      <c r="D21" s="471">
        <v>512000</v>
      </c>
      <c r="E21" s="472"/>
      <c r="G21" s="778"/>
    </row>
    <row r="22" spans="1:5" ht="12.75">
      <c r="A22" s="800"/>
      <c r="B22" s="799" t="s">
        <v>296</v>
      </c>
      <c r="C22" s="471"/>
      <c r="D22" s="471"/>
      <c r="E22" s="472"/>
    </row>
    <row r="23" spans="1:12" ht="12.75">
      <c r="A23" s="800"/>
      <c r="B23" s="1340" t="s">
        <v>297</v>
      </c>
      <c r="C23" s="471">
        <v>473000</v>
      </c>
      <c r="D23" s="471">
        <v>480000</v>
      </c>
      <c r="E23" s="472">
        <f>D23/C23</f>
        <v>1.014799154334038</v>
      </c>
      <c r="L23" s="1239"/>
    </row>
    <row r="24" spans="1:5" ht="12.75">
      <c r="A24" s="800"/>
      <c r="B24" s="799" t="s">
        <v>531</v>
      </c>
      <c r="C24" s="471"/>
      <c r="D24" s="471"/>
      <c r="E24" s="472"/>
    </row>
    <row r="25" spans="1:5" ht="12.75">
      <c r="A25" s="801"/>
      <c r="B25" s="1341" t="s">
        <v>298</v>
      </c>
      <c r="C25" s="500">
        <v>1134810</v>
      </c>
      <c r="D25" s="500">
        <v>1274940</v>
      </c>
      <c r="E25" s="1116">
        <f>D25/C25</f>
        <v>1.123483226266952</v>
      </c>
    </row>
    <row r="26" spans="1:5" ht="12.75">
      <c r="A26" s="800"/>
      <c r="B26" s="804" t="s">
        <v>547</v>
      </c>
      <c r="C26" s="471"/>
      <c r="D26" s="481">
        <f>D27+D30</f>
        <v>162400</v>
      </c>
      <c r="E26" s="1256"/>
    </row>
    <row r="27" spans="1:5" ht="12.75">
      <c r="A27" s="800"/>
      <c r="B27" s="1340" t="s">
        <v>250</v>
      </c>
      <c r="C27" s="471"/>
      <c r="D27" s="471">
        <v>127874</v>
      </c>
      <c r="E27" s="1256"/>
    </row>
    <row r="28" spans="1:5" ht="12.75">
      <c r="A28" s="800"/>
      <c r="B28" s="799" t="s">
        <v>548</v>
      </c>
      <c r="C28" s="471"/>
      <c r="D28" s="471"/>
      <c r="E28" s="1256"/>
    </row>
    <row r="29" spans="1:5" ht="12.75">
      <c r="A29" s="800"/>
      <c r="B29" s="799" t="s">
        <v>549</v>
      </c>
      <c r="C29" s="471"/>
      <c r="D29" s="471"/>
      <c r="E29" s="1256"/>
    </row>
    <row r="30" spans="1:5" ht="12.75">
      <c r="A30" s="801"/>
      <c r="B30" s="1341" t="s">
        <v>298</v>
      </c>
      <c r="C30" s="500"/>
      <c r="D30" s="500">
        <v>34526</v>
      </c>
      <c r="E30" s="1116"/>
    </row>
    <row r="31" spans="1:5" ht="12.75">
      <c r="A31" s="806"/>
      <c r="B31" s="909" t="s">
        <v>437</v>
      </c>
      <c r="C31" s="481">
        <v>50800</v>
      </c>
      <c r="D31" s="481">
        <f>D32+D34</f>
        <v>1065569</v>
      </c>
      <c r="E31" s="1256">
        <f>D31/C31</f>
        <v>20.975767716535433</v>
      </c>
    </row>
    <row r="32" spans="1:5" ht="12.75">
      <c r="A32" s="806"/>
      <c r="B32" s="1257" t="s">
        <v>466</v>
      </c>
      <c r="C32" s="481"/>
      <c r="D32" s="471">
        <v>839031</v>
      </c>
      <c r="E32" s="472"/>
    </row>
    <row r="33" spans="1:5" ht="22.5">
      <c r="A33" s="806"/>
      <c r="B33" s="1363" t="s">
        <v>550</v>
      </c>
      <c r="C33" s="481"/>
      <c r="D33" s="481"/>
      <c r="E33" s="472"/>
    </row>
    <row r="34" spans="1:5" ht="12.75">
      <c r="A34" s="818"/>
      <c r="B34" s="1341" t="s">
        <v>298</v>
      </c>
      <c r="C34" s="817">
        <v>10800</v>
      </c>
      <c r="D34" s="817">
        <v>226538</v>
      </c>
      <c r="E34" s="472">
        <f>D34/C34</f>
        <v>20.97574074074074</v>
      </c>
    </row>
    <row r="35" spans="1:5" ht="12.75">
      <c r="A35" s="800"/>
      <c r="B35" s="804" t="s">
        <v>222</v>
      </c>
      <c r="C35" s="481">
        <f>C36+C38</f>
        <v>25400</v>
      </c>
      <c r="D35" s="481"/>
      <c r="E35" s="1237"/>
    </row>
    <row r="36" spans="1:5" ht="12.75">
      <c r="A36" s="800"/>
      <c r="B36" s="1340" t="s">
        <v>248</v>
      </c>
      <c r="C36" s="134">
        <v>20000</v>
      </c>
      <c r="D36" s="134"/>
      <c r="E36" s="472"/>
    </row>
    <row r="37" spans="1:5" ht="12.75">
      <c r="A37" s="800"/>
      <c r="B37" s="799" t="s">
        <v>434</v>
      </c>
      <c r="C37" s="134"/>
      <c r="D37" s="134"/>
      <c r="E37" s="472"/>
    </row>
    <row r="38" spans="1:5" ht="12.75">
      <c r="A38" s="801"/>
      <c r="B38" s="1341" t="s">
        <v>298</v>
      </c>
      <c r="C38" s="817">
        <v>5400</v>
      </c>
      <c r="D38" s="817"/>
      <c r="E38" s="472"/>
    </row>
    <row r="39" spans="1:5" ht="12.75">
      <c r="A39" s="800"/>
      <c r="B39" s="804" t="s">
        <v>125</v>
      </c>
      <c r="C39" s="1169">
        <f>C40+C44+C46</f>
        <v>3876399</v>
      </c>
      <c r="D39" s="481">
        <f>D42+D44+D46</f>
        <v>7633552</v>
      </c>
      <c r="E39" s="1237">
        <f>D39/C39</f>
        <v>1.9692379448039277</v>
      </c>
    </row>
    <row r="40" spans="1:5" ht="12.75">
      <c r="A40" s="800"/>
      <c r="B40" s="1337" t="s">
        <v>551</v>
      </c>
      <c r="C40" s="134">
        <v>2937795</v>
      </c>
      <c r="D40" s="471"/>
      <c r="E40" s="472"/>
    </row>
    <row r="41" spans="1:5" ht="12.75">
      <c r="A41" s="800"/>
      <c r="B41" s="799" t="s">
        <v>498</v>
      </c>
      <c r="C41" s="1169"/>
      <c r="D41" s="471"/>
      <c r="E41" s="472"/>
    </row>
    <row r="42" spans="1:5" ht="12.75">
      <c r="A42" s="800"/>
      <c r="B42" s="1340" t="s">
        <v>552</v>
      </c>
      <c r="C42" s="1169"/>
      <c r="D42" s="471">
        <v>5872875</v>
      </c>
      <c r="E42" s="472"/>
    </row>
    <row r="43" spans="1:5" ht="12.75">
      <c r="A43" s="800"/>
      <c r="B43" s="799" t="s">
        <v>553</v>
      </c>
      <c r="C43" s="1169"/>
      <c r="D43" s="471"/>
      <c r="E43" s="472"/>
    </row>
    <row r="44" spans="1:5" ht="12.75">
      <c r="A44" s="800"/>
      <c r="B44" s="1340" t="s">
        <v>248</v>
      </c>
      <c r="C44" s="134">
        <v>114488</v>
      </c>
      <c r="D44" s="134">
        <v>137795</v>
      </c>
      <c r="E44" s="472">
        <f>D44/C44</f>
        <v>1.2035759206205017</v>
      </c>
    </row>
    <row r="45" spans="1:5" ht="12.75">
      <c r="A45" s="800"/>
      <c r="B45" s="799" t="s">
        <v>554</v>
      </c>
      <c r="C45" s="134"/>
      <c r="D45" s="134"/>
      <c r="E45" s="472"/>
    </row>
    <row r="46" spans="1:5" ht="13.5" thickBot="1">
      <c r="A46" s="800"/>
      <c r="B46" s="1340" t="s">
        <v>298</v>
      </c>
      <c r="C46" s="134">
        <v>824116</v>
      </c>
      <c r="D46" s="134">
        <v>1622882</v>
      </c>
      <c r="E46" s="472">
        <f>D46/C46</f>
        <v>1.9692397672172364</v>
      </c>
    </row>
    <row r="47" spans="1:5" ht="14.25" thickBot="1" thickTop="1">
      <c r="A47" s="1250"/>
      <c r="B47" s="1251" t="s">
        <v>299</v>
      </c>
      <c r="C47" s="913">
        <f>C13+C18+C31+C35+C39</f>
        <v>11312541</v>
      </c>
      <c r="D47" s="913">
        <f>D18+D26+D31+D35+D39</f>
        <v>14858461</v>
      </c>
      <c r="E47" s="1252"/>
    </row>
    <row r="48" spans="1:5" ht="13.5" thickTop="1">
      <c r="A48" s="1258"/>
      <c r="B48" s="1253"/>
      <c r="C48" s="1260"/>
      <c r="D48" s="1260"/>
      <c r="E48" s="1254"/>
    </row>
    <row r="49" spans="1:5" ht="12.75">
      <c r="A49" s="1259"/>
      <c r="B49" s="799"/>
      <c r="C49" s="922"/>
      <c r="D49" s="922"/>
      <c r="E49" s="1239"/>
    </row>
    <row r="50" spans="1:5" ht="12.75">
      <c r="A50" s="1259"/>
      <c r="B50" s="799"/>
      <c r="C50" s="922"/>
      <c r="D50" s="922"/>
      <c r="E50" s="1239"/>
    </row>
    <row r="51" spans="1:5" ht="12.75">
      <c r="A51" s="1259"/>
      <c r="B51" s="799"/>
      <c r="C51" s="922"/>
      <c r="D51" s="922"/>
      <c r="E51" s="1239"/>
    </row>
    <row r="52" spans="1:5" ht="12.75">
      <c r="A52" s="1259"/>
      <c r="B52" s="799"/>
      <c r="C52" s="922"/>
      <c r="D52" s="922"/>
      <c r="E52" s="1239"/>
    </row>
    <row r="53" spans="1:5" ht="12.75">
      <c r="A53" s="1259"/>
      <c r="B53" s="799"/>
      <c r="C53" s="922"/>
      <c r="D53" s="922"/>
      <c r="E53" s="1239"/>
    </row>
    <row r="54" spans="1:5" ht="12.75">
      <c r="A54" s="1259"/>
      <c r="B54" s="799"/>
      <c r="C54" s="922"/>
      <c r="D54" s="922"/>
      <c r="E54" s="1239"/>
    </row>
    <row r="55" spans="1:5" ht="12.75">
      <c r="A55" s="1259"/>
      <c r="B55" s="799"/>
      <c r="C55" s="922"/>
      <c r="D55" s="922"/>
      <c r="E55" s="1239"/>
    </row>
    <row r="56" spans="1:5" ht="12.75">
      <c r="A56" s="1259"/>
      <c r="B56" s="799"/>
      <c r="C56" s="922"/>
      <c r="D56" s="922"/>
      <c r="E56" s="1239"/>
    </row>
    <row r="57" spans="1:5" ht="12.75">
      <c r="A57" s="1259"/>
      <c r="B57" s="799"/>
      <c r="C57" s="922"/>
      <c r="D57" s="922"/>
      <c r="E57" s="1239"/>
    </row>
    <row r="58" spans="1:5" ht="12.75">
      <c r="A58" s="1259"/>
      <c r="B58" s="799"/>
      <c r="C58" s="922"/>
      <c r="D58" s="922"/>
      <c r="E58" s="1239"/>
    </row>
    <row r="59" spans="1:5" ht="12.75">
      <c r="A59" s="1259"/>
      <c r="B59" s="799"/>
      <c r="C59" s="922"/>
      <c r="D59" s="922"/>
      <c r="E59" s="1239"/>
    </row>
    <row r="60" spans="1:5" ht="12.75">
      <c r="A60" s="1259"/>
      <c r="B60" s="799"/>
      <c r="C60" s="922"/>
      <c r="D60" s="922"/>
      <c r="E60" s="1239"/>
    </row>
    <row r="61" spans="1:5" ht="12.75">
      <c r="A61" s="1259"/>
      <c r="B61" s="799"/>
      <c r="C61" s="922"/>
      <c r="D61" s="922"/>
      <c r="E61" s="1239"/>
    </row>
    <row r="62" spans="1:5" ht="13.5" thickBot="1">
      <c r="A62" s="124"/>
      <c r="B62" s="124"/>
      <c r="C62" s="124"/>
      <c r="D62" s="1722" t="s">
        <v>453</v>
      </c>
      <c r="E62" s="1723"/>
    </row>
    <row r="63" spans="1:5" ht="23.25" thickTop="1">
      <c r="A63" s="1718" t="s">
        <v>415</v>
      </c>
      <c r="B63" s="1719"/>
      <c r="C63" s="125" t="s">
        <v>15</v>
      </c>
      <c r="D63" s="125" t="s">
        <v>530</v>
      </c>
      <c r="E63" s="126" t="s">
        <v>53</v>
      </c>
    </row>
    <row r="64" spans="1:5" ht="13.5" thickBot="1">
      <c r="A64" s="127" t="s">
        <v>49</v>
      </c>
      <c r="B64" s="128" t="s">
        <v>50</v>
      </c>
      <c r="C64" s="129"/>
      <c r="D64" s="129"/>
      <c r="E64" s="130"/>
    </row>
    <row r="65" spans="1:5" ht="14.25" thickBot="1" thickTop="1">
      <c r="A65" s="1250"/>
      <c r="B65" s="1251" t="s">
        <v>138</v>
      </c>
      <c r="C65" s="913">
        <f>C47</f>
        <v>11312541</v>
      </c>
      <c r="D65" s="913">
        <f>D47</f>
        <v>14858461</v>
      </c>
      <c r="E65" s="1252"/>
    </row>
    <row r="66" spans="1:5" ht="13.5" thickTop="1">
      <c r="A66" s="803"/>
      <c r="B66" s="1255" t="s">
        <v>407</v>
      </c>
      <c r="C66" s="481">
        <f>C70+C73+C75+C79+C92+C93+C94+C96</f>
        <v>88078493</v>
      </c>
      <c r="D66" s="481">
        <f>D67+D69+D73+D79+D94+D96</f>
        <v>190721250</v>
      </c>
      <c r="E66" s="1256">
        <f>D66/C66</f>
        <v>2.1653555085235165</v>
      </c>
    </row>
    <row r="67" spans="1:5" ht="12.75">
      <c r="A67" s="803"/>
      <c r="B67" s="1340" t="s">
        <v>406</v>
      </c>
      <c r="C67" s="134"/>
      <c r="D67" s="471">
        <v>648931</v>
      </c>
      <c r="E67" s="1256"/>
    </row>
    <row r="68" spans="1:5" ht="12.75">
      <c r="A68" s="803"/>
      <c r="B68" s="1244" t="s">
        <v>495</v>
      </c>
      <c r="C68" s="134"/>
      <c r="D68" s="481"/>
      <c r="E68" s="1256"/>
    </row>
    <row r="69" spans="1:5" ht="12.75">
      <c r="A69" s="803"/>
      <c r="B69" s="1362" t="s">
        <v>532</v>
      </c>
      <c r="C69" s="481"/>
      <c r="D69" s="471">
        <v>100000</v>
      </c>
      <c r="E69" s="1256"/>
    </row>
    <row r="70" spans="1:5" ht="12.75">
      <c r="A70" s="806"/>
      <c r="B70" s="1257" t="s">
        <v>251</v>
      </c>
      <c r="C70" s="471">
        <v>22550863</v>
      </c>
      <c r="D70" s="471"/>
      <c r="E70" s="1256"/>
    </row>
    <row r="71" spans="1:8" ht="12.75" customHeight="1">
      <c r="A71" s="806"/>
      <c r="B71" s="1243" t="s">
        <v>491</v>
      </c>
      <c r="C71" s="134"/>
      <c r="D71" s="134"/>
      <c r="E71" s="1256"/>
      <c r="H71" s="910" t="s">
        <v>302</v>
      </c>
    </row>
    <row r="72" spans="1:8" ht="12.75" customHeight="1">
      <c r="A72" s="806"/>
      <c r="B72" s="1245" t="s">
        <v>451</v>
      </c>
      <c r="C72" s="134"/>
      <c r="D72" s="134"/>
      <c r="E72" s="1256"/>
      <c r="H72" s="910"/>
    </row>
    <row r="73" spans="1:8" ht="14.25" customHeight="1">
      <c r="A73" s="806"/>
      <c r="B73" s="1257" t="s">
        <v>533</v>
      </c>
      <c r="C73" s="134">
        <v>10363500</v>
      </c>
      <c r="D73" s="134">
        <v>75198111</v>
      </c>
      <c r="E73" s="1256">
        <f>D73/C73</f>
        <v>7.256053553336228</v>
      </c>
      <c r="H73" s="910"/>
    </row>
    <row r="74" spans="1:8" ht="14.25" customHeight="1">
      <c r="A74" s="806"/>
      <c r="B74" s="1245" t="s">
        <v>534</v>
      </c>
      <c r="C74" s="134"/>
      <c r="D74" s="134"/>
      <c r="E74" s="1256"/>
      <c r="H74" s="910"/>
    </row>
    <row r="75" spans="1:8" ht="14.25" customHeight="1">
      <c r="A75" s="806"/>
      <c r="B75" s="1337" t="s">
        <v>435</v>
      </c>
      <c r="C75" s="134">
        <v>6500000</v>
      </c>
      <c r="D75" s="134"/>
      <c r="E75" s="1256"/>
      <c r="H75" s="910"/>
    </row>
    <row r="76" spans="1:8" ht="14.25" customHeight="1">
      <c r="A76" s="806"/>
      <c r="B76" s="1243" t="s">
        <v>492</v>
      </c>
      <c r="C76" s="134"/>
      <c r="D76" s="134"/>
      <c r="E76" s="1256"/>
      <c r="H76" s="910"/>
    </row>
    <row r="77" spans="1:8" ht="12.75">
      <c r="A77" s="806"/>
      <c r="B77" s="1243" t="s">
        <v>408</v>
      </c>
      <c r="C77" s="134"/>
      <c r="D77" s="134"/>
      <c r="E77" s="1256"/>
      <c r="H77" s="910"/>
    </row>
    <row r="78" spans="1:8" ht="12.75">
      <c r="A78" s="806"/>
      <c r="B78" s="1257" t="s">
        <v>466</v>
      </c>
      <c r="C78" s="134"/>
      <c r="D78" s="134"/>
      <c r="E78" s="1256"/>
      <c r="H78" s="910"/>
    </row>
    <row r="79" spans="1:8" ht="12.75">
      <c r="A79" s="806"/>
      <c r="B79" s="1257" t="s">
        <v>436</v>
      </c>
      <c r="C79" s="134">
        <v>22121780</v>
      </c>
      <c r="D79" s="134">
        <v>88422500</v>
      </c>
      <c r="E79" s="1256">
        <f>D79/C79</f>
        <v>3.997078896906126</v>
      </c>
      <c r="H79" s="910"/>
    </row>
    <row r="80" spans="1:8" ht="12.75">
      <c r="A80" s="806"/>
      <c r="B80" s="1338" t="s">
        <v>536</v>
      </c>
      <c r="C80" s="134"/>
      <c r="D80" s="134"/>
      <c r="E80" s="1256"/>
      <c r="H80" s="910"/>
    </row>
    <row r="81" spans="1:8" ht="12.75">
      <c r="A81" s="806"/>
      <c r="B81" s="1244" t="s">
        <v>535</v>
      </c>
      <c r="C81" s="134"/>
      <c r="D81" s="134"/>
      <c r="E81" s="1256"/>
      <c r="H81" s="910"/>
    </row>
    <row r="82" spans="1:8" ht="12.75">
      <c r="A82" s="806"/>
      <c r="B82" s="1244" t="s">
        <v>537</v>
      </c>
      <c r="C82" s="134"/>
      <c r="D82" s="134"/>
      <c r="E82" s="1256"/>
      <c r="H82" s="910"/>
    </row>
    <row r="83" spans="1:8" ht="12.75">
      <c r="A83" s="806"/>
      <c r="B83" s="1244" t="s">
        <v>538</v>
      </c>
      <c r="C83" s="134"/>
      <c r="D83" s="134"/>
      <c r="E83" s="1256"/>
      <c r="H83" s="910"/>
    </row>
    <row r="84" spans="1:8" ht="12.75">
      <c r="A84" s="806"/>
      <c r="B84" s="1244" t="s">
        <v>539</v>
      </c>
      <c r="C84" s="134"/>
      <c r="D84" s="134"/>
      <c r="E84" s="1256"/>
      <c r="H84" s="910"/>
    </row>
    <row r="85" spans="1:8" ht="12.75">
      <c r="A85" s="806"/>
      <c r="B85" s="1244" t="s">
        <v>540</v>
      </c>
      <c r="C85" s="134"/>
      <c r="D85" s="134"/>
      <c r="E85" s="1256"/>
      <c r="H85" s="910"/>
    </row>
    <row r="86" spans="1:8" ht="12.75">
      <c r="A86" s="806"/>
      <c r="B86" s="1244" t="s">
        <v>541</v>
      </c>
      <c r="C86" s="134"/>
      <c r="D86" s="134"/>
      <c r="E86" s="1256"/>
      <c r="H86" s="910"/>
    </row>
    <row r="87" spans="1:8" ht="12.75">
      <c r="A87" s="806"/>
      <c r="B87" s="1244" t="s">
        <v>546</v>
      </c>
      <c r="C87" s="134"/>
      <c r="D87" s="134"/>
      <c r="E87" s="1256"/>
      <c r="H87" s="910"/>
    </row>
    <row r="88" spans="1:8" ht="12.75">
      <c r="A88" s="806"/>
      <c r="B88" s="1244" t="s">
        <v>545</v>
      </c>
      <c r="C88" s="134"/>
      <c r="D88" s="134"/>
      <c r="E88" s="1256"/>
      <c r="H88" s="910"/>
    </row>
    <row r="89" spans="1:8" ht="12.75">
      <c r="A89" s="806"/>
      <c r="B89" s="1244" t="s">
        <v>544</v>
      </c>
      <c r="C89" s="134"/>
      <c r="D89" s="134"/>
      <c r="E89" s="1256"/>
      <c r="H89" s="910"/>
    </row>
    <row r="90" spans="1:8" ht="12.75">
      <c r="A90" s="806"/>
      <c r="B90" s="1244" t="s">
        <v>543</v>
      </c>
      <c r="C90" s="134"/>
      <c r="D90" s="134"/>
      <c r="E90" s="1256"/>
      <c r="H90" s="910"/>
    </row>
    <row r="91" spans="1:8" ht="12.75">
      <c r="A91" s="806"/>
      <c r="B91" s="1244" t="s">
        <v>542</v>
      </c>
      <c r="C91" s="134"/>
      <c r="D91" s="134"/>
      <c r="E91" s="1256"/>
      <c r="H91" s="910"/>
    </row>
    <row r="92" spans="1:8" ht="12.75">
      <c r="A92" s="806"/>
      <c r="B92" s="1257" t="s">
        <v>449</v>
      </c>
      <c r="C92" s="134">
        <v>915160</v>
      </c>
      <c r="D92" s="134"/>
      <c r="E92" s="1256"/>
      <c r="H92" s="910"/>
    </row>
    <row r="93" spans="1:8" ht="12.75">
      <c r="A93" s="806"/>
      <c r="B93" s="1257" t="s">
        <v>450</v>
      </c>
      <c r="C93" s="134">
        <v>7674648</v>
      </c>
      <c r="D93" s="134"/>
      <c r="E93" s="1256"/>
      <c r="H93" s="910"/>
    </row>
    <row r="94" spans="1:8" ht="12.75">
      <c r="A94" s="806"/>
      <c r="B94" s="1257" t="s">
        <v>497</v>
      </c>
      <c r="C94" s="134">
        <v>1005258</v>
      </c>
      <c r="D94" s="134">
        <v>279711</v>
      </c>
      <c r="E94" s="1256">
        <f>D94/C94</f>
        <v>0.27824797216237024</v>
      </c>
      <c r="H94" s="910"/>
    </row>
    <row r="95" spans="1:8" ht="12.75">
      <c r="A95" s="806"/>
      <c r="B95" s="1244" t="s">
        <v>493</v>
      </c>
      <c r="C95" s="134"/>
      <c r="D95" s="134"/>
      <c r="E95" s="1256"/>
      <c r="H95" s="910"/>
    </row>
    <row r="96" spans="1:8" ht="12.75">
      <c r="A96" s="818"/>
      <c r="B96" s="1339" t="s">
        <v>294</v>
      </c>
      <c r="C96" s="817">
        <v>16947284</v>
      </c>
      <c r="D96" s="817">
        <v>26071997</v>
      </c>
      <c r="E96" s="1116">
        <f>D96/C96</f>
        <v>1.5384174242905235</v>
      </c>
      <c r="H96" s="910"/>
    </row>
    <row r="97" spans="1:8" ht="12.75">
      <c r="A97" s="806"/>
      <c r="B97" s="1255" t="s">
        <v>494</v>
      </c>
      <c r="C97" s="481">
        <f>C98+C100+C102</f>
        <v>2921000</v>
      </c>
      <c r="D97" s="481"/>
      <c r="E97" s="1256"/>
      <c r="H97" s="910"/>
    </row>
    <row r="98" spans="1:8" ht="12.75">
      <c r="A98" s="806"/>
      <c r="B98" s="1340" t="s">
        <v>406</v>
      </c>
      <c r="C98" s="134">
        <v>300000</v>
      </c>
      <c r="D98" s="134"/>
      <c r="E98" s="1256"/>
      <c r="H98" s="910"/>
    </row>
    <row r="99" spans="1:8" ht="12.75">
      <c r="A99" s="806"/>
      <c r="B99" s="1244" t="s">
        <v>495</v>
      </c>
      <c r="C99" s="134"/>
      <c r="D99" s="134"/>
      <c r="E99" s="1256"/>
      <c r="H99" s="910"/>
    </row>
    <row r="100" spans="1:8" ht="12.75">
      <c r="A100" s="806"/>
      <c r="B100" s="1257" t="s">
        <v>466</v>
      </c>
      <c r="C100" s="134">
        <v>2000000</v>
      </c>
      <c r="D100" s="134"/>
      <c r="E100" s="1256"/>
      <c r="H100" s="910"/>
    </row>
    <row r="101" spans="1:8" ht="12.75">
      <c r="A101" s="806"/>
      <c r="B101" s="1338" t="s">
        <v>496</v>
      </c>
      <c r="C101" s="134"/>
      <c r="D101" s="134"/>
      <c r="E101" s="1256"/>
      <c r="H101" s="910"/>
    </row>
    <row r="102" spans="1:8" ht="13.5" thickBot="1">
      <c r="A102" s="818"/>
      <c r="B102" s="1339" t="s">
        <v>294</v>
      </c>
      <c r="C102" s="817">
        <v>621000</v>
      </c>
      <c r="D102" s="817"/>
      <c r="E102" s="1256"/>
      <c r="H102" s="910"/>
    </row>
    <row r="103" spans="1:8" ht="19.5" customHeight="1" thickBot="1" thickTop="1">
      <c r="A103" s="911"/>
      <c r="B103" s="912" t="s">
        <v>299</v>
      </c>
      <c r="C103" s="913">
        <f>C65+C66+C97</f>
        <v>102312034</v>
      </c>
      <c r="D103" s="913">
        <f>D65+D66+D97</f>
        <v>205579711</v>
      </c>
      <c r="E103" s="1238"/>
      <c r="H103" s="910"/>
    </row>
    <row r="104" spans="1:8" ht="13.5" thickTop="1">
      <c r="A104" s="920"/>
      <c r="B104" s="807"/>
      <c r="C104" s="922"/>
      <c r="D104" s="922"/>
      <c r="E104" s="924"/>
      <c r="H104" s="910"/>
    </row>
    <row r="105" spans="1:8" ht="12.75">
      <c r="A105" s="920"/>
      <c r="B105" s="807"/>
      <c r="C105" s="922"/>
      <c r="D105" s="922"/>
      <c r="E105" s="924"/>
      <c r="H105" s="910"/>
    </row>
    <row r="106" spans="1:8" ht="12.75">
      <c r="A106" s="920"/>
      <c r="B106" s="807"/>
      <c r="C106" s="922"/>
      <c r="D106" s="922"/>
      <c r="E106" s="924"/>
      <c r="H106" s="910"/>
    </row>
    <row r="107" spans="1:8" ht="12.75">
      <c r="A107" s="920"/>
      <c r="B107" s="807"/>
      <c r="C107" s="922"/>
      <c r="D107" s="922"/>
      <c r="E107" s="924"/>
      <c r="H107" s="910"/>
    </row>
    <row r="108" spans="1:8" ht="12.75">
      <c r="A108" s="920"/>
      <c r="B108" s="807"/>
      <c r="C108" s="922"/>
      <c r="D108" s="922"/>
      <c r="E108" s="924"/>
      <c r="H108" s="910"/>
    </row>
    <row r="109" spans="1:8" ht="12.75">
      <c r="A109" s="920"/>
      <c r="B109" s="807"/>
      <c r="C109" s="922"/>
      <c r="D109" s="922"/>
      <c r="E109" s="924"/>
      <c r="H109" s="910"/>
    </row>
    <row r="110" spans="1:8" ht="12.75">
      <c r="A110" s="920"/>
      <c r="B110" s="807"/>
      <c r="C110" s="922"/>
      <c r="D110" s="922"/>
      <c r="E110" s="924"/>
      <c r="H110" s="910"/>
    </row>
    <row r="111" spans="1:8" ht="12.75">
      <c r="A111" s="920"/>
      <c r="B111" s="807"/>
      <c r="C111" s="922"/>
      <c r="D111" s="922"/>
      <c r="E111" s="924"/>
      <c r="H111" s="910"/>
    </row>
    <row r="112" spans="1:8" ht="12.75">
      <c r="A112" s="920"/>
      <c r="B112" s="807"/>
      <c r="C112" s="922"/>
      <c r="D112" s="922"/>
      <c r="E112" s="924"/>
      <c r="H112" s="910"/>
    </row>
    <row r="113" spans="1:8" ht="12.75">
      <c r="A113" s="920"/>
      <c r="B113" s="807"/>
      <c r="C113" s="922"/>
      <c r="D113" s="922"/>
      <c r="E113" s="924"/>
      <c r="H113" s="910"/>
    </row>
    <row r="114" spans="1:8" ht="12.75">
      <c r="A114" s="920"/>
      <c r="B114" s="807"/>
      <c r="C114" s="922"/>
      <c r="D114" s="922"/>
      <c r="E114" s="924"/>
      <c r="H114" s="910"/>
    </row>
    <row r="115" spans="1:8" ht="12.75">
      <c r="A115" s="920"/>
      <c r="B115" s="807"/>
      <c r="C115" s="922"/>
      <c r="D115" s="922"/>
      <c r="E115" s="924"/>
      <c r="H115" s="910"/>
    </row>
    <row r="116" spans="1:8" ht="12.75">
      <c r="A116" s="920"/>
      <c r="B116" s="807"/>
      <c r="C116" s="922"/>
      <c r="D116" s="922"/>
      <c r="E116" s="924"/>
      <c r="H116" s="910"/>
    </row>
    <row r="117" spans="1:8" ht="12.75">
      <c r="A117" s="920"/>
      <c r="B117" s="807"/>
      <c r="C117" s="922"/>
      <c r="D117" s="922"/>
      <c r="E117" s="924"/>
      <c r="H117" s="910"/>
    </row>
    <row r="118" spans="1:8" ht="12.75">
      <c r="A118" s="920"/>
      <c r="B118" s="807"/>
      <c r="C118" s="922"/>
      <c r="D118" s="922"/>
      <c r="E118" s="924"/>
      <c r="H118" s="910"/>
    </row>
    <row r="119" spans="1:8" ht="12.75">
      <c r="A119" s="920"/>
      <c r="B119" s="807"/>
      <c r="C119" s="922"/>
      <c r="D119" s="922"/>
      <c r="E119" s="924"/>
      <c r="H119" s="910"/>
    </row>
    <row r="120" spans="1:8" ht="13.5" thickBot="1">
      <c r="A120" s="921"/>
      <c r="B120" s="807"/>
      <c r="C120" s="923"/>
      <c r="D120" s="1722" t="s">
        <v>454</v>
      </c>
      <c r="E120" s="1723"/>
      <c r="H120" s="910"/>
    </row>
    <row r="121" spans="1:8" ht="23.25" thickTop="1">
      <c r="A121" s="1718" t="s">
        <v>415</v>
      </c>
      <c r="B121" s="1719"/>
      <c r="C121" s="917" t="s">
        <v>15</v>
      </c>
      <c r="D121" s="917" t="s">
        <v>530</v>
      </c>
      <c r="E121" s="918" t="s">
        <v>53</v>
      </c>
      <c r="H121" s="910"/>
    </row>
    <row r="122" spans="1:8" ht="13.5" thickBot="1">
      <c r="A122" s="127" t="s">
        <v>49</v>
      </c>
      <c r="B122" s="128" t="s">
        <v>50</v>
      </c>
      <c r="C122" s="129"/>
      <c r="D122" s="129"/>
      <c r="E122" s="130"/>
      <c r="H122" s="910"/>
    </row>
    <row r="123" spans="1:8" ht="13.5" thickBot="1">
      <c r="A123" s="914"/>
      <c r="B123" s="915" t="s">
        <v>138</v>
      </c>
      <c r="C123" s="919">
        <f>C103</f>
        <v>102312034</v>
      </c>
      <c r="D123" s="919">
        <f>D103</f>
        <v>205579711</v>
      </c>
      <c r="E123" s="916"/>
      <c r="H123" s="910"/>
    </row>
    <row r="124" spans="1:8" ht="13.5" thickTop="1">
      <c r="A124" s="806"/>
      <c r="B124" s="909" t="s">
        <v>161</v>
      </c>
      <c r="C124" s="481">
        <f>C125+C127</f>
        <v>127000</v>
      </c>
      <c r="D124" s="481"/>
      <c r="E124" s="472"/>
      <c r="H124" s="910"/>
    </row>
    <row r="125" spans="1:8" ht="12.75">
      <c r="A125" s="806"/>
      <c r="B125" s="1342" t="s">
        <v>489</v>
      </c>
      <c r="C125" s="134">
        <v>100000</v>
      </c>
      <c r="D125" s="134"/>
      <c r="E125" s="472"/>
      <c r="H125" s="910"/>
    </row>
    <row r="126" spans="1:8" ht="12.75">
      <c r="A126" s="806"/>
      <c r="B126" s="807" t="s">
        <v>490</v>
      </c>
      <c r="C126" s="134"/>
      <c r="D126" s="134"/>
      <c r="E126" s="472"/>
      <c r="H126" s="910"/>
    </row>
    <row r="127" spans="1:8" ht="12.75">
      <c r="A127" s="818"/>
      <c r="B127" s="1343" t="s">
        <v>294</v>
      </c>
      <c r="C127" s="817">
        <v>27000</v>
      </c>
      <c r="D127" s="817"/>
      <c r="E127" s="501"/>
      <c r="H127" s="910"/>
    </row>
    <row r="128" spans="1:8" ht="12.75">
      <c r="A128" s="806"/>
      <c r="B128" s="909" t="s">
        <v>499</v>
      </c>
      <c r="C128" s="1169">
        <f>C129</f>
        <v>1000000</v>
      </c>
      <c r="D128" s="1169">
        <f>D129</f>
        <v>2000000</v>
      </c>
      <c r="E128" s="472">
        <f>D128/C128</f>
        <v>2</v>
      </c>
      <c r="H128" s="910"/>
    </row>
    <row r="129" spans="1:8" ht="12.75">
      <c r="A129" s="806"/>
      <c r="B129" s="1337" t="s">
        <v>435</v>
      </c>
      <c r="C129" s="134">
        <v>1000000</v>
      </c>
      <c r="D129" s="134">
        <v>2000000</v>
      </c>
      <c r="E129" s="472">
        <f>D129/C129</f>
        <v>2</v>
      </c>
      <c r="H129" s="910"/>
    </row>
    <row r="130" spans="1:8" ht="12.75">
      <c r="A130" s="818"/>
      <c r="B130" s="819" t="s">
        <v>500</v>
      </c>
      <c r="C130" s="817"/>
      <c r="D130" s="820"/>
      <c r="E130" s="501"/>
      <c r="H130" s="910"/>
    </row>
    <row r="131" spans="1:8" ht="12.75">
      <c r="A131" s="806"/>
      <c r="B131" s="909" t="s">
        <v>388</v>
      </c>
      <c r="C131" s="134"/>
      <c r="D131" s="481">
        <f>D132+D134</f>
        <v>500000</v>
      </c>
      <c r="E131" s="472"/>
      <c r="H131" s="910"/>
    </row>
    <row r="132" spans="1:8" ht="12.75">
      <c r="A132" s="806"/>
      <c r="B132" s="1340" t="s">
        <v>248</v>
      </c>
      <c r="C132" s="134"/>
      <c r="D132" s="134">
        <v>393700</v>
      </c>
      <c r="E132" s="472"/>
      <c r="H132" s="910"/>
    </row>
    <row r="133" spans="1:8" ht="12.75">
      <c r="A133" s="806"/>
      <c r="B133" s="807" t="s">
        <v>555</v>
      </c>
      <c r="C133" s="134"/>
      <c r="D133" s="134"/>
      <c r="E133" s="472"/>
      <c r="H133" s="910"/>
    </row>
    <row r="134" spans="1:8" ht="12.75">
      <c r="A134" s="806"/>
      <c r="B134" s="1340" t="s">
        <v>298</v>
      </c>
      <c r="C134" s="134"/>
      <c r="D134" s="134">
        <v>106300</v>
      </c>
      <c r="E134" s="472"/>
      <c r="H134" s="910"/>
    </row>
    <row r="135" spans="1:8" ht="12.75">
      <c r="A135" s="1212"/>
      <c r="B135" s="1215"/>
      <c r="C135" s="1213"/>
      <c r="D135" s="1213"/>
      <c r="E135" s="1214"/>
      <c r="H135" s="910"/>
    </row>
    <row r="136" spans="1:8" ht="12.75">
      <c r="A136" s="808">
        <v>1</v>
      </c>
      <c r="B136" s="809" t="s">
        <v>162</v>
      </c>
      <c r="C136" s="477">
        <f>C137</f>
        <v>318000</v>
      </c>
      <c r="D136" s="477">
        <f>D137</f>
        <v>318000</v>
      </c>
      <c r="E136" s="478">
        <f>D136/C136</f>
        <v>1</v>
      </c>
      <c r="H136" s="910"/>
    </row>
    <row r="137" spans="1:8" ht="12.75">
      <c r="A137" s="805"/>
      <c r="B137" s="810" t="s">
        <v>253</v>
      </c>
      <c r="C137" s="479">
        <v>318000</v>
      </c>
      <c r="D137" s="502">
        <f>D138+D140</f>
        <v>318000</v>
      </c>
      <c r="E137" s="931">
        <f>D137/C137</f>
        <v>1</v>
      </c>
      <c r="H137" s="910" t="s">
        <v>301</v>
      </c>
    </row>
    <row r="138" spans="1:8" ht="12.75">
      <c r="A138" s="803"/>
      <c r="B138" s="1340" t="s">
        <v>248</v>
      </c>
      <c r="C138" s="471">
        <v>250000</v>
      </c>
      <c r="D138" s="471">
        <v>250000</v>
      </c>
      <c r="E138" s="932">
        <f>D138/C138</f>
        <v>1</v>
      </c>
      <c r="H138" s="910"/>
    </row>
    <row r="139" spans="1:8" ht="12.75">
      <c r="A139" s="803"/>
      <c r="B139" s="799" t="s">
        <v>254</v>
      </c>
      <c r="C139" s="471"/>
      <c r="D139" s="471"/>
      <c r="E139" s="482"/>
      <c r="H139" s="910"/>
    </row>
    <row r="140" spans="1:8" ht="12.75">
      <c r="A140" s="800"/>
      <c r="B140" s="1340" t="s">
        <v>298</v>
      </c>
      <c r="C140" s="471">
        <v>68000</v>
      </c>
      <c r="D140" s="471">
        <v>68000</v>
      </c>
      <c r="E140" s="135">
        <f>D140/C140</f>
        <v>1</v>
      </c>
      <c r="H140" s="910"/>
    </row>
    <row r="141" spans="1:8" ht="12.75">
      <c r="A141" s="800"/>
      <c r="B141" s="799"/>
      <c r="C141" s="471"/>
      <c r="D141" s="471"/>
      <c r="E141" s="135"/>
      <c r="H141" s="910"/>
    </row>
    <row r="142" spans="1:5" ht="12.75">
      <c r="A142" s="800"/>
      <c r="B142" s="799"/>
      <c r="C142" s="471"/>
      <c r="D142" s="471"/>
      <c r="E142" s="135"/>
    </row>
    <row r="143" spans="1:5" ht="12.75">
      <c r="A143" s="808"/>
      <c r="B143" s="809"/>
      <c r="C143" s="477"/>
      <c r="D143" s="477"/>
      <c r="E143" s="478"/>
    </row>
    <row r="144" spans="1:5" ht="12.75">
      <c r="A144" s="938"/>
      <c r="B144" s="939"/>
      <c r="C144" s="940"/>
      <c r="D144" s="940"/>
      <c r="E144" s="941"/>
    </row>
    <row r="145" spans="1:5" ht="12.75">
      <c r="A145" s="936"/>
      <c r="B145" s="799"/>
      <c r="C145" s="937"/>
      <c r="D145" s="937"/>
      <c r="E145" s="135"/>
    </row>
    <row r="146" spans="1:5" ht="12.75">
      <c r="A146" s="1720" t="s">
        <v>163</v>
      </c>
      <c r="B146" s="1721"/>
      <c r="C146" s="929"/>
      <c r="D146" s="927"/>
      <c r="E146" s="132"/>
    </row>
    <row r="147" spans="1:5" ht="13.5" thickBot="1">
      <c r="A147" s="844"/>
      <c r="B147" s="925"/>
      <c r="C147" s="926"/>
      <c r="D147" s="927"/>
      <c r="E147" s="928"/>
    </row>
    <row r="148" spans="1:5" ht="13.5" thickBot="1">
      <c r="A148" s="811" t="s">
        <v>19</v>
      </c>
      <c r="B148" s="812" t="s">
        <v>54</v>
      </c>
      <c r="C148" s="935">
        <f>C149+C156</f>
        <v>787529</v>
      </c>
      <c r="D148" s="935">
        <f>D149+D156</f>
        <v>2408723</v>
      </c>
      <c r="E148" s="930">
        <f>D148/C148</f>
        <v>3.058583239474356</v>
      </c>
    </row>
    <row r="149" spans="1:5" ht="12.75">
      <c r="A149" s="813"/>
      <c r="B149" s="1117" t="s">
        <v>255</v>
      </c>
      <c r="C149" s="481">
        <f>C150+C152+C154</f>
        <v>682499</v>
      </c>
      <c r="D149" s="481">
        <f>D150+D152+D154</f>
        <v>2098724</v>
      </c>
      <c r="E149" s="933">
        <f>D149/C149</f>
        <v>3.0750579854329456</v>
      </c>
    </row>
    <row r="150" spans="1:5" ht="12.75">
      <c r="A150" s="814"/>
      <c r="B150" s="1257" t="s">
        <v>466</v>
      </c>
      <c r="C150" s="471">
        <v>355354</v>
      </c>
      <c r="D150" s="471">
        <v>1037432</v>
      </c>
      <c r="E150" s="932"/>
    </row>
    <row r="151" spans="1:5" ht="12.75">
      <c r="A151" s="814"/>
      <c r="B151" s="1344" t="s">
        <v>556</v>
      </c>
      <c r="C151" s="481"/>
      <c r="D151" s="481"/>
      <c r="E151" s="932"/>
    </row>
    <row r="152" spans="1:5" ht="12.75">
      <c r="A152" s="814"/>
      <c r="B152" s="1340" t="s">
        <v>248</v>
      </c>
      <c r="C152" s="471">
        <v>182047</v>
      </c>
      <c r="D152" s="471">
        <v>615117</v>
      </c>
      <c r="E152" s="932">
        <f>D152/C152</f>
        <v>3.378891165468258</v>
      </c>
    </row>
    <row r="153" spans="1:5" ht="12.75">
      <c r="A153" s="815"/>
      <c r="B153" s="799" t="s">
        <v>557</v>
      </c>
      <c r="C153" s="471"/>
      <c r="D153" s="471"/>
      <c r="E153" s="472"/>
    </row>
    <row r="154" spans="1:5" ht="12.75">
      <c r="A154" s="934"/>
      <c r="B154" s="1364" t="s">
        <v>298</v>
      </c>
      <c r="C154" s="500">
        <v>145098</v>
      </c>
      <c r="D154" s="500">
        <v>446175</v>
      </c>
      <c r="E154" s="501">
        <f>D154/C154</f>
        <v>3.0749906959434314</v>
      </c>
    </row>
    <row r="155" spans="1:5" ht="12.75">
      <c r="A155" s="815"/>
      <c r="B155" s="799"/>
      <c r="C155" s="471"/>
      <c r="D155" s="471"/>
      <c r="E155" s="472"/>
    </row>
    <row r="156" spans="1:5" ht="12.75">
      <c r="A156" s="815"/>
      <c r="B156" s="804" t="s">
        <v>300</v>
      </c>
      <c r="C156" s="1170">
        <f>C157+C159</f>
        <v>105030</v>
      </c>
      <c r="D156" s="1170">
        <f>D157+D159</f>
        <v>309999</v>
      </c>
      <c r="E156" s="472">
        <f>D156/C156</f>
        <v>2.951528134818623</v>
      </c>
    </row>
    <row r="157" spans="1:5" ht="12.75">
      <c r="A157" s="815"/>
      <c r="B157" s="1340" t="s">
        <v>248</v>
      </c>
      <c r="C157" s="471">
        <v>82700</v>
      </c>
      <c r="D157" s="471">
        <v>244094</v>
      </c>
      <c r="E157" s="472">
        <f>D157/C157</f>
        <v>2.951559854897219</v>
      </c>
    </row>
    <row r="158" spans="1:5" ht="12.75">
      <c r="A158" s="815"/>
      <c r="B158" s="799" t="s">
        <v>558</v>
      </c>
      <c r="C158" s="471"/>
      <c r="D158" s="471"/>
      <c r="E158" s="472"/>
    </row>
    <row r="159" spans="1:5" ht="12.75">
      <c r="A159" s="815"/>
      <c r="B159" s="1365" t="s">
        <v>298</v>
      </c>
      <c r="C159" s="471">
        <v>22330</v>
      </c>
      <c r="D159" s="471">
        <v>65905</v>
      </c>
      <c r="E159" s="472">
        <f>D159/C159</f>
        <v>2.95141065830721</v>
      </c>
    </row>
    <row r="160" spans="1:5" ht="12.75">
      <c r="A160" s="815"/>
      <c r="B160" s="908"/>
      <c r="C160" s="471"/>
      <c r="D160" s="471"/>
      <c r="E160" s="472"/>
    </row>
    <row r="161" spans="1:5" ht="13.5" thickBot="1">
      <c r="A161" s="816"/>
      <c r="B161" s="802"/>
      <c r="C161" s="500"/>
      <c r="D161" s="500"/>
      <c r="E161" s="501"/>
    </row>
    <row r="162" spans="1:5" ht="14.25" thickBot="1" thickTop="1">
      <c r="A162" s="1713" t="s">
        <v>52</v>
      </c>
      <c r="B162" s="1714"/>
      <c r="C162" s="137">
        <f>C123+C124+C128+C136+C148</f>
        <v>104544563</v>
      </c>
      <c r="D162" s="137">
        <f>D12+D136+D148</f>
        <v>210806434</v>
      </c>
      <c r="E162" s="138">
        <f>D162/C162</f>
        <v>2.0164265644307107</v>
      </c>
    </row>
    <row r="163" spans="1:5" ht="13.5" thickTop="1">
      <c r="A163" s="124"/>
      <c r="B163" s="124"/>
      <c r="C163" s="124"/>
      <c r="D163" s="124"/>
      <c r="E163" s="124"/>
    </row>
  </sheetData>
  <sheetProtection/>
  <mergeCells count="10">
    <mergeCell ref="A162:B162"/>
    <mergeCell ref="A6:E6"/>
    <mergeCell ref="A7:E7"/>
    <mergeCell ref="A9:B9"/>
    <mergeCell ref="A146:B146"/>
    <mergeCell ref="A121:B121"/>
    <mergeCell ref="D8:E8"/>
    <mergeCell ref="D62:E62"/>
    <mergeCell ref="A63:B63"/>
    <mergeCell ref="D120:E120"/>
  </mergeCells>
  <printOptions horizontalCentered="1"/>
  <pageMargins left="0.984251968503937" right="0.7480314960629921" top="0.7086614173228347" bottom="0.984251968503937" header="0.5118110236220472" footer="0.5118110236220472"/>
  <pageSetup fitToHeight="0" fitToWidth="0"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76">
      <selection activeCell="A4" sqref="A4:E4"/>
    </sheetView>
  </sheetViews>
  <sheetFormatPr defaultColWidth="9.140625" defaultRowHeight="12.75"/>
  <cols>
    <col min="1" max="1" width="5.28125" style="0" customWidth="1"/>
    <col min="2" max="2" width="49.57421875" style="0" customWidth="1"/>
    <col min="3" max="3" width="10.421875" style="0" bestFit="1" customWidth="1"/>
    <col min="4" max="4" width="10.7109375" style="0" bestFit="1" customWidth="1"/>
    <col min="5" max="5" width="11.57421875" style="0" bestFit="1" customWidth="1"/>
  </cols>
  <sheetData>
    <row r="1" spans="1:5" ht="12.75">
      <c r="A1" s="120"/>
      <c r="B1" s="120"/>
      <c r="C1" s="120"/>
      <c r="D1" s="120"/>
      <c r="E1" s="120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724" t="s">
        <v>620</v>
      </c>
      <c r="B4" s="1725"/>
      <c r="C4" s="1725"/>
      <c r="D4" s="1725"/>
      <c r="E4" s="1725"/>
    </row>
    <row r="5" spans="1:5" ht="12.75">
      <c r="A5" s="1726" t="s">
        <v>559</v>
      </c>
      <c r="B5" s="1725"/>
      <c r="C5" s="1725"/>
      <c r="D5" s="1725"/>
      <c r="E5" s="1725"/>
    </row>
    <row r="6" spans="1:5" ht="12.75">
      <c r="A6" s="122"/>
      <c r="B6" s="122"/>
      <c r="C6" s="122"/>
      <c r="D6" s="122"/>
      <c r="E6" s="122"/>
    </row>
    <row r="7" spans="1:5" ht="13.5" thickBot="1">
      <c r="A7" s="121"/>
      <c r="B7" s="121"/>
      <c r="C7" s="499"/>
      <c r="D7" s="499" t="s">
        <v>438</v>
      </c>
      <c r="E7" s="499"/>
    </row>
    <row r="8" spans="1:5" ht="24.75" customHeight="1" thickTop="1">
      <c r="A8" s="1727" t="s">
        <v>415</v>
      </c>
      <c r="B8" s="1728"/>
      <c r="C8" s="1731" t="s">
        <v>47</v>
      </c>
      <c r="D8" s="1731" t="s">
        <v>530</v>
      </c>
      <c r="E8" s="1733" t="s">
        <v>48</v>
      </c>
    </row>
    <row r="9" spans="1:5" ht="12.75">
      <c r="A9" s="1118" t="s">
        <v>49</v>
      </c>
      <c r="B9" s="1119" t="s">
        <v>50</v>
      </c>
      <c r="C9" s="1732"/>
      <c r="D9" s="1732"/>
      <c r="E9" s="1734"/>
    </row>
    <row r="10" spans="1:5" ht="12.75">
      <c r="A10" s="1735" t="s">
        <v>362</v>
      </c>
      <c r="B10" s="1736"/>
      <c r="C10" s="1123"/>
      <c r="D10" s="1150"/>
      <c r="E10" s="1124"/>
    </row>
    <row r="11" spans="1:5" ht="12.75">
      <c r="A11" s="1149" t="s">
        <v>363</v>
      </c>
      <c r="B11" s="1155" t="s">
        <v>158</v>
      </c>
      <c r="C11" s="1172">
        <f>C13+C19+C37</f>
        <v>25829614</v>
      </c>
      <c r="D11" s="1158">
        <f>D13+D19+D26+D31</f>
        <v>1000000</v>
      </c>
      <c r="E11" s="1219">
        <f>D11/C11</f>
        <v>0.03871525141645554</v>
      </c>
    </row>
    <row r="12" spans="1:5" ht="12.75">
      <c r="A12" s="1120"/>
      <c r="B12" s="1148"/>
      <c r="C12" s="1121"/>
      <c r="D12" s="1121"/>
      <c r="E12" s="1122"/>
    </row>
    <row r="13" spans="1:5" ht="12.75">
      <c r="A13" s="1127"/>
      <c r="B13" s="1157" t="s">
        <v>249</v>
      </c>
      <c r="C13" s="1135">
        <f>C14+C17</f>
        <v>16620614</v>
      </c>
      <c r="D13" s="1135"/>
      <c r="E13" s="1216"/>
    </row>
    <row r="14" spans="1:5" ht="12.75">
      <c r="A14" s="1128"/>
      <c r="B14" s="1368" t="s">
        <v>364</v>
      </c>
      <c r="C14" s="1171">
        <v>13086614</v>
      </c>
      <c r="D14" s="1142"/>
      <c r="E14" s="1217"/>
    </row>
    <row r="15" spans="1:5" ht="12.75">
      <c r="A15" s="1128"/>
      <c r="B15" s="1143" t="s">
        <v>501</v>
      </c>
      <c r="C15" s="1144"/>
      <c r="D15" s="1142"/>
      <c r="E15" s="1217"/>
    </row>
    <row r="16" spans="1:5" ht="12.75">
      <c r="A16" s="1128"/>
      <c r="B16" s="1141" t="s">
        <v>502</v>
      </c>
      <c r="C16" s="1144"/>
      <c r="D16" s="1142"/>
      <c r="E16" s="1217"/>
    </row>
    <row r="17" spans="1:9" ht="12.75">
      <c r="A17" s="1134"/>
      <c r="B17" s="1369" t="s">
        <v>365</v>
      </c>
      <c r="C17" s="1145">
        <v>3534000</v>
      </c>
      <c r="D17" s="1145"/>
      <c r="E17" s="1218"/>
      <c r="I17" s="778" t="s">
        <v>46</v>
      </c>
    </row>
    <row r="18" spans="1:5" ht="12.75">
      <c r="A18" s="1129"/>
      <c r="B18" s="1141"/>
      <c r="C18" s="1144"/>
      <c r="D18" s="1142"/>
      <c r="E18" s="495"/>
    </row>
    <row r="19" spans="1:5" ht="12.75">
      <c r="A19" s="1130"/>
      <c r="B19" s="1125" t="s">
        <v>125</v>
      </c>
      <c r="C19" s="483">
        <f>C20+C24</f>
        <v>9209000</v>
      </c>
      <c r="D19" s="483"/>
      <c r="E19" s="484"/>
    </row>
    <row r="20" spans="1:5" ht="12.75">
      <c r="A20" s="1130"/>
      <c r="B20" s="1368" t="s">
        <v>503</v>
      </c>
      <c r="C20" s="1142">
        <v>7251181</v>
      </c>
      <c r="D20" s="1142"/>
      <c r="E20" s="484"/>
    </row>
    <row r="21" spans="1:5" ht="12.75">
      <c r="A21" s="1130"/>
      <c r="B21" s="1147" t="s">
        <v>505</v>
      </c>
      <c r="C21" s="1146"/>
      <c r="D21" s="1146"/>
      <c r="E21" s="484"/>
    </row>
    <row r="22" spans="1:5" ht="12.75">
      <c r="A22" s="1130"/>
      <c r="B22" s="1147" t="s">
        <v>504</v>
      </c>
      <c r="C22" s="1146"/>
      <c r="D22" s="1146"/>
      <c r="E22" s="484"/>
    </row>
    <row r="23" spans="1:5" ht="12.75">
      <c r="A23" s="1130"/>
      <c r="B23" s="1147" t="s">
        <v>506</v>
      </c>
      <c r="C23" s="1146"/>
      <c r="D23" s="1146"/>
      <c r="E23" s="484"/>
    </row>
    <row r="24" spans="1:5" ht="12.75">
      <c r="A24" s="1137"/>
      <c r="B24" s="1370" t="s">
        <v>365</v>
      </c>
      <c r="C24" s="1145">
        <v>1957819</v>
      </c>
      <c r="D24" s="1345"/>
      <c r="E24" s="1140"/>
    </row>
    <row r="25" spans="1:5" ht="12.75">
      <c r="A25" s="1130"/>
      <c r="B25" s="1347"/>
      <c r="C25" s="1146"/>
      <c r="D25" s="1146"/>
      <c r="E25" s="484"/>
    </row>
    <row r="26" spans="1:5" ht="12.75">
      <c r="A26" s="1130"/>
      <c r="B26" s="1346" t="s">
        <v>507</v>
      </c>
      <c r="C26" s="1146">
        <f>C27+C30</f>
        <v>924295</v>
      </c>
      <c r="D26" s="1146">
        <f>D27+D30</f>
        <v>1000000</v>
      </c>
      <c r="E26" s="484">
        <f>D26/C26</f>
        <v>1.0819056686447508</v>
      </c>
    </row>
    <row r="27" spans="1:5" ht="12.75">
      <c r="A27" s="1130"/>
      <c r="B27" s="1368" t="s">
        <v>503</v>
      </c>
      <c r="C27" s="1142">
        <v>787402</v>
      </c>
      <c r="D27" s="1142">
        <v>787402</v>
      </c>
      <c r="E27" s="1367">
        <f>D27/C27</f>
        <v>1</v>
      </c>
    </row>
    <row r="28" spans="1:5" ht="12.75">
      <c r="A28" s="1130"/>
      <c r="B28" s="1147" t="s">
        <v>508</v>
      </c>
      <c r="C28" s="1142"/>
      <c r="D28" s="1146"/>
      <c r="E28" s="484"/>
    </row>
    <row r="29" spans="1:5" ht="12.75">
      <c r="A29" s="1130"/>
      <c r="B29" s="1147" t="s">
        <v>509</v>
      </c>
      <c r="C29" s="1142"/>
      <c r="D29" s="1146"/>
      <c r="E29" s="484"/>
    </row>
    <row r="30" spans="1:5" ht="12.75">
      <c r="A30" s="1137"/>
      <c r="B30" s="1370" t="s">
        <v>365</v>
      </c>
      <c r="C30" s="1145">
        <v>136893</v>
      </c>
      <c r="D30" s="1145">
        <v>212598</v>
      </c>
      <c r="E30" s="1366">
        <f>D30/C30</f>
        <v>1.5530231640770529</v>
      </c>
    </row>
    <row r="31" spans="1:5" ht="12.75">
      <c r="A31" s="1130"/>
      <c r="B31" s="1348" t="s">
        <v>445</v>
      </c>
      <c r="C31" s="1146">
        <f>C32+C36</f>
        <v>1709528</v>
      </c>
      <c r="D31" s="1146"/>
      <c r="E31" s="484"/>
    </row>
    <row r="32" spans="1:5" ht="12.75">
      <c r="A32" s="1130"/>
      <c r="B32" s="1368" t="s">
        <v>503</v>
      </c>
      <c r="C32" s="1142">
        <v>1346085</v>
      </c>
      <c r="D32" s="1142"/>
      <c r="E32" s="484"/>
    </row>
    <row r="33" spans="1:5" ht="12.75">
      <c r="A33" s="1130"/>
      <c r="B33" s="1147" t="s">
        <v>505</v>
      </c>
      <c r="C33" s="1146"/>
      <c r="D33" s="1146"/>
      <c r="E33" s="484"/>
    </row>
    <row r="34" spans="1:5" ht="12.75">
      <c r="A34" s="1130"/>
      <c r="B34" s="1147" t="s">
        <v>504</v>
      </c>
      <c r="C34" s="1146"/>
      <c r="D34" s="1146"/>
      <c r="E34" s="484"/>
    </row>
    <row r="35" spans="1:5" ht="12.75">
      <c r="A35" s="1130"/>
      <c r="B35" s="1147" t="s">
        <v>510</v>
      </c>
      <c r="C35" s="1146"/>
      <c r="D35" s="1146"/>
      <c r="E35" s="484"/>
    </row>
    <row r="36" spans="1:5" ht="12.75">
      <c r="A36" s="1137"/>
      <c r="B36" s="1369" t="s">
        <v>365</v>
      </c>
      <c r="C36" s="1145">
        <v>363443</v>
      </c>
      <c r="D36" s="1145"/>
      <c r="E36" s="1140"/>
    </row>
    <row r="37" spans="1:5" ht="12.75">
      <c r="A37" s="1130"/>
      <c r="B37" s="1240"/>
      <c r="C37" s="1291"/>
      <c r="D37" s="1242"/>
      <c r="E37" s="484"/>
    </row>
    <row r="38" spans="1:5" ht="12.75">
      <c r="A38" s="1130"/>
      <c r="B38" s="1141"/>
      <c r="C38" s="1142"/>
      <c r="D38" s="1142"/>
      <c r="E38" s="484"/>
    </row>
    <row r="39" spans="1:5" ht="12.75">
      <c r="A39" s="1130"/>
      <c r="B39" s="1147"/>
      <c r="C39" s="483"/>
      <c r="D39" s="483"/>
      <c r="E39" s="484"/>
    </row>
    <row r="40" spans="1:5" ht="12.75">
      <c r="A40" s="1130"/>
      <c r="B40" s="1147"/>
      <c r="C40" s="1142"/>
      <c r="D40" s="1241"/>
      <c r="E40" s="484"/>
    </row>
    <row r="41" spans="1:5" ht="12.75">
      <c r="A41" s="1154" t="s">
        <v>19</v>
      </c>
      <c r="B41" s="1153" t="s">
        <v>89</v>
      </c>
      <c r="C41" s="1151"/>
      <c r="D41" s="1151"/>
      <c r="E41" s="1152"/>
    </row>
    <row r="42" spans="1:5" ht="12.75">
      <c r="A42" s="1137"/>
      <c r="B42" s="1138"/>
      <c r="C42" s="1139"/>
      <c r="D42" s="1139"/>
      <c r="E42" s="1140"/>
    </row>
    <row r="43" spans="1:5" ht="12.75">
      <c r="A43" s="1130"/>
      <c r="B43" s="1136"/>
      <c r="C43" s="483"/>
      <c r="D43" s="483"/>
      <c r="E43" s="484"/>
    </row>
    <row r="44" spans="1:16" ht="12.75">
      <c r="A44" s="1130"/>
      <c r="B44" s="1136"/>
      <c r="C44" s="483"/>
      <c r="D44" s="483"/>
      <c r="E44" s="484"/>
      <c r="P44" s="778" t="s">
        <v>46</v>
      </c>
    </row>
    <row r="45" spans="1:5" ht="12.75">
      <c r="A45" s="1129"/>
      <c r="B45" s="1136"/>
      <c r="C45" s="483"/>
      <c r="D45" s="483"/>
      <c r="E45" s="484"/>
    </row>
    <row r="46" spans="1:5" ht="12.75">
      <c r="A46" s="1154" t="s">
        <v>19</v>
      </c>
      <c r="B46" s="1153" t="s">
        <v>366</v>
      </c>
      <c r="C46" s="483"/>
      <c r="D46" s="483"/>
      <c r="E46" s="484"/>
    </row>
    <row r="47" spans="1:5" ht="12.75">
      <c r="A47" s="1137"/>
      <c r="B47" s="1138"/>
      <c r="C47" s="1139"/>
      <c r="D47" s="1139"/>
      <c r="E47" s="1140"/>
    </row>
    <row r="48" spans="1:5" ht="12.75">
      <c r="A48" s="1130"/>
      <c r="B48" s="1136"/>
      <c r="C48" s="483"/>
      <c r="D48" s="483"/>
      <c r="E48" s="484"/>
    </row>
    <row r="49" spans="1:5" ht="12.75">
      <c r="A49" s="1131"/>
      <c r="B49" s="1126"/>
      <c r="C49" s="123"/>
      <c r="D49" s="123"/>
      <c r="E49" s="487"/>
    </row>
    <row r="50" spans="1:5" ht="12.75">
      <c r="A50" s="1131"/>
      <c r="B50" s="1126"/>
      <c r="C50" s="123"/>
      <c r="D50" s="123"/>
      <c r="E50" s="487"/>
    </row>
    <row r="51" spans="1:5" ht="12.75">
      <c r="A51" s="1132"/>
      <c r="B51" s="493"/>
      <c r="C51" s="494"/>
      <c r="D51" s="494"/>
      <c r="E51" s="492"/>
    </row>
    <row r="52" spans="1:5" ht="12.75">
      <c r="A52" s="1156"/>
      <c r="B52" s="485"/>
      <c r="C52" s="488"/>
      <c r="D52" s="486"/>
      <c r="E52" s="489"/>
    </row>
    <row r="53" spans="1:5" ht="13.5" thickBot="1">
      <c r="A53" s="1133"/>
      <c r="B53" s="485"/>
      <c r="C53" s="488"/>
      <c r="D53" s="486"/>
      <c r="E53" s="489"/>
    </row>
    <row r="54" spans="1:5" ht="14.25" thickBot="1" thickTop="1">
      <c r="A54" s="1729" t="s">
        <v>164</v>
      </c>
      <c r="B54" s="1730"/>
      <c r="C54" s="490">
        <f>C11</f>
        <v>25829614</v>
      </c>
      <c r="D54" s="490">
        <f>D11</f>
        <v>1000000</v>
      </c>
      <c r="E54" s="491">
        <f>D54/C54</f>
        <v>0.03871525141645554</v>
      </c>
    </row>
    <row r="55" spans="1:5" ht="13.5" thickTop="1">
      <c r="A55" s="122"/>
      <c r="B55" s="122"/>
      <c r="C55" s="122"/>
      <c r="D55" s="122"/>
      <c r="E55" s="122"/>
    </row>
  </sheetData>
  <sheetProtection/>
  <mergeCells count="8">
    <mergeCell ref="A4:E4"/>
    <mergeCell ref="A5:E5"/>
    <mergeCell ref="A8:B8"/>
    <mergeCell ref="A54:B54"/>
    <mergeCell ref="C8:C9"/>
    <mergeCell ref="D8:D9"/>
    <mergeCell ref="E8:E9"/>
    <mergeCell ref="A10:B10"/>
  </mergeCells>
  <printOptions/>
  <pageMargins left="1.01" right="0.75" top="1" bottom="1" header="0.5" footer="0.5"/>
  <pageSetup fitToHeight="0" fitToWidth="0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79">
      <selection activeCell="A2" sqref="A2:J2"/>
    </sheetView>
  </sheetViews>
  <sheetFormatPr defaultColWidth="9.140625" defaultRowHeight="12.75"/>
  <cols>
    <col min="3" max="5" width="11.28125" style="0" customWidth="1"/>
    <col min="6" max="6" width="13.00390625" style="0" customWidth="1"/>
    <col min="7" max="10" width="11.28125" style="0" customWidth="1"/>
  </cols>
  <sheetData>
    <row r="1" spans="1:10" ht="12.75">
      <c r="A1" s="236"/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2.75">
      <c r="A2" s="1737" t="s">
        <v>621</v>
      </c>
      <c r="B2" s="1738"/>
      <c r="C2" s="1738"/>
      <c r="D2" s="1738"/>
      <c r="E2" s="1738"/>
      <c r="F2" s="1738"/>
      <c r="G2" s="1738"/>
      <c r="H2" s="1738"/>
      <c r="I2" s="1738"/>
      <c r="J2" s="1738"/>
    </row>
    <row r="3" spans="1:10" ht="12.75">
      <c r="A3" s="236"/>
      <c r="B3" s="236"/>
      <c r="C3" s="236"/>
      <c r="D3" s="236"/>
      <c r="E3" s="236"/>
      <c r="F3" s="236"/>
      <c r="G3" s="236"/>
      <c r="H3" s="236"/>
      <c r="I3" s="236"/>
      <c r="J3" s="236"/>
    </row>
    <row r="4" spans="1:10" ht="15.75">
      <c r="A4" s="1739" t="s">
        <v>99</v>
      </c>
      <c r="B4" s="1685"/>
      <c r="C4" s="1685"/>
      <c r="D4" s="1685"/>
      <c r="E4" s="1685"/>
      <c r="F4" s="1685"/>
      <c r="G4" s="1685"/>
      <c r="H4" s="1685"/>
      <c r="I4" s="1685"/>
      <c r="J4" s="1685"/>
    </row>
    <row r="5" spans="1:10" ht="15.75">
      <c r="A5" s="237"/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5.75">
      <c r="A6" s="237"/>
      <c r="B6" s="238"/>
      <c r="C6" s="238"/>
      <c r="D6" s="238"/>
      <c r="E6" s="238"/>
      <c r="F6" s="238"/>
      <c r="G6" s="238"/>
      <c r="H6" s="238"/>
      <c r="I6" s="238"/>
      <c r="J6" s="238"/>
    </row>
    <row r="7" spans="1:10" ht="16.5" thickBot="1">
      <c r="A7" s="237"/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3.5" thickTop="1">
      <c r="A8" s="1740" t="s">
        <v>100</v>
      </c>
      <c r="B8" s="1741"/>
      <c r="C8" s="1746" t="s">
        <v>101</v>
      </c>
      <c r="D8" s="1746"/>
      <c r="E8" s="1746"/>
      <c r="F8" s="1746"/>
      <c r="G8" s="1746"/>
      <c r="H8" s="1746"/>
      <c r="I8" s="1746"/>
      <c r="J8" s="1747"/>
    </row>
    <row r="9" spans="1:10" ht="12.75">
      <c r="A9" s="1742"/>
      <c r="B9" s="1743"/>
      <c r="C9" s="1748" t="s">
        <v>6</v>
      </c>
      <c r="D9" s="1748"/>
      <c r="E9" s="1749" t="s">
        <v>8</v>
      </c>
      <c r="F9" s="1750"/>
      <c r="G9" s="1749" t="s">
        <v>9</v>
      </c>
      <c r="H9" s="1750"/>
      <c r="I9" s="1751" t="s">
        <v>10</v>
      </c>
      <c r="J9" s="1752"/>
    </row>
    <row r="10" spans="1:10" ht="76.5" customHeight="1">
      <c r="A10" s="1744"/>
      <c r="B10" s="1745"/>
      <c r="C10" s="1753" t="s">
        <v>102</v>
      </c>
      <c r="D10" s="1753"/>
      <c r="E10" s="1754" t="s">
        <v>103</v>
      </c>
      <c r="F10" s="1755"/>
      <c r="G10" s="1754" t="s">
        <v>104</v>
      </c>
      <c r="H10" s="1755"/>
      <c r="I10" s="1753" t="s">
        <v>105</v>
      </c>
      <c r="J10" s="1758"/>
    </row>
    <row r="11" spans="1:10" ht="12.75">
      <c r="A11" s="239"/>
      <c r="B11" s="240"/>
      <c r="C11" s="241"/>
      <c r="D11" s="241"/>
      <c r="E11" s="242"/>
      <c r="F11" s="240"/>
      <c r="G11" s="242"/>
      <c r="H11" s="240"/>
      <c r="I11" s="241"/>
      <c r="J11" s="243"/>
    </row>
    <row r="12" spans="1:10" ht="12.75">
      <c r="A12" s="1759" t="s">
        <v>106</v>
      </c>
      <c r="B12" s="1760"/>
      <c r="C12" s="1756" t="s">
        <v>107</v>
      </c>
      <c r="D12" s="1757"/>
      <c r="E12" s="1756" t="s">
        <v>416</v>
      </c>
      <c r="F12" s="1757"/>
      <c r="G12" s="1756" t="s">
        <v>455</v>
      </c>
      <c r="H12" s="1757"/>
      <c r="I12" s="1756" t="s">
        <v>456</v>
      </c>
      <c r="J12" s="1763"/>
    </row>
    <row r="13" spans="1:10" ht="12.75">
      <c r="A13" s="1761"/>
      <c r="B13" s="1762"/>
      <c r="C13" s="1756"/>
      <c r="D13" s="1757"/>
      <c r="E13" s="1756"/>
      <c r="F13" s="1757"/>
      <c r="G13" s="1756"/>
      <c r="H13" s="1757"/>
      <c r="I13" s="1756"/>
      <c r="J13" s="1763"/>
    </row>
    <row r="14" spans="1:10" ht="12.75">
      <c r="A14" s="706" t="s">
        <v>196</v>
      </c>
      <c r="B14" s="707"/>
      <c r="C14" s="245"/>
      <c r="D14" s="245"/>
      <c r="E14" s="246"/>
      <c r="F14" s="247"/>
      <c r="G14" s="246"/>
      <c r="H14" s="247"/>
      <c r="I14" s="245"/>
      <c r="J14" s="248"/>
    </row>
    <row r="15" spans="1:10" ht="12.75">
      <c r="A15" s="239"/>
      <c r="B15" s="240"/>
      <c r="C15" s="249"/>
      <c r="D15" s="249"/>
      <c r="E15" s="250"/>
      <c r="F15" s="251"/>
      <c r="G15" s="250"/>
      <c r="H15" s="251"/>
      <c r="I15" s="249"/>
      <c r="J15" s="252"/>
    </row>
    <row r="16" spans="1:10" ht="12.75">
      <c r="A16" s="1759" t="s">
        <v>108</v>
      </c>
      <c r="B16" s="1760"/>
      <c r="C16" s="1756" t="s">
        <v>107</v>
      </c>
      <c r="D16" s="1757"/>
      <c r="E16" s="1756" t="s">
        <v>419</v>
      </c>
      <c r="F16" s="1757"/>
      <c r="G16" s="1756" t="s">
        <v>419</v>
      </c>
      <c r="H16" s="1757"/>
      <c r="I16" s="1756" t="s">
        <v>419</v>
      </c>
      <c r="J16" s="1763"/>
    </row>
    <row r="17" spans="1:10" ht="12.75">
      <c r="A17" s="1761"/>
      <c r="B17" s="1762"/>
      <c r="C17" s="1756"/>
      <c r="D17" s="1757"/>
      <c r="E17" s="1756"/>
      <c r="F17" s="1757"/>
      <c r="G17" s="1756"/>
      <c r="H17" s="1757"/>
      <c r="I17" s="1756"/>
      <c r="J17" s="1763"/>
    </row>
    <row r="18" spans="1:10" ht="13.5" thickBot="1">
      <c r="A18" s="706" t="s">
        <v>196</v>
      </c>
      <c r="B18" s="244"/>
      <c r="C18" s="254"/>
      <c r="D18" s="254"/>
      <c r="E18" s="255"/>
      <c r="F18" s="253"/>
      <c r="G18" s="255"/>
      <c r="H18" s="253"/>
      <c r="I18" s="254"/>
      <c r="J18" s="256"/>
    </row>
    <row r="19" spans="1:10" ht="13.5" thickTop="1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  <row r="20" spans="1:10" ht="12.75">
      <c r="A20" s="257" t="s">
        <v>109</v>
      </c>
      <c r="B20" s="257"/>
      <c r="C20" s="257"/>
      <c r="D20" s="257"/>
      <c r="E20" s="257"/>
      <c r="F20" s="257"/>
      <c r="G20" s="257"/>
      <c r="H20" s="257"/>
      <c r="I20" s="257"/>
      <c r="J20" s="257"/>
    </row>
    <row r="21" spans="1:10" ht="12.75">
      <c r="A21" s="236"/>
      <c r="B21" s="258" t="s">
        <v>570</v>
      </c>
      <c r="C21" s="258"/>
      <c r="D21" s="258"/>
      <c r="E21" s="258"/>
      <c r="F21" s="236"/>
      <c r="G21" s="236"/>
      <c r="H21" s="236"/>
      <c r="I21" s="236"/>
      <c r="J21" s="236"/>
    </row>
    <row r="22" spans="1:10" ht="12.75">
      <c r="A22" s="236"/>
      <c r="B22" s="236"/>
      <c r="C22" s="236"/>
      <c r="D22" s="236"/>
      <c r="E22" s="236"/>
      <c r="F22" s="236"/>
      <c r="G22" s="236"/>
      <c r="H22" s="236"/>
      <c r="I22" s="236"/>
      <c r="J22" s="236"/>
    </row>
    <row r="23" spans="1:10" ht="12.75">
      <c r="A23" s="236"/>
      <c r="B23" s="236"/>
      <c r="C23" s="236"/>
      <c r="D23" s="236"/>
      <c r="E23" s="236"/>
      <c r="F23" s="236"/>
      <c r="G23" s="236"/>
      <c r="H23" s="236"/>
      <c r="I23" s="236"/>
      <c r="J23" s="236"/>
    </row>
    <row r="24" spans="1:10" ht="12.75">
      <c r="A24" s="236"/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12.75">
      <c r="A25" s="236"/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10" ht="12.75">
      <c r="A26" s="236"/>
      <c r="B26" s="236"/>
      <c r="C26" s="236"/>
      <c r="D26" s="236"/>
      <c r="E26" s="236"/>
      <c r="F26" s="236"/>
      <c r="G26" s="236"/>
      <c r="H26" s="236"/>
      <c r="I26" s="236"/>
      <c r="J26" s="236"/>
    </row>
    <row r="27" spans="1:10" ht="12.75">
      <c r="A27" s="236"/>
      <c r="B27" s="236"/>
      <c r="C27" s="236"/>
      <c r="D27" s="236"/>
      <c r="E27" s="236"/>
      <c r="F27" s="236"/>
      <c r="G27" s="236"/>
      <c r="H27" s="236"/>
      <c r="I27" s="236"/>
      <c r="J27" s="236"/>
    </row>
    <row r="28" spans="1:10" ht="12.75">
      <c r="A28" s="236"/>
      <c r="B28" s="236"/>
      <c r="C28" s="236"/>
      <c r="D28" s="236"/>
      <c r="E28" s="236"/>
      <c r="F28" s="236"/>
      <c r="G28" s="236"/>
      <c r="H28" s="236"/>
      <c r="I28" s="236"/>
      <c r="J28" s="236"/>
    </row>
    <row r="29" spans="1:10" ht="12.75">
      <c r="A29" s="236"/>
      <c r="B29" s="236"/>
      <c r="C29" s="236"/>
      <c r="D29" s="236"/>
      <c r="E29" s="236"/>
      <c r="F29" s="236"/>
      <c r="G29" s="236"/>
      <c r="H29" s="236"/>
      <c r="I29" s="236"/>
      <c r="J29" s="236"/>
    </row>
    <row r="30" spans="1:10" ht="12.75">
      <c r="A30" s="236"/>
      <c r="B30" s="236"/>
      <c r="C30" s="236"/>
      <c r="D30" s="236"/>
      <c r="E30" s="236"/>
      <c r="F30" s="236"/>
      <c r="G30" s="236"/>
      <c r="H30" s="236"/>
      <c r="I30" s="236"/>
      <c r="J30" s="236"/>
    </row>
    <row r="31" spans="1:10" ht="12.75">
      <c r="A31" s="236"/>
      <c r="B31" s="236"/>
      <c r="C31" s="236"/>
      <c r="D31" s="236"/>
      <c r="E31" s="236"/>
      <c r="F31" s="236"/>
      <c r="G31" s="236"/>
      <c r="H31" s="236"/>
      <c r="I31" s="236"/>
      <c r="J31" s="236"/>
    </row>
    <row r="32" spans="1:10" ht="12.75">
      <c r="A32" s="236"/>
      <c r="B32" s="236"/>
      <c r="C32" s="236"/>
      <c r="D32" s="236"/>
      <c r="E32" s="236"/>
      <c r="F32" s="236"/>
      <c r="G32" s="236"/>
      <c r="H32" s="236"/>
      <c r="I32" s="236"/>
      <c r="J32" s="236"/>
    </row>
    <row r="33" spans="1:10" ht="12.75">
      <c r="A33" s="1767" t="s">
        <v>376</v>
      </c>
      <c r="B33" s="1768"/>
      <c r="C33" s="1768"/>
      <c r="D33" s="1768"/>
      <c r="E33" s="1768"/>
      <c r="F33" s="1768"/>
      <c r="G33" s="1768"/>
      <c r="H33" s="1768"/>
      <c r="I33" s="1768"/>
      <c r="J33" s="1768"/>
    </row>
    <row r="34" spans="1:10" ht="12.75">
      <c r="A34" s="1769" t="s">
        <v>110</v>
      </c>
      <c r="B34" s="1769"/>
      <c r="C34" s="1769"/>
      <c r="D34" s="1769"/>
      <c r="E34" s="1769"/>
      <c r="F34" s="1769"/>
      <c r="G34" s="1769"/>
      <c r="H34" s="1769"/>
      <c r="I34" s="1769"/>
      <c r="J34" s="1769"/>
    </row>
    <row r="35" spans="1:10" ht="12.75">
      <c r="A35" s="259" t="s">
        <v>111</v>
      </c>
      <c r="B35" s="259"/>
      <c r="C35" s="236"/>
      <c r="D35" s="236"/>
      <c r="E35" s="236"/>
      <c r="F35" s="236"/>
      <c r="G35" s="236"/>
      <c r="H35" s="236"/>
      <c r="I35" s="236"/>
      <c r="J35" s="236"/>
    </row>
    <row r="36" spans="1:10" ht="12.75">
      <c r="A36" s="260" t="s">
        <v>560</v>
      </c>
      <c r="B36" s="236"/>
      <c r="C36" s="236"/>
      <c r="D36" s="236"/>
      <c r="E36" s="236"/>
      <c r="F36" s="236"/>
      <c r="G36" s="236"/>
      <c r="H36" s="261">
        <v>6875768</v>
      </c>
      <c r="I36" s="236"/>
      <c r="J36" s="236"/>
    </row>
    <row r="37" spans="1:10" ht="12.75">
      <c r="A37" s="260" t="s">
        <v>561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ht="12.75">
      <c r="A38" s="236"/>
      <c r="B38" s="262" t="s">
        <v>568</v>
      </c>
      <c r="C38" s="262"/>
      <c r="D38" s="262" t="s">
        <v>569</v>
      </c>
      <c r="E38" s="262" t="s">
        <v>562</v>
      </c>
      <c r="F38" s="1159"/>
      <c r="G38" s="1224" t="s">
        <v>563</v>
      </c>
      <c r="H38" s="236"/>
      <c r="I38" s="236"/>
      <c r="J38" s="236"/>
    </row>
    <row r="39" spans="1:10" ht="12.75">
      <c r="A39" s="236"/>
      <c r="B39" s="262"/>
      <c r="C39" s="262"/>
      <c r="D39" s="262"/>
      <c r="E39" s="262"/>
      <c r="F39" s="262"/>
      <c r="G39" s="236"/>
      <c r="H39" s="236"/>
      <c r="I39" s="236"/>
      <c r="J39" s="236"/>
    </row>
    <row r="40" spans="1:10" ht="12.75">
      <c r="A40" s="260" t="s">
        <v>589</v>
      </c>
      <c r="B40" s="262"/>
      <c r="C40" s="262"/>
      <c r="D40" s="262"/>
      <c r="E40" s="262"/>
      <c r="F40" s="262"/>
      <c r="G40" s="236"/>
      <c r="H40" s="261">
        <v>1459920</v>
      </c>
      <c r="I40" s="236"/>
      <c r="J40" s="236"/>
    </row>
    <row r="41" spans="1:12" ht="12.75">
      <c r="A41" s="260" t="s">
        <v>409</v>
      </c>
      <c r="B41" s="262"/>
      <c r="C41" s="262"/>
      <c r="D41" s="262"/>
      <c r="E41" s="236"/>
      <c r="F41" s="236"/>
      <c r="G41" s="236"/>
      <c r="H41" s="261">
        <f>H36-H40</f>
        <v>5415848</v>
      </c>
      <c r="I41" s="236"/>
      <c r="J41" s="236"/>
      <c r="K41" s="236"/>
      <c r="L41" s="263"/>
    </row>
    <row r="42" spans="1:12" ht="12.7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63"/>
    </row>
    <row r="43" spans="1:12" ht="12.75">
      <c r="A43" s="272" t="s">
        <v>410</v>
      </c>
      <c r="B43" s="272"/>
      <c r="C43" s="272"/>
      <c r="D43" s="236"/>
      <c r="E43" s="236"/>
      <c r="F43" s="236"/>
      <c r="G43" s="236"/>
      <c r="H43" s="236"/>
      <c r="I43" s="236"/>
      <c r="J43" s="236"/>
      <c r="K43" s="236"/>
      <c r="L43" s="263"/>
    </row>
    <row r="44" spans="1:12" ht="12.75">
      <c r="A44" s="260" t="s">
        <v>514</v>
      </c>
      <c r="B44" s="260"/>
      <c r="C44" s="260"/>
      <c r="D44" s="260"/>
      <c r="E44" s="236" t="s">
        <v>564</v>
      </c>
      <c r="F44" s="236" t="s">
        <v>565</v>
      </c>
      <c r="G44" s="236"/>
      <c r="H44" s="236"/>
      <c r="I44" s="236"/>
      <c r="J44" s="236"/>
      <c r="K44" s="236"/>
      <c r="L44" s="263"/>
    </row>
    <row r="45" spans="1:12" ht="12.75">
      <c r="A45" s="260" t="s">
        <v>411</v>
      </c>
      <c r="B45" s="260"/>
      <c r="C45" s="260"/>
      <c r="D45" s="260"/>
      <c r="E45" s="236" t="s">
        <v>566</v>
      </c>
      <c r="F45" s="236"/>
      <c r="G45" s="1223" t="s">
        <v>567</v>
      </c>
      <c r="H45" s="236"/>
      <c r="I45" s="236"/>
      <c r="J45" s="236"/>
      <c r="K45" s="236"/>
      <c r="L45" s="263"/>
    </row>
    <row r="46" spans="1:12" ht="12.75">
      <c r="A46" s="272"/>
      <c r="B46" s="272"/>
      <c r="C46" s="272"/>
      <c r="D46" s="236"/>
      <c r="E46" s="236"/>
      <c r="F46" s="236"/>
      <c r="G46" s="236"/>
      <c r="H46" s="236"/>
      <c r="I46" s="236"/>
      <c r="J46" s="236"/>
      <c r="K46" s="236"/>
      <c r="L46" s="263"/>
    </row>
    <row r="47" spans="1:12" ht="12.75">
      <c r="A47" s="259" t="s">
        <v>303</v>
      </c>
      <c r="B47" s="259"/>
      <c r="C47" s="259"/>
      <c r="D47" s="236"/>
      <c r="E47" s="236"/>
      <c r="F47" s="236"/>
      <c r="G47" s="272" t="s">
        <v>457</v>
      </c>
      <c r="H47" s="260"/>
      <c r="I47" s="236"/>
      <c r="J47" s="236"/>
      <c r="K47" s="236"/>
      <c r="L47" s="261"/>
    </row>
    <row r="48" spans="1:12" ht="12.75">
      <c r="A48" s="259"/>
      <c r="B48" s="259"/>
      <c r="C48" s="259"/>
      <c r="D48" s="236"/>
      <c r="E48" s="236"/>
      <c r="F48" s="236"/>
      <c r="G48" s="236"/>
      <c r="H48" s="260"/>
      <c r="I48" s="236"/>
      <c r="J48" s="236"/>
      <c r="K48" s="236"/>
      <c r="L48" s="261"/>
    </row>
    <row r="49" spans="1:12" ht="12.75">
      <c r="A49" s="259"/>
      <c r="B49" s="259"/>
      <c r="C49" s="259"/>
      <c r="D49" s="236"/>
      <c r="E49" s="236"/>
      <c r="F49" s="236"/>
      <c r="G49" s="236"/>
      <c r="H49" s="236"/>
      <c r="I49" s="236"/>
      <c r="J49" s="236"/>
      <c r="K49" s="236"/>
      <c r="L49" s="261"/>
    </row>
    <row r="50" spans="1:12" ht="12.75">
      <c r="A50" s="236" t="s">
        <v>112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61"/>
    </row>
    <row r="51" spans="1:12" ht="12.75">
      <c r="A51" s="236"/>
      <c r="B51" s="272" t="s">
        <v>258</v>
      </c>
      <c r="C51" s="272"/>
      <c r="D51" s="272"/>
      <c r="E51" s="272"/>
      <c r="F51" s="272"/>
      <c r="G51" s="272" t="s">
        <v>107</v>
      </c>
      <c r="H51" s="236"/>
      <c r="I51" s="236"/>
      <c r="J51" s="236"/>
      <c r="K51" s="236"/>
      <c r="L51" s="261"/>
    </row>
    <row r="52" spans="1:12" ht="12.75">
      <c r="A52" s="265" t="s">
        <v>113</v>
      </c>
      <c r="B52" s="265"/>
      <c r="C52" s="272"/>
      <c r="D52" s="272"/>
      <c r="E52" s="272"/>
      <c r="F52" s="1222"/>
      <c r="G52" s="1225" t="s">
        <v>107</v>
      </c>
      <c r="H52" s="236"/>
      <c r="I52" s="236"/>
      <c r="J52" s="236"/>
      <c r="K52" s="236"/>
      <c r="L52" s="261"/>
    </row>
    <row r="53" spans="1:12" ht="12.75">
      <c r="A53" s="269" t="s">
        <v>412</v>
      </c>
      <c r="B53" s="269"/>
      <c r="C53" s="269"/>
      <c r="D53" s="265"/>
      <c r="E53" s="265"/>
      <c r="F53" s="1221" t="s">
        <v>590</v>
      </c>
      <c r="G53" s="261"/>
      <c r="H53" s="236"/>
      <c r="I53" s="236"/>
      <c r="J53" s="236"/>
      <c r="K53" s="236"/>
      <c r="L53" s="261"/>
    </row>
    <row r="54" spans="1:16" ht="12.75">
      <c r="A54" s="269" t="s">
        <v>413</v>
      </c>
      <c r="B54" s="269"/>
      <c r="C54" s="269"/>
      <c r="D54" s="265"/>
      <c r="E54" s="265"/>
      <c r="F54" s="1220" t="s">
        <v>567</v>
      </c>
      <c r="G54" s="261"/>
      <c r="H54" s="236"/>
      <c r="I54" s="236"/>
      <c r="J54" s="236"/>
      <c r="K54" s="236"/>
      <c r="L54" s="261"/>
      <c r="P54" s="778" t="s">
        <v>46</v>
      </c>
    </row>
    <row r="55" spans="1:12" ht="12.75">
      <c r="A55" s="236"/>
      <c r="B55" s="236"/>
      <c r="C55" s="236"/>
      <c r="D55" s="236"/>
      <c r="E55" s="236"/>
      <c r="F55" s="236"/>
      <c r="G55" s="261"/>
      <c r="H55" s="236"/>
      <c r="I55" s="236"/>
      <c r="J55" s="236"/>
      <c r="K55" s="236"/>
      <c r="L55" s="261"/>
    </row>
    <row r="56" spans="1:10" ht="12.75">
      <c r="A56" s="262" t="s">
        <v>114</v>
      </c>
      <c r="B56" s="262"/>
      <c r="C56" s="262"/>
      <c r="D56" s="262"/>
      <c r="E56" s="262"/>
      <c r="F56" s="236"/>
      <c r="G56" s="261"/>
      <c r="H56" s="236"/>
      <c r="I56" s="236"/>
      <c r="J56" s="236"/>
    </row>
    <row r="57" spans="1:10" ht="12.75">
      <c r="A57" s="236"/>
      <c r="B57" s="259" t="s">
        <v>304</v>
      </c>
      <c r="C57" s="259"/>
      <c r="D57" s="259"/>
      <c r="E57" s="259"/>
      <c r="F57" s="259" t="s">
        <v>417</v>
      </c>
      <c r="G57" s="263"/>
      <c r="H57" s="236"/>
      <c r="I57" s="236"/>
      <c r="J57" s="236"/>
    </row>
    <row r="58" spans="1:10" ht="12.75">
      <c r="A58" s="265" t="s">
        <v>113</v>
      </c>
      <c r="B58" s="265"/>
      <c r="C58" s="265"/>
      <c r="D58" s="265"/>
      <c r="E58" s="265"/>
      <c r="F58" s="265" t="s">
        <v>419</v>
      </c>
      <c r="G58" s="261"/>
      <c r="H58" s="236"/>
      <c r="I58" s="236"/>
      <c r="J58" s="236"/>
    </row>
    <row r="59" spans="1:10" ht="12.75">
      <c r="A59" s="269" t="s">
        <v>414</v>
      </c>
      <c r="B59" s="269"/>
      <c r="C59" s="269"/>
      <c r="D59" s="265"/>
      <c r="E59" s="265"/>
      <c r="F59" s="269" t="s">
        <v>591</v>
      </c>
      <c r="G59" s="261"/>
      <c r="H59" s="236"/>
      <c r="I59" s="236"/>
      <c r="J59" s="236"/>
    </row>
    <row r="60" spans="1:14" ht="12.75">
      <c r="A60" s="236"/>
      <c r="B60" s="260"/>
      <c r="C60" s="236"/>
      <c r="D60" s="236"/>
      <c r="E60" s="260"/>
      <c r="F60" s="260"/>
      <c r="G60" s="261"/>
      <c r="H60" s="264"/>
      <c r="I60" s="260"/>
      <c r="J60" s="262"/>
      <c r="K60" s="262"/>
      <c r="L60" s="262"/>
      <c r="M60" s="262"/>
      <c r="N60" s="262"/>
    </row>
    <row r="61" spans="1:10" ht="12.75">
      <c r="A61" s="262" t="s">
        <v>116</v>
      </c>
      <c r="B61" s="262"/>
      <c r="C61" s="262"/>
      <c r="D61" s="262"/>
      <c r="E61" s="262"/>
      <c r="F61" s="262"/>
      <c r="G61" s="262"/>
      <c r="H61" s="267"/>
      <c r="I61" s="267"/>
      <c r="J61" s="267"/>
    </row>
    <row r="62" spans="1:10" ht="12.75">
      <c r="A62" s="271"/>
      <c r="B62" s="272" t="s">
        <v>115</v>
      </c>
      <c r="C62" s="272"/>
      <c r="D62" s="272"/>
      <c r="E62" s="272"/>
      <c r="F62" s="272" t="s">
        <v>458</v>
      </c>
      <c r="G62" s="271"/>
      <c r="H62" s="268"/>
      <c r="I62" s="268"/>
      <c r="J62" s="268"/>
    </row>
    <row r="63" spans="1:10" ht="12.75">
      <c r="A63" s="265" t="s">
        <v>113</v>
      </c>
      <c r="B63" s="265"/>
      <c r="C63" s="265"/>
      <c r="D63" s="265"/>
      <c r="E63" s="265"/>
      <c r="F63" s="265" t="s">
        <v>418</v>
      </c>
      <c r="G63" s="236"/>
      <c r="H63" s="270"/>
      <c r="I63" s="270"/>
      <c r="J63" s="270"/>
    </row>
    <row r="64" spans="1:10" ht="12.75">
      <c r="A64" s="269" t="s">
        <v>367</v>
      </c>
      <c r="B64" s="269"/>
      <c r="C64" s="269"/>
      <c r="D64" s="269"/>
      <c r="E64" s="269"/>
      <c r="F64" s="269" t="s">
        <v>592</v>
      </c>
      <c r="G64" s="269"/>
      <c r="H64" s="270"/>
      <c r="I64" s="270"/>
      <c r="J64" s="270"/>
    </row>
    <row r="65" spans="1:10" ht="12.75">
      <c r="A65" s="236"/>
      <c r="B65" s="236"/>
      <c r="C65" s="236"/>
      <c r="D65" s="236"/>
      <c r="E65" s="236"/>
      <c r="F65" s="236"/>
      <c r="G65" s="261"/>
      <c r="H65" s="236"/>
      <c r="I65" s="236"/>
      <c r="J65" s="236"/>
    </row>
    <row r="66" spans="1:10" ht="12.75">
      <c r="A66" s="262" t="s">
        <v>117</v>
      </c>
      <c r="B66" s="262"/>
      <c r="C66" s="262"/>
      <c r="D66" s="262"/>
      <c r="E66" s="262"/>
      <c r="F66" s="262"/>
      <c r="G66" s="261"/>
      <c r="H66" s="236"/>
      <c r="I66" s="236"/>
      <c r="J66" s="236"/>
    </row>
    <row r="67" spans="1:10" ht="12.75">
      <c r="A67" s="236"/>
      <c r="B67" s="259" t="s">
        <v>115</v>
      </c>
      <c r="C67" s="259"/>
      <c r="D67" s="259"/>
      <c r="E67" s="259"/>
      <c r="F67" s="267" t="s">
        <v>459</v>
      </c>
      <c r="G67" s="266"/>
      <c r="H67" s="236"/>
      <c r="I67" s="236"/>
      <c r="J67" s="236"/>
    </row>
    <row r="68" spans="1:10" ht="12.75">
      <c r="A68" s="265" t="s">
        <v>113</v>
      </c>
      <c r="B68" s="265"/>
      <c r="C68" s="265"/>
      <c r="D68" s="265"/>
      <c r="E68" s="265"/>
      <c r="F68" s="274" t="s">
        <v>418</v>
      </c>
      <c r="G68" s="236"/>
      <c r="H68" s="236"/>
      <c r="I68" s="236"/>
      <c r="J68" s="236"/>
    </row>
    <row r="69" spans="1:10" ht="12.75">
      <c r="A69" s="269" t="s">
        <v>367</v>
      </c>
      <c r="B69" s="269"/>
      <c r="C69" s="269"/>
      <c r="D69" s="269"/>
      <c r="E69" s="269"/>
      <c r="F69" s="270" t="s">
        <v>593</v>
      </c>
      <c r="G69" s="269"/>
      <c r="H69" s="236"/>
      <c r="I69" s="236"/>
      <c r="J69" s="236"/>
    </row>
    <row r="70" spans="1:10" ht="12.75">
      <c r="A70" s="269"/>
      <c r="B70" s="269"/>
      <c r="C70" s="269"/>
      <c r="D70" s="269"/>
      <c r="E70" s="269"/>
      <c r="F70" s="270"/>
      <c r="G70" s="269"/>
      <c r="H70" s="236"/>
      <c r="I70" s="236"/>
      <c r="J70" s="236"/>
    </row>
    <row r="71" spans="1:10" ht="12.75">
      <c r="A71" s="1767"/>
      <c r="B71" s="1768"/>
      <c r="C71" s="1768"/>
      <c r="D71" s="1768"/>
      <c r="E71" s="1768"/>
      <c r="F71" s="1768"/>
      <c r="G71" s="1768"/>
      <c r="H71" s="1768"/>
      <c r="I71" s="1768"/>
      <c r="J71" s="1768"/>
    </row>
    <row r="72" spans="1:10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</row>
    <row r="73" spans="1:10" ht="12.75">
      <c r="A73" s="262"/>
      <c r="B73" s="262"/>
      <c r="C73" s="262"/>
      <c r="D73" s="262"/>
      <c r="E73" s="262"/>
      <c r="F73" s="262"/>
      <c r="G73" s="262"/>
      <c r="H73" s="262"/>
      <c r="I73" s="236"/>
      <c r="J73" s="236"/>
    </row>
    <row r="74" spans="1:10" ht="12.75">
      <c r="A74" s="271"/>
      <c r="B74" s="272"/>
      <c r="C74" s="272"/>
      <c r="D74" s="272"/>
      <c r="E74" s="272"/>
      <c r="F74" s="272"/>
      <c r="G74" s="271"/>
      <c r="H74" s="273"/>
      <c r="I74" s="273"/>
      <c r="J74" s="273"/>
    </row>
    <row r="75" spans="1:10" ht="12.75">
      <c r="A75" s="265"/>
      <c r="B75" s="265"/>
      <c r="C75" s="265"/>
      <c r="D75" s="265"/>
      <c r="E75" s="265"/>
      <c r="F75" s="265"/>
      <c r="G75" s="236"/>
      <c r="H75" s="268"/>
      <c r="I75" s="268"/>
      <c r="J75" s="268"/>
    </row>
    <row r="76" spans="1:10" ht="12.75">
      <c r="A76" s="269"/>
      <c r="B76" s="269"/>
      <c r="C76" s="269"/>
      <c r="D76" s="269"/>
      <c r="E76" s="269"/>
      <c r="F76" s="269"/>
      <c r="G76" s="269"/>
      <c r="H76" s="270"/>
      <c r="I76" s="270"/>
      <c r="J76" s="270"/>
    </row>
    <row r="77" spans="1:10" ht="12.75">
      <c r="A77" s="269"/>
      <c r="B77" s="269"/>
      <c r="C77" s="269"/>
      <c r="D77" s="269"/>
      <c r="E77" s="269"/>
      <c r="F77" s="269"/>
      <c r="G77" s="269"/>
      <c r="H77" s="270"/>
      <c r="I77" s="270"/>
      <c r="J77" s="270"/>
    </row>
    <row r="78" spans="1:10" ht="12.75">
      <c r="A78" s="236"/>
      <c r="B78" s="236"/>
      <c r="C78" s="236"/>
      <c r="D78" s="236"/>
      <c r="E78" s="236"/>
      <c r="F78" s="236"/>
      <c r="G78" s="261"/>
      <c r="H78" s="236"/>
      <c r="I78" s="236"/>
      <c r="J78" s="236"/>
    </row>
    <row r="79" spans="1:10" ht="12.75">
      <c r="A79" s="236"/>
      <c r="B79" s="236"/>
      <c r="C79" s="236"/>
      <c r="D79" s="236"/>
      <c r="E79" s="236"/>
      <c r="F79" s="236"/>
      <c r="G79" s="261"/>
      <c r="H79" s="236"/>
      <c r="I79" s="236"/>
      <c r="J79" s="236"/>
    </row>
    <row r="80" spans="1:10" ht="12.75">
      <c r="A80" s="262"/>
      <c r="B80" s="262"/>
      <c r="C80" s="262"/>
      <c r="D80" s="262"/>
      <c r="E80" s="262"/>
      <c r="F80" s="262"/>
      <c r="G80" s="261"/>
      <c r="H80" s="236"/>
      <c r="I80" s="236"/>
      <c r="J80" s="236"/>
    </row>
    <row r="81" spans="1:10" ht="12.75">
      <c r="A81" s="236"/>
      <c r="B81" s="259"/>
      <c r="C81" s="259"/>
      <c r="D81" s="259"/>
      <c r="E81" s="259"/>
      <c r="F81" s="267"/>
      <c r="G81" s="266"/>
      <c r="H81" s="267"/>
      <c r="I81" s="267"/>
      <c r="J81" s="267"/>
    </row>
    <row r="82" spans="1:10" ht="12.75">
      <c r="A82" s="265"/>
      <c r="B82" s="265"/>
      <c r="C82" s="265"/>
      <c r="D82" s="265"/>
      <c r="E82" s="265"/>
      <c r="F82" s="274"/>
      <c r="G82" s="236"/>
      <c r="H82" s="268"/>
      <c r="I82" s="268"/>
      <c r="J82" s="268"/>
    </row>
    <row r="83" spans="1:11" ht="12.75">
      <c r="A83" s="269"/>
      <c r="B83" s="269"/>
      <c r="C83" s="269"/>
      <c r="D83" s="269"/>
      <c r="E83" s="269"/>
      <c r="F83" s="270"/>
      <c r="G83" s="269"/>
      <c r="H83" s="270"/>
      <c r="I83" s="270"/>
      <c r="J83" s="270"/>
      <c r="K83" s="136"/>
    </row>
    <row r="84" spans="1:11" ht="12.75">
      <c r="A84" s="269"/>
      <c r="B84" s="269"/>
      <c r="C84" s="269"/>
      <c r="D84" s="269"/>
      <c r="E84" s="269"/>
      <c r="F84" s="270"/>
      <c r="G84" s="269"/>
      <c r="H84" s="270"/>
      <c r="I84" s="270"/>
      <c r="J84" s="270"/>
      <c r="K84" s="136"/>
    </row>
    <row r="85" spans="1:10" ht="12.75">
      <c r="A85" s="236"/>
      <c r="B85" s="236"/>
      <c r="C85" s="236"/>
      <c r="D85" s="236"/>
      <c r="E85" s="236"/>
      <c r="F85" s="236"/>
      <c r="G85" s="236"/>
      <c r="H85" s="236"/>
      <c r="I85" s="236"/>
      <c r="J85" s="236"/>
    </row>
    <row r="86" spans="1:10" ht="12.75">
      <c r="A86" s="236"/>
      <c r="B86" s="236"/>
      <c r="C86" s="236"/>
      <c r="D86" s="236"/>
      <c r="E86" s="236"/>
      <c r="F86" s="236"/>
      <c r="G86" s="236"/>
      <c r="H86" s="236"/>
      <c r="I86" s="236"/>
      <c r="J86" s="236"/>
    </row>
    <row r="87" spans="1:10" ht="12.75">
      <c r="A87" s="236"/>
      <c r="B87" s="236"/>
      <c r="C87" s="236"/>
      <c r="D87" s="236"/>
      <c r="E87" s="236"/>
      <c r="F87" s="236"/>
      <c r="G87" s="236"/>
      <c r="H87" s="236"/>
      <c r="I87" s="236"/>
      <c r="J87" s="236"/>
    </row>
    <row r="88" spans="1:10" ht="12.75">
      <c r="A88" s="236"/>
      <c r="B88" s="236"/>
      <c r="C88" s="236"/>
      <c r="D88" s="236"/>
      <c r="E88" s="236"/>
      <c r="F88" s="236"/>
      <c r="G88" s="236"/>
      <c r="H88" s="236"/>
      <c r="I88" s="236"/>
      <c r="J88" s="236"/>
    </row>
    <row r="89" spans="1:11" ht="12.75">
      <c r="A89" s="236"/>
      <c r="B89" s="236"/>
      <c r="C89" s="236"/>
      <c r="D89" s="236"/>
      <c r="E89" s="1737"/>
      <c r="F89" s="1383"/>
      <c r="G89" s="1383"/>
      <c r="H89" s="1383"/>
      <c r="I89" s="236"/>
      <c r="J89" s="1383"/>
      <c r="K89" s="1383"/>
    </row>
    <row r="90" spans="1:11" ht="12.75">
      <c r="A90" s="236"/>
      <c r="B90" s="260"/>
      <c r="C90" s="236"/>
      <c r="D90" s="236"/>
      <c r="E90" s="1765"/>
      <c r="F90" s="1766"/>
      <c r="G90" s="1766"/>
      <c r="H90" s="1766"/>
      <c r="I90" s="403"/>
      <c r="J90" s="1764"/>
      <c r="K90" s="1764"/>
    </row>
    <row r="91" spans="1:10" ht="12.75">
      <c r="A91" s="236"/>
      <c r="B91" s="236"/>
      <c r="C91" s="236"/>
      <c r="D91" s="236"/>
      <c r="E91" s="236"/>
      <c r="F91" s="236"/>
      <c r="G91" s="236"/>
      <c r="H91" s="236"/>
      <c r="I91" s="236"/>
      <c r="J91" s="236"/>
    </row>
    <row r="92" spans="1:10" ht="12.75">
      <c r="A92" s="236"/>
      <c r="B92" s="236"/>
      <c r="C92" s="236"/>
      <c r="D92" s="236"/>
      <c r="E92" s="236"/>
      <c r="F92" s="236"/>
      <c r="G92" s="236"/>
      <c r="H92" s="236"/>
      <c r="I92" s="236"/>
      <c r="J92" s="236"/>
    </row>
    <row r="93" spans="1:10" ht="12.75">
      <c r="A93" s="260"/>
      <c r="B93" s="236"/>
      <c r="C93" s="236"/>
      <c r="D93" s="236"/>
      <c r="E93" s="236"/>
      <c r="F93" s="236"/>
      <c r="G93" s="236"/>
      <c r="H93" s="236"/>
      <c r="I93" s="236"/>
      <c r="J93" s="236"/>
    </row>
    <row r="94" spans="1:10" ht="12.75">
      <c r="A94" s="236"/>
      <c r="B94" s="236"/>
      <c r="C94" s="236"/>
      <c r="D94" s="236"/>
      <c r="E94" s="236"/>
      <c r="F94" s="236"/>
      <c r="G94" s="236"/>
      <c r="H94" s="236"/>
      <c r="I94" s="236"/>
      <c r="J94" s="236"/>
    </row>
    <row r="95" spans="1:10" ht="12.75">
      <c r="A95" s="236"/>
      <c r="B95" s="236"/>
      <c r="C95" s="236"/>
      <c r="D95" s="236"/>
      <c r="E95" s="236"/>
      <c r="F95" s="236"/>
      <c r="G95" s="236"/>
      <c r="H95" s="236"/>
      <c r="I95" s="236"/>
      <c r="J95" s="236"/>
    </row>
    <row r="96" spans="1:10" ht="12.75">
      <c r="A96" s="236"/>
      <c r="B96" s="236"/>
      <c r="C96" s="236"/>
      <c r="D96" s="236"/>
      <c r="E96" s="236"/>
      <c r="F96" s="236"/>
      <c r="G96" s="236"/>
      <c r="H96" s="236"/>
      <c r="I96" s="236"/>
      <c r="J96" s="236"/>
    </row>
    <row r="97" spans="1:10" ht="12.75">
      <c r="A97" s="236"/>
      <c r="B97" s="236"/>
      <c r="C97" s="275"/>
      <c r="D97" s="275"/>
      <c r="E97" s="275"/>
      <c r="F97" s="275"/>
      <c r="G97" s="275"/>
      <c r="H97" s="275"/>
      <c r="I97" s="236"/>
      <c r="J97" s="236"/>
    </row>
  </sheetData>
  <sheetProtection/>
  <mergeCells count="29">
    <mergeCell ref="J89:K89"/>
    <mergeCell ref="J90:K90"/>
    <mergeCell ref="E89:H89"/>
    <mergeCell ref="E90:H90"/>
    <mergeCell ref="I16:J17"/>
    <mergeCell ref="A33:J33"/>
    <mergeCell ref="A34:J34"/>
    <mergeCell ref="A71:J71"/>
    <mergeCell ref="A16:B17"/>
    <mergeCell ref="C16:D17"/>
    <mergeCell ref="E16:F17"/>
    <mergeCell ref="G16:H17"/>
    <mergeCell ref="G10:H10"/>
    <mergeCell ref="I10:J10"/>
    <mergeCell ref="A12:B13"/>
    <mergeCell ref="C12:D13"/>
    <mergeCell ref="E12:F13"/>
    <mergeCell ref="G12:H13"/>
    <mergeCell ref="I12:J13"/>
    <mergeCell ref="A2:J2"/>
    <mergeCell ref="A4:J4"/>
    <mergeCell ref="A8:B10"/>
    <mergeCell ref="C8:J8"/>
    <mergeCell ref="C9:D9"/>
    <mergeCell ref="E9:F9"/>
    <mergeCell ref="G9:H9"/>
    <mergeCell ref="I9:J9"/>
    <mergeCell ref="C10:D10"/>
    <mergeCell ref="E10:F10"/>
  </mergeCells>
  <printOptions horizontalCentered="1"/>
  <pageMargins left="1.4960629921259843" right="0.7480314960629921" top="0.984251968503937" bottom="0.984251968503937" header="0.5118110236220472" footer="0.5118110236220472"/>
  <pageSetup fitToHeight="0" fitToWidth="0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 topLeftCell="A76">
      <selection activeCell="A3" sqref="A3:J3"/>
    </sheetView>
  </sheetViews>
  <sheetFormatPr defaultColWidth="9.140625" defaultRowHeight="12.75"/>
  <cols>
    <col min="4" max="4" width="9.140625" style="0" customWidth="1"/>
    <col min="5" max="5" width="14.28125" style="0" customWidth="1"/>
    <col min="8" max="8" width="9.57421875" style="0" customWidth="1"/>
  </cols>
  <sheetData>
    <row r="1" spans="1:10" ht="12.75">
      <c r="A1" s="1767"/>
      <c r="B1" s="1768"/>
      <c r="C1" s="1768"/>
      <c r="D1" s="1768"/>
      <c r="E1" s="1768"/>
      <c r="F1" s="1768"/>
      <c r="G1" s="1768"/>
      <c r="H1" s="1768"/>
      <c r="I1" s="1768"/>
      <c r="J1" s="1768"/>
    </row>
    <row r="2" spans="1:10" ht="12.75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5.75">
      <c r="A3" s="1739" t="s">
        <v>622</v>
      </c>
      <c r="B3" s="1738"/>
      <c r="C3" s="1738"/>
      <c r="D3" s="1738"/>
      <c r="E3" s="1738"/>
      <c r="F3" s="1738"/>
      <c r="G3" s="1738"/>
      <c r="H3" s="1738"/>
      <c r="I3" s="1738"/>
      <c r="J3" s="1738"/>
    </row>
    <row r="4" spans="1:10" ht="15.75">
      <c r="A4" s="237"/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5.75">
      <c r="A5" s="1739" t="s">
        <v>259</v>
      </c>
      <c r="B5" s="1738"/>
      <c r="C5" s="1738"/>
      <c r="D5" s="1738"/>
      <c r="E5" s="1738"/>
      <c r="F5" s="1738"/>
      <c r="G5" s="1738"/>
      <c r="H5" s="1738"/>
      <c r="I5" s="1738"/>
      <c r="J5" s="1738"/>
    </row>
    <row r="6" spans="1:10" ht="14.25" customHeight="1">
      <c r="A6" s="1739"/>
      <c r="B6" s="1738"/>
      <c r="C6" s="1738"/>
      <c r="D6" s="1738"/>
      <c r="E6" s="1738"/>
      <c r="F6" s="1738"/>
      <c r="G6" s="1738"/>
      <c r="H6" s="1738"/>
      <c r="I6" s="1738"/>
      <c r="J6" s="1738"/>
    </row>
    <row r="7" spans="1:10" ht="18" customHeight="1" thickBot="1">
      <c r="A7" s="236"/>
      <c r="B7" s="258"/>
      <c r="C7" s="258"/>
      <c r="D7" s="258"/>
      <c r="E7" s="258"/>
      <c r="F7" s="236"/>
      <c r="G7" s="236"/>
      <c r="H7" s="236"/>
      <c r="I7" s="236"/>
      <c r="J7" s="236"/>
    </row>
    <row r="8" spans="1:10" ht="12.75">
      <c r="A8" s="236"/>
      <c r="B8" s="236"/>
      <c r="C8" s="1772" t="s">
        <v>420</v>
      </c>
      <c r="D8" s="1773"/>
      <c r="E8" s="1774"/>
      <c r="F8" s="1772" t="s">
        <v>421</v>
      </c>
      <c r="G8" s="1773"/>
      <c r="H8" s="1774"/>
      <c r="I8" s="236"/>
      <c r="J8" s="236"/>
    </row>
    <row r="9" spans="1:10" ht="12.75">
      <c r="A9" s="236"/>
      <c r="B9" s="236"/>
      <c r="C9" s="1775"/>
      <c r="D9" s="1776"/>
      <c r="E9" s="1777"/>
      <c r="F9" s="1775"/>
      <c r="G9" s="1776"/>
      <c r="H9" s="1777"/>
      <c r="I9" s="236"/>
      <c r="J9" s="236"/>
    </row>
    <row r="10" spans="1:10" ht="13.5" thickBot="1">
      <c r="A10" s="236"/>
      <c r="B10" s="236"/>
      <c r="C10" s="1778"/>
      <c r="D10" s="1779"/>
      <c r="E10" s="1780"/>
      <c r="F10" s="1778"/>
      <c r="G10" s="1779"/>
      <c r="H10" s="1780"/>
      <c r="I10" s="236"/>
      <c r="J10" s="236"/>
    </row>
    <row r="11" spans="1:10" ht="12.75">
      <c r="A11" s="236"/>
      <c r="B11" s="236"/>
      <c r="C11" s="836"/>
      <c r="D11" s="241"/>
      <c r="E11" s="241"/>
      <c r="F11" s="833"/>
      <c r="G11" s="834"/>
      <c r="H11" s="835"/>
      <c r="I11" s="236"/>
      <c r="J11" s="236"/>
    </row>
    <row r="12" spans="1:10" ht="12.75">
      <c r="A12" s="236"/>
      <c r="B12" s="236"/>
      <c r="C12" s="1781" t="s">
        <v>422</v>
      </c>
      <c r="D12" s="1383"/>
      <c r="E12" s="1782"/>
      <c r="F12" s="836"/>
      <c r="G12" s="241">
        <v>240</v>
      </c>
      <c r="H12" s="837"/>
      <c r="I12" s="236"/>
      <c r="J12" s="236"/>
    </row>
    <row r="13" spans="1:10" ht="12.75">
      <c r="A13" s="236"/>
      <c r="B13" s="236"/>
      <c r="C13" s="836"/>
      <c r="D13" s="241"/>
      <c r="E13" s="241"/>
      <c r="F13" s="836"/>
      <c r="G13" s="241"/>
      <c r="H13" s="837"/>
      <c r="I13" s="236"/>
      <c r="J13" s="236"/>
    </row>
    <row r="14" spans="1:10" ht="12.75">
      <c r="A14" s="236"/>
      <c r="B14" s="236"/>
      <c r="C14" s="1781" t="s">
        <v>423</v>
      </c>
      <c r="D14" s="1383"/>
      <c r="E14" s="1782"/>
      <c r="F14" s="836"/>
      <c r="G14" s="241">
        <v>240</v>
      </c>
      <c r="H14" s="837"/>
      <c r="I14" s="236"/>
      <c r="J14" s="236"/>
    </row>
    <row r="15" spans="1:10" ht="12.75">
      <c r="A15" s="236"/>
      <c r="B15" s="236"/>
      <c r="C15" s="836"/>
      <c r="D15" s="241"/>
      <c r="E15" s="241"/>
      <c r="F15" s="836"/>
      <c r="G15" s="241"/>
      <c r="H15" s="837"/>
      <c r="I15" s="236"/>
      <c r="J15" s="236"/>
    </row>
    <row r="16" spans="1:10" ht="12.75">
      <c r="A16" s="236"/>
      <c r="B16" s="236"/>
      <c r="C16" s="1781" t="s">
        <v>424</v>
      </c>
      <c r="D16" s="1383"/>
      <c r="E16" s="1782"/>
      <c r="F16" s="836"/>
      <c r="G16" s="241">
        <v>240</v>
      </c>
      <c r="H16" s="837"/>
      <c r="I16" s="236"/>
      <c r="J16" s="236"/>
    </row>
    <row r="17" spans="1:10" ht="12.75">
      <c r="A17" s="236"/>
      <c r="B17" s="236"/>
      <c r="C17" s="836"/>
      <c r="D17" s="241"/>
      <c r="E17" s="241"/>
      <c r="F17" s="836"/>
      <c r="G17" s="241"/>
      <c r="H17" s="837"/>
      <c r="I17" s="236"/>
      <c r="J17" s="236"/>
    </row>
    <row r="18" spans="1:10" ht="13.5" thickBot="1">
      <c r="A18" s="236"/>
      <c r="B18" s="236"/>
      <c r="C18" s="1783" t="s">
        <v>425</v>
      </c>
      <c r="D18" s="1784"/>
      <c r="E18" s="1784"/>
      <c r="F18" s="1785"/>
      <c r="G18" s="1785"/>
      <c r="H18" s="1786"/>
      <c r="I18" s="236"/>
      <c r="J18" s="236"/>
    </row>
    <row r="19" spans="1:10" ht="12.75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  <row r="20" spans="1:10" ht="12.75">
      <c r="A20" s="236"/>
      <c r="B20" s="236"/>
      <c r="C20" s="236"/>
      <c r="D20" s="236"/>
      <c r="E20" s="236"/>
      <c r="F20" s="236"/>
      <c r="G20" s="236"/>
      <c r="H20" s="236"/>
      <c r="I20" s="236"/>
      <c r="J20" s="236"/>
    </row>
    <row r="21" spans="1:10" ht="12.75">
      <c r="A21" s="236"/>
      <c r="B21" s="236"/>
      <c r="C21" s="236"/>
      <c r="D21" s="236"/>
      <c r="E21" s="236"/>
      <c r="F21" s="236"/>
      <c r="G21" s="236"/>
      <c r="H21" s="236"/>
      <c r="I21" s="236"/>
      <c r="J21" s="236"/>
    </row>
    <row r="22" spans="1:11" ht="12.7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t="s">
        <v>231</v>
      </c>
    </row>
    <row r="23" spans="1:10" ht="12.75">
      <c r="A23" s="236"/>
      <c r="B23" s="236"/>
      <c r="C23" s="236"/>
      <c r="D23" s="236"/>
      <c r="E23" s="236"/>
      <c r="F23" s="236"/>
      <c r="G23" s="236"/>
      <c r="H23" s="236"/>
      <c r="I23" s="236"/>
      <c r="J23" s="236"/>
    </row>
    <row r="24" spans="1:10" ht="12.75">
      <c r="A24" s="236"/>
      <c r="B24" s="236"/>
      <c r="C24" s="236"/>
      <c r="D24" s="236"/>
      <c r="E24" s="236"/>
      <c r="F24" s="236"/>
      <c r="G24" s="236"/>
      <c r="H24" s="236"/>
      <c r="I24" s="236"/>
      <c r="J24" s="236"/>
    </row>
    <row r="25" spans="1:10" ht="12.75">
      <c r="A25" s="236"/>
      <c r="B25" s="236"/>
      <c r="C25" s="236"/>
      <c r="D25" s="236"/>
      <c r="E25" s="236"/>
      <c r="F25" s="236"/>
      <c r="G25" s="236"/>
      <c r="H25" s="236"/>
      <c r="I25" s="236"/>
      <c r="J25" s="236"/>
    </row>
    <row r="26" spans="1:10" ht="12.75">
      <c r="A26" s="236"/>
      <c r="B26" s="236"/>
      <c r="C26" s="236"/>
      <c r="D26" s="236"/>
      <c r="E26" s="236"/>
      <c r="F26" s="236"/>
      <c r="G26" s="236"/>
      <c r="H26" s="236"/>
      <c r="I26" s="236"/>
      <c r="J26" s="236"/>
    </row>
    <row r="27" spans="1:10" ht="12.75">
      <c r="A27" s="236"/>
      <c r="B27" s="236"/>
      <c r="C27" s="236"/>
      <c r="D27" s="236"/>
      <c r="E27" s="236"/>
      <c r="F27" s="236"/>
      <c r="G27" s="236"/>
      <c r="H27" s="236"/>
      <c r="I27" s="236"/>
      <c r="J27" s="236"/>
    </row>
    <row r="28" spans="1:10" ht="12.75">
      <c r="A28" s="1769" t="s">
        <v>260</v>
      </c>
      <c r="B28" s="1769"/>
      <c r="C28" s="1769"/>
      <c r="D28" s="1769"/>
      <c r="E28" s="1769"/>
      <c r="F28" s="1769"/>
      <c r="G28" s="1769"/>
      <c r="H28" s="1769"/>
      <c r="I28" s="1769"/>
      <c r="J28" s="1769"/>
    </row>
    <row r="29" spans="1:10" ht="12.75">
      <c r="A29" s="236"/>
      <c r="B29" s="236"/>
      <c r="C29" s="236"/>
      <c r="D29" s="236"/>
      <c r="E29" s="236"/>
      <c r="F29" s="236"/>
      <c r="G29" s="236"/>
      <c r="H29" s="236"/>
      <c r="I29" s="236"/>
      <c r="J29" s="236"/>
    </row>
    <row r="30" spans="1:10" ht="12.75">
      <c r="A30" s="259" t="s">
        <v>111</v>
      </c>
      <c r="B30" s="259"/>
      <c r="C30" s="236"/>
      <c r="D30" s="236"/>
      <c r="E30" s="236"/>
      <c r="F30" s="236"/>
      <c r="G30" s="236"/>
      <c r="H30" s="236"/>
      <c r="I30" s="236"/>
      <c r="J30" s="236"/>
    </row>
    <row r="31" spans="1:10" ht="12.75">
      <c r="A31" s="260" t="s">
        <v>571</v>
      </c>
      <c r="B31" s="236"/>
      <c r="C31" s="236"/>
      <c r="D31" s="236"/>
      <c r="E31" s="236"/>
      <c r="F31" s="236"/>
      <c r="G31" s="236"/>
      <c r="H31" s="261">
        <v>6007990</v>
      </c>
      <c r="I31" s="236"/>
      <c r="J31" s="236"/>
    </row>
    <row r="32" spans="1:10" ht="12.75">
      <c r="A32" s="260"/>
      <c r="B32" s="236"/>
      <c r="C32" s="236"/>
      <c r="D32" s="236"/>
      <c r="E32" s="236"/>
      <c r="F32" s="236"/>
      <c r="G32" s="1770"/>
      <c r="H32" s="1771"/>
      <c r="I32" s="236"/>
      <c r="J32" s="236"/>
    </row>
    <row r="33" spans="1:10" ht="12.75">
      <c r="A33" s="260" t="s">
        <v>572</v>
      </c>
      <c r="B33" s="236"/>
      <c r="C33" s="236"/>
      <c r="D33" s="236"/>
      <c r="E33" s="829"/>
      <c r="F33" s="236"/>
      <c r="G33" s="236"/>
      <c r="H33" s="830" t="s">
        <v>573</v>
      </c>
      <c r="I33" s="236"/>
      <c r="J33" s="236"/>
    </row>
    <row r="34" spans="1:10" ht="12.75">
      <c r="A34" s="260"/>
      <c r="B34" s="236"/>
      <c r="C34" s="236"/>
      <c r="D34" s="236"/>
      <c r="E34" s="829"/>
      <c r="F34" s="236"/>
      <c r="G34" s="236"/>
      <c r="H34" s="830"/>
      <c r="I34" s="236"/>
      <c r="J34" s="236"/>
    </row>
    <row r="35" spans="1:10" ht="12.75">
      <c r="A35" s="828" t="s">
        <v>305</v>
      </c>
      <c r="B35" s="262"/>
      <c r="C35" s="262"/>
      <c r="D35" s="262"/>
      <c r="E35" s="236"/>
      <c r="F35" s="236"/>
      <c r="G35" s="236"/>
      <c r="H35" s="261" t="s">
        <v>516</v>
      </c>
      <c r="I35" s="236"/>
      <c r="J35" s="236"/>
    </row>
    <row r="36" spans="1:10" ht="12.75">
      <c r="A36" s="828" t="s">
        <v>515</v>
      </c>
      <c r="B36" s="262"/>
      <c r="C36" s="262"/>
      <c r="D36" s="262"/>
      <c r="E36" s="262"/>
      <c r="F36" s="262"/>
      <c r="G36" s="236"/>
      <c r="H36" s="236"/>
      <c r="I36" s="236"/>
      <c r="J36" s="236"/>
    </row>
    <row r="37" spans="1:10" ht="12.75">
      <c r="A37" s="828"/>
      <c r="B37" s="262"/>
      <c r="C37" s="262"/>
      <c r="D37" s="262"/>
      <c r="E37" s="262"/>
      <c r="F37" s="262"/>
      <c r="G37" s="236"/>
      <c r="H37" s="236"/>
      <c r="I37" s="236"/>
      <c r="J37" s="236"/>
    </row>
    <row r="38" spans="1:10" ht="12.75">
      <c r="A38" s="828" t="s">
        <v>306</v>
      </c>
      <c r="B38" s="262"/>
      <c r="C38" s="262"/>
      <c r="D38" s="262"/>
      <c r="E38" s="262"/>
      <c r="F38" s="262"/>
      <c r="G38" s="236"/>
      <c r="H38" s="832" t="s">
        <v>575</v>
      </c>
      <c r="I38" s="236"/>
      <c r="J38" s="236"/>
    </row>
    <row r="39" spans="1:10" ht="12.75">
      <c r="A39" s="828" t="s">
        <v>574</v>
      </c>
      <c r="B39" s="262"/>
      <c r="C39" s="262"/>
      <c r="D39" s="262"/>
      <c r="E39" s="262"/>
      <c r="F39" s="262"/>
      <c r="G39" s="236"/>
      <c r="H39" s="236"/>
      <c r="I39" s="236"/>
      <c r="J39" s="236"/>
    </row>
    <row r="40" spans="1:10" ht="12.75">
      <c r="A40" s="828"/>
      <c r="B40" s="262"/>
      <c r="C40" s="262"/>
      <c r="D40" s="262"/>
      <c r="E40" s="262"/>
      <c r="F40" s="262"/>
      <c r="G40" s="236"/>
      <c r="H40" s="236"/>
      <c r="I40" s="236"/>
      <c r="J40" s="236"/>
    </row>
    <row r="41" spans="1:10" ht="12.75">
      <c r="A41" s="828" t="s">
        <v>426</v>
      </c>
      <c r="B41" s="262"/>
      <c r="C41" s="262"/>
      <c r="D41" s="262"/>
      <c r="E41" s="262"/>
      <c r="F41" s="262"/>
      <c r="G41" s="236"/>
      <c r="H41" s="832" t="s">
        <v>577</v>
      </c>
      <c r="I41" s="236"/>
      <c r="J41" s="236"/>
    </row>
    <row r="42" spans="1:10" ht="12.75">
      <c r="A42" s="828" t="s">
        <v>576</v>
      </c>
      <c r="B42" s="262"/>
      <c r="C42" s="262"/>
      <c r="D42" s="262"/>
      <c r="E42" s="262"/>
      <c r="F42" s="262"/>
      <c r="G42" s="236"/>
      <c r="H42" s="236"/>
      <c r="I42" s="236"/>
      <c r="J42" s="236"/>
    </row>
    <row r="43" spans="1:10" ht="12.75">
      <c r="A43" s="828"/>
      <c r="B43" s="262"/>
      <c r="C43" s="262"/>
      <c r="D43" s="262"/>
      <c r="E43" s="262"/>
      <c r="F43" s="262"/>
      <c r="G43" s="236"/>
      <c r="H43" s="236"/>
      <c r="I43" s="236"/>
      <c r="J43" s="236"/>
    </row>
    <row r="44" spans="1:10" ht="12.75">
      <c r="A44" s="828" t="s">
        <v>427</v>
      </c>
      <c r="B44" s="262"/>
      <c r="C44" s="262"/>
      <c r="D44" s="262"/>
      <c r="E44" s="262"/>
      <c r="F44" s="262"/>
      <c r="G44" s="236"/>
      <c r="H44" s="832" t="s">
        <v>578</v>
      </c>
      <c r="I44" s="236"/>
      <c r="J44" s="236"/>
    </row>
    <row r="45" spans="1:10" ht="12.75">
      <c r="A45" s="828"/>
      <c r="B45" s="262"/>
      <c r="C45" s="262"/>
      <c r="D45" s="262"/>
      <c r="E45" s="262"/>
      <c r="F45" s="262"/>
      <c r="G45" s="236"/>
      <c r="H45" s="236"/>
      <c r="I45" s="236"/>
      <c r="J45" s="236"/>
    </row>
    <row r="46" spans="1:10" ht="12.75">
      <c r="A46" s="259" t="s">
        <v>261</v>
      </c>
      <c r="B46" s="259"/>
      <c r="C46" s="259"/>
      <c r="D46" s="236"/>
      <c r="E46" s="236"/>
      <c r="F46" s="236"/>
      <c r="G46" s="236"/>
      <c r="H46" s="831">
        <v>240</v>
      </c>
      <c r="I46" s="236"/>
      <c r="J46" s="236"/>
    </row>
    <row r="47" spans="1:10" ht="12.75">
      <c r="A47" s="828"/>
      <c r="B47" s="262"/>
      <c r="C47" s="262"/>
      <c r="D47" s="262"/>
      <c r="E47" s="262"/>
      <c r="F47" s="262"/>
      <c r="G47" s="236"/>
      <c r="H47" s="236"/>
      <c r="I47" s="236"/>
      <c r="J47" s="236"/>
    </row>
    <row r="48" spans="1:10" ht="12.75">
      <c r="A48" s="828"/>
      <c r="B48" s="262"/>
      <c r="C48" s="262"/>
      <c r="D48" s="262"/>
      <c r="E48" s="262"/>
      <c r="F48" s="262"/>
      <c r="G48" s="236"/>
      <c r="H48" s="832"/>
      <c r="I48" s="236"/>
      <c r="J48" s="236"/>
    </row>
    <row r="49" spans="1:10" ht="12.75">
      <c r="A49" s="828"/>
      <c r="B49" s="262"/>
      <c r="C49" s="262"/>
      <c r="D49" s="262"/>
      <c r="E49" s="262"/>
      <c r="F49" s="262"/>
      <c r="G49" s="236"/>
      <c r="H49" s="236"/>
      <c r="I49" s="236"/>
      <c r="J49" s="236"/>
    </row>
    <row r="50" spans="1:10" ht="12.75">
      <c r="A50" s="828"/>
      <c r="B50" s="262"/>
      <c r="C50" s="262"/>
      <c r="D50" s="262"/>
      <c r="E50" s="262"/>
      <c r="F50" s="262"/>
      <c r="G50" s="236"/>
      <c r="H50" s="236"/>
      <c r="I50" s="236"/>
      <c r="J50" s="236"/>
    </row>
    <row r="51" spans="1:10" ht="12.75">
      <c r="A51" s="236"/>
      <c r="B51" s="236"/>
      <c r="C51" s="236"/>
      <c r="D51" s="236"/>
      <c r="E51" s="236"/>
      <c r="F51" s="236"/>
      <c r="G51" s="236"/>
      <c r="H51" s="236"/>
      <c r="I51" s="236"/>
      <c r="J51" s="236"/>
    </row>
    <row r="52" spans="9:10" ht="12.75">
      <c r="I52" s="236"/>
      <c r="J52" s="236"/>
    </row>
    <row r="53" spans="1:10" ht="12.75">
      <c r="A53" s="259"/>
      <c r="B53" s="259"/>
      <c r="C53" s="259"/>
      <c r="D53" s="236"/>
      <c r="E53" s="236"/>
      <c r="F53" s="236"/>
      <c r="G53" s="236"/>
      <c r="H53" s="260"/>
      <c r="I53" s="236"/>
      <c r="J53" s="236"/>
    </row>
    <row r="54" spans="1:10" ht="12.75">
      <c r="A54" s="259"/>
      <c r="B54" s="259"/>
      <c r="C54" s="259"/>
      <c r="D54" s="236"/>
      <c r="E54" s="236"/>
      <c r="F54" s="236"/>
      <c r="G54" s="236"/>
      <c r="H54" s="236"/>
      <c r="I54" s="236"/>
      <c r="J54" s="236"/>
    </row>
    <row r="55" spans="1:10" ht="12.75">
      <c r="A55" s="236"/>
      <c r="B55" s="236"/>
      <c r="C55" s="236"/>
      <c r="D55" s="236"/>
      <c r="E55" s="236"/>
      <c r="F55" s="236"/>
      <c r="G55" s="236"/>
      <c r="H55" s="236"/>
      <c r="I55" s="236"/>
      <c r="J55" s="236"/>
    </row>
    <row r="56" spans="1:10" ht="12.75">
      <c r="A56" s="236"/>
      <c r="B56" s="236"/>
      <c r="C56" s="236"/>
      <c r="D56" s="236"/>
      <c r="E56" s="236"/>
      <c r="F56" s="236"/>
      <c r="G56" s="263"/>
      <c r="H56" s="236"/>
      <c r="I56" s="236"/>
      <c r="J56" s="236"/>
    </row>
    <row r="57" spans="1:10" ht="12.75">
      <c r="A57" s="236"/>
      <c r="B57" s="236"/>
      <c r="C57" s="260"/>
      <c r="D57" s="236"/>
      <c r="E57" s="236"/>
      <c r="F57" s="236"/>
      <c r="G57" s="261"/>
      <c r="H57" s="236"/>
      <c r="I57" s="236"/>
      <c r="J57" s="236"/>
    </row>
    <row r="58" spans="1:10" ht="12.75">
      <c r="A58" s="236"/>
      <c r="B58" s="236"/>
      <c r="C58" s="236"/>
      <c r="D58" s="236"/>
      <c r="E58" s="236"/>
      <c r="F58" s="236"/>
      <c r="G58" s="261"/>
      <c r="H58" s="236"/>
      <c r="I58" s="236"/>
      <c r="J58" s="236"/>
    </row>
    <row r="59" spans="1:10" ht="12.75">
      <c r="A59" s="236"/>
      <c r="B59" s="236"/>
      <c r="C59" s="236"/>
      <c r="D59" s="236"/>
      <c r="E59" s="236"/>
      <c r="F59" s="236"/>
      <c r="G59" s="261"/>
      <c r="H59" s="236"/>
      <c r="I59" s="236"/>
      <c r="J59" s="236"/>
    </row>
    <row r="60" spans="1:10" ht="12.75">
      <c r="A60" s="236"/>
      <c r="B60" s="260"/>
      <c r="C60" s="236"/>
      <c r="D60" s="236"/>
      <c r="E60" s="260"/>
      <c r="F60" s="260"/>
      <c r="G60" s="261"/>
      <c r="H60" s="236"/>
      <c r="I60" s="236"/>
      <c r="J60" s="236"/>
    </row>
    <row r="61" spans="1:10" ht="12.75">
      <c r="A61" s="236"/>
      <c r="B61" s="260"/>
      <c r="C61" s="236"/>
      <c r="D61" s="236"/>
      <c r="E61" s="260"/>
      <c r="F61" s="260"/>
      <c r="G61" s="261"/>
      <c r="H61" s="236"/>
      <c r="I61" s="236"/>
      <c r="J61" s="260"/>
    </row>
    <row r="62" spans="1:11" ht="12.75">
      <c r="A62" s="236"/>
      <c r="B62" s="272"/>
      <c r="C62" s="272"/>
      <c r="D62" s="272"/>
      <c r="E62" s="272"/>
      <c r="F62" s="260"/>
      <c r="G62" s="261"/>
      <c r="H62" s="236"/>
      <c r="I62" s="236"/>
      <c r="J62" s="236"/>
      <c r="K62" s="236"/>
    </row>
    <row r="63" spans="1:11" ht="12.75">
      <c r="A63" s="265"/>
      <c r="B63" s="265"/>
      <c r="C63" s="265"/>
      <c r="D63" s="265"/>
      <c r="E63" s="265"/>
      <c r="F63" s="265"/>
      <c r="G63" s="261"/>
      <c r="H63" s="236"/>
      <c r="I63" s="236"/>
      <c r="J63" s="236"/>
      <c r="K63" s="236"/>
    </row>
    <row r="64" spans="1:11" ht="12.75">
      <c r="A64" s="236"/>
      <c r="B64" s="236"/>
      <c r="C64" s="236"/>
      <c r="D64" s="236"/>
      <c r="E64" s="236"/>
      <c r="F64" s="236"/>
      <c r="G64" s="261"/>
      <c r="H64" s="236"/>
      <c r="I64" s="236"/>
      <c r="J64" s="236"/>
      <c r="K64" s="236"/>
    </row>
    <row r="65" spans="1:11" ht="12.75">
      <c r="A65" s="236"/>
      <c r="B65" s="236"/>
      <c r="C65" s="236"/>
      <c r="D65" s="236"/>
      <c r="E65" s="236"/>
      <c r="F65" s="236"/>
      <c r="G65" s="261"/>
      <c r="H65" s="236"/>
      <c r="I65" s="236"/>
      <c r="J65" s="236"/>
      <c r="K65" s="236"/>
    </row>
    <row r="66" spans="1:11" ht="12.75">
      <c r="A66" s="236"/>
      <c r="B66" s="236"/>
      <c r="C66" s="236"/>
      <c r="D66" s="236"/>
      <c r="E66" s="236"/>
      <c r="F66" s="236"/>
      <c r="G66" s="261"/>
      <c r="H66" s="236"/>
      <c r="I66" s="236"/>
      <c r="J66" s="236"/>
      <c r="K66" s="236"/>
    </row>
    <row r="67" spans="1:11" ht="12.75">
      <c r="A67" s="262"/>
      <c r="B67" s="262"/>
      <c r="C67" s="262"/>
      <c r="D67" s="262"/>
      <c r="E67" s="262"/>
      <c r="F67" s="236"/>
      <c r="G67" s="261"/>
      <c r="H67" s="236"/>
      <c r="I67" s="236"/>
      <c r="J67" s="236"/>
      <c r="K67" s="236"/>
    </row>
    <row r="68" spans="1:11" ht="12.75">
      <c r="A68" s="236"/>
      <c r="B68" s="236"/>
      <c r="C68" s="236"/>
      <c r="D68" s="236"/>
      <c r="E68" s="236"/>
      <c r="F68" s="236"/>
      <c r="G68" s="263"/>
      <c r="H68" s="236"/>
      <c r="I68" s="236"/>
      <c r="J68" s="236"/>
      <c r="K68" s="236"/>
    </row>
    <row r="69" spans="1:11" ht="12.75">
      <c r="A69" s="236"/>
      <c r="B69" s="236"/>
      <c r="C69" s="260"/>
      <c r="D69" s="236"/>
      <c r="E69" s="236"/>
      <c r="F69" s="236"/>
      <c r="G69" s="261"/>
      <c r="H69" s="236"/>
      <c r="I69" s="236"/>
      <c r="J69" s="236"/>
      <c r="K69" s="236"/>
    </row>
    <row r="70" spans="1:11" ht="12.75">
      <c r="A70" s="236"/>
      <c r="B70" s="236"/>
      <c r="C70" s="236"/>
      <c r="D70" s="236"/>
      <c r="E70" s="236"/>
      <c r="F70" s="236"/>
      <c r="G70" s="261"/>
      <c r="H70" s="236"/>
      <c r="I70" s="236"/>
      <c r="J70" s="236"/>
      <c r="K70" s="236"/>
    </row>
    <row r="71" spans="1:11" ht="12.75">
      <c r="A71" s="236"/>
      <c r="B71" s="236"/>
      <c r="C71" s="236"/>
      <c r="D71" s="236"/>
      <c r="E71" s="236"/>
      <c r="F71" s="236"/>
      <c r="G71" s="261"/>
      <c r="H71" s="236"/>
      <c r="I71" s="236"/>
      <c r="J71" s="236"/>
      <c r="K71" s="236"/>
    </row>
    <row r="72" spans="1:11" ht="12.75">
      <c r="A72" s="236"/>
      <c r="B72" s="260"/>
      <c r="C72" s="236"/>
      <c r="D72" s="236"/>
      <c r="E72" s="260"/>
      <c r="F72" s="260"/>
      <c r="G72" s="261"/>
      <c r="H72" s="264"/>
      <c r="I72" s="260"/>
      <c r="J72" s="262"/>
      <c r="K72" s="260"/>
    </row>
    <row r="73" spans="1:10" ht="12.75">
      <c r="A73" s="236"/>
      <c r="B73" s="259"/>
      <c r="C73" s="259"/>
      <c r="D73" s="259"/>
      <c r="E73" s="259"/>
      <c r="F73" s="259"/>
      <c r="G73" s="266"/>
      <c r="H73" s="267"/>
      <c r="I73" s="267"/>
      <c r="J73" s="267"/>
    </row>
    <row r="74" spans="1:10" ht="12.75">
      <c r="A74" s="265"/>
      <c r="B74" s="265"/>
      <c r="C74" s="265"/>
      <c r="D74" s="265"/>
      <c r="E74" s="265"/>
      <c r="F74" s="265"/>
      <c r="G74" s="236"/>
      <c r="H74" s="268"/>
      <c r="I74" s="268"/>
      <c r="J74" s="268"/>
    </row>
    <row r="75" spans="1:10" ht="12.75">
      <c r="A75" s="269"/>
      <c r="B75" s="269"/>
      <c r="C75" s="269"/>
      <c r="D75" s="269"/>
      <c r="E75" s="269"/>
      <c r="F75" s="269"/>
      <c r="G75" s="269"/>
      <c r="H75" s="270"/>
      <c r="I75" s="270"/>
      <c r="J75" s="270"/>
    </row>
    <row r="76" spans="1:10" ht="12.75">
      <c r="A76" s="269"/>
      <c r="B76" s="269"/>
      <c r="C76" s="269"/>
      <c r="D76" s="269"/>
      <c r="E76" s="269"/>
      <c r="F76" s="269"/>
      <c r="G76" s="269"/>
      <c r="H76" s="270"/>
      <c r="I76" s="270"/>
      <c r="J76" s="270"/>
    </row>
    <row r="77" spans="1:10" ht="12.75">
      <c r="A77" s="236"/>
      <c r="B77" s="236"/>
      <c r="C77" s="236"/>
      <c r="D77" s="236"/>
      <c r="E77" s="236"/>
      <c r="F77" s="236"/>
      <c r="G77" s="236"/>
      <c r="H77" s="236"/>
      <c r="I77" s="236"/>
      <c r="J77" s="236"/>
    </row>
    <row r="78" spans="1:10" ht="12.75">
      <c r="A78" s="236"/>
      <c r="B78" s="236"/>
      <c r="C78" s="236"/>
      <c r="D78" s="236"/>
      <c r="E78" s="236"/>
      <c r="F78" s="236"/>
      <c r="G78" s="236"/>
      <c r="H78" s="236"/>
      <c r="I78" s="236"/>
      <c r="J78" s="236"/>
    </row>
    <row r="79" spans="1:10" ht="12.75">
      <c r="A79" s="236"/>
      <c r="B79" s="236"/>
      <c r="C79" s="236"/>
      <c r="D79" s="236"/>
      <c r="E79" s="236"/>
      <c r="F79" s="236"/>
      <c r="G79" s="236"/>
      <c r="H79" s="236"/>
      <c r="I79" s="236"/>
      <c r="J79" s="236"/>
    </row>
    <row r="80" spans="1:10" ht="12.75">
      <c r="A80" s="1767"/>
      <c r="B80" s="1768"/>
      <c r="C80" s="1768"/>
      <c r="D80" s="1768"/>
      <c r="E80" s="1768"/>
      <c r="F80" s="1768"/>
      <c r="G80" s="1768"/>
      <c r="H80" s="1768"/>
      <c r="I80" s="1768"/>
      <c r="J80" s="1768"/>
    </row>
    <row r="81" spans="1:10" ht="12.75">
      <c r="A81" s="236"/>
      <c r="B81" s="236"/>
      <c r="C81" s="236"/>
      <c r="D81" s="236"/>
      <c r="E81" s="236"/>
      <c r="F81" s="236"/>
      <c r="G81" s="236"/>
      <c r="H81" s="236"/>
      <c r="I81" s="236"/>
      <c r="J81" s="236"/>
    </row>
    <row r="82" spans="1:10" ht="12.75">
      <c r="A82" s="262"/>
      <c r="B82" s="262"/>
      <c r="C82" s="262"/>
      <c r="D82" s="262"/>
      <c r="E82" s="262"/>
      <c r="F82" s="262"/>
      <c r="G82" s="262"/>
      <c r="H82" s="262"/>
      <c r="I82" s="236"/>
      <c r="J82" s="236"/>
    </row>
    <row r="83" spans="1:11" ht="12.75">
      <c r="A83" s="236"/>
      <c r="B83" s="236"/>
      <c r="C83" s="236"/>
      <c r="D83" s="236"/>
      <c r="E83" s="236"/>
      <c r="F83" s="236"/>
      <c r="G83" s="263"/>
      <c r="H83" s="236"/>
      <c r="I83" s="236"/>
      <c r="J83" s="236"/>
      <c r="K83" s="262"/>
    </row>
    <row r="84" spans="1:10" ht="12.75">
      <c r="A84" s="236"/>
      <c r="B84" s="236"/>
      <c r="C84" s="260"/>
      <c r="D84" s="236"/>
      <c r="E84" s="236"/>
      <c r="F84" s="236"/>
      <c r="G84" s="261"/>
      <c r="H84" s="236"/>
      <c r="I84" s="236"/>
      <c r="J84" s="236"/>
    </row>
    <row r="85" spans="1:10" ht="12.75">
      <c r="A85" s="236"/>
      <c r="B85" s="236"/>
      <c r="C85" s="236"/>
      <c r="D85" s="236"/>
      <c r="E85" s="236"/>
      <c r="F85" s="236"/>
      <c r="G85" s="261"/>
      <c r="H85" s="236"/>
      <c r="I85" s="236"/>
      <c r="J85" s="236"/>
    </row>
    <row r="86" spans="1:10" ht="12.75">
      <c r="A86" s="236"/>
      <c r="B86" s="236"/>
      <c r="C86" s="236"/>
      <c r="D86" s="236"/>
      <c r="E86" s="236"/>
      <c r="F86" s="236"/>
      <c r="G86" s="261"/>
      <c r="H86" s="236"/>
      <c r="I86" s="236"/>
      <c r="J86" s="236"/>
    </row>
    <row r="87" spans="1:10" ht="12.75">
      <c r="A87" s="236"/>
      <c r="B87" s="260"/>
      <c r="C87" s="236"/>
      <c r="D87" s="236"/>
      <c r="E87" s="260"/>
      <c r="F87" s="260"/>
      <c r="G87" s="261"/>
      <c r="H87" s="264"/>
      <c r="I87" s="260"/>
      <c r="J87" s="260"/>
    </row>
    <row r="88" spans="1:10" ht="12.75">
      <c r="A88" s="271"/>
      <c r="B88" s="272"/>
      <c r="C88" s="272"/>
      <c r="D88" s="272"/>
      <c r="E88" s="272"/>
      <c r="F88" s="272"/>
      <c r="G88" s="271"/>
      <c r="H88" s="273"/>
      <c r="I88" s="273"/>
      <c r="J88" s="273"/>
    </row>
    <row r="89" spans="1:10" ht="12.75">
      <c r="A89" s="265"/>
      <c r="B89" s="265"/>
      <c r="C89" s="265"/>
      <c r="D89" s="265"/>
      <c r="E89" s="265"/>
      <c r="F89" s="265"/>
      <c r="G89" s="236"/>
      <c r="H89" s="268"/>
      <c r="I89" s="268"/>
      <c r="J89" s="268"/>
    </row>
    <row r="90" spans="1:10" ht="12.75">
      <c r="A90" s="269"/>
      <c r="B90" s="269"/>
      <c r="C90" s="269"/>
      <c r="D90" s="269"/>
      <c r="E90" s="269"/>
      <c r="F90" s="269"/>
      <c r="G90" s="269"/>
      <c r="H90" s="270"/>
      <c r="I90" s="270"/>
      <c r="J90" s="270"/>
    </row>
    <row r="91" spans="1:10" ht="12.75">
      <c r="A91" s="269"/>
      <c r="B91" s="269"/>
      <c r="C91" s="269"/>
      <c r="D91" s="269"/>
      <c r="E91" s="269"/>
      <c r="F91" s="269"/>
      <c r="G91" s="269"/>
      <c r="H91" s="270"/>
      <c r="I91" s="270"/>
      <c r="J91" s="270"/>
    </row>
    <row r="92" spans="1:10" ht="12.75">
      <c r="A92" s="236"/>
      <c r="B92" s="236"/>
      <c r="C92" s="236"/>
      <c r="D92" s="236"/>
      <c r="E92" s="236"/>
      <c r="F92" s="236"/>
      <c r="G92" s="261"/>
      <c r="H92" s="236"/>
      <c r="I92" s="236"/>
      <c r="J92" s="236"/>
    </row>
    <row r="93" spans="1:10" ht="12.75">
      <c r="A93" s="236"/>
      <c r="B93" s="236"/>
      <c r="C93" s="236"/>
      <c r="D93" s="236"/>
      <c r="E93" s="236"/>
      <c r="F93" s="236"/>
      <c r="G93" s="261"/>
      <c r="H93" s="236"/>
      <c r="I93" s="236"/>
      <c r="J93" s="236"/>
    </row>
    <row r="94" spans="1:10" ht="12.75">
      <c r="A94" s="236"/>
      <c r="B94" s="236"/>
      <c r="C94" s="236"/>
      <c r="D94" s="236"/>
      <c r="E94" s="236"/>
      <c r="F94" s="236"/>
      <c r="G94" s="261"/>
      <c r="H94" s="236"/>
      <c r="I94" s="236"/>
      <c r="J94" s="236"/>
    </row>
    <row r="95" spans="1:10" ht="12.75">
      <c r="A95" s="236"/>
      <c r="B95" s="236"/>
      <c r="C95" s="236"/>
      <c r="D95" s="236"/>
      <c r="E95" s="236"/>
      <c r="F95" s="236"/>
      <c r="G95" s="261"/>
      <c r="H95" s="236"/>
      <c r="I95" s="236"/>
      <c r="J95" s="236"/>
    </row>
    <row r="96" spans="1:10" ht="12.75">
      <c r="A96" s="262"/>
      <c r="B96" s="262"/>
      <c r="C96" s="262"/>
      <c r="D96" s="262"/>
      <c r="E96" s="262"/>
      <c r="F96" s="262"/>
      <c r="G96" s="261"/>
      <c r="H96" s="236"/>
      <c r="I96" s="236"/>
      <c r="J96" s="236"/>
    </row>
    <row r="97" spans="1:10" ht="12.75">
      <c r="A97" s="236"/>
      <c r="B97" s="236"/>
      <c r="C97" s="236"/>
      <c r="D97" s="236"/>
      <c r="E97" s="236"/>
      <c r="F97" s="236"/>
      <c r="G97" s="263"/>
      <c r="H97" s="236"/>
      <c r="I97" s="236"/>
      <c r="J97" s="236"/>
    </row>
    <row r="98" spans="1:10" ht="12.75">
      <c r="A98" s="236"/>
      <c r="B98" s="236"/>
      <c r="C98" s="260"/>
      <c r="D98" s="236"/>
      <c r="E98" s="236"/>
      <c r="F98" s="236"/>
      <c r="G98" s="261"/>
      <c r="H98" s="236"/>
      <c r="I98" s="236"/>
      <c r="J98" s="236"/>
    </row>
    <row r="99" spans="1:10" ht="12.75">
      <c r="A99" s="236"/>
      <c r="B99" s="236"/>
      <c r="C99" s="236"/>
      <c r="D99" s="236"/>
      <c r="E99" s="236"/>
      <c r="F99" s="236"/>
      <c r="G99" s="261"/>
      <c r="H99" s="236"/>
      <c r="I99" s="236"/>
      <c r="J99" s="236"/>
    </row>
    <row r="100" spans="1:10" ht="12.75">
      <c r="A100" s="236"/>
      <c r="B100" s="236"/>
      <c r="C100" s="236"/>
      <c r="D100" s="236"/>
      <c r="E100" s="236"/>
      <c r="F100" s="236"/>
      <c r="G100" s="261"/>
      <c r="H100" s="236"/>
      <c r="I100" s="236"/>
      <c r="J100" s="236"/>
    </row>
    <row r="101" spans="1:10" ht="12.75">
      <c r="A101" s="236"/>
      <c r="B101" s="260"/>
      <c r="C101" s="236"/>
      <c r="D101" s="236"/>
      <c r="E101" s="260"/>
      <c r="F101" s="260"/>
      <c r="G101" s="261"/>
      <c r="H101" s="264"/>
      <c r="I101" s="260"/>
      <c r="J101" s="260"/>
    </row>
    <row r="102" spans="1:10" ht="12.75">
      <c r="A102" s="236"/>
      <c r="B102" s="259"/>
      <c r="C102" s="259"/>
      <c r="D102" s="259"/>
      <c r="E102" s="259"/>
      <c r="F102" s="267"/>
      <c r="G102" s="266"/>
      <c r="H102" s="267"/>
      <c r="I102" s="267"/>
      <c r="J102" s="267"/>
    </row>
    <row r="103" spans="1:10" ht="12.75">
      <c r="A103" s="265"/>
      <c r="B103" s="265"/>
      <c r="C103" s="265"/>
      <c r="D103" s="265"/>
      <c r="E103" s="265"/>
      <c r="F103" s="274"/>
      <c r="G103" s="236"/>
      <c r="H103" s="268"/>
      <c r="I103" s="268"/>
      <c r="J103" s="268"/>
    </row>
    <row r="104" spans="1:10" ht="12.75">
      <c r="A104" s="269"/>
      <c r="B104" s="269"/>
      <c r="C104" s="269"/>
      <c r="D104" s="269"/>
      <c r="E104" s="269"/>
      <c r="F104" s="270"/>
      <c r="G104" s="269"/>
      <c r="H104" s="270"/>
      <c r="I104" s="270"/>
      <c r="J104" s="270"/>
    </row>
    <row r="105" spans="1:10" ht="12.75">
      <c r="A105" s="269"/>
      <c r="B105" s="269"/>
      <c r="C105" s="269"/>
      <c r="D105" s="269"/>
      <c r="E105" s="269"/>
      <c r="F105" s="270"/>
      <c r="G105" s="269"/>
      <c r="H105" s="270"/>
      <c r="I105" s="270"/>
      <c r="J105" s="270"/>
    </row>
    <row r="106" spans="1:10" ht="12.75">
      <c r="A106" s="236"/>
      <c r="B106" s="236"/>
      <c r="C106" s="236"/>
      <c r="D106" s="236"/>
      <c r="E106" s="236"/>
      <c r="F106" s="236"/>
      <c r="G106" s="236"/>
      <c r="H106" s="236"/>
      <c r="I106" s="236"/>
      <c r="J106" s="236"/>
    </row>
    <row r="107" spans="1:10" ht="12.75">
      <c r="A107" s="236"/>
      <c r="B107" s="236"/>
      <c r="C107" s="236"/>
      <c r="D107" s="236"/>
      <c r="E107" s="236"/>
      <c r="F107" s="236"/>
      <c r="G107" s="236"/>
      <c r="H107" s="236"/>
      <c r="I107" s="236"/>
      <c r="J107" s="236"/>
    </row>
    <row r="108" spans="1:10" ht="12.75">
      <c r="A108" s="236"/>
      <c r="B108" s="236"/>
      <c r="C108" s="236"/>
      <c r="D108" s="236"/>
      <c r="E108" s="236"/>
      <c r="F108" s="236"/>
      <c r="G108" s="236"/>
      <c r="H108" s="236"/>
      <c r="I108" s="236"/>
      <c r="J108" s="236"/>
    </row>
    <row r="109" spans="1:10" ht="12.75">
      <c r="A109" s="236"/>
      <c r="B109" s="236"/>
      <c r="C109" s="236"/>
      <c r="D109" s="236"/>
      <c r="E109" s="236"/>
      <c r="F109" s="236"/>
      <c r="G109" s="236"/>
      <c r="H109" s="236"/>
      <c r="I109" s="236"/>
      <c r="J109" s="236"/>
    </row>
    <row r="110" spans="1:10" ht="12.75">
      <c r="A110" s="236"/>
      <c r="B110" s="236"/>
      <c r="C110" s="236"/>
      <c r="D110" s="236"/>
      <c r="E110" s="1737"/>
      <c r="F110" s="1383"/>
      <c r="G110" s="1383"/>
      <c r="H110" s="1383"/>
      <c r="I110" s="236"/>
      <c r="J110" s="827"/>
    </row>
    <row r="111" spans="1:10" ht="12.75">
      <c r="A111" s="236"/>
      <c r="B111" s="260"/>
      <c r="C111" s="236"/>
      <c r="D111" s="236"/>
      <c r="E111" s="1765"/>
      <c r="F111" s="1766"/>
      <c r="G111" s="1766"/>
      <c r="H111" s="1766"/>
      <c r="I111" s="403"/>
      <c r="J111" s="403"/>
    </row>
    <row r="112" spans="1:10" ht="12.75">
      <c r="A112" s="236"/>
      <c r="B112" s="236"/>
      <c r="C112" s="236"/>
      <c r="D112" s="236"/>
      <c r="E112" s="236"/>
      <c r="F112" s="236"/>
      <c r="G112" s="236"/>
      <c r="H112" s="236"/>
      <c r="I112" s="236"/>
      <c r="J112" s="236"/>
    </row>
    <row r="115" ht="12.75">
      <c r="K115" s="136"/>
    </row>
    <row r="116" ht="12.75">
      <c r="K116" s="136"/>
    </row>
    <row r="121" ht="12.75">
      <c r="K121" s="827"/>
    </row>
    <row r="122" ht="12.75">
      <c r="K122" s="403"/>
    </row>
  </sheetData>
  <sheetProtection/>
  <mergeCells count="15">
    <mergeCell ref="A5:J5"/>
    <mergeCell ref="A1:J1"/>
    <mergeCell ref="A3:J3"/>
    <mergeCell ref="A28:J28"/>
    <mergeCell ref="A80:J80"/>
    <mergeCell ref="E110:H110"/>
    <mergeCell ref="C14:E14"/>
    <mergeCell ref="C16:E16"/>
    <mergeCell ref="C18:H18"/>
    <mergeCell ref="E111:H111"/>
    <mergeCell ref="G32:H32"/>
    <mergeCell ref="C8:E10"/>
    <mergeCell ref="F8:H10"/>
    <mergeCell ref="C12:E12"/>
    <mergeCell ref="A6:J6"/>
  </mergeCells>
  <printOptions/>
  <pageMargins left="0.7" right="0.7" top="0.75" bottom="0.75" header="0.3" footer="0.3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Hivatal1</cp:lastModifiedBy>
  <cp:lastPrinted>2021-03-08T10:23:23Z</cp:lastPrinted>
  <dcterms:created xsi:type="dcterms:W3CDTF">2011-02-09T10:25:57Z</dcterms:created>
  <dcterms:modified xsi:type="dcterms:W3CDTF">2021-03-08T11:17:17Z</dcterms:modified>
  <cp:category/>
  <cp:version/>
  <cp:contentType/>
  <cp:contentStatus/>
</cp:coreProperties>
</file>