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önkorm" sheetId="1" r:id="rId1"/>
    <sheet name="hivatal" sheetId="2" r:id="rId2"/>
    <sheet name="óvoda" sheetId="3" r:id="rId3"/>
    <sheet name="beruházás" sheetId="4" r:id="rId4"/>
    <sheet name="létszám " sheetId="5" r:id="rId5"/>
    <sheet name="mérleg" sheetId="6" r:id="rId6"/>
    <sheet name="összesítő" sheetId="7" r:id="rId7"/>
  </sheets>
  <definedNames/>
  <calcPr fullCalcOnLoad="1"/>
</workbook>
</file>

<file path=xl/sharedStrings.xml><?xml version="1.0" encoding="utf-8"?>
<sst xmlns="http://schemas.openxmlformats.org/spreadsheetml/2006/main" count="389" uniqueCount="204">
  <si>
    <t>adatok forintban</t>
  </si>
  <si>
    <t>Sorsz.</t>
  </si>
  <si>
    <t>Megnevezés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</si>
  <si>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</si>
  <si>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</si>
  <si>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</si>
  <si>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</si>
  <si>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</si>
  <si>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</si>
  <si>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</si>
  <si>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</si>
  <si>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</si>
  <si>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</si>
  <si>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Felhalm.célú tám. Áht-n belülről (B25)</t>
  </si>
  <si>
    <t>Vagyoni típusú adók B34 (Kommunális adó)</t>
  </si>
  <si>
    <t>Értékesítési és forgalmi adó B351 (Iparűzési adó)</t>
  </si>
  <si>
    <t>Gépjárműadó B354</t>
  </si>
  <si>
    <t>Egyéb adók  B355</t>
  </si>
  <si>
    <t>Termékek és szolgáltatások adói</t>
  </si>
  <si>
    <t>Egyéb közhatalmi bev. B36 (Bírság, pótlék)</t>
  </si>
  <si>
    <t>Egyéb közhatalmi bev. B36 (talajterhelési d)</t>
  </si>
  <si>
    <t>Közhatalmi bevételek</t>
  </si>
  <si>
    <t>Készletértékesítés B401</t>
  </si>
  <si>
    <t>Szolgáltatások ellenértéke B402 (bérleti díj)</t>
  </si>
  <si>
    <t>Közvetített szolgáltatások ellenértéke   (Továbbszámlázott belföldi szolgáltatás) B403</t>
  </si>
  <si>
    <t>Tulajdonosi bevételek B404 ( Egyéb önkorm.vagyon bérbead. 1500)</t>
  </si>
  <si>
    <t>Ellátási díjak B405  (Intézmények alaptevékenységének bev.)</t>
  </si>
  <si>
    <t>Kiszámlázott áfa B406 (Áfa bevételek és visszatérüllések)</t>
  </si>
  <si>
    <t>Egyéb működési bevételek B411 (Intézmények egyéb bevételei)</t>
  </si>
  <si>
    <t>Működési bevételek</t>
  </si>
  <si>
    <t>Felhalmozási célú bevétel</t>
  </si>
  <si>
    <t>Működési c. visszatér.tám.államh.kívülről B6  (Korábban nyújtott hitelek visszatér. Lakosságtól)</t>
  </si>
  <si>
    <t>Működési c. átvett pek</t>
  </si>
  <si>
    <t>Egyéb felhalm.célú átvett pek B75 (érdekeltségi hozzájár.)</t>
  </si>
  <si>
    <t xml:space="preserve">Felhalm. Célra átvett pénzeszk.összesen: </t>
  </si>
  <si>
    <t>Költségvetési bevételek</t>
  </si>
  <si>
    <t>Hitelfelvétel (lízing) B8111</t>
  </si>
  <si>
    <t>Forgatási.célú belföldi ép visszaváltása, értékes. B8121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</si>
  <si>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</si>
  <si>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</si>
  <si>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</si>
  <si>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</si>
  <si>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</si>
  <si>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</si>
  <si>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</si>
  <si>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</si>
  <si>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</si>
  <si>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</si>
  <si>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</si>
  <si>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</si>
  <si>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</si>
  <si>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</si>
  <si>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</si>
  <si>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</si>
  <si>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</si>
  <si>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Felhalmozási célú tám. K8</t>
  </si>
  <si>
    <t>Egyéb felhalm.célú tám.</t>
  </si>
  <si>
    <t>4.</t>
  </si>
  <si>
    <t>Tartalékok K512</t>
  </si>
  <si>
    <t>ebből: Általános tartalék</t>
  </si>
  <si>
    <t xml:space="preserve">          Céltartalék</t>
  </si>
  <si>
    <t>5.</t>
  </si>
  <si>
    <t>Finanszírozási kiadások</t>
  </si>
  <si>
    <t>Intézményfinanszírozás K915</t>
  </si>
  <si>
    <t>Hitel(lízing) törlesztés K9111</t>
  </si>
  <si>
    <t>6.</t>
  </si>
  <si>
    <t>Kiadások mindösszesen:</t>
  </si>
  <si>
    <t>Tulajdonosi bevételek B404 ( Osztalék 750, Egyéb önkorm.vagyon bérbead. 1500)</t>
  </si>
  <si>
    <t>Egyéb működési bevételek B410 (Intézmények egyéb bevételei)</t>
  </si>
  <si>
    <t>Működési c. visszatér.tám.államh.kívülről B62  (Korábban nyújtott hitelek visszatér. Lakosságtól)</t>
  </si>
  <si>
    <t>Egyéb felhalm.célú átvett pek B73 (ASP)</t>
  </si>
  <si>
    <t>Befekt.célú belföldi ép visszaváltása, értékes. B8123</t>
  </si>
  <si>
    <t>Felhalmozádi célú tám. K8</t>
  </si>
  <si>
    <t xml:space="preserve">Finanszírozási kiadások </t>
  </si>
  <si>
    <t>intézményfinansz. K915</t>
  </si>
  <si>
    <t>Egyéb működési c. tám. Államházt. Belülről  B16</t>
  </si>
  <si>
    <t xml:space="preserve">Tulajdonosi bevételek B404 </t>
  </si>
  <si>
    <t xml:space="preserve">Egyéb felhalm.célú átvett pek B73 </t>
  </si>
  <si>
    <t>Beruházások</t>
  </si>
  <si>
    <t>Polgármesteri hiv.</t>
  </si>
  <si>
    <t>laptop, egyéb ek,kerékpártár</t>
  </si>
  <si>
    <t>Kacó Napközi Otthonos Óvoda</t>
  </si>
  <si>
    <t>egyéb ek, hűtő</t>
  </si>
  <si>
    <t>Önkormányzat</t>
  </si>
  <si>
    <t>Közösségi park</t>
  </si>
  <si>
    <t>Urnasírhely, konténerek</t>
  </si>
  <si>
    <t>Egyéb ek</t>
  </si>
  <si>
    <t>Bölcsöde</t>
  </si>
  <si>
    <t>Napközi eszközök</t>
  </si>
  <si>
    <t>Összesen</t>
  </si>
  <si>
    <t>Összesen:</t>
  </si>
  <si>
    <t>Felújítás</t>
  </si>
  <si>
    <t>Útfelújítás</t>
  </si>
  <si>
    <t>Felszini vízelvezetés</t>
  </si>
  <si>
    <t>Mindösszesen:</t>
  </si>
  <si>
    <t>Eredeti ei.</t>
  </si>
  <si>
    <t>Módosított ei.</t>
  </si>
  <si>
    <t>Teljesítés</t>
  </si>
  <si>
    <t>Eredeti ei</t>
  </si>
  <si>
    <t>Módosított ei</t>
  </si>
  <si>
    <t>Személyi juttatások</t>
  </si>
  <si>
    <t>Járulékok</t>
  </si>
  <si>
    <t>Műk.c.tám.aht-n belülről</t>
  </si>
  <si>
    <t>Dologi kiadások</t>
  </si>
  <si>
    <t>Felhalm.c.tám.áht-n belülről</t>
  </si>
  <si>
    <t>Ellátottak juttatásai</t>
  </si>
  <si>
    <t>Műk.célú átvett pénzek</t>
  </si>
  <si>
    <t>Pénzek.átadás, tám.</t>
  </si>
  <si>
    <t>Működési célú bev.össz.</t>
  </si>
  <si>
    <t>Működési célú kiad.</t>
  </si>
  <si>
    <t>Felhalm.célú átvett pek</t>
  </si>
  <si>
    <t>Beruházás</t>
  </si>
  <si>
    <t>Felhalmozási bevétel</t>
  </si>
  <si>
    <t>Felhalm. célú bev.össz:</t>
  </si>
  <si>
    <t>Felhalm.célú kiad.</t>
  </si>
  <si>
    <t>Finanszírozási bev.</t>
  </si>
  <si>
    <t>Finanszírozási kiadás</t>
  </si>
  <si>
    <t>Hitel (lízing)</t>
  </si>
  <si>
    <t>Maradvány</t>
  </si>
  <si>
    <t>Tartalék</t>
  </si>
  <si>
    <t>Bevétel mindösszesen:</t>
  </si>
  <si>
    <t>Kiadás mindösszesen:</t>
  </si>
  <si>
    <t>adatok ezer forintban</t>
  </si>
  <si>
    <t>Önkorm.</t>
  </si>
  <si>
    <t>Hivatal</t>
  </si>
  <si>
    <t>Óvoda</t>
  </si>
  <si>
    <t>Felhalm.célú tám áht-n belülről (B25)</t>
  </si>
  <si>
    <t>Talajterhelési díj (B36)</t>
  </si>
  <si>
    <t>Tulajdonosi bevételek B404 (Egyéb önkorm.vagyon bérbead. 1500)</t>
  </si>
  <si>
    <t>Felhalmozási bevételek</t>
  </si>
  <si>
    <t>Hitelfelvétel  B8111</t>
  </si>
  <si>
    <t>Forgat.célú belföldi ép visszaváltása, értékes. B8121</t>
  </si>
  <si>
    <t>Hiteltörlesztés (lízing) K911</t>
  </si>
  <si>
    <t>Változás</t>
  </si>
  <si>
    <t xml:space="preserve">Módosított ei </t>
  </si>
  <si>
    <t>Áfa visszatérítés (B407)</t>
  </si>
  <si>
    <t>Áht-n belüli megelőlegezés visszfiz K914</t>
  </si>
  <si>
    <t>Áfa visszatérülés (B407)</t>
  </si>
  <si>
    <t>Áht-n belüli megeleleg visszafiz(K914</t>
  </si>
  <si>
    <t>Szt. László u. járda</t>
  </si>
  <si>
    <t>Ingatlanvásárlás</t>
  </si>
  <si>
    <t>Szüreti rendezv</t>
  </si>
  <si>
    <t>2/a. melléklet 2/2019.(II.14.) Ör.</t>
  </si>
  <si>
    <t>3. melléklet 2/2019. (II.14.) Ör.</t>
  </si>
  <si>
    <t>5/a. melléklet 2/2019. (II.14.) Ör.</t>
  </si>
  <si>
    <t>7. melléklet 2/2019.(II.14.) Ör.</t>
  </si>
  <si>
    <t>8. melléklet 2/2019. (II.14.) Ör.</t>
  </si>
  <si>
    <t>9. melléklet 2/2019. (II.14.) Ör.</t>
  </si>
  <si>
    <t>Laptop múzeum</t>
  </si>
  <si>
    <t>Virágládák</t>
  </si>
  <si>
    <t>Földvásárl</t>
  </si>
  <si>
    <t>Közfoglalk eszk</t>
  </si>
  <si>
    <t>Sportlétesítmény</t>
  </si>
  <si>
    <t>Rendezési terv</t>
  </si>
  <si>
    <t xml:space="preserve">Zsámbok Község Önkormányzat felújítási és beruházási kiadásai feladatonként </t>
  </si>
  <si>
    <t>Zsámbok Község Önkormányzat  bevételei és kiadásai 2019.08.31.</t>
  </si>
  <si>
    <t>Polgármesteri Hivatal bevételei és kiadásai 2019.08.31.</t>
  </si>
  <si>
    <t>Kacó Napközi Otthonos Óvoda bevételei és kiadásai 2019.08.31.</t>
  </si>
  <si>
    <t>Zsámbok Község Önkormányzat bevétel-kiadás mérlege 2019.08.31.</t>
  </si>
  <si>
    <t>Zsámbok Község Önkormányzat  2019. évi bevételei és kiadásai 2019.08.31.</t>
  </si>
  <si>
    <t>Részesedésekből szárm.pénzügyi műv.bev. (B409</t>
  </si>
  <si>
    <t>Részesedés értékesítése B54</t>
  </si>
  <si>
    <t>Részesedésekből szárm.pénzügyi műv.bev (B54)</t>
  </si>
  <si>
    <t>Részesedések értékesítése (B54)</t>
  </si>
  <si>
    <t>Csatorna Szőlő u.</t>
  </si>
  <si>
    <t>Orvosi eszközök</t>
  </si>
  <si>
    <t>Zsámbok Község Önkormányzat 2019. évi jóváhagyott létszáma</t>
  </si>
  <si>
    <t>Intzémény</t>
  </si>
  <si>
    <t>Létszám</t>
  </si>
  <si>
    <t>Polgármesteri hivatal</t>
  </si>
  <si>
    <t>jegyző</t>
  </si>
  <si>
    <t>1 fő</t>
  </si>
  <si>
    <t>előadó</t>
  </si>
  <si>
    <t>hivatalsegéd</t>
  </si>
  <si>
    <t>12 fő</t>
  </si>
  <si>
    <t>Igazgatás</t>
  </si>
  <si>
    <t>Védőnői Szolg.</t>
  </si>
  <si>
    <t>Zöldterület kezelés</t>
  </si>
  <si>
    <t>Város és községgazdálkodás</t>
  </si>
  <si>
    <t>2 fő</t>
  </si>
  <si>
    <t>Művelődési Ház</t>
  </si>
  <si>
    <t>Házigondozás</t>
  </si>
  <si>
    <t>4 fő</t>
  </si>
  <si>
    <t>1 fő részfoglalk.</t>
  </si>
  <si>
    <t>Tájház</t>
  </si>
  <si>
    <t>16 fő</t>
  </si>
  <si>
    <t>óvónő</t>
  </si>
  <si>
    <t>6 fő</t>
  </si>
  <si>
    <t>pedagógiai asszisztens</t>
  </si>
  <si>
    <t>dajka</t>
  </si>
  <si>
    <t>3 fő</t>
  </si>
  <si>
    <t>élelmezésvezető</t>
  </si>
  <si>
    <t>konyhai kisegítő</t>
  </si>
  <si>
    <t>5 fő</t>
  </si>
  <si>
    <t>8 fő</t>
  </si>
  <si>
    <t>36 fő</t>
  </si>
  <si>
    <t>6. melléklet 2/2019.(II.14.) Ör.</t>
  </si>
  <si>
    <t>3. melléklet a 12/2019.(X.01.) Ör-hez</t>
  </si>
  <si>
    <t>5. melléklet a 12/2019 (X.01.) Ör-hez</t>
  </si>
  <si>
    <t>6. melléklet a 12/2019 (X.01.) Ör-hez</t>
  </si>
  <si>
    <t>4. melléklet a 12/2019 (X.01.) Ör-hez</t>
  </si>
  <si>
    <t>7. melléklet  a 12/2019 (X.01.) Ör-hez</t>
  </si>
  <si>
    <t>2. melléklet a 12/2019 (X.01.) Ör-hez</t>
  </si>
  <si>
    <t>1. melléklet  a 12/2019 (X.01.) Ör-hez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</si>
</sst>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 vertical="top"/>
    </xf>
    <xf numFmtId="0" fontId="8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.7109375" style="0" customWidth="1"/>
    <col min="2" max="2" width="45.8515625" style="0" customWidth="1"/>
    <col min="3" max="3" width="10.7109375" style="0" customWidth="1"/>
    <col min="4" max="4" width="10.421875" style="0" customWidth="1"/>
    <col min="5" max="5" width="13.140625" style="0" customWidth="1"/>
  </cols>
  <sheetData>
    <row r="1" spans="1:2" ht="15">
      <c r="A1" s="61" t="s">
        <v>197</v>
      </c>
      <c r="B1" s="61"/>
    </row>
    <row r="2" spans="1:2" ht="15">
      <c r="A2" s="58" t="s">
        <v>144</v>
      </c>
      <c r="B2" s="58"/>
    </row>
    <row r="3" spans="1:2" ht="15">
      <c r="A3" s="59"/>
      <c r="B3" s="59"/>
    </row>
    <row r="4" spans="1:2" ht="15">
      <c r="A4" s="60" t="s">
        <v>155</v>
      </c>
      <c r="B4" s="60"/>
    </row>
    <row r="5" spans="1:2" ht="15">
      <c r="A5" s="60"/>
      <c r="B5" s="60"/>
    </row>
    <row r="6" spans="1:2" ht="15">
      <c r="A6" s="60"/>
      <c r="B6" s="60"/>
    </row>
    <row r="7" spans="1:2" ht="15">
      <c r="A7" s="2"/>
      <c r="B7" s="3"/>
    </row>
    <row r="8" spans="1:5" ht="15">
      <c r="A8" s="5" t="s">
        <v>1</v>
      </c>
      <c r="B8" s="5" t="s">
        <v>2</v>
      </c>
      <c r="C8" s="6" t="s">
        <v>98</v>
      </c>
      <c r="D8" s="47" t="s">
        <v>133</v>
      </c>
      <c r="E8" s="47" t="s">
        <v>134</v>
      </c>
    </row>
    <row r="9" spans="1:5" ht="15">
      <c r="A9" s="7"/>
      <c r="B9" s="8"/>
      <c r="C9" s="9"/>
      <c r="D9" s="9"/>
      <c r="E9" s="9"/>
    </row>
    <row r="10" spans="1:5" ht="15">
      <c r="A10" s="10"/>
      <c r="B10" s="11" t="s">
        <v>3</v>
      </c>
      <c r="C10" s="9"/>
      <c r="D10" s="9"/>
      <c r="E10" s="9"/>
    </row>
    <row r="11" spans="1:5" ht="15">
      <c r="A11" s="10">
        <v>1</v>
      </c>
      <c r="B11" s="10" t="s">
        <v>4</v>
      </c>
      <c r="C11" s="9">
        <v>68203319</v>
      </c>
      <c r="D11" s="9">
        <f>E11-C11</f>
        <v>347626</v>
      </c>
      <c r="E11" s="9">
        <v>68550945</v>
      </c>
    </row>
    <row r="12" spans="1:5" ht="15">
      <c r="A12" s="10">
        <v>2</v>
      </c>
      <c r="B12" s="10" t="s">
        <v>5</v>
      </c>
      <c r="C12" s="9">
        <v>44562583</v>
      </c>
      <c r="D12" s="9">
        <f aca="true" t="shared" si="0" ref="D12:D76">E12-C12</f>
        <v>567017</v>
      </c>
      <c r="E12" s="9">
        <v>45129600</v>
      </c>
    </row>
    <row r="13" spans="1:5" ht="15">
      <c r="A13" s="10">
        <v>3</v>
      </c>
      <c r="B13" s="10" t="s">
        <v>6</v>
      </c>
      <c r="C13" s="9">
        <v>53432496</v>
      </c>
      <c r="D13" s="9">
        <f t="shared" si="0"/>
        <v>500983</v>
      </c>
      <c r="E13" s="9">
        <v>53933479</v>
      </c>
    </row>
    <row r="14" spans="1:5" ht="15">
      <c r="A14" s="10">
        <v>4</v>
      </c>
      <c r="B14" s="10" t="s">
        <v>7</v>
      </c>
      <c r="C14" s="9">
        <v>2981440</v>
      </c>
      <c r="D14" s="9">
        <f t="shared" si="0"/>
        <v>311005</v>
      </c>
      <c r="E14" s="9">
        <v>3292445</v>
      </c>
    </row>
    <row r="15" spans="1:5" ht="15">
      <c r="A15" s="10">
        <v>5</v>
      </c>
      <c r="B15" s="10" t="s">
        <v>8</v>
      </c>
      <c r="C15" s="9"/>
      <c r="D15" s="9">
        <f t="shared" si="0"/>
        <v>8990860</v>
      </c>
      <c r="E15" s="9">
        <v>8990860</v>
      </c>
    </row>
    <row r="16" spans="1:5" ht="15">
      <c r="A16" s="10">
        <v>6</v>
      </c>
      <c r="B16" s="10" t="s">
        <v>9</v>
      </c>
      <c r="C16" s="9"/>
      <c r="D16" s="9">
        <f t="shared" si="0"/>
        <v>1397785</v>
      </c>
      <c r="E16" s="9">
        <v>1397785</v>
      </c>
    </row>
    <row r="17" spans="1:5" ht="15">
      <c r="A17" s="10">
        <v>7</v>
      </c>
      <c r="B17" s="12" t="s">
        <v>10</v>
      </c>
      <c r="C17" s="13">
        <f>SUM(C11:C16)</f>
        <v>169179838</v>
      </c>
      <c r="D17" s="13">
        <f>SUM(D11:D16)</f>
        <v>12115276</v>
      </c>
      <c r="E17" s="13">
        <f>SUM(E11:E16)</f>
        <v>181295114</v>
      </c>
    </row>
    <row r="18" spans="1:5" ht="25.5">
      <c r="A18" s="10">
        <v>8</v>
      </c>
      <c r="B18" s="10" t="s">
        <v>11</v>
      </c>
      <c r="C18" s="9">
        <v>5600000</v>
      </c>
      <c r="D18" s="9">
        <f t="shared" si="0"/>
        <v>21941957</v>
      </c>
      <c r="E18" s="9">
        <v>27541957</v>
      </c>
    </row>
    <row r="19" spans="1:5" ht="15">
      <c r="A19" s="10">
        <v>9</v>
      </c>
      <c r="B19" s="12" t="s">
        <v>12</v>
      </c>
      <c r="C19" s="13">
        <f>SUM(C17:C18)</f>
        <v>174779838</v>
      </c>
      <c r="D19" s="13">
        <f>SUM(D17:D18)</f>
        <v>34057233</v>
      </c>
      <c r="E19" s="13">
        <f>SUM(E17:E18)</f>
        <v>208837071</v>
      </c>
    </row>
    <row r="20" spans="1:5" ht="15">
      <c r="A20" s="10">
        <v>10</v>
      </c>
      <c r="B20" s="12" t="s">
        <v>13</v>
      </c>
      <c r="C20" s="9">
        <v>0</v>
      </c>
      <c r="D20" s="13">
        <f>E20-C20</f>
        <v>71088996</v>
      </c>
      <c r="E20" s="9">
        <v>71088996</v>
      </c>
    </row>
    <row r="21" spans="1:5" ht="15">
      <c r="A21" s="10">
        <v>11</v>
      </c>
      <c r="B21" s="10" t="s">
        <v>14</v>
      </c>
      <c r="C21" s="9">
        <v>6000000</v>
      </c>
      <c r="D21" s="9">
        <f t="shared" si="0"/>
        <v>0</v>
      </c>
      <c r="E21" s="9">
        <v>6000000</v>
      </c>
    </row>
    <row r="22" spans="1:5" ht="15">
      <c r="A22" s="10">
        <v>12</v>
      </c>
      <c r="B22" s="10" t="s">
        <v>15</v>
      </c>
      <c r="C22" s="9">
        <v>25000000</v>
      </c>
      <c r="D22" s="9">
        <f t="shared" si="0"/>
        <v>0</v>
      </c>
      <c r="E22" s="9">
        <v>25000000</v>
      </c>
    </row>
    <row r="23" spans="1:5" ht="15">
      <c r="A23" s="10">
        <v>13</v>
      </c>
      <c r="B23" s="10" t="s">
        <v>16</v>
      </c>
      <c r="C23" s="9">
        <v>6000000</v>
      </c>
      <c r="D23" s="9">
        <f t="shared" si="0"/>
        <v>0</v>
      </c>
      <c r="E23" s="9">
        <v>6000000</v>
      </c>
    </row>
    <row r="24" spans="1:5" ht="15">
      <c r="A24" s="10">
        <v>14</v>
      </c>
      <c r="B24" s="10" t="s">
        <v>17</v>
      </c>
      <c r="C24" s="9">
        <v>0</v>
      </c>
      <c r="D24" s="9">
        <f t="shared" si="0"/>
        <v>0</v>
      </c>
      <c r="E24" s="9"/>
    </row>
    <row r="25" spans="1:5" ht="15">
      <c r="A25" s="10">
        <v>15</v>
      </c>
      <c r="B25" s="12" t="s">
        <v>18</v>
      </c>
      <c r="C25" s="13">
        <f>SUM(C22:C24)</f>
        <v>31000000</v>
      </c>
      <c r="D25" s="13">
        <f>SUM(D22:D24)</f>
        <v>0</v>
      </c>
      <c r="E25" s="13">
        <f>SUM(E22:E24)</f>
        <v>31000000</v>
      </c>
    </row>
    <row r="26" spans="1:5" ht="15">
      <c r="A26" s="10">
        <v>16</v>
      </c>
      <c r="B26" s="10" t="s">
        <v>19</v>
      </c>
      <c r="C26" s="9">
        <v>500000</v>
      </c>
      <c r="D26" s="9">
        <f t="shared" si="0"/>
        <v>0</v>
      </c>
      <c r="E26" s="9">
        <v>500000</v>
      </c>
    </row>
    <row r="27" spans="1:5" ht="15">
      <c r="A27" s="10">
        <v>17</v>
      </c>
      <c r="B27" s="10" t="s">
        <v>20</v>
      </c>
      <c r="C27" s="9">
        <v>1000000</v>
      </c>
      <c r="D27" s="9">
        <f t="shared" si="0"/>
        <v>0</v>
      </c>
      <c r="E27" s="9">
        <v>1000000</v>
      </c>
    </row>
    <row r="28" spans="1:5" ht="15">
      <c r="A28" s="10">
        <v>18</v>
      </c>
      <c r="B28" s="12" t="s">
        <v>21</v>
      </c>
      <c r="C28" s="13">
        <f>SUM(C25+C26+C21+C27)</f>
        <v>38500000</v>
      </c>
      <c r="D28" s="13">
        <f>SUM(D25+D26+D21+D27)</f>
        <v>0</v>
      </c>
      <c r="E28" s="13">
        <f>SUM(E25+E26+E21+E27)</f>
        <v>38500000</v>
      </c>
    </row>
    <row r="29" spans="1:5" ht="15">
      <c r="A29" s="10">
        <v>19</v>
      </c>
      <c r="B29" s="10" t="s">
        <v>22</v>
      </c>
      <c r="C29" s="9"/>
      <c r="D29" s="9">
        <f t="shared" si="0"/>
        <v>0</v>
      </c>
      <c r="E29" s="9"/>
    </row>
    <row r="30" spans="1:5" ht="15">
      <c r="A30" s="10">
        <v>20</v>
      </c>
      <c r="B30" s="10" t="s">
        <v>23</v>
      </c>
      <c r="C30" s="9">
        <v>2895000</v>
      </c>
      <c r="D30" s="9">
        <f t="shared" si="0"/>
        <v>186000</v>
      </c>
      <c r="E30" s="9">
        <v>3081000</v>
      </c>
    </row>
    <row r="31" spans="1:5" ht="25.5">
      <c r="A31" s="10">
        <v>21</v>
      </c>
      <c r="B31" s="10" t="s">
        <v>24</v>
      </c>
      <c r="C31" s="9">
        <v>9290000</v>
      </c>
      <c r="D31" s="9">
        <f t="shared" si="0"/>
        <v>0</v>
      </c>
      <c r="E31" s="9">
        <v>9290000</v>
      </c>
    </row>
    <row r="32" spans="1:5" ht="25.5">
      <c r="A32" s="10">
        <v>22</v>
      </c>
      <c r="B32" s="10" t="s">
        <v>25</v>
      </c>
      <c r="C32" s="9">
        <v>2500000</v>
      </c>
      <c r="D32" s="9">
        <f t="shared" si="0"/>
        <v>0</v>
      </c>
      <c r="E32" s="9">
        <v>2500000</v>
      </c>
    </row>
    <row r="33" spans="1:5" ht="25.5">
      <c r="A33" s="10">
        <v>23</v>
      </c>
      <c r="B33" s="10" t="s">
        <v>26</v>
      </c>
      <c r="C33" s="9">
        <v>3950000</v>
      </c>
      <c r="D33" s="9">
        <f t="shared" si="0"/>
        <v>0</v>
      </c>
      <c r="E33" s="9">
        <v>3950000</v>
      </c>
    </row>
    <row r="34" spans="1:5" ht="25.5">
      <c r="A34" s="10">
        <v>24</v>
      </c>
      <c r="B34" s="10" t="s">
        <v>27</v>
      </c>
      <c r="C34" s="9">
        <v>1870000</v>
      </c>
      <c r="D34" s="9">
        <f t="shared" si="0"/>
        <v>37000</v>
      </c>
      <c r="E34" s="9">
        <v>1907000</v>
      </c>
    </row>
    <row r="35" spans="1:5" ht="15">
      <c r="A35" s="10">
        <v>25</v>
      </c>
      <c r="B35" s="10" t="s">
        <v>135</v>
      </c>
      <c r="C35" s="9">
        <v>0</v>
      </c>
      <c r="D35" s="9">
        <f t="shared" si="0"/>
        <v>946000</v>
      </c>
      <c r="E35" s="9">
        <v>946000</v>
      </c>
    </row>
    <row r="36" spans="1:5" s="56" customFormat="1" ht="15">
      <c r="A36" s="10">
        <v>26</v>
      </c>
      <c r="B36" s="10" t="s">
        <v>160</v>
      </c>
      <c r="C36" s="55">
        <v>0</v>
      </c>
      <c r="D36" s="55">
        <f t="shared" si="0"/>
        <v>1998595</v>
      </c>
      <c r="E36" s="55">
        <v>1998595</v>
      </c>
    </row>
    <row r="37" spans="1:5" ht="25.5">
      <c r="A37" s="10">
        <v>27</v>
      </c>
      <c r="B37" s="10" t="s">
        <v>28</v>
      </c>
      <c r="C37" s="9">
        <v>400000</v>
      </c>
      <c r="D37" s="9">
        <f t="shared" si="0"/>
        <v>23000</v>
      </c>
      <c r="E37" s="9">
        <v>423000</v>
      </c>
    </row>
    <row r="38" spans="1:5" ht="15">
      <c r="A38" s="10">
        <v>28</v>
      </c>
      <c r="B38" s="12" t="s">
        <v>29</v>
      </c>
      <c r="C38" s="13">
        <f>SUM(C29:C37)</f>
        <v>20905000</v>
      </c>
      <c r="D38" s="13">
        <f>SUM(D29:D37)</f>
        <v>3190595</v>
      </c>
      <c r="E38" s="13">
        <f>SUM(E29:E37)</f>
        <v>24095595</v>
      </c>
    </row>
    <row r="39" spans="1:5" ht="15">
      <c r="A39" s="10">
        <v>29</v>
      </c>
      <c r="B39" s="10" t="s">
        <v>161</v>
      </c>
      <c r="C39" s="14">
        <v>0</v>
      </c>
      <c r="D39" s="9">
        <f t="shared" si="0"/>
        <v>3200</v>
      </c>
      <c r="E39" s="9">
        <v>3200</v>
      </c>
    </row>
    <row r="40" spans="1:5" ht="15">
      <c r="A40" s="10">
        <v>30</v>
      </c>
      <c r="B40" s="12" t="s">
        <v>30</v>
      </c>
      <c r="C40" s="15">
        <f>SUM(C39)</f>
        <v>0</v>
      </c>
      <c r="D40" s="15">
        <f>SUM(D39)</f>
        <v>3200</v>
      </c>
      <c r="E40" s="15">
        <f>SUM(E39)</f>
        <v>3200</v>
      </c>
    </row>
    <row r="41" spans="1:5" ht="25.5">
      <c r="A41" s="10">
        <v>31</v>
      </c>
      <c r="B41" s="10" t="s">
        <v>31</v>
      </c>
      <c r="C41" s="9">
        <v>500000</v>
      </c>
      <c r="D41" s="9">
        <f t="shared" si="0"/>
        <v>970000</v>
      </c>
      <c r="E41" s="9">
        <v>1470000</v>
      </c>
    </row>
    <row r="42" spans="1:5" ht="15">
      <c r="A42" s="10">
        <v>32</v>
      </c>
      <c r="B42" s="12" t="s">
        <v>32</v>
      </c>
      <c r="C42" s="15">
        <f>SUM(C41)</f>
        <v>500000</v>
      </c>
      <c r="D42" s="15">
        <f>SUM(D41)</f>
        <v>970000</v>
      </c>
      <c r="E42" s="15">
        <f>SUM(E41)</f>
        <v>1470000</v>
      </c>
    </row>
    <row r="43" spans="1:5" ht="25.5">
      <c r="A43" s="10">
        <v>33</v>
      </c>
      <c r="B43" s="10" t="s">
        <v>33</v>
      </c>
      <c r="C43" s="9">
        <v>1000000</v>
      </c>
      <c r="D43" s="9">
        <f t="shared" si="0"/>
        <v>0</v>
      </c>
      <c r="E43" s="9">
        <v>1000000</v>
      </c>
    </row>
    <row r="44" spans="1:5" ht="15">
      <c r="A44" s="10">
        <v>34</v>
      </c>
      <c r="B44" s="12" t="s">
        <v>34</v>
      </c>
      <c r="C44" s="13">
        <f>SUM(C43)</f>
        <v>1000000</v>
      </c>
      <c r="D44" s="13">
        <f>SUM(D43)</f>
        <v>0</v>
      </c>
      <c r="E44" s="13">
        <f>SUM(E43)</f>
        <v>1000000</v>
      </c>
    </row>
    <row r="45" spans="1:5" ht="15">
      <c r="A45" s="10">
        <v>35</v>
      </c>
      <c r="B45" s="16" t="s">
        <v>35</v>
      </c>
      <c r="C45" s="17">
        <f>C19+C28+C38+C42+C44+C40+C20</f>
        <v>235684838</v>
      </c>
      <c r="D45" s="17">
        <f>D19+D28+D38+D42+D44+D40+D20</f>
        <v>109310024</v>
      </c>
      <c r="E45" s="17">
        <f>E19+E28+E38+E42+E44+E40+E20</f>
        <v>344994862</v>
      </c>
    </row>
    <row r="46" spans="1:5" ht="15">
      <c r="A46" s="10">
        <v>36</v>
      </c>
      <c r="B46" s="10" t="s">
        <v>36</v>
      </c>
      <c r="C46" s="14">
        <v>6000000</v>
      </c>
      <c r="D46" s="9">
        <f t="shared" si="0"/>
        <v>0</v>
      </c>
      <c r="E46" s="9">
        <v>6000000</v>
      </c>
    </row>
    <row r="47" spans="1:5" ht="25.5">
      <c r="A47" s="10">
        <v>37</v>
      </c>
      <c r="B47" s="10" t="s">
        <v>37</v>
      </c>
      <c r="C47" s="9">
        <v>0</v>
      </c>
      <c r="D47" s="9">
        <f t="shared" si="0"/>
        <v>0</v>
      </c>
      <c r="E47" s="9">
        <v>0</v>
      </c>
    </row>
    <row r="48" spans="1:5" ht="15">
      <c r="A48" s="10">
        <v>38</v>
      </c>
      <c r="B48" s="10" t="s">
        <v>38</v>
      </c>
      <c r="C48" s="9">
        <v>10000000</v>
      </c>
      <c r="D48" s="9">
        <f t="shared" si="0"/>
        <v>79447380</v>
      </c>
      <c r="E48" s="9">
        <v>89447380</v>
      </c>
    </row>
    <row r="49" spans="1:5" ht="15">
      <c r="A49" s="10">
        <v>39</v>
      </c>
      <c r="B49" s="10" t="s">
        <v>39</v>
      </c>
      <c r="C49" s="9"/>
      <c r="D49" s="9">
        <f t="shared" si="0"/>
        <v>0</v>
      </c>
      <c r="E49" s="9"/>
    </row>
    <row r="50" spans="1:5" ht="15">
      <c r="A50" s="10">
        <v>40</v>
      </c>
      <c r="B50" s="16" t="s">
        <v>40</v>
      </c>
      <c r="C50" s="17">
        <f>SUM(C46:C49)</f>
        <v>16000000</v>
      </c>
      <c r="D50" s="17">
        <f>SUM(D46:D49)</f>
        <v>79447380</v>
      </c>
      <c r="E50" s="17">
        <f>SUM(E46:E49)</f>
        <v>95447380</v>
      </c>
    </row>
    <row r="51" spans="1:5" ht="15">
      <c r="A51" s="10">
        <v>41</v>
      </c>
      <c r="B51" s="16"/>
      <c r="C51" s="9"/>
      <c r="D51" s="9">
        <f t="shared" si="0"/>
        <v>0</v>
      </c>
      <c r="E51" s="9"/>
    </row>
    <row r="52" spans="1:5" ht="15">
      <c r="A52" s="10">
        <v>42</v>
      </c>
      <c r="B52" s="11" t="s">
        <v>41</v>
      </c>
      <c r="C52" s="19">
        <f>C45+C50</f>
        <v>251684838</v>
      </c>
      <c r="D52" s="19">
        <f>D45+D50</f>
        <v>188757404</v>
      </c>
      <c r="E52" s="19">
        <f>E45+E50</f>
        <v>440442242</v>
      </c>
    </row>
    <row r="53" spans="1:5" ht="15">
      <c r="A53" s="9"/>
      <c r="B53" s="9"/>
      <c r="C53" s="9"/>
      <c r="D53" s="9"/>
      <c r="E53" s="9"/>
    </row>
    <row r="54" spans="1:5" ht="15">
      <c r="A54" s="9"/>
      <c r="B54" s="6" t="s">
        <v>42</v>
      </c>
      <c r="C54" s="9"/>
      <c r="D54" s="9"/>
      <c r="E54" s="9"/>
    </row>
    <row r="55" spans="1:5" ht="15">
      <c r="A55" s="6" t="s">
        <v>43</v>
      </c>
      <c r="B55" s="6" t="s">
        <v>44</v>
      </c>
      <c r="C55" s="6">
        <f>SUM(C56:C60)</f>
        <v>111525838</v>
      </c>
      <c r="D55" s="6">
        <f>SUM(D56:D60)</f>
        <v>40184731</v>
      </c>
      <c r="E55" s="6">
        <f>SUM(E56:E60)</f>
        <v>151710569</v>
      </c>
    </row>
    <row r="56" spans="1:5" ht="15">
      <c r="A56" s="9"/>
      <c r="B56" s="9" t="s">
        <v>45</v>
      </c>
      <c r="C56" s="9">
        <v>36054838</v>
      </c>
      <c r="D56" s="9">
        <f t="shared" si="0"/>
        <v>8254475</v>
      </c>
      <c r="E56" s="9">
        <v>44309313</v>
      </c>
    </row>
    <row r="57" spans="1:5" ht="15">
      <c r="A57" s="9"/>
      <c r="B57" s="9" t="s">
        <v>46</v>
      </c>
      <c r="C57" s="9">
        <v>6715000</v>
      </c>
      <c r="D57" s="9">
        <f t="shared" si="0"/>
        <v>1258247</v>
      </c>
      <c r="E57" s="9">
        <v>7973247</v>
      </c>
    </row>
    <row r="58" spans="1:5" ht="15">
      <c r="A58" s="9"/>
      <c r="B58" s="9" t="s">
        <v>47</v>
      </c>
      <c r="C58" s="9">
        <v>53306000</v>
      </c>
      <c r="D58" s="9">
        <f t="shared" si="0"/>
        <v>29532007</v>
      </c>
      <c r="E58" s="9">
        <v>82838007</v>
      </c>
    </row>
    <row r="59" spans="1:5" ht="15">
      <c r="A59" s="9"/>
      <c r="B59" s="9" t="s">
        <v>48</v>
      </c>
      <c r="C59" s="9">
        <v>9500000</v>
      </c>
      <c r="D59" s="9">
        <f t="shared" si="0"/>
        <v>732500</v>
      </c>
      <c r="E59" s="9">
        <v>10232500</v>
      </c>
    </row>
    <row r="60" spans="1:5" ht="15">
      <c r="A60" s="9"/>
      <c r="B60" s="9" t="s">
        <v>49</v>
      </c>
      <c r="C60" s="9">
        <v>5950000</v>
      </c>
      <c r="D60" s="9">
        <f t="shared" si="0"/>
        <v>407502</v>
      </c>
      <c r="E60" s="9">
        <v>6357502</v>
      </c>
    </row>
    <row r="61" spans="1:5" ht="15">
      <c r="A61" s="9"/>
      <c r="B61" s="9"/>
      <c r="C61" s="9"/>
      <c r="D61" s="9"/>
      <c r="E61" s="9"/>
    </row>
    <row r="62" spans="1:5" ht="15">
      <c r="A62" s="6" t="s">
        <v>50</v>
      </c>
      <c r="B62" s="6" t="s">
        <v>51</v>
      </c>
      <c r="C62" s="6">
        <f>SUM(C63:C64)</f>
        <v>16162000</v>
      </c>
      <c r="D62" s="6">
        <f>SUM(D63:D64)</f>
        <v>119763056</v>
      </c>
      <c r="E62" s="6">
        <f>SUM(E63:E64)</f>
        <v>135925056</v>
      </c>
    </row>
    <row r="63" spans="1:5" ht="15">
      <c r="A63" s="9"/>
      <c r="B63" s="9" t="s">
        <v>52</v>
      </c>
      <c r="C63" s="9">
        <v>8134000</v>
      </c>
      <c r="D63" s="9">
        <f t="shared" si="0"/>
        <v>45969995</v>
      </c>
      <c r="E63" s="9">
        <v>54103995</v>
      </c>
    </row>
    <row r="64" spans="1:5" ht="15">
      <c r="A64" s="9"/>
      <c r="B64" s="9" t="s">
        <v>53</v>
      </c>
      <c r="C64" s="9">
        <v>8028000</v>
      </c>
      <c r="D64" s="9">
        <f t="shared" si="0"/>
        <v>73793061</v>
      </c>
      <c r="E64" s="9">
        <v>81821061</v>
      </c>
    </row>
    <row r="65" spans="1:5" ht="15">
      <c r="A65" s="9"/>
      <c r="B65" s="9"/>
      <c r="C65" s="9"/>
      <c r="D65" s="9"/>
      <c r="E65" s="9"/>
    </row>
    <row r="66" spans="1:5" ht="15">
      <c r="A66" s="6" t="s">
        <v>54</v>
      </c>
      <c r="B66" s="6" t="s">
        <v>55</v>
      </c>
      <c r="C66" s="9">
        <v>0</v>
      </c>
      <c r="D66" s="9">
        <f t="shared" si="0"/>
        <v>0</v>
      </c>
      <c r="E66" s="9"/>
    </row>
    <row r="67" spans="1:5" ht="15">
      <c r="A67" s="9"/>
      <c r="B67" s="9" t="s">
        <v>56</v>
      </c>
      <c r="C67" s="9"/>
      <c r="D67" s="9">
        <f t="shared" si="0"/>
        <v>0</v>
      </c>
      <c r="E67" s="9"/>
    </row>
    <row r="68" spans="1:5" ht="15">
      <c r="A68" s="9"/>
      <c r="B68" s="9"/>
      <c r="C68" s="9"/>
      <c r="D68" s="9"/>
      <c r="E68" s="9"/>
    </row>
    <row r="69" spans="1:5" ht="15">
      <c r="A69" s="6" t="s">
        <v>57</v>
      </c>
      <c r="B69" s="6" t="s">
        <v>58</v>
      </c>
      <c r="C69" s="6">
        <f>SUM(C70:C71)</f>
        <v>1117000</v>
      </c>
      <c r="D69" s="6">
        <f>SUM(D70:D71)</f>
        <v>22028165</v>
      </c>
      <c r="E69" s="6">
        <f>SUM(E70:E71)</f>
        <v>23145165</v>
      </c>
    </row>
    <row r="70" spans="1:5" ht="15">
      <c r="A70" s="9"/>
      <c r="B70" s="9" t="s">
        <v>59</v>
      </c>
      <c r="C70" s="9">
        <v>1117000</v>
      </c>
      <c r="D70" s="9">
        <f t="shared" si="0"/>
        <v>22028165</v>
      </c>
      <c r="E70" s="9">
        <v>23145165</v>
      </c>
    </row>
    <row r="71" spans="1:5" ht="15">
      <c r="A71" s="9"/>
      <c r="B71" s="9" t="s">
        <v>60</v>
      </c>
      <c r="C71" s="9"/>
      <c r="D71" s="9">
        <f t="shared" si="0"/>
        <v>0</v>
      </c>
      <c r="E71" s="9"/>
    </row>
    <row r="72" spans="1:5" ht="15">
      <c r="A72" s="9"/>
      <c r="B72" s="9"/>
      <c r="C72" s="9"/>
      <c r="D72" s="9"/>
      <c r="E72" s="9"/>
    </row>
    <row r="73" spans="1:5" ht="15">
      <c r="A73" s="6" t="s">
        <v>61</v>
      </c>
      <c r="B73" s="6" t="s">
        <v>62</v>
      </c>
      <c r="C73" s="6">
        <f>SUM(C74:C76)</f>
        <v>122880000</v>
      </c>
      <c r="D73" s="6">
        <f>SUM(D74:D76)</f>
        <v>6781452</v>
      </c>
      <c r="E73" s="6">
        <f>SUM(E74:E76)</f>
        <v>129661452</v>
      </c>
    </row>
    <row r="74" spans="1:5" ht="15">
      <c r="A74" s="9"/>
      <c r="B74" s="9" t="s">
        <v>63</v>
      </c>
      <c r="C74" s="9">
        <v>122880000</v>
      </c>
      <c r="D74" s="9">
        <f t="shared" si="0"/>
        <v>605169</v>
      </c>
      <c r="E74" s="9">
        <v>123485169</v>
      </c>
    </row>
    <row r="75" spans="1:5" ht="15">
      <c r="A75" s="9"/>
      <c r="B75" s="14" t="s">
        <v>64</v>
      </c>
      <c r="C75" s="9"/>
      <c r="D75" s="9">
        <f t="shared" si="0"/>
        <v>0</v>
      </c>
      <c r="E75" s="9">
        <v>0</v>
      </c>
    </row>
    <row r="76" spans="1:5" ht="15">
      <c r="A76" s="9"/>
      <c r="B76" s="14" t="s">
        <v>136</v>
      </c>
      <c r="C76" s="9">
        <v>0</v>
      </c>
      <c r="D76" s="9">
        <f t="shared" si="0"/>
        <v>6176283</v>
      </c>
      <c r="E76" s="9">
        <v>6176283</v>
      </c>
    </row>
    <row r="77" spans="1:5" ht="15">
      <c r="A77" s="9"/>
      <c r="B77" s="9"/>
      <c r="C77" s="9"/>
      <c r="D77" s="9"/>
      <c r="E77" s="9"/>
    </row>
    <row r="78" spans="1:5" ht="15">
      <c r="A78" s="6" t="s">
        <v>65</v>
      </c>
      <c r="B78" s="6" t="s">
        <v>66</v>
      </c>
      <c r="C78" s="6">
        <f>C55+C62+C66+C69+C73</f>
        <v>251684838</v>
      </c>
      <c r="D78" s="6">
        <f>D55+D62+D66+D69+D73</f>
        <v>188757404</v>
      </c>
      <c r="E78" s="6">
        <f>E55+E62+E66+E69+E73</f>
        <v>440442242</v>
      </c>
    </row>
  </sheetData>
  <sheetProtection/>
  <mergeCells count="4">
    <mergeCell ref="A2:B2"/>
    <mergeCell ref="A3:B3"/>
    <mergeCell ref="A4:B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57421875" style="0" customWidth="1"/>
    <col min="2" max="2" width="35.8515625" style="0" customWidth="1"/>
    <col min="3" max="3" width="11.28125" style="0" customWidth="1"/>
    <col min="4" max="4" width="10.8515625" style="0" customWidth="1"/>
    <col min="5" max="5" width="15.28125" style="0" customWidth="1"/>
  </cols>
  <sheetData>
    <row r="1" spans="1:2" ht="15">
      <c r="A1" s="61" t="s">
        <v>198</v>
      </c>
      <c r="B1" s="61"/>
    </row>
    <row r="2" spans="1:2" ht="15">
      <c r="A2" s="62" t="s">
        <v>146</v>
      </c>
      <c r="B2" s="62"/>
    </row>
    <row r="3" spans="1:2" ht="15">
      <c r="A3" s="63" t="s">
        <v>156</v>
      </c>
      <c r="B3" s="63"/>
    </row>
    <row r="4" spans="1:2" ht="15">
      <c r="A4" s="63"/>
      <c r="B4" s="63"/>
    </row>
    <row r="5" spans="1:2" ht="15">
      <c r="A5" s="63"/>
      <c r="B5" s="63"/>
    </row>
    <row r="6" spans="1:2" ht="15">
      <c r="A6" s="63"/>
      <c r="B6" s="63"/>
    </row>
    <row r="7" spans="1:2" ht="15">
      <c r="A7" s="2"/>
      <c r="B7" s="3"/>
    </row>
    <row r="8" spans="1:5" ht="15">
      <c r="A8" s="5" t="s">
        <v>1</v>
      </c>
      <c r="B8" s="48" t="s">
        <v>2</v>
      </c>
      <c r="C8" s="6" t="s">
        <v>98</v>
      </c>
      <c r="D8" s="47" t="s">
        <v>133</v>
      </c>
      <c r="E8" s="47" t="s">
        <v>99</v>
      </c>
    </row>
    <row r="9" spans="1:5" ht="15">
      <c r="A9" s="7"/>
      <c r="B9" s="49"/>
      <c r="C9" s="9"/>
      <c r="D9" s="9"/>
      <c r="E9" s="9"/>
    </row>
    <row r="10" spans="1:5" ht="15">
      <c r="A10" s="20"/>
      <c r="B10" s="50" t="s">
        <v>3</v>
      </c>
      <c r="C10" s="9"/>
      <c r="D10" s="9"/>
      <c r="E10" s="9"/>
    </row>
    <row r="11" spans="1:5" ht="15">
      <c r="A11" s="20">
        <v>1</v>
      </c>
      <c r="B11" s="20" t="s">
        <v>4</v>
      </c>
      <c r="C11" s="9"/>
      <c r="D11" s="9"/>
      <c r="E11" s="9"/>
    </row>
    <row r="12" spans="1:5" ht="15">
      <c r="A12" s="20">
        <v>2</v>
      </c>
      <c r="B12" s="20" t="s">
        <v>5</v>
      </c>
      <c r="C12" s="9"/>
      <c r="D12" s="9"/>
      <c r="E12" s="9"/>
    </row>
    <row r="13" spans="1:5" ht="25.5">
      <c r="A13" s="20">
        <v>3</v>
      </c>
      <c r="B13" s="20" t="s">
        <v>6</v>
      </c>
      <c r="C13" s="9"/>
      <c r="D13" s="9"/>
      <c r="E13" s="9"/>
    </row>
    <row r="14" spans="1:5" ht="15">
      <c r="A14" s="20">
        <v>4</v>
      </c>
      <c r="B14" s="20" t="s">
        <v>7</v>
      </c>
      <c r="C14" s="9"/>
      <c r="D14" s="9"/>
      <c r="E14" s="9"/>
    </row>
    <row r="15" spans="1:5" ht="15">
      <c r="A15" s="20">
        <v>5</v>
      </c>
      <c r="B15" s="20" t="s">
        <v>8</v>
      </c>
      <c r="C15" s="9"/>
      <c r="D15" s="9"/>
      <c r="E15" s="9"/>
    </row>
    <row r="16" spans="1:5" ht="15">
      <c r="A16" s="20">
        <v>6</v>
      </c>
      <c r="B16" s="20" t="s">
        <v>9</v>
      </c>
      <c r="C16" s="9"/>
      <c r="D16" s="9"/>
      <c r="E16" s="9"/>
    </row>
    <row r="17" spans="1:5" ht="15">
      <c r="A17" s="20">
        <v>7</v>
      </c>
      <c r="B17" s="51" t="s">
        <v>10</v>
      </c>
      <c r="C17" s="9">
        <f>SUM(C11:C16)</f>
        <v>0</v>
      </c>
      <c r="D17" s="9">
        <f>SUM(D11:D16)</f>
        <v>0</v>
      </c>
      <c r="E17" s="9">
        <f>SUM(E11:E16)</f>
        <v>0</v>
      </c>
    </row>
    <row r="18" spans="1:5" ht="25.5">
      <c r="A18" s="20">
        <v>8</v>
      </c>
      <c r="B18" s="20" t="s">
        <v>11</v>
      </c>
      <c r="C18" s="9">
        <v>0</v>
      </c>
      <c r="D18" s="9">
        <f>E18-C18</f>
        <v>755903</v>
      </c>
      <c r="E18" s="9">
        <v>755903</v>
      </c>
    </row>
    <row r="19" spans="1:5" ht="15">
      <c r="A19" s="20">
        <v>9</v>
      </c>
      <c r="B19" s="51" t="s">
        <v>12</v>
      </c>
      <c r="C19" s="9">
        <f>SUM(C18)</f>
        <v>0</v>
      </c>
      <c r="D19" s="9">
        <f>SUM(D18)</f>
        <v>755903</v>
      </c>
      <c r="E19" s="9">
        <f>SUM(E18)</f>
        <v>755903</v>
      </c>
    </row>
    <row r="20" spans="1:5" ht="25.5">
      <c r="A20" s="20">
        <v>10</v>
      </c>
      <c r="B20" s="20" t="s">
        <v>14</v>
      </c>
      <c r="C20" s="9"/>
      <c r="D20" s="9"/>
      <c r="E20" s="9"/>
    </row>
    <row r="21" spans="1:5" ht="25.5">
      <c r="A21" s="20">
        <v>11</v>
      </c>
      <c r="B21" s="20" t="s">
        <v>15</v>
      </c>
      <c r="C21" s="9"/>
      <c r="D21" s="9"/>
      <c r="E21" s="9"/>
    </row>
    <row r="22" spans="1:5" ht="15">
      <c r="A22" s="20">
        <v>12</v>
      </c>
      <c r="B22" s="20" t="s">
        <v>16</v>
      </c>
      <c r="C22" s="9"/>
      <c r="D22" s="9"/>
      <c r="E22" s="9"/>
    </row>
    <row r="23" spans="1:5" ht="15">
      <c r="A23" s="20">
        <v>13</v>
      </c>
      <c r="B23" s="51" t="s">
        <v>18</v>
      </c>
      <c r="C23" s="9"/>
      <c r="D23" s="9"/>
      <c r="E23" s="9"/>
    </row>
    <row r="24" spans="1:5" ht="25.5">
      <c r="A24" s="20">
        <v>14</v>
      </c>
      <c r="B24" s="20" t="s">
        <v>19</v>
      </c>
      <c r="C24" s="9"/>
      <c r="D24" s="9"/>
      <c r="E24" s="9"/>
    </row>
    <row r="25" spans="1:5" ht="15">
      <c r="A25" s="20">
        <v>15</v>
      </c>
      <c r="B25" s="51" t="s">
        <v>21</v>
      </c>
      <c r="C25" s="15">
        <f>SUM(C20:C24)</f>
        <v>0</v>
      </c>
      <c r="D25" s="15">
        <f>SUM(D20:D24)</f>
        <v>0</v>
      </c>
      <c r="E25" s="15">
        <f>SUM(E20:E24)</f>
        <v>0</v>
      </c>
    </row>
    <row r="26" spans="1:5" ht="15">
      <c r="A26" s="20">
        <v>16</v>
      </c>
      <c r="B26" s="20" t="s">
        <v>22</v>
      </c>
      <c r="C26" s="9"/>
      <c r="D26" s="9"/>
      <c r="E26" s="9"/>
    </row>
    <row r="27" spans="1:5" ht="25.5">
      <c r="A27" s="20">
        <v>17</v>
      </c>
      <c r="B27" s="20" t="s">
        <v>23</v>
      </c>
      <c r="C27" s="9">
        <v>0</v>
      </c>
      <c r="D27" s="9"/>
      <c r="E27" s="9"/>
    </row>
    <row r="28" spans="1:5" ht="38.25">
      <c r="A28" s="20">
        <v>18</v>
      </c>
      <c r="B28" s="20" t="s">
        <v>24</v>
      </c>
      <c r="C28" s="9">
        <v>0</v>
      </c>
      <c r="D28" s="9"/>
      <c r="E28" s="9"/>
    </row>
    <row r="29" spans="1:5" ht="38.25">
      <c r="A29" s="20">
        <v>19</v>
      </c>
      <c r="B29" s="20" t="s">
        <v>67</v>
      </c>
      <c r="C29" s="9"/>
      <c r="D29" s="9"/>
      <c r="E29" s="9"/>
    </row>
    <row r="30" spans="1:5" ht="25.5">
      <c r="A30" s="20">
        <v>20</v>
      </c>
      <c r="B30" s="20" t="s">
        <v>26</v>
      </c>
      <c r="C30" s="9"/>
      <c r="D30" s="9"/>
      <c r="E30" s="9"/>
    </row>
    <row r="31" spans="1:5" ht="25.5">
      <c r="A31" s="20">
        <v>21</v>
      </c>
      <c r="B31" s="20" t="s">
        <v>27</v>
      </c>
      <c r="C31" s="9"/>
      <c r="D31" s="9"/>
      <c r="E31" s="9"/>
    </row>
    <row r="32" spans="1:5" ht="25.5">
      <c r="A32" s="20">
        <v>22</v>
      </c>
      <c r="B32" s="20" t="s">
        <v>68</v>
      </c>
      <c r="C32" s="9"/>
      <c r="D32" s="9"/>
      <c r="E32" s="9"/>
    </row>
    <row r="33" spans="1:5" ht="15">
      <c r="A33" s="20">
        <v>23</v>
      </c>
      <c r="B33" s="51" t="s">
        <v>29</v>
      </c>
      <c r="C33" s="15">
        <v>0</v>
      </c>
      <c r="D33" s="15">
        <v>0</v>
      </c>
      <c r="E33" s="15">
        <v>0</v>
      </c>
    </row>
    <row r="34" spans="1:5" ht="38.25">
      <c r="A34" s="20">
        <v>24</v>
      </c>
      <c r="B34" s="20" t="s">
        <v>69</v>
      </c>
      <c r="C34" s="9"/>
      <c r="D34" s="9"/>
      <c r="E34" s="9"/>
    </row>
    <row r="35" spans="1:5" ht="15">
      <c r="A35" s="20">
        <v>25</v>
      </c>
      <c r="B35" s="51" t="s">
        <v>32</v>
      </c>
      <c r="C35" s="9"/>
      <c r="D35" s="9"/>
      <c r="E35" s="9"/>
    </row>
    <row r="36" spans="1:5" ht="15">
      <c r="A36" s="20">
        <v>26</v>
      </c>
      <c r="B36" s="20" t="s">
        <v>70</v>
      </c>
      <c r="C36" s="9"/>
      <c r="D36" s="9"/>
      <c r="E36" s="9"/>
    </row>
    <row r="37" spans="1:5" ht="25.5">
      <c r="A37" s="20">
        <v>27</v>
      </c>
      <c r="B37" s="51" t="s">
        <v>34</v>
      </c>
      <c r="C37" s="9"/>
      <c r="D37" s="9"/>
      <c r="E37" s="9"/>
    </row>
    <row r="38" spans="1:5" ht="15">
      <c r="A38" s="20">
        <v>28</v>
      </c>
      <c r="B38" s="52" t="s">
        <v>35</v>
      </c>
      <c r="C38" s="9">
        <v>0</v>
      </c>
      <c r="D38" s="9">
        <v>0</v>
      </c>
      <c r="E38" s="9">
        <v>0</v>
      </c>
    </row>
    <row r="39" spans="1:5" ht="25.5">
      <c r="A39" s="20">
        <v>29</v>
      </c>
      <c r="B39" s="20" t="s">
        <v>71</v>
      </c>
      <c r="C39" s="9"/>
      <c r="D39" s="9"/>
      <c r="E39" s="9"/>
    </row>
    <row r="40" spans="1:5" ht="15">
      <c r="A40" s="20">
        <v>30</v>
      </c>
      <c r="B40" s="20" t="s">
        <v>38</v>
      </c>
      <c r="C40" s="9"/>
      <c r="D40" s="9"/>
      <c r="E40" s="9">
        <v>786363</v>
      </c>
    </row>
    <row r="41" spans="1:5" ht="15">
      <c r="A41" s="20">
        <v>31</v>
      </c>
      <c r="B41" s="20" t="s">
        <v>39</v>
      </c>
      <c r="C41" s="9">
        <v>46800000</v>
      </c>
      <c r="D41" s="9">
        <f>E41-C41</f>
        <v>574282</v>
      </c>
      <c r="E41" s="9">
        <v>47374282</v>
      </c>
    </row>
    <row r="42" spans="1:5" ht="15">
      <c r="A42" s="20">
        <v>32</v>
      </c>
      <c r="B42" s="52" t="s">
        <v>40</v>
      </c>
      <c r="C42" s="17">
        <f>SUM(C39:C41)</f>
        <v>46800000</v>
      </c>
      <c r="D42" s="17">
        <f>SUM(D39:D41)</f>
        <v>574282</v>
      </c>
      <c r="E42" s="17">
        <f>SUM(E39:E41)</f>
        <v>48160645</v>
      </c>
    </row>
    <row r="43" spans="1:5" ht="15">
      <c r="A43" s="20">
        <v>33</v>
      </c>
      <c r="B43" s="52"/>
      <c r="C43" s="9"/>
      <c r="D43" s="9">
        <f aca="true" t="shared" si="0" ref="D43:D69">E43-C43</f>
        <v>0</v>
      </c>
      <c r="E43" s="9"/>
    </row>
    <row r="44" spans="1:5" ht="15">
      <c r="A44" s="20">
        <v>34</v>
      </c>
      <c r="B44" s="50" t="s">
        <v>41</v>
      </c>
      <c r="C44" s="19">
        <f>C38+C42+C19</f>
        <v>46800000</v>
      </c>
      <c r="D44" s="19">
        <f>D38+D42+D19</f>
        <v>1330185</v>
      </c>
      <c r="E44" s="19">
        <f>E38+E42+E19</f>
        <v>48916548</v>
      </c>
    </row>
    <row r="45" spans="1:5" ht="15">
      <c r="A45" s="11"/>
      <c r="B45" s="11"/>
      <c r="C45" s="9"/>
      <c r="D45" s="9"/>
      <c r="E45" s="9"/>
    </row>
    <row r="46" spans="1:5" ht="15">
      <c r="A46" s="11"/>
      <c r="B46" s="11"/>
      <c r="C46" s="9"/>
      <c r="D46" s="9"/>
      <c r="E46" s="9"/>
    </row>
    <row r="47" spans="1:5" ht="15">
      <c r="A47" s="11"/>
      <c r="B47" s="11"/>
      <c r="C47" s="9"/>
      <c r="D47" s="9"/>
      <c r="E47" s="9"/>
    </row>
    <row r="48" spans="1:5" ht="15">
      <c r="A48" s="9"/>
      <c r="B48" s="9"/>
      <c r="C48" s="9"/>
      <c r="D48" s="9"/>
      <c r="E48" s="9"/>
    </row>
    <row r="49" spans="1:5" ht="15">
      <c r="A49" s="9"/>
      <c r="B49" s="6" t="s">
        <v>42</v>
      </c>
      <c r="C49" s="9"/>
      <c r="D49" s="9"/>
      <c r="E49" s="9"/>
    </row>
    <row r="50" spans="1:5" ht="15">
      <c r="A50" s="21" t="s">
        <v>43</v>
      </c>
      <c r="B50" s="21" t="s">
        <v>44</v>
      </c>
      <c r="C50" s="6">
        <f>SUM(C51:C54)</f>
        <v>46170000</v>
      </c>
      <c r="D50" s="6">
        <f>SUM(D51:D54)</f>
        <v>2116548</v>
      </c>
      <c r="E50" s="6">
        <f>SUM(E51:E54)</f>
        <v>48286548</v>
      </c>
    </row>
    <row r="51" spans="1:5" ht="15">
      <c r="A51" s="22"/>
      <c r="B51" s="22" t="s">
        <v>45</v>
      </c>
      <c r="C51" s="9">
        <v>31593000</v>
      </c>
      <c r="D51" s="9">
        <f t="shared" si="0"/>
        <v>1489263</v>
      </c>
      <c r="E51" s="9">
        <v>33082263</v>
      </c>
    </row>
    <row r="52" spans="1:5" ht="15">
      <c r="A52" s="22"/>
      <c r="B52" s="22" t="s">
        <v>46</v>
      </c>
      <c r="C52" s="9">
        <v>5840000</v>
      </c>
      <c r="D52" s="9">
        <f t="shared" si="0"/>
        <v>319285</v>
      </c>
      <c r="E52" s="9">
        <v>6159285</v>
      </c>
    </row>
    <row r="53" spans="1:5" ht="15">
      <c r="A53" s="22"/>
      <c r="B53" s="22" t="s">
        <v>47</v>
      </c>
      <c r="C53" s="9">
        <v>8737000</v>
      </c>
      <c r="D53" s="9">
        <f t="shared" si="0"/>
        <v>308000</v>
      </c>
      <c r="E53" s="9">
        <v>9045000</v>
      </c>
    </row>
    <row r="54" spans="1:5" ht="15">
      <c r="A54" s="22"/>
      <c r="B54" s="22" t="s">
        <v>48</v>
      </c>
      <c r="C54" s="9"/>
      <c r="D54" s="9">
        <f t="shared" si="0"/>
        <v>0</v>
      </c>
      <c r="E54" s="9"/>
    </row>
    <row r="55" spans="1:5" ht="15">
      <c r="A55" s="22"/>
      <c r="B55" s="22" t="s">
        <v>49</v>
      </c>
      <c r="C55" s="9"/>
      <c r="D55" s="9">
        <f t="shared" si="0"/>
        <v>0</v>
      </c>
      <c r="E55" s="9"/>
    </row>
    <row r="56" spans="1:5" ht="15">
      <c r="A56" s="22"/>
      <c r="B56" s="22"/>
      <c r="C56" s="9"/>
      <c r="D56" s="9"/>
      <c r="E56" s="9"/>
    </row>
    <row r="57" spans="1:5" ht="15">
      <c r="A57" s="21" t="s">
        <v>50</v>
      </c>
      <c r="B57" s="21" t="s">
        <v>51</v>
      </c>
      <c r="C57" s="6">
        <f>SUM(C58:C59)</f>
        <v>630000</v>
      </c>
      <c r="D57" s="6">
        <f>SUM(D58:D59)</f>
        <v>0</v>
      </c>
      <c r="E57" s="6">
        <f>SUM(E58:E59)</f>
        <v>630000</v>
      </c>
    </row>
    <row r="58" spans="1:5" ht="15">
      <c r="A58" s="22"/>
      <c r="B58" s="22" t="s">
        <v>52</v>
      </c>
      <c r="C58" s="9">
        <v>630000</v>
      </c>
      <c r="D58" s="9">
        <f t="shared" si="0"/>
        <v>0</v>
      </c>
      <c r="E58" s="9">
        <v>630000</v>
      </c>
    </row>
    <row r="59" spans="1:5" ht="15">
      <c r="A59" s="22"/>
      <c r="B59" s="22" t="s">
        <v>53</v>
      </c>
      <c r="C59" s="9"/>
      <c r="D59" s="9">
        <f t="shared" si="0"/>
        <v>0</v>
      </c>
      <c r="E59" s="9"/>
    </row>
    <row r="60" spans="1:5" ht="15">
      <c r="A60" s="22"/>
      <c r="B60" s="22"/>
      <c r="C60" s="9"/>
      <c r="D60" s="9"/>
      <c r="E60" s="9"/>
    </row>
    <row r="61" spans="1:5" ht="15">
      <c r="A61" s="21" t="s">
        <v>54</v>
      </c>
      <c r="B61" s="21" t="s">
        <v>72</v>
      </c>
      <c r="C61" s="9">
        <v>0</v>
      </c>
      <c r="D61" s="9">
        <f t="shared" si="0"/>
        <v>0</v>
      </c>
      <c r="E61" s="9"/>
    </row>
    <row r="62" spans="1:5" ht="15">
      <c r="A62" s="22"/>
      <c r="B62" s="22"/>
      <c r="C62" s="9"/>
      <c r="D62" s="9"/>
      <c r="E62" s="9"/>
    </row>
    <row r="63" spans="1:5" ht="15">
      <c r="A63" s="22"/>
      <c r="B63" s="22"/>
      <c r="C63" s="9"/>
      <c r="D63" s="9"/>
      <c r="E63" s="9"/>
    </row>
    <row r="64" spans="1:5" ht="15">
      <c r="A64" s="21" t="s">
        <v>57</v>
      </c>
      <c r="B64" s="21" t="s">
        <v>58</v>
      </c>
      <c r="C64" s="9">
        <v>0</v>
      </c>
      <c r="D64" s="9">
        <f t="shared" si="0"/>
        <v>0</v>
      </c>
      <c r="E64" s="9"/>
    </row>
    <row r="65" spans="1:5" ht="15">
      <c r="A65" s="22"/>
      <c r="B65" s="22" t="s">
        <v>59</v>
      </c>
      <c r="C65" s="9"/>
      <c r="D65" s="9">
        <v>0</v>
      </c>
      <c r="E65" s="9"/>
    </row>
    <row r="66" spans="1:5" ht="15">
      <c r="A66" s="22"/>
      <c r="B66" s="22" t="s">
        <v>60</v>
      </c>
      <c r="C66" s="9"/>
      <c r="D66" s="9">
        <f t="shared" si="0"/>
        <v>0</v>
      </c>
      <c r="E66" s="9"/>
    </row>
    <row r="67" spans="1:5" ht="15">
      <c r="A67" s="22"/>
      <c r="B67" s="22"/>
      <c r="C67" s="9"/>
      <c r="D67" s="9"/>
      <c r="E67" s="9"/>
    </row>
    <row r="68" spans="1:5" ht="15">
      <c r="A68" s="21" t="s">
        <v>61</v>
      </c>
      <c r="B68" s="21" t="s">
        <v>73</v>
      </c>
      <c r="C68" s="9">
        <v>0</v>
      </c>
      <c r="D68" s="9">
        <f t="shared" si="0"/>
        <v>0</v>
      </c>
      <c r="E68" s="9"/>
    </row>
    <row r="69" spans="1:5" ht="15">
      <c r="A69" s="21"/>
      <c r="B69" s="53" t="s">
        <v>74</v>
      </c>
      <c r="C69" s="9"/>
      <c r="D69" s="9">
        <f t="shared" si="0"/>
        <v>0</v>
      </c>
      <c r="E69" s="9"/>
    </row>
    <row r="70" spans="1:5" ht="15">
      <c r="A70" s="22"/>
      <c r="B70" s="22"/>
      <c r="C70" s="9"/>
      <c r="D70" s="9"/>
      <c r="E70" s="9"/>
    </row>
    <row r="71" spans="1:5" ht="15">
      <c r="A71" s="21" t="s">
        <v>65</v>
      </c>
      <c r="B71" s="21" t="s">
        <v>66</v>
      </c>
      <c r="C71" s="6">
        <f>C50+C57+C61+C64+C68</f>
        <v>46800000</v>
      </c>
      <c r="D71" s="6">
        <f>D50+D57+D61+D64+D68</f>
        <v>2116548</v>
      </c>
      <c r="E71" s="6">
        <f>E50+E57+E61+E64+E68</f>
        <v>48916548</v>
      </c>
    </row>
  </sheetData>
  <sheetProtection/>
  <mergeCells count="3">
    <mergeCell ref="A2:B2"/>
    <mergeCell ref="A3:B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57421875" style="0" customWidth="1"/>
    <col min="2" max="2" width="37.57421875" style="0" customWidth="1"/>
    <col min="3" max="3" width="10.57421875" style="0" customWidth="1"/>
    <col min="4" max="4" width="11.421875" style="0" customWidth="1"/>
    <col min="5" max="5" width="13.8515625" style="0" customWidth="1"/>
  </cols>
  <sheetData>
    <row r="1" spans="1:2" ht="15">
      <c r="A1" s="61" t="s">
        <v>199</v>
      </c>
      <c r="B1" s="61"/>
    </row>
    <row r="2" spans="1:2" ht="15">
      <c r="A2" s="58" t="s">
        <v>147</v>
      </c>
      <c r="B2" s="58"/>
    </row>
    <row r="3" spans="1:2" ht="15">
      <c r="A3" s="54"/>
      <c r="B3" s="54"/>
    </row>
    <row r="4" spans="1:2" ht="15">
      <c r="A4" s="60" t="s">
        <v>157</v>
      </c>
      <c r="B4" s="60"/>
    </row>
    <row r="5" spans="1:2" ht="15">
      <c r="A5" s="60"/>
      <c r="B5" s="60"/>
    </row>
    <row r="6" spans="1:2" ht="15">
      <c r="A6" s="2"/>
      <c r="B6" s="3"/>
    </row>
    <row r="7" spans="1:5" ht="15">
      <c r="A7" s="5" t="s">
        <v>1</v>
      </c>
      <c r="B7" s="5" t="s">
        <v>2</v>
      </c>
      <c r="C7" s="6" t="s">
        <v>98</v>
      </c>
      <c r="D7" s="47" t="s">
        <v>133</v>
      </c>
      <c r="E7" s="47" t="s">
        <v>99</v>
      </c>
    </row>
    <row r="8" spans="1:5" ht="15">
      <c r="A8" s="7"/>
      <c r="B8" s="8"/>
      <c r="C8" s="9"/>
      <c r="D8" s="9"/>
      <c r="E8" s="9"/>
    </row>
    <row r="9" spans="1:5" ht="15">
      <c r="A9" s="10"/>
      <c r="B9" s="11" t="s">
        <v>3</v>
      </c>
      <c r="C9" s="9"/>
      <c r="D9" s="9"/>
      <c r="E9" s="9"/>
    </row>
    <row r="10" spans="1:5" ht="15">
      <c r="A10" s="10">
        <v>1</v>
      </c>
      <c r="B10" s="12" t="s">
        <v>10</v>
      </c>
      <c r="C10" s="9"/>
      <c r="D10" s="9"/>
      <c r="E10" s="9"/>
    </row>
    <row r="11" spans="1:5" ht="25.5">
      <c r="A11" s="10">
        <v>2</v>
      </c>
      <c r="B11" s="10" t="s">
        <v>75</v>
      </c>
      <c r="C11" s="9"/>
      <c r="D11" s="9"/>
      <c r="E11" s="9"/>
    </row>
    <row r="12" spans="1:5" ht="15">
      <c r="A12" s="10">
        <v>3</v>
      </c>
      <c r="B12" s="12" t="s">
        <v>12</v>
      </c>
      <c r="C12" s="9"/>
      <c r="D12" s="9"/>
      <c r="E12" s="9"/>
    </row>
    <row r="13" spans="1:5" ht="15">
      <c r="A13" s="10">
        <v>4</v>
      </c>
      <c r="B13" s="12" t="s">
        <v>21</v>
      </c>
      <c r="C13" s="9"/>
      <c r="D13" s="9"/>
      <c r="E13" s="9"/>
    </row>
    <row r="14" spans="1:5" ht="15">
      <c r="A14" s="10">
        <v>5</v>
      </c>
      <c r="B14" s="10" t="s">
        <v>22</v>
      </c>
      <c r="C14" s="9"/>
      <c r="D14" s="9"/>
      <c r="E14" s="9"/>
    </row>
    <row r="15" spans="1:5" ht="25.5">
      <c r="A15" s="10">
        <v>6</v>
      </c>
      <c r="B15" s="10" t="s">
        <v>23</v>
      </c>
      <c r="C15" s="9"/>
      <c r="D15" s="9"/>
      <c r="E15" s="9"/>
    </row>
    <row r="16" spans="1:5" ht="38.25">
      <c r="A16" s="10">
        <v>7</v>
      </c>
      <c r="B16" s="10" t="s">
        <v>24</v>
      </c>
      <c r="C16" s="9"/>
      <c r="D16" s="9"/>
      <c r="E16" s="9"/>
    </row>
    <row r="17" spans="1:5" ht="15">
      <c r="A17" s="10">
        <v>8</v>
      </c>
      <c r="B17" s="10" t="s">
        <v>76</v>
      </c>
      <c r="C17" s="9"/>
      <c r="D17" s="9"/>
      <c r="E17" s="9"/>
    </row>
    <row r="18" spans="1:5" ht="25.5">
      <c r="A18" s="10">
        <v>9</v>
      </c>
      <c r="B18" s="10" t="s">
        <v>26</v>
      </c>
      <c r="C18" s="9">
        <v>3500000</v>
      </c>
      <c r="D18" s="9">
        <f>E18-C18</f>
        <v>0</v>
      </c>
      <c r="E18" s="9">
        <v>3500000</v>
      </c>
    </row>
    <row r="19" spans="1:5" ht="25.5">
      <c r="A19" s="10">
        <v>10</v>
      </c>
      <c r="B19" s="10" t="s">
        <v>27</v>
      </c>
      <c r="C19" s="9">
        <v>1100000</v>
      </c>
      <c r="D19" s="9">
        <f aca="true" t="shared" si="0" ref="D19:D54">E19-C19</f>
        <v>0</v>
      </c>
      <c r="E19" s="9">
        <v>1100000</v>
      </c>
    </row>
    <row r="20" spans="1:5" ht="15">
      <c r="A20" s="10">
        <v>11</v>
      </c>
      <c r="B20" s="10" t="s">
        <v>135</v>
      </c>
      <c r="C20" s="9">
        <v>0</v>
      </c>
      <c r="D20" s="9">
        <f t="shared" si="0"/>
        <v>2189000</v>
      </c>
      <c r="E20" s="9">
        <v>2189000</v>
      </c>
    </row>
    <row r="21" spans="1:5" ht="25.5">
      <c r="A21" s="10">
        <v>12</v>
      </c>
      <c r="B21" s="10" t="s">
        <v>28</v>
      </c>
      <c r="C21" s="9">
        <v>600000</v>
      </c>
      <c r="D21" s="9">
        <f t="shared" si="0"/>
        <v>0</v>
      </c>
      <c r="E21" s="9">
        <v>600000</v>
      </c>
    </row>
    <row r="22" spans="1:5" ht="15">
      <c r="A22" s="10">
        <v>13</v>
      </c>
      <c r="B22" s="12" t="s">
        <v>29</v>
      </c>
      <c r="C22" s="13">
        <f>SUM(C14:C21)</f>
        <v>5200000</v>
      </c>
      <c r="D22" s="13">
        <f>SUM(D14:D21)</f>
        <v>2189000</v>
      </c>
      <c r="E22" s="13">
        <f>SUM(E14:E21)</f>
        <v>7389000</v>
      </c>
    </row>
    <row r="23" spans="1:5" ht="38.25">
      <c r="A23" s="10">
        <v>14</v>
      </c>
      <c r="B23" s="10" t="s">
        <v>69</v>
      </c>
      <c r="C23" s="9"/>
      <c r="D23" s="9">
        <f t="shared" si="0"/>
        <v>0</v>
      </c>
      <c r="E23" s="9"/>
    </row>
    <row r="24" spans="1:5" ht="15">
      <c r="A24" s="10">
        <v>15</v>
      </c>
      <c r="B24" s="12" t="s">
        <v>32</v>
      </c>
      <c r="C24" s="9"/>
      <c r="D24" s="9">
        <f t="shared" si="0"/>
        <v>0</v>
      </c>
      <c r="E24" s="9"/>
    </row>
    <row r="25" spans="1:5" ht="15">
      <c r="A25" s="10">
        <v>16</v>
      </c>
      <c r="B25" s="10" t="s">
        <v>77</v>
      </c>
      <c r="C25" s="9"/>
      <c r="D25" s="9">
        <f t="shared" si="0"/>
        <v>0</v>
      </c>
      <c r="E25" s="9"/>
    </row>
    <row r="26" spans="1:5" ht="15">
      <c r="A26" s="10">
        <v>17</v>
      </c>
      <c r="B26" s="12" t="s">
        <v>34</v>
      </c>
      <c r="C26" s="9"/>
      <c r="D26" s="9">
        <f t="shared" si="0"/>
        <v>0</v>
      </c>
      <c r="E26" s="9"/>
    </row>
    <row r="27" spans="1:5" ht="15">
      <c r="A27" s="10">
        <v>18</v>
      </c>
      <c r="B27" s="16" t="s">
        <v>35</v>
      </c>
      <c r="C27" s="17">
        <f>C12+C13+C22+C24+C26</f>
        <v>5200000</v>
      </c>
      <c r="D27" s="17">
        <f>D12+D13+D22+D24+D26</f>
        <v>2189000</v>
      </c>
      <c r="E27" s="17">
        <f>E12+E13+E22+E24+E26</f>
        <v>7389000</v>
      </c>
    </row>
    <row r="28" spans="1:5" ht="25.5">
      <c r="A28" s="10">
        <v>19</v>
      </c>
      <c r="B28" s="10" t="s">
        <v>71</v>
      </c>
      <c r="C28" s="9"/>
      <c r="D28" s="9">
        <f t="shared" si="0"/>
        <v>0</v>
      </c>
      <c r="E28" s="9"/>
    </row>
    <row r="29" spans="1:5" ht="15">
      <c r="A29" s="10">
        <v>20</v>
      </c>
      <c r="B29" s="10" t="s">
        <v>38</v>
      </c>
      <c r="C29" s="9"/>
      <c r="D29" s="9">
        <f t="shared" si="0"/>
        <v>466036</v>
      </c>
      <c r="E29" s="9">
        <v>466036</v>
      </c>
    </row>
    <row r="30" spans="1:5" ht="15">
      <c r="A30" s="10">
        <v>21</v>
      </c>
      <c r="B30" s="10" t="s">
        <v>39</v>
      </c>
      <c r="C30" s="9">
        <v>76080000</v>
      </c>
      <c r="D30" s="9">
        <f t="shared" si="0"/>
        <v>30887</v>
      </c>
      <c r="E30" s="9">
        <v>76110887</v>
      </c>
    </row>
    <row r="31" spans="1:5" ht="15">
      <c r="A31" s="10">
        <v>22</v>
      </c>
      <c r="B31" s="16" t="s">
        <v>40</v>
      </c>
      <c r="C31" s="17">
        <f>SUM(C28:C30)</f>
        <v>76080000</v>
      </c>
      <c r="D31" s="17">
        <f>SUM(D28:D30)</f>
        <v>496923</v>
      </c>
      <c r="E31" s="17">
        <f>SUM(E28:E30)</f>
        <v>76576923</v>
      </c>
    </row>
    <row r="32" spans="1:5" ht="15">
      <c r="A32" s="10">
        <v>23</v>
      </c>
      <c r="B32" s="16"/>
      <c r="C32" s="9"/>
      <c r="D32" s="9"/>
      <c r="E32" s="9"/>
    </row>
    <row r="33" spans="1:5" ht="15">
      <c r="A33" s="10">
        <v>24</v>
      </c>
      <c r="B33" s="11" t="s">
        <v>41</v>
      </c>
      <c r="C33" s="19">
        <f>C31+C27</f>
        <v>81280000</v>
      </c>
      <c r="D33" s="19">
        <f>D31+D27</f>
        <v>2685923</v>
      </c>
      <c r="E33" s="19">
        <f>E31+E27</f>
        <v>83965923</v>
      </c>
    </row>
    <row r="34" spans="1:5" ht="15">
      <c r="A34" s="9"/>
      <c r="B34" s="9"/>
      <c r="C34" s="9"/>
      <c r="D34" s="9"/>
      <c r="E34" s="9"/>
    </row>
    <row r="35" spans="1:5" ht="15">
      <c r="A35" s="9"/>
      <c r="B35" s="6" t="s">
        <v>42</v>
      </c>
      <c r="C35" s="9"/>
      <c r="D35" s="9"/>
      <c r="E35" s="9"/>
    </row>
    <row r="36" spans="1:5" ht="15">
      <c r="A36" s="6" t="s">
        <v>43</v>
      </c>
      <c r="B36" s="6" t="s">
        <v>44</v>
      </c>
      <c r="C36" s="6">
        <f>SUM(C37:C41)</f>
        <v>80925000</v>
      </c>
      <c r="D36" s="6">
        <f>SUM(D37:D41)</f>
        <v>2653995</v>
      </c>
      <c r="E36" s="6">
        <f>SUM(E37:E41)</f>
        <v>83578995</v>
      </c>
    </row>
    <row r="37" spans="1:5" ht="15">
      <c r="A37" s="9"/>
      <c r="B37" s="9" t="s">
        <v>45</v>
      </c>
      <c r="C37" s="9">
        <v>47410000</v>
      </c>
      <c r="D37" s="9">
        <f t="shared" si="0"/>
        <v>285900</v>
      </c>
      <c r="E37" s="9">
        <v>47695900</v>
      </c>
    </row>
    <row r="38" spans="1:5" ht="15">
      <c r="A38" s="9"/>
      <c r="B38" s="9" t="s">
        <v>46</v>
      </c>
      <c r="C38" s="9">
        <v>9390000</v>
      </c>
      <c r="D38" s="9">
        <f t="shared" si="0"/>
        <v>55987</v>
      </c>
      <c r="E38" s="9">
        <v>9445987</v>
      </c>
    </row>
    <row r="39" spans="1:5" ht="15">
      <c r="A39" s="9"/>
      <c r="B39" s="9" t="s">
        <v>47</v>
      </c>
      <c r="C39" s="9">
        <v>24125000</v>
      </c>
      <c r="D39" s="9">
        <f t="shared" si="0"/>
        <v>2312108</v>
      </c>
      <c r="E39" s="9">
        <v>26437108</v>
      </c>
    </row>
    <row r="40" spans="1:5" ht="15">
      <c r="A40" s="9"/>
      <c r="B40" s="9" t="s">
        <v>48</v>
      </c>
      <c r="C40" s="9"/>
      <c r="D40" s="9">
        <f t="shared" si="0"/>
        <v>0</v>
      </c>
      <c r="E40" s="9"/>
    </row>
    <row r="41" spans="1:5" ht="15">
      <c r="A41" s="9"/>
      <c r="B41" s="9" t="s">
        <v>49</v>
      </c>
      <c r="C41" s="9"/>
      <c r="D41" s="9">
        <f t="shared" si="0"/>
        <v>0</v>
      </c>
      <c r="E41" s="9"/>
    </row>
    <row r="42" spans="1:5" ht="15">
      <c r="A42" s="9"/>
      <c r="B42" s="9"/>
      <c r="C42" s="9"/>
      <c r="D42" s="9"/>
      <c r="E42" s="9"/>
    </row>
    <row r="43" spans="1:5" ht="15">
      <c r="A43" s="6" t="s">
        <v>50</v>
      </c>
      <c r="B43" s="6" t="s">
        <v>51</v>
      </c>
      <c r="C43" s="6">
        <f>SUM(C44:C45)</f>
        <v>355000</v>
      </c>
      <c r="D43" s="6">
        <f>SUM(D44:D45)</f>
        <v>31928</v>
      </c>
      <c r="E43" s="6">
        <f>SUM(E44:E45)</f>
        <v>386928</v>
      </c>
    </row>
    <row r="44" spans="1:5" ht="15">
      <c r="A44" s="9"/>
      <c r="B44" s="9" t="s">
        <v>52</v>
      </c>
      <c r="C44" s="9">
        <v>355000</v>
      </c>
      <c r="D44" s="9">
        <f t="shared" si="0"/>
        <v>31928</v>
      </c>
      <c r="E44" s="9">
        <v>386928</v>
      </c>
    </row>
    <row r="45" spans="1:5" ht="15">
      <c r="A45" s="9"/>
      <c r="B45" s="9" t="s">
        <v>53</v>
      </c>
      <c r="C45" s="9"/>
      <c r="D45" s="9">
        <f t="shared" si="0"/>
        <v>0</v>
      </c>
      <c r="E45" s="9"/>
    </row>
    <row r="46" spans="1:5" ht="15">
      <c r="A46" s="9"/>
      <c r="B46" s="9"/>
      <c r="C46" s="9"/>
      <c r="D46" s="9"/>
      <c r="E46" s="9"/>
    </row>
    <row r="47" spans="1:5" ht="15">
      <c r="A47" s="6" t="s">
        <v>54</v>
      </c>
      <c r="B47" s="6" t="s">
        <v>55</v>
      </c>
      <c r="C47" s="9">
        <v>0</v>
      </c>
      <c r="D47" s="9">
        <f t="shared" si="0"/>
        <v>0</v>
      </c>
      <c r="E47" s="9"/>
    </row>
    <row r="48" spans="1:5" ht="15">
      <c r="A48" s="9"/>
      <c r="B48" s="9" t="s">
        <v>56</v>
      </c>
      <c r="C48" s="9"/>
      <c r="D48" s="9">
        <f t="shared" si="0"/>
        <v>0</v>
      </c>
      <c r="E48" s="9"/>
    </row>
    <row r="49" spans="1:5" ht="15">
      <c r="A49" s="9"/>
      <c r="B49" s="9"/>
      <c r="C49" s="9"/>
      <c r="D49" s="9"/>
      <c r="E49" s="9"/>
    </row>
    <row r="50" spans="1:5" ht="15">
      <c r="A50" s="6" t="s">
        <v>57</v>
      </c>
      <c r="B50" s="6" t="s">
        <v>58</v>
      </c>
      <c r="C50" s="9">
        <v>0</v>
      </c>
      <c r="D50" s="9">
        <f t="shared" si="0"/>
        <v>0</v>
      </c>
      <c r="E50" s="9"/>
    </row>
    <row r="51" spans="1:5" ht="15">
      <c r="A51" s="9"/>
      <c r="B51" s="9" t="s">
        <v>59</v>
      </c>
      <c r="C51" s="9"/>
      <c r="D51" s="9">
        <f t="shared" si="0"/>
        <v>0</v>
      </c>
      <c r="E51" s="9"/>
    </row>
    <row r="52" spans="1:5" ht="15">
      <c r="A52" s="9"/>
      <c r="B52" s="9"/>
      <c r="C52" s="9"/>
      <c r="D52" s="9"/>
      <c r="E52" s="9"/>
    </row>
    <row r="53" spans="1:5" ht="15">
      <c r="A53" s="6" t="s">
        <v>61</v>
      </c>
      <c r="B53" s="6" t="s">
        <v>62</v>
      </c>
      <c r="C53" s="9">
        <v>0</v>
      </c>
      <c r="D53" s="9">
        <f t="shared" si="0"/>
        <v>0</v>
      </c>
      <c r="E53" s="9"/>
    </row>
    <row r="54" spans="1:5" ht="15">
      <c r="A54" s="9"/>
      <c r="B54" s="9" t="s">
        <v>63</v>
      </c>
      <c r="C54" s="9"/>
      <c r="D54" s="9">
        <f t="shared" si="0"/>
        <v>0</v>
      </c>
      <c r="E54" s="9"/>
    </row>
    <row r="55" spans="1:5" ht="15">
      <c r="A55" s="9"/>
      <c r="B55" s="9"/>
      <c r="C55" s="9"/>
      <c r="D55" s="9"/>
      <c r="E55" s="9"/>
    </row>
    <row r="56" spans="1:5" ht="15">
      <c r="A56" s="6" t="s">
        <v>65</v>
      </c>
      <c r="B56" s="6" t="s">
        <v>66</v>
      </c>
      <c r="C56" s="6">
        <f>C36+C43+C47+C50+C53</f>
        <v>81280000</v>
      </c>
      <c r="D56" s="6">
        <f>D36+D43+D47+D50+D53</f>
        <v>2685923</v>
      </c>
      <c r="E56" s="6">
        <f>E36+E43+E47+E50+E53</f>
        <v>83965923</v>
      </c>
    </row>
  </sheetData>
  <sheetProtection/>
  <mergeCells count="3">
    <mergeCell ref="A2:B2"/>
    <mergeCell ref="A4:B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28125" style="0" customWidth="1"/>
    <col min="5" max="5" width="10.57421875" style="0" customWidth="1"/>
    <col min="6" max="6" width="12.8515625" style="0" customWidth="1"/>
  </cols>
  <sheetData>
    <row r="1" spans="1:2" ht="15">
      <c r="A1" s="61" t="s">
        <v>200</v>
      </c>
      <c r="B1" s="61"/>
    </row>
    <row r="2" spans="1:2" ht="15">
      <c r="A2" s="67" t="s">
        <v>145</v>
      </c>
      <c r="B2" s="67"/>
    </row>
    <row r="4" spans="1:7" ht="15">
      <c r="A4" s="64" t="s">
        <v>154</v>
      </c>
      <c r="B4" s="64"/>
      <c r="C4" s="64"/>
      <c r="D4" s="64"/>
      <c r="E4" s="64"/>
      <c r="F4" s="64"/>
      <c r="G4" s="64"/>
    </row>
    <row r="5" spans="2:7" ht="15">
      <c r="B5" s="24"/>
      <c r="C5" s="68">
        <v>43708</v>
      </c>
      <c r="D5" s="64"/>
      <c r="E5" s="24"/>
      <c r="F5" s="24"/>
      <c r="G5" s="24"/>
    </row>
    <row r="6" spans="2:7" ht="15">
      <c r="B6" s="25"/>
      <c r="C6" s="26"/>
      <c r="D6" s="26"/>
      <c r="E6" s="65" t="s">
        <v>0</v>
      </c>
      <c r="F6" s="66"/>
      <c r="G6" s="27"/>
    </row>
    <row r="7" spans="1:7" ht="15">
      <c r="A7" s="28" t="s">
        <v>78</v>
      </c>
      <c r="B7" s="29"/>
      <c r="C7" s="30"/>
      <c r="D7" s="30"/>
      <c r="E7" s="30" t="s">
        <v>98</v>
      </c>
      <c r="F7" s="30" t="s">
        <v>99</v>
      </c>
      <c r="G7" s="30"/>
    </row>
    <row r="8" spans="1:7" ht="15">
      <c r="A8" s="28"/>
      <c r="B8" s="29"/>
      <c r="C8" s="30"/>
      <c r="D8" s="30"/>
      <c r="E8" s="30"/>
      <c r="F8" s="30"/>
      <c r="G8" s="30"/>
    </row>
    <row r="9" spans="1:7" ht="15">
      <c r="A9" s="31"/>
      <c r="B9" s="32"/>
      <c r="C9" s="32"/>
      <c r="D9" s="1"/>
      <c r="E9" s="1"/>
      <c r="F9" s="1"/>
      <c r="G9" s="1"/>
    </row>
    <row r="10" spans="1:7" ht="15">
      <c r="A10" s="33" t="s">
        <v>79</v>
      </c>
      <c r="B10" s="32"/>
      <c r="C10" s="32"/>
      <c r="D10" s="1"/>
      <c r="E10" s="1"/>
      <c r="F10" s="1"/>
      <c r="G10" s="1"/>
    </row>
    <row r="11" spans="1:7" ht="15">
      <c r="A11" s="31" t="s">
        <v>80</v>
      </c>
      <c r="B11" s="32"/>
      <c r="C11" s="1"/>
      <c r="D11" s="1"/>
      <c r="E11" s="1">
        <v>630000</v>
      </c>
      <c r="F11" s="1">
        <v>630000</v>
      </c>
      <c r="G11" s="1"/>
    </row>
    <row r="12" spans="1:7" ht="15">
      <c r="A12" s="31"/>
      <c r="B12" s="32"/>
      <c r="C12" s="1"/>
      <c r="D12" s="1"/>
      <c r="E12" s="1"/>
      <c r="F12" s="1"/>
      <c r="G12" s="1"/>
    </row>
    <row r="13" spans="1:7" ht="15">
      <c r="A13" s="31" t="s">
        <v>81</v>
      </c>
      <c r="B13" s="32"/>
      <c r="C13" s="1"/>
      <c r="D13" s="1"/>
      <c r="E13" s="1"/>
      <c r="F13" s="1"/>
      <c r="G13" s="1"/>
    </row>
    <row r="14" spans="1:7" ht="15">
      <c r="A14" s="34" t="s">
        <v>82</v>
      </c>
      <c r="B14" s="32"/>
      <c r="C14" s="1"/>
      <c r="D14" s="1"/>
      <c r="E14" s="1">
        <v>355000</v>
      </c>
      <c r="F14" s="1">
        <v>386928</v>
      </c>
      <c r="G14" s="1"/>
    </row>
    <row r="15" spans="1:7" ht="15">
      <c r="A15" s="31"/>
      <c r="B15" s="32"/>
      <c r="C15" s="1"/>
      <c r="D15" s="1"/>
      <c r="E15" s="1"/>
      <c r="F15" s="1"/>
      <c r="G15" s="1"/>
    </row>
    <row r="16" spans="1:7" ht="15">
      <c r="A16" s="31"/>
      <c r="B16" s="32"/>
      <c r="C16" s="1"/>
      <c r="D16" s="1"/>
      <c r="E16" s="1"/>
      <c r="F16" s="1"/>
      <c r="G16" s="1"/>
    </row>
    <row r="17" spans="1:7" ht="15">
      <c r="A17" s="33" t="s">
        <v>83</v>
      </c>
      <c r="B17" s="35"/>
      <c r="C17" s="36"/>
      <c r="D17" s="36"/>
      <c r="E17" s="36"/>
      <c r="F17" s="36"/>
      <c r="G17" s="36"/>
    </row>
    <row r="18" spans="1:7" ht="15">
      <c r="A18" s="34" t="s">
        <v>84</v>
      </c>
      <c r="B18" s="1"/>
      <c r="C18" s="1"/>
      <c r="D18" s="1"/>
      <c r="E18" s="1">
        <v>1016000</v>
      </c>
      <c r="F18" s="1">
        <v>12559999</v>
      </c>
      <c r="G18" s="1"/>
    </row>
    <row r="19" spans="1:7" ht="15">
      <c r="A19" s="34" t="s">
        <v>85</v>
      </c>
      <c r="B19" s="1"/>
      <c r="C19" s="1"/>
      <c r="D19" s="1"/>
      <c r="E19" s="1">
        <v>1800000</v>
      </c>
      <c r="F19" s="1">
        <v>1800000</v>
      </c>
      <c r="G19" s="1"/>
    </row>
    <row r="20" spans="1:7" ht="15">
      <c r="A20" s="34" t="s">
        <v>86</v>
      </c>
      <c r="B20" s="1"/>
      <c r="C20" s="1"/>
      <c r="D20" s="1"/>
      <c r="E20" s="37">
        <v>225000</v>
      </c>
      <c r="F20" s="1">
        <v>225000</v>
      </c>
      <c r="G20" s="1"/>
    </row>
    <row r="21" spans="1:7" ht="15">
      <c r="A21" s="34" t="s">
        <v>87</v>
      </c>
      <c r="B21" s="1"/>
      <c r="C21" s="1"/>
      <c r="D21" s="1"/>
      <c r="E21" s="37">
        <v>2633000</v>
      </c>
      <c r="F21" s="1">
        <v>2633000</v>
      </c>
      <c r="G21" s="1"/>
    </row>
    <row r="22" spans="1:7" ht="15">
      <c r="A22" s="34" t="s">
        <v>88</v>
      </c>
      <c r="B22" s="1"/>
      <c r="C22" s="1"/>
      <c r="D22" s="1"/>
      <c r="E22" s="37">
        <v>2460000</v>
      </c>
      <c r="F22" s="1">
        <v>2460000</v>
      </c>
      <c r="G22" s="1"/>
    </row>
    <row r="23" spans="1:7" ht="15">
      <c r="A23" s="34" t="s">
        <v>140</v>
      </c>
      <c r="B23" s="1"/>
      <c r="C23" s="1"/>
      <c r="D23" s="1"/>
      <c r="E23" s="37"/>
      <c r="F23" s="1">
        <v>8490000</v>
      </c>
      <c r="G23" s="1"/>
    </row>
    <row r="24" spans="1:7" ht="15">
      <c r="A24" s="34" t="s">
        <v>148</v>
      </c>
      <c r="B24" s="1"/>
      <c r="C24" s="1"/>
      <c r="D24" s="1"/>
      <c r="E24" s="37"/>
      <c r="F24" s="1">
        <v>150000</v>
      </c>
      <c r="G24" s="1"/>
    </row>
    <row r="25" spans="1:7" ht="15">
      <c r="A25" s="34" t="s">
        <v>141</v>
      </c>
      <c r="B25" s="1"/>
      <c r="C25" s="1"/>
      <c r="D25" s="1"/>
      <c r="E25" s="37"/>
      <c r="F25" s="37">
        <v>58500</v>
      </c>
      <c r="G25" s="1"/>
    </row>
    <row r="26" spans="1:7" ht="15">
      <c r="A26" s="34" t="s">
        <v>149</v>
      </c>
      <c r="B26" s="1"/>
      <c r="C26" s="1"/>
      <c r="D26" s="1"/>
      <c r="E26" s="37"/>
      <c r="F26" s="37">
        <v>324000</v>
      </c>
      <c r="G26" s="1"/>
    </row>
    <row r="27" spans="1:7" ht="15">
      <c r="A27" s="34" t="s">
        <v>150</v>
      </c>
      <c r="B27" s="1"/>
      <c r="C27" s="1"/>
      <c r="D27" s="1"/>
      <c r="E27" s="37"/>
      <c r="F27" s="37">
        <v>300000</v>
      </c>
      <c r="G27" s="1"/>
    </row>
    <row r="28" spans="1:7" ht="15">
      <c r="A28" s="34" t="s">
        <v>152</v>
      </c>
      <c r="B28" s="1"/>
      <c r="C28" s="1"/>
      <c r="D28" s="1"/>
      <c r="E28" s="37"/>
      <c r="F28" s="37">
        <v>20370000</v>
      </c>
      <c r="G28" s="1"/>
    </row>
    <row r="29" spans="1:7" ht="15">
      <c r="A29" s="34" t="s">
        <v>151</v>
      </c>
      <c r="B29" s="1"/>
      <c r="C29" s="1"/>
      <c r="D29" s="1"/>
      <c r="E29" s="37"/>
      <c r="F29" s="37">
        <v>190500</v>
      </c>
      <c r="G29" s="1"/>
    </row>
    <row r="30" spans="1:7" ht="15">
      <c r="A30" s="34" t="s">
        <v>153</v>
      </c>
      <c r="B30" s="1"/>
      <c r="C30" s="1"/>
      <c r="D30" s="1"/>
      <c r="E30" s="37"/>
      <c r="F30" s="37">
        <v>3261000</v>
      </c>
      <c r="G30" s="1"/>
    </row>
    <row r="31" spans="1:7" ht="15">
      <c r="A31" s="34" t="s">
        <v>164</v>
      </c>
      <c r="B31" s="1"/>
      <c r="C31" s="1"/>
      <c r="D31" s="1"/>
      <c r="E31" s="37"/>
      <c r="F31" s="37">
        <v>193000</v>
      </c>
      <c r="G31" s="1"/>
    </row>
    <row r="32" spans="1:7" ht="15">
      <c r="A32" s="34" t="s">
        <v>165</v>
      </c>
      <c r="B32" s="1"/>
      <c r="C32" s="1"/>
      <c r="D32" s="1"/>
      <c r="E32" s="37"/>
      <c r="F32" s="37">
        <v>1088996</v>
      </c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37" t="s">
        <v>89</v>
      </c>
      <c r="B34" s="1"/>
      <c r="C34" s="1"/>
      <c r="D34" s="1"/>
      <c r="E34" s="1">
        <f>SUM(E18:E33)</f>
        <v>8134000</v>
      </c>
      <c r="F34" s="1">
        <f>SUM(F18:F33)</f>
        <v>54103995</v>
      </c>
      <c r="G34" s="1"/>
    </row>
    <row r="35" spans="1:7" ht="15">
      <c r="A35" s="37"/>
      <c r="B35" s="1"/>
      <c r="C35" s="1"/>
      <c r="D35" s="1"/>
      <c r="E35" s="1"/>
      <c r="F35" s="1"/>
      <c r="G35" s="1"/>
    </row>
    <row r="36" spans="1:7" ht="15">
      <c r="A36" s="38" t="s">
        <v>90</v>
      </c>
      <c r="B36" s="36"/>
      <c r="C36" s="36"/>
      <c r="D36" s="36"/>
      <c r="E36" s="36">
        <f>E11+E34+E14</f>
        <v>9119000</v>
      </c>
      <c r="F36" s="36">
        <f>F11+F34+F14</f>
        <v>55120923</v>
      </c>
      <c r="G36" s="36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28" t="s">
        <v>91</v>
      </c>
      <c r="B38" s="1"/>
      <c r="C38" s="1"/>
      <c r="D38" s="1"/>
      <c r="E38" s="1"/>
      <c r="F38" s="1"/>
      <c r="G38" s="1"/>
    </row>
    <row r="39" spans="1:7" ht="15">
      <c r="A39" s="28"/>
      <c r="B39" s="1"/>
      <c r="C39" s="1"/>
      <c r="D39" s="1"/>
      <c r="E39" s="1"/>
      <c r="F39" s="1"/>
      <c r="G39" s="1"/>
    </row>
    <row r="40" spans="1:7" ht="15">
      <c r="A40" s="33" t="s">
        <v>83</v>
      </c>
      <c r="B40" s="32"/>
      <c r="C40" s="1"/>
      <c r="D40" s="1"/>
      <c r="E40" s="1"/>
      <c r="F40" s="1"/>
      <c r="G40" s="1"/>
    </row>
    <row r="41" spans="1:7" ht="15">
      <c r="A41" s="34"/>
      <c r="B41" s="31"/>
      <c r="C41" s="4"/>
      <c r="D41" s="4"/>
      <c r="E41" s="4"/>
      <c r="F41" s="4"/>
      <c r="G41" s="4"/>
    </row>
    <row r="42" spans="1:6" ht="15">
      <c r="A42" s="39" t="s">
        <v>92</v>
      </c>
      <c r="E42" s="37">
        <v>320000</v>
      </c>
      <c r="F42">
        <v>74020000</v>
      </c>
    </row>
    <row r="43" spans="1:6" ht="15">
      <c r="A43" s="40" t="s">
        <v>93</v>
      </c>
      <c r="E43">
        <v>7708000</v>
      </c>
      <c r="F43">
        <v>6000000</v>
      </c>
    </row>
    <row r="44" spans="1:6" ht="15">
      <c r="A44" s="40" t="s">
        <v>139</v>
      </c>
      <c r="E44">
        <v>0</v>
      </c>
      <c r="F44">
        <v>1801061</v>
      </c>
    </row>
    <row r="45" ht="15">
      <c r="A45" s="40"/>
    </row>
    <row r="46" ht="15">
      <c r="A46" s="40"/>
    </row>
    <row r="47" spans="1:7" ht="15">
      <c r="A47" s="41" t="s">
        <v>89</v>
      </c>
      <c r="B47" s="41"/>
      <c r="C47" s="41"/>
      <c r="D47" s="41"/>
      <c r="E47" s="41">
        <f>SUM(E40:E44)</f>
        <v>8028000</v>
      </c>
      <c r="F47" s="41">
        <f>SUM(F40:F44)</f>
        <v>81821061</v>
      </c>
      <c r="G47" s="41"/>
    </row>
    <row r="49" spans="1:7" ht="15">
      <c r="A49" s="23" t="s">
        <v>94</v>
      </c>
      <c r="B49" s="23"/>
      <c r="C49" s="23"/>
      <c r="D49" s="23"/>
      <c r="E49" s="23">
        <f>E36+E47</f>
        <v>17147000</v>
      </c>
      <c r="F49" s="23">
        <f>F36+F47</f>
        <v>136941984</v>
      </c>
      <c r="G49" s="23"/>
    </row>
  </sheetData>
  <sheetProtection/>
  <mergeCells count="5">
    <mergeCell ref="A4:G4"/>
    <mergeCell ref="E6:F6"/>
    <mergeCell ref="A1:B1"/>
    <mergeCell ref="A2:B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0.57421875" style="0" customWidth="1"/>
    <col min="2" max="2" width="13.7109375" style="0" customWidth="1"/>
  </cols>
  <sheetData>
    <row r="1" spans="1:2" ht="15">
      <c r="A1" s="61" t="s">
        <v>201</v>
      </c>
      <c r="B1" s="61"/>
    </row>
    <row r="2" spans="1:2" ht="15">
      <c r="A2" s="67" t="s">
        <v>196</v>
      </c>
      <c r="B2" s="67"/>
    </row>
    <row r="3" ht="15">
      <c r="A3" s="40"/>
    </row>
    <row r="5" spans="1:3" ht="15">
      <c r="A5" s="64" t="s">
        <v>166</v>
      </c>
      <c r="B5" s="64"/>
      <c r="C5" s="64"/>
    </row>
    <row r="8" spans="1:3" ht="15">
      <c r="A8" s="23" t="s">
        <v>167</v>
      </c>
      <c r="B8" s="23" t="s">
        <v>168</v>
      </c>
      <c r="C8" s="23"/>
    </row>
    <row r="10" spans="1:2" ht="15">
      <c r="A10" s="23" t="s">
        <v>169</v>
      </c>
      <c r="B10" s="23" t="s">
        <v>194</v>
      </c>
    </row>
    <row r="11" spans="1:3" ht="15">
      <c r="A11" s="40" t="s">
        <v>170</v>
      </c>
      <c r="B11" s="40" t="s">
        <v>171</v>
      </c>
      <c r="C11" s="40"/>
    </row>
    <row r="12" spans="1:3" ht="15">
      <c r="A12" s="40" t="s">
        <v>172</v>
      </c>
      <c r="B12" s="40" t="s">
        <v>187</v>
      </c>
      <c r="C12" s="40"/>
    </row>
    <row r="13" spans="1:3" ht="15">
      <c r="A13" s="40" t="s">
        <v>173</v>
      </c>
      <c r="B13" s="40" t="s">
        <v>171</v>
      </c>
      <c r="C13" s="40"/>
    </row>
    <row r="15" spans="1:2" ht="15">
      <c r="A15" s="23" t="s">
        <v>83</v>
      </c>
      <c r="B15" s="23" t="s">
        <v>174</v>
      </c>
    </row>
    <row r="16" spans="1:3" ht="15">
      <c r="A16" s="40" t="s">
        <v>175</v>
      </c>
      <c r="B16" s="40" t="s">
        <v>171</v>
      </c>
      <c r="C16" s="40"/>
    </row>
    <row r="17" spans="1:2" ht="15">
      <c r="A17" s="40" t="s">
        <v>176</v>
      </c>
      <c r="B17" s="40" t="s">
        <v>171</v>
      </c>
    </row>
    <row r="18" spans="1:2" ht="15">
      <c r="A18" s="40" t="s">
        <v>177</v>
      </c>
      <c r="B18" s="40" t="s">
        <v>171</v>
      </c>
    </row>
    <row r="19" spans="1:2" ht="15">
      <c r="A19" s="40" t="s">
        <v>178</v>
      </c>
      <c r="B19" s="40" t="s">
        <v>179</v>
      </c>
    </row>
    <row r="20" spans="1:2" ht="15">
      <c r="A20" s="40" t="s">
        <v>180</v>
      </c>
      <c r="B20" s="40" t="s">
        <v>171</v>
      </c>
    </row>
    <row r="21" spans="1:2" ht="15">
      <c r="A21" s="40" t="s">
        <v>181</v>
      </c>
      <c r="B21" s="40" t="s">
        <v>182</v>
      </c>
    </row>
    <row r="22" spans="1:2" ht="15">
      <c r="A22" s="40" t="s">
        <v>177</v>
      </c>
      <c r="B22" s="40" t="s">
        <v>183</v>
      </c>
    </row>
    <row r="23" spans="1:2" ht="15">
      <c r="A23" s="40" t="s">
        <v>184</v>
      </c>
      <c r="B23" s="40" t="s">
        <v>183</v>
      </c>
    </row>
    <row r="25" spans="1:2" ht="15">
      <c r="A25" s="23" t="s">
        <v>81</v>
      </c>
      <c r="B25" s="23" t="s">
        <v>185</v>
      </c>
    </row>
    <row r="26" spans="1:3" ht="15">
      <c r="A26" s="40" t="s">
        <v>186</v>
      </c>
      <c r="B26" s="40" t="s">
        <v>187</v>
      </c>
      <c r="C26" s="40"/>
    </row>
    <row r="27" spans="1:3" ht="15">
      <c r="A27" s="40" t="s">
        <v>188</v>
      </c>
      <c r="B27" s="40" t="s">
        <v>171</v>
      </c>
      <c r="C27" s="40"/>
    </row>
    <row r="28" spans="1:3" ht="15">
      <c r="A28" s="40" t="s">
        <v>189</v>
      </c>
      <c r="B28" s="40" t="s">
        <v>190</v>
      </c>
      <c r="C28" s="40"/>
    </row>
    <row r="29" spans="1:3" ht="15">
      <c r="A29" s="40" t="s">
        <v>191</v>
      </c>
      <c r="B29" s="40" t="s">
        <v>171</v>
      </c>
      <c r="C29" s="40"/>
    </row>
    <row r="30" spans="1:3" ht="15">
      <c r="A30" s="40" t="s">
        <v>192</v>
      </c>
      <c r="B30" s="40" t="s">
        <v>193</v>
      </c>
      <c r="C30" s="40"/>
    </row>
    <row r="31" spans="1:2" ht="15">
      <c r="A31" s="23"/>
      <c r="B31" s="23"/>
    </row>
    <row r="32" spans="1:2" ht="15">
      <c r="A32" s="23" t="s">
        <v>90</v>
      </c>
      <c r="B32" s="23" t="s">
        <v>195</v>
      </c>
    </row>
  </sheetData>
  <sheetProtection/>
  <mergeCells count="3">
    <mergeCell ref="A5:C5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4.57421875" style="0" customWidth="1"/>
    <col min="2" max="2" width="11.8515625" style="0" customWidth="1"/>
    <col min="3" max="3" width="12.57421875" style="0" customWidth="1"/>
    <col min="5" max="5" width="21.00390625" style="0" customWidth="1"/>
    <col min="6" max="6" width="13.00390625" style="0" customWidth="1"/>
    <col min="7" max="7" width="12.7109375" style="0" customWidth="1"/>
  </cols>
  <sheetData>
    <row r="1" spans="1:2" ht="15">
      <c r="A1" s="61" t="s">
        <v>202</v>
      </c>
      <c r="B1" s="61"/>
    </row>
    <row r="2" spans="1:2" ht="15">
      <c r="A2" s="67" t="s">
        <v>143</v>
      </c>
      <c r="B2" s="67"/>
    </row>
    <row r="5" spans="2:7" ht="15">
      <c r="B5" s="64" t="s">
        <v>158</v>
      </c>
      <c r="C5" s="64"/>
      <c r="D5" s="64"/>
      <c r="E5" s="64"/>
      <c r="F5" s="64"/>
      <c r="G5" s="64"/>
    </row>
    <row r="7" spans="7:8" ht="15">
      <c r="G7" s="69" t="s">
        <v>0</v>
      </c>
      <c r="H7" s="70"/>
    </row>
    <row r="8" spans="1:8" ht="15">
      <c r="A8" s="9"/>
      <c r="B8" s="9"/>
      <c r="C8" s="9"/>
      <c r="D8" s="9"/>
      <c r="E8" s="9"/>
      <c r="F8" s="9"/>
      <c r="G8" s="9"/>
      <c r="H8" s="9"/>
    </row>
    <row r="9" spans="1:8" ht="15">
      <c r="A9" s="6"/>
      <c r="B9" s="6" t="s">
        <v>95</v>
      </c>
      <c r="C9" s="6" t="s">
        <v>96</v>
      </c>
      <c r="D9" s="6" t="s">
        <v>97</v>
      </c>
      <c r="E9" s="6"/>
      <c r="F9" s="6" t="s">
        <v>98</v>
      </c>
      <c r="G9" s="6" t="s">
        <v>99</v>
      </c>
      <c r="H9" s="6" t="s">
        <v>97</v>
      </c>
    </row>
    <row r="10" spans="1:8" ht="15">
      <c r="A10" s="6" t="s">
        <v>3</v>
      </c>
      <c r="B10" s="6"/>
      <c r="C10" s="6"/>
      <c r="D10" s="6"/>
      <c r="E10" s="6" t="s">
        <v>42</v>
      </c>
      <c r="F10" s="6"/>
      <c r="G10" s="6"/>
      <c r="H10" s="6"/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14" t="s">
        <v>29</v>
      </c>
      <c r="B12" s="9">
        <v>26105000</v>
      </c>
      <c r="C12" s="9">
        <v>31484595</v>
      </c>
      <c r="D12" s="9"/>
      <c r="E12" s="14" t="s">
        <v>100</v>
      </c>
      <c r="F12" s="9">
        <v>115057838</v>
      </c>
      <c r="G12" s="9">
        <v>125087476</v>
      </c>
      <c r="H12" s="9"/>
    </row>
    <row r="13" spans="1:8" ht="15">
      <c r="A13" s="14" t="s">
        <v>21</v>
      </c>
      <c r="B13" s="9">
        <v>38500000</v>
      </c>
      <c r="C13" s="9">
        <v>38500000</v>
      </c>
      <c r="D13" s="9"/>
      <c r="E13" s="14" t="s">
        <v>101</v>
      </c>
      <c r="F13" s="9">
        <v>21945000</v>
      </c>
      <c r="G13" s="9">
        <v>23578519</v>
      </c>
      <c r="H13" s="9"/>
    </row>
    <row r="14" spans="1:8" ht="15">
      <c r="A14" s="14" t="s">
        <v>102</v>
      </c>
      <c r="B14" s="9">
        <v>174779838</v>
      </c>
      <c r="C14" s="9">
        <v>209592974</v>
      </c>
      <c r="D14" s="9"/>
      <c r="E14" s="14" t="s">
        <v>103</v>
      </c>
      <c r="F14" s="9">
        <v>86168000</v>
      </c>
      <c r="G14" s="9">
        <v>118320115</v>
      </c>
      <c r="H14" s="9"/>
    </row>
    <row r="15" spans="1:8" ht="15">
      <c r="A15" s="14" t="s">
        <v>104</v>
      </c>
      <c r="B15" s="9">
        <v>0</v>
      </c>
      <c r="C15" s="9">
        <v>71088996</v>
      </c>
      <c r="D15" s="9"/>
      <c r="E15" s="14" t="s">
        <v>105</v>
      </c>
      <c r="F15" s="9">
        <v>9500000</v>
      </c>
      <c r="G15" s="9">
        <v>10232500</v>
      </c>
      <c r="H15" s="9"/>
    </row>
    <row r="16" spans="1:8" ht="15">
      <c r="A16" s="14" t="s">
        <v>106</v>
      </c>
      <c r="B16" s="9">
        <v>500000</v>
      </c>
      <c r="C16" s="9">
        <v>1470000</v>
      </c>
      <c r="D16" s="9"/>
      <c r="E16" s="14" t="s">
        <v>107</v>
      </c>
      <c r="F16" s="9">
        <v>5950000</v>
      </c>
      <c r="G16" s="9">
        <v>6357502</v>
      </c>
      <c r="H16" s="9"/>
    </row>
    <row r="17" spans="1:8" ht="15">
      <c r="A17" s="14"/>
      <c r="B17" s="9"/>
      <c r="C17" s="9"/>
      <c r="D17" s="9"/>
      <c r="E17" s="9"/>
      <c r="F17" s="9"/>
      <c r="G17" s="9"/>
      <c r="H17" s="9"/>
    </row>
    <row r="18" spans="1:8" ht="15">
      <c r="A18" s="6" t="s">
        <v>108</v>
      </c>
      <c r="B18" s="6">
        <f>SUM(B12:B17)</f>
        <v>239884838</v>
      </c>
      <c r="C18" s="6">
        <f>SUM(C12:C17)</f>
        <v>352136565</v>
      </c>
      <c r="D18" s="6"/>
      <c r="E18" s="6" t="s">
        <v>109</v>
      </c>
      <c r="F18" s="6">
        <f>SUM(F12:F17)</f>
        <v>238620838</v>
      </c>
      <c r="G18" s="6">
        <f>SUM(G12:G17)</f>
        <v>283576112</v>
      </c>
      <c r="H18" s="6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15">
      <c r="A20" s="14" t="s">
        <v>110</v>
      </c>
      <c r="B20" s="9">
        <v>1000000</v>
      </c>
      <c r="C20" s="9">
        <v>1000000</v>
      </c>
      <c r="D20" s="9"/>
      <c r="E20" s="14" t="s">
        <v>111</v>
      </c>
      <c r="F20" s="9">
        <v>9119000</v>
      </c>
      <c r="G20" s="9">
        <v>55120923</v>
      </c>
      <c r="H20" s="9"/>
    </row>
    <row r="21" spans="1:8" ht="15">
      <c r="A21" s="14" t="s">
        <v>112</v>
      </c>
      <c r="B21" s="9">
        <v>0</v>
      </c>
      <c r="C21" s="9">
        <v>3200</v>
      </c>
      <c r="D21" s="9"/>
      <c r="E21" s="14" t="s">
        <v>91</v>
      </c>
      <c r="F21" s="9">
        <v>8028000</v>
      </c>
      <c r="G21" s="9">
        <v>81821061</v>
      </c>
      <c r="H21" s="9"/>
    </row>
    <row r="22" spans="1:8" ht="15">
      <c r="A22" s="6" t="s">
        <v>113</v>
      </c>
      <c r="B22" s="6">
        <f>SUM(B20:B21)</f>
        <v>1000000</v>
      </c>
      <c r="C22" s="6">
        <f>SUM(C20:C21)</f>
        <v>1003200</v>
      </c>
      <c r="D22" s="6"/>
      <c r="E22" s="6" t="s">
        <v>114</v>
      </c>
      <c r="F22" s="6">
        <f>SUM(F20:F21)</f>
        <v>17147000</v>
      </c>
      <c r="G22" s="6">
        <f>SUM(G20:G21)</f>
        <v>136941984</v>
      </c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 t="s">
        <v>115</v>
      </c>
      <c r="B24" s="6">
        <f>SUM(B25:B26)</f>
        <v>16000000</v>
      </c>
      <c r="C24" s="6">
        <f>SUM(C25:C26)</f>
        <v>96699779</v>
      </c>
      <c r="D24" s="6"/>
      <c r="E24" s="6" t="s">
        <v>116</v>
      </c>
      <c r="F24" s="6">
        <f>SUM(F25)</f>
        <v>0</v>
      </c>
      <c r="G24" s="6">
        <v>6176283</v>
      </c>
      <c r="H24" s="6"/>
    </row>
    <row r="25" spans="1:8" ht="15">
      <c r="A25" s="14" t="s">
        <v>117</v>
      </c>
      <c r="B25" s="14">
        <v>6000000</v>
      </c>
      <c r="C25" s="14">
        <v>6000000</v>
      </c>
      <c r="D25" s="14"/>
      <c r="E25" s="14"/>
      <c r="F25" s="14"/>
      <c r="G25" s="14"/>
      <c r="H25" s="14"/>
    </row>
    <row r="26" spans="1:8" ht="15">
      <c r="A26" s="14" t="s">
        <v>118</v>
      </c>
      <c r="B26" s="9">
        <v>10000000</v>
      </c>
      <c r="C26" s="9">
        <v>90699779</v>
      </c>
      <c r="D26" s="9"/>
      <c r="E26" s="9"/>
      <c r="F26" s="9"/>
      <c r="G26" s="9"/>
      <c r="H26" s="9"/>
    </row>
    <row r="27" spans="1:8" ht="15">
      <c r="A27" s="14"/>
      <c r="B27" s="9"/>
      <c r="C27" s="9"/>
      <c r="D27" s="9"/>
      <c r="E27" s="6" t="s">
        <v>119</v>
      </c>
      <c r="F27" s="6">
        <v>1117000</v>
      </c>
      <c r="G27" s="9">
        <v>23145165</v>
      </c>
      <c r="H27" s="9"/>
    </row>
    <row r="28" spans="1:8" ht="15">
      <c r="A28" s="9"/>
      <c r="B28" s="9"/>
      <c r="C28" s="9"/>
      <c r="D28" s="9"/>
      <c r="E28" s="9"/>
      <c r="F28" s="9"/>
      <c r="G28" s="9"/>
      <c r="H28" s="9"/>
    </row>
    <row r="29" spans="1:8" ht="15">
      <c r="A29" s="6" t="s">
        <v>120</v>
      </c>
      <c r="B29" s="6">
        <f>B18+B22+B27+B24</f>
        <v>256884838</v>
      </c>
      <c r="C29" s="6">
        <f>C18+C22+C27+C24</f>
        <v>449839544</v>
      </c>
      <c r="D29" s="9"/>
      <c r="E29" s="6" t="s">
        <v>121</v>
      </c>
      <c r="F29" s="6">
        <f>F18+F22+F24+F27</f>
        <v>256884838</v>
      </c>
      <c r="G29" s="6">
        <f>G18+G22+G24+G27</f>
        <v>449839544</v>
      </c>
      <c r="H29" s="9"/>
    </row>
  </sheetData>
  <sheetProtection/>
  <mergeCells count="4">
    <mergeCell ref="A2:B2"/>
    <mergeCell ref="B5:G5"/>
    <mergeCell ref="G7:H7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.00390625" style="0" customWidth="1"/>
    <col min="2" max="2" width="36.57421875" style="0" customWidth="1"/>
    <col min="3" max="3" width="10.7109375" style="0" customWidth="1"/>
  </cols>
  <sheetData>
    <row r="1" spans="1:2" ht="15">
      <c r="A1" s="61" t="s">
        <v>203</v>
      </c>
      <c r="B1" s="61"/>
    </row>
    <row r="2" spans="1:2" ht="15">
      <c r="A2" s="67" t="s">
        <v>142</v>
      </c>
      <c r="B2" s="67"/>
    </row>
    <row r="3" spans="1:6" ht="15">
      <c r="A3" s="71"/>
      <c r="B3" s="71"/>
      <c r="C3" s="1"/>
      <c r="D3" s="1"/>
      <c r="E3" s="1"/>
      <c r="F3" s="1"/>
    </row>
    <row r="4" spans="1:6" ht="15">
      <c r="A4" s="42"/>
      <c r="B4" s="42"/>
      <c r="C4" s="43"/>
      <c r="D4" s="1"/>
      <c r="E4" s="1"/>
      <c r="F4" s="1"/>
    </row>
    <row r="5" spans="1:6" ht="15">
      <c r="A5" s="60" t="s">
        <v>159</v>
      </c>
      <c r="B5" s="60"/>
      <c r="C5" s="60"/>
      <c r="D5" s="60"/>
      <c r="E5" s="60"/>
      <c r="F5" s="60"/>
    </row>
    <row r="6" spans="1:6" ht="15">
      <c r="A6" s="60"/>
      <c r="B6" s="60"/>
      <c r="C6" s="60"/>
      <c r="D6" s="60"/>
      <c r="E6" s="60"/>
      <c r="F6" s="60"/>
    </row>
    <row r="7" spans="1:6" ht="15.75">
      <c r="A7" s="44"/>
      <c r="B7" s="44"/>
      <c r="C7" s="44"/>
      <c r="D7" s="44"/>
      <c r="E7" s="44"/>
      <c r="F7" s="44"/>
    </row>
    <row r="8" spans="1:6" ht="15.75">
      <c r="A8" s="44"/>
      <c r="B8" s="44"/>
      <c r="C8" s="44"/>
      <c r="D8" s="44"/>
      <c r="E8" s="44"/>
      <c r="F8" s="44"/>
    </row>
    <row r="9" spans="1:6" ht="15">
      <c r="A9" s="2"/>
      <c r="B9" s="3"/>
      <c r="C9" s="45"/>
      <c r="D9" s="72" t="s">
        <v>122</v>
      </c>
      <c r="E9" s="72"/>
      <c r="F9" s="72"/>
    </row>
    <row r="10" spans="1:6" ht="15">
      <c r="A10" s="5" t="s">
        <v>1</v>
      </c>
      <c r="B10" s="5" t="s">
        <v>2</v>
      </c>
      <c r="C10" s="46" t="s">
        <v>123</v>
      </c>
      <c r="D10" s="6" t="s">
        <v>124</v>
      </c>
      <c r="E10" s="6" t="s">
        <v>125</v>
      </c>
      <c r="F10" s="6" t="s">
        <v>89</v>
      </c>
    </row>
    <row r="11" spans="1:6" ht="15">
      <c r="A11" s="7"/>
      <c r="B11" s="8"/>
      <c r="C11" s="8"/>
      <c r="D11" s="9"/>
      <c r="E11" s="9"/>
      <c r="F11" s="9"/>
    </row>
    <row r="12" spans="1:6" ht="15">
      <c r="A12" s="10"/>
      <c r="B12" s="11" t="s">
        <v>3</v>
      </c>
      <c r="C12" s="18"/>
      <c r="D12" s="9"/>
      <c r="E12" s="9"/>
      <c r="F12" s="9"/>
    </row>
    <row r="13" spans="1:6" ht="15">
      <c r="A13" s="10">
        <v>1</v>
      </c>
      <c r="B13" s="10" t="s">
        <v>4</v>
      </c>
      <c r="C13" s="9">
        <v>68551</v>
      </c>
      <c r="D13" s="9"/>
      <c r="E13" s="9"/>
      <c r="F13" s="9">
        <f>SUM(C13:E13)</f>
        <v>68551</v>
      </c>
    </row>
    <row r="14" spans="1:6" ht="15">
      <c r="A14" s="10">
        <v>2</v>
      </c>
      <c r="B14" s="10" t="s">
        <v>5</v>
      </c>
      <c r="C14" s="9">
        <v>45130</v>
      </c>
      <c r="D14" s="9"/>
      <c r="E14" s="9"/>
      <c r="F14" s="9">
        <f aca="true" t="shared" si="0" ref="F14:F75">SUM(C14:E14)</f>
        <v>45130</v>
      </c>
    </row>
    <row r="15" spans="1:6" ht="25.5">
      <c r="A15" s="10">
        <v>3</v>
      </c>
      <c r="B15" s="10" t="s">
        <v>6</v>
      </c>
      <c r="C15" s="9">
        <v>53933</v>
      </c>
      <c r="D15" s="9"/>
      <c r="E15" s="9"/>
      <c r="F15" s="9">
        <f t="shared" si="0"/>
        <v>53933</v>
      </c>
    </row>
    <row r="16" spans="1:6" ht="15">
      <c r="A16" s="10">
        <v>4</v>
      </c>
      <c r="B16" s="10" t="s">
        <v>7</v>
      </c>
      <c r="C16" s="9">
        <v>3292</v>
      </c>
      <c r="D16" s="9"/>
      <c r="E16" s="9"/>
      <c r="F16" s="9">
        <f t="shared" si="0"/>
        <v>3292</v>
      </c>
    </row>
    <row r="17" spans="1:6" ht="15">
      <c r="A17" s="10">
        <v>5</v>
      </c>
      <c r="B17" s="10" t="s">
        <v>8</v>
      </c>
      <c r="C17" s="9">
        <v>8991</v>
      </c>
      <c r="D17" s="9"/>
      <c r="E17" s="9"/>
      <c r="F17" s="9">
        <f t="shared" si="0"/>
        <v>8991</v>
      </c>
    </row>
    <row r="18" spans="1:6" ht="15">
      <c r="A18" s="10">
        <v>6</v>
      </c>
      <c r="B18" s="10" t="s">
        <v>9</v>
      </c>
      <c r="C18" s="9">
        <v>1398</v>
      </c>
      <c r="D18" s="9"/>
      <c r="E18" s="9"/>
      <c r="F18" s="9">
        <f t="shared" si="0"/>
        <v>1398</v>
      </c>
    </row>
    <row r="19" spans="1:6" ht="15">
      <c r="A19" s="10">
        <v>7</v>
      </c>
      <c r="B19" s="12" t="s">
        <v>10</v>
      </c>
      <c r="C19" s="13">
        <f>SUM(C13:C18)</f>
        <v>181295</v>
      </c>
      <c r="D19" s="13">
        <f>SUM(D13:D18)</f>
        <v>0</v>
      </c>
      <c r="E19" s="13">
        <f>SUM(E13:E18)</f>
        <v>0</v>
      </c>
      <c r="F19" s="9">
        <f t="shared" si="0"/>
        <v>181295</v>
      </c>
    </row>
    <row r="20" spans="1:6" ht="25.5">
      <c r="A20" s="10">
        <v>8</v>
      </c>
      <c r="B20" s="10" t="s">
        <v>11</v>
      </c>
      <c r="C20" s="9">
        <v>27542</v>
      </c>
      <c r="D20" s="9">
        <v>756</v>
      </c>
      <c r="E20" s="9"/>
      <c r="F20" s="9">
        <f t="shared" si="0"/>
        <v>28298</v>
      </c>
    </row>
    <row r="21" spans="1:6" ht="15">
      <c r="A21" s="10">
        <v>9</v>
      </c>
      <c r="B21" s="12" t="s">
        <v>12</v>
      </c>
      <c r="C21" s="13">
        <f>SUM(C19:C20)</f>
        <v>208837</v>
      </c>
      <c r="D21" s="13">
        <f>SUM(D19:D20)</f>
        <v>756</v>
      </c>
      <c r="E21" s="13">
        <f>SUM(E19:E20)</f>
        <v>0</v>
      </c>
      <c r="F21" s="13">
        <f>SUM(F19:F20)</f>
        <v>209593</v>
      </c>
    </row>
    <row r="22" spans="1:6" ht="15">
      <c r="A22" s="10">
        <v>10</v>
      </c>
      <c r="B22" s="12" t="s">
        <v>126</v>
      </c>
      <c r="C22" s="13">
        <v>71089</v>
      </c>
      <c r="D22" s="13">
        <v>0</v>
      </c>
      <c r="E22" s="13">
        <v>0</v>
      </c>
      <c r="F22" s="9">
        <f t="shared" si="0"/>
        <v>71089</v>
      </c>
    </row>
    <row r="23" spans="1:6" ht="25.5">
      <c r="A23" s="10">
        <v>11</v>
      </c>
      <c r="B23" s="10" t="s">
        <v>14</v>
      </c>
      <c r="C23" s="14">
        <v>6000</v>
      </c>
      <c r="D23" s="15"/>
      <c r="E23" s="15"/>
      <c r="F23" s="9">
        <f t="shared" si="0"/>
        <v>6000</v>
      </c>
    </row>
    <row r="24" spans="1:6" ht="25.5">
      <c r="A24" s="10">
        <v>12</v>
      </c>
      <c r="B24" s="10" t="s">
        <v>15</v>
      </c>
      <c r="C24" s="14">
        <v>25000</v>
      </c>
      <c r="D24" s="15"/>
      <c r="E24" s="15"/>
      <c r="F24" s="9">
        <f t="shared" si="0"/>
        <v>25000</v>
      </c>
    </row>
    <row r="25" spans="1:6" ht="15">
      <c r="A25" s="10">
        <v>13</v>
      </c>
      <c r="B25" s="10" t="s">
        <v>16</v>
      </c>
      <c r="C25" s="14">
        <v>6000</v>
      </c>
      <c r="D25" s="15"/>
      <c r="E25" s="15"/>
      <c r="F25" s="9">
        <f t="shared" si="0"/>
        <v>6000</v>
      </c>
    </row>
    <row r="26" spans="1:6" ht="25.5">
      <c r="A26" s="10">
        <v>14</v>
      </c>
      <c r="B26" s="10" t="s">
        <v>19</v>
      </c>
      <c r="C26" s="14">
        <v>500</v>
      </c>
      <c r="D26" s="14"/>
      <c r="E26" s="14"/>
      <c r="F26" s="9">
        <f t="shared" si="0"/>
        <v>500</v>
      </c>
    </row>
    <row r="27" spans="1:6" ht="15">
      <c r="A27" s="10">
        <v>15</v>
      </c>
      <c r="B27" s="10" t="s">
        <v>127</v>
      </c>
      <c r="C27" s="14">
        <v>1000</v>
      </c>
      <c r="D27" s="14"/>
      <c r="E27" s="14"/>
      <c r="F27" s="9">
        <f t="shared" si="0"/>
        <v>1000</v>
      </c>
    </row>
    <row r="28" spans="1:6" ht="15">
      <c r="A28" s="10">
        <v>16</v>
      </c>
      <c r="B28" s="12" t="s">
        <v>21</v>
      </c>
      <c r="C28" s="13">
        <f>SUM(C23+C24+C25+C26+C27)</f>
        <v>38500</v>
      </c>
      <c r="D28" s="13">
        <f>SUM(D23+D24+D25+D26+D27)</f>
        <v>0</v>
      </c>
      <c r="E28" s="13">
        <f>SUM(E23+E24+E25+E26+E27)</f>
        <v>0</v>
      </c>
      <c r="F28" s="13">
        <f>SUM(F23+F24+F25+F26+F27)</f>
        <v>38500</v>
      </c>
    </row>
    <row r="29" spans="1:6" ht="25.5">
      <c r="A29" s="10">
        <v>17</v>
      </c>
      <c r="B29" s="10" t="s">
        <v>23</v>
      </c>
      <c r="C29" s="9">
        <v>3081</v>
      </c>
      <c r="D29" s="9">
        <v>0</v>
      </c>
      <c r="E29" s="9"/>
      <c r="F29" s="9">
        <f t="shared" si="0"/>
        <v>3081</v>
      </c>
    </row>
    <row r="30" spans="1:6" ht="38.25">
      <c r="A30" s="10">
        <v>18</v>
      </c>
      <c r="B30" s="10" t="s">
        <v>24</v>
      </c>
      <c r="C30" s="9">
        <v>9290</v>
      </c>
      <c r="D30" s="9">
        <v>0</v>
      </c>
      <c r="E30" s="9"/>
      <c r="F30" s="9">
        <f t="shared" si="0"/>
        <v>9290</v>
      </c>
    </row>
    <row r="31" spans="1:6" ht="25.5">
      <c r="A31" s="10">
        <v>19</v>
      </c>
      <c r="B31" s="10" t="s">
        <v>128</v>
      </c>
      <c r="C31" s="9">
        <v>2500</v>
      </c>
      <c r="D31" s="9"/>
      <c r="E31" s="9"/>
      <c r="F31" s="9">
        <f t="shared" si="0"/>
        <v>2500</v>
      </c>
    </row>
    <row r="32" spans="1:6" ht="25.5">
      <c r="A32" s="10">
        <v>20</v>
      </c>
      <c r="B32" s="10" t="s">
        <v>26</v>
      </c>
      <c r="C32" s="9">
        <v>3950</v>
      </c>
      <c r="D32" s="9"/>
      <c r="E32" s="9">
        <v>3500</v>
      </c>
      <c r="F32" s="9">
        <f t="shared" si="0"/>
        <v>7450</v>
      </c>
    </row>
    <row r="33" spans="1:6" ht="25.5">
      <c r="A33" s="10">
        <v>21</v>
      </c>
      <c r="B33" s="10" t="s">
        <v>27</v>
      </c>
      <c r="C33" s="9">
        <v>1907</v>
      </c>
      <c r="D33" s="9">
        <v>0</v>
      </c>
      <c r="E33" s="9">
        <v>1100</v>
      </c>
      <c r="F33" s="9">
        <f t="shared" si="0"/>
        <v>3007</v>
      </c>
    </row>
    <row r="34" spans="1:6" ht="15">
      <c r="A34" s="10">
        <v>22</v>
      </c>
      <c r="B34" s="10" t="s">
        <v>137</v>
      </c>
      <c r="C34" s="9">
        <v>946</v>
      </c>
      <c r="D34" s="9">
        <v>0</v>
      </c>
      <c r="E34" s="9">
        <v>2189</v>
      </c>
      <c r="F34" s="9">
        <f t="shared" si="0"/>
        <v>3135</v>
      </c>
    </row>
    <row r="35" spans="1:6" ht="25.5">
      <c r="A35" s="10"/>
      <c r="B35" s="10" t="s">
        <v>162</v>
      </c>
      <c r="C35" s="9">
        <v>1999</v>
      </c>
      <c r="D35" s="9"/>
      <c r="E35" s="9"/>
      <c r="F35" s="9"/>
    </row>
    <row r="36" spans="1:6" ht="25.5">
      <c r="A36" s="10">
        <v>23</v>
      </c>
      <c r="B36" s="10" t="s">
        <v>28</v>
      </c>
      <c r="C36" s="9">
        <v>423</v>
      </c>
      <c r="D36" s="9"/>
      <c r="E36" s="9">
        <v>600</v>
      </c>
      <c r="F36" s="9">
        <f t="shared" si="0"/>
        <v>1023</v>
      </c>
    </row>
    <row r="37" spans="1:6" ht="15">
      <c r="A37" s="10">
        <v>24</v>
      </c>
      <c r="B37" s="12" t="s">
        <v>29</v>
      </c>
      <c r="C37" s="13">
        <f>SUM(C29:C36)</f>
        <v>24096</v>
      </c>
      <c r="D37" s="13">
        <f>SUM(D29:D36)</f>
        <v>0</v>
      </c>
      <c r="E37" s="13">
        <f>SUM(E29:E36)</f>
        <v>7389</v>
      </c>
      <c r="F37" s="9">
        <f t="shared" si="0"/>
        <v>31485</v>
      </c>
    </row>
    <row r="38" spans="1:6" ht="15">
      <c r="A38" s="10"/>
      <c r="B38" s="12" t="s">
        <v>163</v>
      </c>
      <c r="C38" s="13">
        <v>3</v>
      </c>
      <c r="D38" s="13"/>
      <c r="E38" s="13"/>
      <c r="F38" s="9">
        <f t="shared" si="0"/>
        <v>3</v>
      </c>
    </row>
    <row r="39" spans="1:6" ht="15">
      <c r="A39" s="10">
        <v>25</v>
      </c>
      <c r="B39" s="12" t="s">
        <v>129</v>
      </c>
      <c r="C39" s="13">
        <f>SUM(C38)</f>
        <v>3</v>
      </c>
      <c r="D39" s="13"/>
      <c r="E39" s="13"/>
      <c r="F39" s="15">
        <f t="shared" si="0"/>
        <v>3</v>
      </c>
    </row>
    <row r="40" spans="1:6" ht="38.25">
      <c r="A40" s="10">
        <v>26</v>
      </c>
      <c r="B40" s="10" t="s">
        <v>69</v>
      </c>
      <c r="C40" s="14">
        <v>1470</v>
      </c>
      <c r="D40" s="14"/>
      <c r="E40" s="14"/>
      <c r="F40" s="9">
        <f t="shared" si="0"/>
        <v>1470</v>
      </c>
    </row>
    <row r="41" spans="1:6" ht="15">
      <c r="A41" s="10">
        <v>27</v>
      </c>
      <c r="B41" s="12" t="s">
        <v>32</v>
      </c>
      <c r="C41" s="15">
        <f>SUM(C40)</f>
        <v>1470</v>
      </c>
      <c r="D41" s="15"/>
      <c r="E41" s="15"/>
      <c r="F41" s="9">
        <f t="shared" si="0"/>
        <v>1470</v>
      </c>
    </row>
    <row r="42" spans="1:6" ht="25.5">
      <c r="A42" s="10">
        <v>28</v>
      </c>
      <c r="B42" s="10" t="s">
        <v>33</v>
      </c>
      <c r="C42" s="14">
        <v>1000</v>
      </c>
      <c r="D42" s="15"/>
      <c r="E42" s="15"/>
      <c r="F42" s="9">
        <f t="shared" si="0"/>
        <v>1000</v>
      </c>
    </row>
    <row r="43" spans="1:6" ht="25.5">
      <c r="A43" s="10">
        <v>29</v>
      </c>
      <c r="B43" s="12" t="s">
        <v>34</v>
      </c>
      <c r="C43" s="13">
        <f>SUM(C42)</f>
        <v>1000</v>
      </c>
      <c r="D43" s="13">
        <f>SUM(D42)</f>
        <v>0</v>
      </c>
      <c r="E43" s="13">
        <f>SUM(E42)</f>
        <v>0</v>
      </c>
      <c r="F43" s="9">
        <f t="shared" si="0"/>
        <v>1000</v>
      </c>
    </row>
    <row r="44" spans="1:6" ht="15">
      <c r="A44" s="10">
        <v>30</v>
      </c>
      <c r="B44" s="16" t="s">
        <v>35</v>
      </c>
      <c r="C44" s="17">
        <f>C21+C28+C37+C41+C43+C39+C22</f>
        <v>344995</v>
      </c>
      <c r="D44" s="17">
        <f>D21+D28+D37+D41+D43+D39+D22</f>
        <v>756</v>
      </c>
      <c r="E44" s="17">
        <f>E21+E28+E37+E41+E43+E39+E22</f>
        <v>7389</v>
      </c>
      <c r="F44" s="17">
        <f>F21+F28+F37+F41+F43+F39+F22</f>
        <v>353140</v>
      </c>
    </row>
    <row r="45" spans="1:6" ht="15">
      <c r="A45" s="10">
        <v>31</v>
      </c>
      <c r="B45" s="10" t="s">
        <v>130</v>
      </c>
      <c r="C45" s="18">
        <v>6000</v>
      </c>
      <c r="D45" s="18"/>
      <c r="E45" s="18"/>
      <c r="F45" s="18">
        <f>SUM(C45:E45)</f>
        <v>6000</v>
      </c>
    </row>
    <row r="46" spans="1:6" ht="25.5">
      <c r="A46" s="10">
        <v>32</v>
      </c>
      <c r="B46" s="10" t="s">
        <v>131</v>
      </c>
      <c r="C46" s="14"/>
      <c r="D46" s="14"/>
      <c r="E46" s="14"/>
      <c r="F46" s="9">
        <f t="shared" si="0"/>
        <v>0</v>
      </c>
    </row>
    <row r="47" spans="1:6" ht="15">
      <c r="A47" s="10">
        <v>33</v>
      </c>
      <c r="B47" s="10" t="s">
        <v>38</v>
      </c>
      <c r="C47" s="14">
        <v>89447</v>
      </c>
      <c r="D47" s="14">
        <v>786</v>
      </c>
      <c r="E47" s="14">
        <v>466</v>
      </c>
      <c r="F47" s="9">
        <f t="shared" si="0"/>
        <v>90699</v>
      </c>
    </row>
    <row r="48" spans="1:6" ht="15">
      <c r="A48" s="10">
        <v>34</v>
      </c>
      <c r="B48" s="10" t="s">
        <v>39</v>
      </c>
      <c r="C48" s="14"/>
      <c r="D48" s="14">
        <v>47374</v>
      </c>
      <c r="E48" s="14">
        <v>76111</v>
      </c>
      <c r="F48" s="9">
        <f t="shared" si="0"/>
        <v>123485</v>
      </c>
    </row>
    <row r="49" spans="1:6" ht="15">
      <c r="A49" s="10">
        <v>35</v>
      </c>
      <c r="B49" s="16" t="s">
        <v>40</v>
      </c>
      <c r="C49" s="17">
        <f>SUM(C45:C48)</f>
        <v>95447</v>
      </c>
      <c r="D49" s="17">
        <f>SUM(D45:D48)</f>
        <v>48160</v>
      </c>
      <c r="E49" s="17">
        <f>SUM(E45:E48)</f>
        <v>76577</v>
      </c>
      <c r="F49" s="17">
        <f>SUM(F45:F48)-F48</f>
        <v>96699</v>
      </c>
    </row>
    <row r="50" spans="1:6" ht="15">
      <c r="A50" s="10">
        <v>36</v>
      </c>
      <c r="B50" s="16"/>
      <c r="C50" s="17"/>
      <c r="D50" s="17"/>
      <c r="E50" s="17"/>
      <c r="F50" s="9">
        <f t="shared" si="0"/>
        <v>0</v>
      </c>
    </row>
    <row r="51" spans="1:6" ht="15">
      <c r="A51" s="10">
        <v>37</v>
      </c>
      <c r="B51" s="11" t="s">
        <v>41</v>
      </c>
      <c r="C51" s="19">
        <f>C44+C49</f>
        <v>440442</v>
      </c>
      <c r="D51" s="19">
        <f>D44+D49</f>
        <v>48916</v>
      </c>
      <c r="E51" s="19">
        <f>E44+E49</f>
        <v>83966</v>
      </c>
      <c r="F51" s="6">
        <f>SUM(C51:E51)-F48</f>
        <v>449839</v>
      </c>
    </row>
    <row r="52" spans="1:6" ht="15">
      <c r="A52" s="9"/>
      <c r="B52" s="9"/>
      <c r="C52" s="9"/>
      <c r="D52" s="9"/>
      <c r="E52" s="9"/>
      <c r="F52" s="9">
        <f t="shared" si="0"/>
        <v>0</v>
      </c>
    </row>
    <row r="53" spans="1:6" ht="15">
      <c r="A53" s="9"/>
      <c r="B53" s="6" t="s">
        <v>42</v>
      </c>
      <c r="C53" s="9"/>
      <c r="D53" s="9"/>
      <c r="E53" s="9"/>
      <c r="F53" s="9">
        <f t="shared" si="0"/>
        <v>0</v>
      </c>
    </row>
    <row r="54" spans="1:6" ht="15">
      <c r="A54" s="6" t="s">
        <v>43</v>
      </c>
      <c r="B54" s="6" t="s">
        <v>44</v>
      </c>
      <c r="C54" s="6">
        <f>SUM(C55:C59)</f>
        <v>151711</v>
      </c>
      <c r="D54" s="6">
        <f>SUM(D55:D58)</f>
        <v>48286</v>
      </c>
      <c r="E54" s="6">
        <f>SUM(E55:E59)</f>
        <v>83579</v>
      </c>
      <c r="F54" s="6">
        <f t="shared" si="0"/>
        <v>283576</v>
      </c>
    </row>
    <row r="55" spans="1:6" ht="15">
      <c r="A55" s="9"/>
      <c r="B55" s="9" t="s">
        <v>45</v>
      </c>
      <c r="C55" s="9">
        <v>44309</v>
      </c>
      <c r="D55" s="9">
        <v>33082</v>
      </c>
      <c r="E55" s="9">
        <v>47696</v>
      </c>
      <c r="F55" s="9">
        <f t="shared" si="0"/>
        <v>125087</v>
      </c>
    </row>
    <row r="56" spans="1:6" ht="15">
      <c r="A56" s="9"/>
      <c r="B56" s="9" t="s">
        <v>46</v>
      </c>
      <c r="C56" s="9">
        <v>7973</v>
      </c>
      <c r="D56" s="9">
        <v>6159</v>
      </c>
      <c r="E56" s="9">
        <v>9446</v>
      </c>
      <c r="F56" s="9">
        <f t="shared" si="0"/>
        <v>23578</v>
      </c>
    </row>
    <row r="57" spans="1:6" ht="15">
      <c r="A57" s="9"/>
      <c r="B57" s="9" t="s">
        <v>47</v>
      </c>
      <c r="C57" s="9">
        <v>82838</v>
      </c>
      <c r="D57" s="9">
        <v>9045</v>
      </c>
      <c r="E57" s="9">
        <v>26437</v>
      </c>
      <c r="F57" s="9">
        <f t="shared" si="0"/>
        <v>118320</v>
      </c>
    </row>
    <row r="58" spans="1:6" ht="15">
      <c r="A58" s="9"/>
      <c r="B58" s="9" t="s">
        <v>48</v>
      </c>
      <c r="C58" s="9">
        <v>10233</v>
      </c>
      <c r="D58" s="9"/>
      <c r="E58" s="9"/>
      <c r="F58" s="9">
        <f t="shared" si="0"/>
        <v>10233</v>
      </c>
    </row>
    <row r="59" spans="1:6" ht="15">
      <c r="A59" s="9"/>
      <c r="B59" s="9" t="s">
        <v>49</v>
      </c>
      <c r="C59" s="9">
        <v>6358</v>
      </c>
      <c r="D59" s="9"/>
      <c r="E59" s="9"/>
      <c r="F59" s="9">
        <f t="shared" si="0"/>
        <v>6358</v>
      </c>
    </row>
    <row r="60" spans="1:6" ht="15">
      <c r="A60" s="9"/>
      <c r="B60" s="9"/>
      <c r="C60" s="9"/>
      <c r="D60" s="9"/>
      <c r="E60" s="9"/>
      <c r="F60" s="9"/>
    </row>
    <row r="61" spans="1:6" ht="15">
      <c r="A61" s="6" t="s">
        <v>50</v>
      </c>
      <c r="B61" s="6" t="s">
        <v>51</v>
      </c>
      <c r="C61" s="6">
        <f>SUM(C62:C63)</f>
        <v>135925</v>
      </c>
      <c r="D61" s="6">
        <f>SUM(D62:D63)</f>
        <v>630</v>
      </c>
      <c r="E61" s="6">
        <f>SUM(E62:E63)</f>
        <v>387</v>
      </c>
      <c r="F61" s="6">
        <f t="shared" si="0"/>
        <v>136942</v>
      </c>
    </row>
    <row r="62" spans="1:6" ht="15">
      <c r="A62" s="9"/>
      <c r="B62" s="9" t="s">
        <v>52</v>
      </c>
      <c r="C62" s="9">
        <v>54104</v>
      </c>
      <c r="D62" s="9">
        <v>630</v>
      </c>
      <c r="E62" s="9">
        <v>387</v>
      </c>
      <c r="F62" s="57">
        <f t="shared" si="0"/>
        <v>55121</v>
      </c>
    </row>
    <row r="63" spans="1:6" ht="15">
      <c r="A63" s="9"/>
      <c r="B63" s="9" t="s">
        <v>53</v>
      </c>
      <c r="C63" s="9">
        <v>81821</v>
      </c>
      <c r="D63" s="9">
        <v>0</v>
      </c>
      <c r="E63" s="9">
        <v>0</v>
      </c>
      <c r="F63" s="9">
        <f t="shared" si="0"/>
        <v>81821</v>
      </c>
    </row>
    <row r="64" spans="1:6" ht="15">
      <c r="A64" s="9"/>
      <c r="B64" s="9"/>
      <c r="C64" s="9"/>
      <c r="D64" s="9"/>
      <c r="E64" s="9"/>
      <c r="F64" s="9">
        <f t="shared" si="0"/>
        <v>0</v>
      </c>
    </row>
    <row r="65" spans="1:6" ht="15">
      <c r="A65" s="6" t="s">
        <v>54</v>
      </c>
      <c r="B65" s="6" t="s">
        <v>55</v>
      </c>
      <c r="C65" s="9">
        <v>0</v>
      </c>
      <c r="D65" s="9">
        <v>0</v>
      </c>
      <c r="E65" s="9">
        <v>0</v>
      </c>
      <c r="F65" s="9">
        <f t="shared" si="0"/>
        <v>0</v>
      </c>
    </row>
    <row r="66" spans="1:6" ht="15">
      <c r="A66" s="9"/>
      <c r="B66" s="9" t="s">
        <v>56</v>
      </c>
      <c r="C66" s="9">
        <v>0</v>
      </c>
      <c r="D66" s="9"/>
      <c r="E66" s="9"/>
      <c r="F66" s="9">
        <v>0</v>
      </c>
    </row>
    <row r="67" spans="1:6" ht="15">
      <c r="A67" s="9"/>
      <c r="B67" s="9"/>
      <c r="C67" s="9"/>
      <c r="D67" s="9"/>
      <c r="E67" s="9"/>
      <c r="F67" s="9">
        <f t="shared" si="0"/>
        <v>0</v>
      </c>
    </row>
    <row r="68" spans="1:6" ht="15">
      <c r="A68" s="6" t="s">
        <v>57</v>
      </c>
      <c r="B68" s="6" t="s">
        <v>58</v>
      </c>
      <c r="C68" s="6">
        <f>SUM(C69:C70)</f>
        <v>23145</v>
      </c>
      <c r="D68" s="9">
        <v>0</v>
      </c>
      <c r="E68" s="9">
        <v>0</v>
      </c>
      <c r="F68" s="6">
        <f t="shared" si="0"/>
        <v>23145</v>
      </c>
    </row>
    <row r="69" spans="1:6" ht="15">
      <c r="A69" s="9"/>
      <c r="B69" s="9" t="s">
        <v>59</v>
      </c>
      <c r="C69" s="9">
        <v>23145</v>
      </c>
      <c r="D69" s="9"/>
      <c r="E69" s="9"/>
      <c r="F69" s="9">
        <v>23145</v>
      </c>
    </row>
    <row r="70" spans="1:6" ht="15">
      <c r="A70" s="9"/>
      <c r="B70" s="9" t="s">
        <v>60</v>
      </c>
      <c r="C70" s="9"/>
      <c r="D70" s="9"/>
      <c r="E70" s="9"/>
      <c r="F70" s="9">
        <f t="shared" si="0"/>
        <v>0</v>
      </c>
    </row>
    <row r="71" spans="1:6" ht="15">
      <c r="A71" s="9"/>
      <c r="B71" s="9"/>
      <c r="C71" s="9"/>
      <c r="D71" s="9"/>
      <c r="E71" s="9"/>
      <c r="F71" s="9">
        <f t="shared" si="0"/>
        <v>0</v>
      </c>
    </row>
    <row r="72" spans="1:6" ht="15">
      <c r="A72" s="6" t="s">
        <v>61</v>
      </c>
      <c r="B72" s="6" t="s">
        <v>62</v>
      </c>
      <c r="C72" s="6">
        <f>SUM(C73:C75)</f>
        <v>129661</v>
      </c>
      <c r="D72" s="6">
        <f>SUM(D73:D75)</f>
        <v>0</v>
      </c>
      <c r="E72" s="6">
        <f>SUM(E73:E75)</f>
        <v>0</v>
      </c>
      <c r="F72" s="6">
        <f>SUM(F73:F75)</f>
        <v>129661</v>
      </c>
    </row>
    <row r="73" spans="1:6" ht="15">
      <c r="A73" s="9"/>
      <c r="B73" s="9" t="s">
        <v>63</v>
      </c>
      <c r="C73" s="9">
        <v>123485</v>
      </c>
      <c r="D73" s="9"/>
      <c r="E73" s="9"/>
      <c r="F73" s="9">
        <f t="shared" si="0"/>
        <v>123485</v>
      </c>
    </row>
    <row r="74" spans="1:6" ht="15">
      <c r="A74" s="9"/>
      <c r="B74" s="14" t="s">
        <v>132</v>
      </c>
      <c r="C74" s="9">
        <v>0</v>
      </c>
      <c r="D74" s="9"/>
      <c r="E74" s="9"/>
      <c r="F74" s="9">
        <f t="shared" si="0"/>
        <v>0</v>
      </c>
    </row>
    <row r="75" spans="1:6" ht="15">
      <c r="A75" s="9"/>
      <c r="B75" s="9" t="s">
        <v>138</v>
      </c>
      <c r="C75" s="9">
        <v>6176</v>
      </c>
      <c r="D75" s="9"/>
      <c r="E75" s="9"/>
      <c r="F75" s="9">
        <f t="shared" si="0"/>
        <v>6176</v>
      </c>
    </row>
    <row r="76" spans="1:6" ht="15">
      <c r="A76" s="9"/>
      <c r="B76" s="9"/>
      <c r="C76" s="9"/>
      <c r="D76" s="9"/>
      <c r="E76" s="9"/>
      <c r="F76" s="9"/>
    </row>
    <row r="77" spans="1:6" ht="15">
      <c r="A77" s="6" t="s">
        <v>65</v>
      </c>
      <c r="B77" s="6" t="s">
        <v>66</v>
      </c>
      <c r="C77" s="6">
        <f>C54+C61+C65+C68+C72</f>
        <v>440442</v>
      </c>
      <c r="D77" s="6">
        <f>D54+D61+D65+D68+D72</f>
        <v>48916</v>
      </c>
      <c r="E77" s="6">
        <f>E54+E61+E65+E68+E72</f>
        <v>83966</v>
      </c>
      <c r="F77" s="6">
        <f>SUM(C77:E77)-F73</f>
        <v>449839</v>
      </c>
    </row>
  </sheetData>
  <sheetProtection/>
  <mergeCells count="5">
    <mergeCell ref="A1:B1"/>
    <mergeCell ref="A2:B2"/>
    <mergeCell ref="A3:B3"/>
    <mergeCell ref="A5:F6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Rádóczki Lászlóné</cp:lastModifiedBy>
  <cp:lastPrinted>2019-10-08T12:27:33Z</cp:lastPrinted>
  <dcterms:created xsi:type="dcterms:W3CDTF">2019-07-19T06:14:35Z</dcterms:created>
  <dcterms:modified xsi:type="dcterms:W3CDTF">2019-10-08T12:27:44Z</dcterms:modified>
  <cp:category/>
  <cp:version/>
  <cp:contentType/>
  <cp:contentStatus/>
</cp:coreProperties>
</file>