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fileSharing readOnlyRecommended="1" userName="Dr Nagy Artúr" algorithmName="SHA-512" hashValue="X8Sxd3pvgHzKEmf852u3BdXkeBTS8xrhNbEeYabufSdbH4T7Ww6sSsJHtr4A2h4B4+HHc9dUBRbM3JXlmwyLGg==" saltValue="mER4girwnaUt2/e8/D3CsA==" spinCount="10000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!                  JKV 2018  mappa\MÁJUSI  2.    mappa\Felpéc mappa\ELKÜLDÖTT RENDELETEK mappa\"/>
    </mc:Choice>
  </mc:AlternateContent>
  <xr:revisionPtr revIDLastSave="0" documentId="8_{AC099545-ADF2-4863-9C99-AD6035B9AFC2}" xr6:coauthVersionLast="32" xr6:coauthVersionMax="32" xr10:uidLastSave="{00000000-0000-0000-0000-000000000000}"/>
  <bookViews>
    <workbookView xWindow="0" yWindow="0" windowWidth="20490" windowHeight="7545" tabRatio="727" firstSheet="6" activeTab="9" xr2:uid="{00000000-000D-0000-FFFF-FFFF00000000}"/>
  </bookViews>
  <sheets>
    <sheet name="1.mell. 1 OLDAL" sheetId="1" r:id="rId1"/>
    <sheet name="1.mell. 2 OLDAL" sheetId="95" r:id="rId2"/>
    <sheet name="2.mell 1 OLDAL  " sheetId="73" r:id="rId3"/>
    <sheet name="2.mell 2 OLDAL  " sheetId="61" r:id="rId4"/>
    <sheet name="3.mell.  " sheetId="62" r:id="rId5"/>
    <sheet name="4.mell." sheetId="77" r:id="rId6"/>
    <sheet name="5.mell." sheetId="78" r:id="rId7"/>
    <sheet name="6.mell." sheetId="63" r:id="rId8"/>
    <sheet name="7.mell." sheetId="64" r:id="rId9"/>
    <sheet name="8. mell." sheetId="116" r:id="rId10"/>
    <sheet name="9. mell 1 OLDAL" sheetId="3" r:id="rId11"/>
    <sheet name="9. mell 2 OLDAL " sheetId="113" r:id="rId12"/>
    <sheet name="10.mell. 1. OLDAL" sheetId="114" r:id="rId13"/>
    <sheet name="10.mell. 2. OLDAL" sheetId="115" r:id="rId14"/>
    <sheet name="11.mell" sheetId="89" r:id="rId15"/>
    <sheet name="12. mell" sheetId="24" r:id="rId16"/>
  </sheets>
  <definedNames>
    <definedName name="_xlnm.Print_Titles" localSheetId="10">'9. mell 1 OLDAL'!$1:$7</definedName>
    <definedName name="_xlnm.Print_Titles" localSheetId="11">'9. mell 2 OLDAL '!$1:$6</definedName>
    <definedName name="_xlnm.Print_Area" localSheetId="0">'1.mell. 1 OLDAL'!$A$1:$F$154</definedName>
    <definedName name="_xlnm.Print_Area" localSheetId="1">'1.mell. 2 OLDAL'!$A$4:$D$154</definedName>
    <definedName name="_xlnm.Print_Area" localSheetId="13">'10.mell. 2. OLDAL'!$A$1:$D$55</definedName>
    <definedName name="_xlnm.Print_Area" localSheetId="15">'12. mell'!$A$1:$P$28</definedName>
    <definedName name="_xlnm.Print_Area" localSheetId="3">'2.mell 2 OLDAL  '!$A$1:$G$33</definedName>
    <definedName name="_xlnm.Print_Area" localSheetId="7">'6.mell.'!$A$1:$H$27</definedName>
    <definedName name="_xlnm.Print_Area" localSheetId="8">'7.mell.'!$A$1:$H$26</definedName>
    <definedName name="_xlnm.Print_Area" localSheetId="9">'8. mell.'!$A$1:$I$71</definedName>
    <definedName name="_xlnm.Print_Area" localSheetId="10">'9. mell 1 OLDAL'!$A$1:$D$148</definedName>
    <definedName name="_xlnm.Print_Area" localSheetId="11">'9. mell 2 OLDAL '!$A$1:$D$150</definedName>
  </definedNames>
  <calcPr calcId="162913"/>
</workbook>
</file>

<file path=xl/calcChain.xml><?xml version="1.0" encoding="utf-8"?>
<calcChain xmlns="http://schemas.openxmlformats.org/spreadsheetml/2006/main">
  <c r="J23" i="116" l="1"/>
  <c r="K23" i="116"/>
  <c r="L23" i="116"/>
  <c r="L62" i="116"/>
  <c r="L63" i="116"/>
  <c r="L64" i="116"/>
  <c r="L65" i="116"/>
  <c r="M61" i="116"/>
  <c r="J66" i="116"/>
  <c r="K66" i="116"/>
  <c r="I66" i="116"/>
  <c r="H66" i="116"/>
  <c r="G66" i="116"/>
  <c r="F66" i="116"/>
  <c r="E66" i="116"/>
  <c r="D66" i="116"/>
  <c r="C66" i="116"/>
  <c r="B66" i="116"/>
  <c r="I60" i="116"/>
  <c r="H60" i="116"/>
  <c r="G60" i="116"/>
  <c r="F60" i="116"/>
  <c r="E60" i="116"/>
  <c r="D60" i="116"/>
  <c r="C60" i="116"/>
  <c r="B60" i="116"/>
  <c r="H45" i="116"/>
  <c r="G45" i="116"/>
  <c r="F45" i="116"/>
  <c r="E45" i="116"/>
  <c r="D45" i="116"/>
  <c r="C45" i="116"/>
  <c r="B45" i="116"/>
  <c r="I39" i="116"/>
  <c r="I43" i="116" s="1"/>
  <c r="I45" i="116" s="1"/>
  <c r="H39" i="116"/>
  <c r="G39" i="116"/>
  <c r="F39" i="116"/>
  <c r="E39" i="116"/>
  <c r="D39" i="116"/>
  <c r="C39" i="116"/>
  <c r="B39" i="116"/>
  <c r="I23" i="116"/>
  <c r="H23" i="116"/>
  <c r="G23" i="116"/>
  <c r="F23" i="116"/>
  <c r="E23" i="116"/>
  <c r="D23" i="116"/>
  <c r="C23" i="116"/>
  <c r="B23" i="116"/>
  <c r="I17" i="116"/>
  <c r="H17" i="116"/>
  <c r="G17" i="116"/>
  <c r="F17" i="116"/>
  <c r="E17" i="116"/>
  <c r="D17" i="116"/>
  <c r="C17" i="116"/>
  <c r="B17" i="116"/>
  <c r="L66" i="116" l="1"/>
  <c r="F26" i="64"/>
  <c r="O27" i="24"/>
  <c r="N27" i="24"/>
  <c r="M27" i="24"/>
  <c r="L27" i="24"/>
  <c r="K27" i="24"/>
  <c r="J27" i="24"/>
  <c r="I27" i="24"/>
  <c r="H27" i="24"/>
  <c r="G27" i="24"/>
  <c r="F27" i="24"/>
  <c r="E27" i="24"/>
  <c r="D27" i="24"/>
  <c r="C27" i="24"/>
  <c r="O26" i="24"/>
  <c r="O23" i="24"/>
  <c r="O22" i="24"/>
  <c r="O21" i="24"/>
  <c r="O20" i="24"/>
  <c r="O18" i="24"/>
  <c r="O17" i="24"/>
  <c r="O15" i="24"/>
  <c r="N15" i="24"/>
  <c r="M15" i="24"/>
  <c r="L15" i="24"/>
  <c r="K15" i="24"/>
  <c r="J15" i="24"/>
  <c r="I15" i="24"/>
  <c r="H15" i="24"/>
  <c r="G15" i="24"/>
  <c r="F15" i="24"/>
  <c r="E15" i="24"/>
  <c r="D15" i="24"/>
  <c r="C15" i="24"/>
  <c r="O11" i="24"/>
  <c r="O10" i="24"/>
  <c r="O9" i="24"/>
  <c r="O8" i="24"/>
  <c r="O7" i="24"/>
  <c r="O6" i="24"/>
  <c r="D50" i="115"/>
  <c r="D44" i="115"/>
  <c r="D50" i="114"/>
  <c r="D44" i="114"/>
  <c r="D111" i="113"/>
  <c r="D94" i="113"/>
  <c r="D39" i="113"/>
  <c r="D109" i="3"/>
  <c r="D92" i="3"/>
  <c r="D37" i="3"/>
  <c r="D137" i="95" l="1"/>
  <c r="D110" i="95"/>
  <c r="D94" i="95"/>
  <c r="C143" i="95"/>
  <c r="C137" i="95"/>
  <c r="C132" i="95"/>
  <c r="C128" i="95"/>
  <c r="C148" i="95" s="1"/>
  <c r="C124" i="95"/>
  <c r="C110" i="95"/>
  <c r="C94" i="95"/>
  <c r="C127" i="95" s="1"/>
  <c r="D37" i="95"/>
  <c r="F37" i="1"/>
  <c r="F27" i="63"/>
  <c r="C143" i="113"/>
  <c r="C132" i="113"/>
  <c r="C128" i="113"/>
  <c r="C127" i="113"/>
  <c r="C124" i="113"/>
  <c r="C111" i="113"/>
  <c r="C94" i="113"/>
  <c r="C141" i="3"/>
  <c r="C130" i="3"/>
  <c r="C123" i="3"/>
  <c r="C109" i="3"/>
  <c r="C92" i="3"/>
  <c r="F30" i="61"/>
  <c r="G17" i="61"/>
  <c r="F17" i="61"/>
  <c r="F31" i="61"/>
  <c r="D31" i="61"/>
  <c r="C24" i="61"/>
  <c r="C18" i="61"/>
  <c r="C30" i="61"/>
  <c r="C31" i="61"/>
  <c r="G18" i="73"/>
  <c r="G28" i="73" s="1"/>
  <c r="F27" i="73"/>
  <c r="F18" i="73"/>
  <c r="F28" i="73"/>
  <c r="C27" i="73"/>
  <c r="C24" i="73"/>
  <c r="D18" i="73"/>
  <c r="C18" i="73"/>
  <c r="F137" i="1"/>
  <c r="F110" i="1"/>
  <c r="F94" i="1"/>
  <c r="C143" i="1"/>
  <c r="D137" i="1"/>
  <c r="C137" i="1"/>
  <c r="C132" i="1"/>
  <c r="C128" i="1"/>
  <c r="C148" i="1"/>
  <c r="C124" i="1"/>
  <c r="D110" i="1"/>
  <c r="C110" i="1"/>
  <c r="D94" i="1"/>
  <c r="C94" i="1"/>
  <c r="C127" i="1"/>
  <c r="C149" i="1"/>
  <c r="E26" i="64"/>
  <c r="E17" i="89"/>
  <c r="F17" i="89"/>
  <c r="G17" i="89"/>
  <c r="D17" i="89"/>
  <c r="C17" i="89"/>
  <c r="G16" i="89"/>
  <c r="G15" i="89"/>
  <c r="G14" i="89"/>
  <c r="G13" i="89"/>
  <c r="G12" i="89"/>
  <c r="G11" i="89"/>
  <c r="C8" i="78"/>
  <c r="C11" i="77"/>
  <c r="C11" i="62"/>
  <c r="D11" i="62"/>
  <c r="E11" i="62"/>
  <c r="F8" i="62"/>
  <c r="F6" i="62"/>
  <c r="F11" i="62"/>
  <c r="F7" i="62"/>
  <c r="F9" i="62"/>
  <c r="F10" i="62"/>
  <c r="G25" i="64"/>
  <c r="B26" i="64"/>
  <c r="D26" i="64"/>
  <c r="B27" i="63"/>
  <c r="D27" i="63"/>
  <c r="C30" i="73"/>
  <c r="C28" i="73"/>
  <c r="C29" i="73"/>
  <c r="C126" i="3"/>
  <c r="G26" i="64" l="1"/>
  <c r="C149" i="95"/>
</calcChain>
</file>

<file path=xl/sharedStrings.xml><?xml version="1.0" encoding="utf-8"?>
<sst xmlns="http://schemas.openxmlformats.org/spreadsheetml/2006/main" count="1941" uniqueCount="541">
  <si>
    <t>Beruházási (felhalmozási) kiadások előirányzata beruházásonként</t>
  </si>
  <si>
    <t>Felújítási kiadások előirányzata felújításonként</t>
  </si>
  <si>
    <t>Adatszolgáltatás 
az elismert tartozásállományról</t>
  </si>
  <si>
    <t>Felhalmozási bevételek</t>
  </si>
  <si>
    <t>Finanszírozási bevételek</t>
  </si>
  <si>
    <t xml:space="preserve"> Egyéb működési célú kiadások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</si>
  <si>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</si>
  <si>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</si>
  <si>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</si>
  <si>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</si>
  <si>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</si>
  <si>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</si>
  <si>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</si>
  <si>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</si>
  <si>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</si>
  <si>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</si>
  <si>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</si>
  <si>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</si>
  <si>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</si>
  <si>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</si>
  <si>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</si>
  <si>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</si>
  <si>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</si>
  <si>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</si>
  <si>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</si>
  <si>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</si>
  <si>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</si>
  <si>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</si>
  <si>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</si>
  <si>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</si>
  <si>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</si>
  <si>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</si>
  <si>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</si>
  <si>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</si>
  <si>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</si>
  <si>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</si>
  <si>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</si>
  <si>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</si>
  <si>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</si>
  <si>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</si>
  <si>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</si>
  <si>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</si>
  <si>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Összesen:</t>
  </si>
  <si>
    <t>Előirányzat-csoport, kiemelt előirányzat megnevezése</t>
  </si>
  <si>
    <t>Bevételek</t>
  </si>
  <si>
    <t>Helyi adók</t>
  </si>
  <si>
    <t>Kiadások</t>
  </si>
  <si>
    <t>Általános tartalék</t>
  </si>
  <si>
    <t>Céltartalék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</si>
  <si>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</si>
  <si>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</si>
  <si>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</si>
  <si>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</si>
  <si>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</si>
  <si>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</si>
  <si>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</si>
  <si>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</si>
  <si>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</si>
  <si>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</si>
  <si>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</si>
  <si>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</si>
  <si>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</si>
  <si>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</si>
  <si>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</si>
  <si>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</si>
  <si>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</si>
  <si>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</si>
  <si>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</si>
  <si>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</si>
  <si>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</si>
  <si>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</si>
  <si>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</si>
  <si>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</si>
  <si>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</si>
  <si>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</si>
  <si>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</si>
  <si>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</si>
  <si>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</si>
  <si>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</si>
  <si>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</si>
  <si>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</si>
  <si>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</si>
  <si>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</si>
  <si>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</si>
  <si>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</si>
  <si>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</si>
  <si>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</si>
  <si>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</si>
  <si>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</si>
  <si>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</si>
  <si>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</si>
  <si>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</si>
  <si>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</si>
  <si>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</si>
  <si>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</si>
  <si>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</si>
  <si>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</si>
  <si>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</si>
  <si>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</si>
  <si>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</si>
  <si>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</si>
  <si>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</si>
  <si>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</si>
  <si>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</si>
  <si>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</si>
  <si>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</si>
  <si>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</si>
  <si>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</si>
  <si>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</si>
  <si>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</si>
  <si>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</si>
  <si>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</si>
  <si>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</si>
  <si>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</si>
  <si>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</si>
  <si>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</si>
  <si>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</si>
  <si>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</si>
  <si>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</si>
  <si>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</si>
  <si>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Rövid lejáratú hitelek törlesztése</t>
  </si>
  <si>
    <t>Hosszú lejáratú hitelek törlesztése</t>
  </si>
  <si>
    <t>I. Működési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</si>
  <si>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</si>
  <si>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</si>
  <si>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</si>
  <si>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</si>
  <si>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</si>
  <si>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</si>
  <si>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</si>
  <si>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</si>
  <si>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</si>
  <si>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</si>
  <si>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</si>
  <si>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</si>
  <si>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</si>
  <si>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</si>
  <si>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</si>
  <si>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</si>
  <si>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</si>
  <si>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</si>
  <si>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</si>
  <si>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</si>
  <si>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</si>
  <si>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</si>
  <si>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</si>
  <si>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</si>
  <si>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</si>
  <si>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</si>
  <si>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</si>
  <si>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</si>
  <si>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Kezességvállalással kapcsolatos megtérülés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</si>
  <si>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</si>
  <si>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</si>
  <si>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</si>
  <si>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</si>
  <si>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</si>
  <si>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</si>
  <si>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Száma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</si>
  <si>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</si>
  <si>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</si>
  <si>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</si>
  <si>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</si>
  <si>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</si>
  <si>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</si>
  <si>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</si>
  <si>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</si>
  <si>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</si>
  <si>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</si>
  <si>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</si>
  <si>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Fejlesztés várható kiadása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</si>
  <si>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</si>
  <si>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</si>
  <si>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</si>
  <si>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</si>
  <si>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</si>
  <si>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</si>
  <si>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</si>
  <si>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</si>
  <si>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</si>
  <si>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</si>
  <si>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</si>
  <si>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</si>
  <si>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</si>
  <si>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</si>
  <si>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</si>
  <si>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</si>
  <si>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</si>
  <si>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</si>
  <si>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</si>
  <si>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</si>
  <si>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</si>
  <si>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</si>
  <si>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</si>
  <si>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</si>
  <si>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</si>
  <si>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</si>
  <si>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</si>
  <si>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</si>
  <si>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</si>
  <si>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</si>
  <si>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</si>
  <si>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</si>
  <si>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</si>
  <si>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</si>
  <si>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</si>
  <si>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</si>
  <si>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</si>
  <si>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</si>
  <si>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</si>
  <si>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</si>
  <si>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</si>
  <si>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</si>
  <si>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</si>
  <si>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</si>
  <si>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</si>
  <si>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</si>
  <si>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</si>
  <si>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</si>
  <si>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</si>
  <si>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</si>
  <si>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</si>
  <si>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</si>
  <si>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</si>
  <si>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</si>
  <si>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</si>
  <si>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</si>
  <si>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</si>
  <si>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</si>
  <si>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</si>
  <si>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</si>
  <si>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</si>
  <si>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</si>
  <si>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</si>
  <si>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</si>
  <si>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</si>
  <si>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</si>
  <si>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</si>
  <si>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</si>
  <si>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</si>
  <si>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</si>
  <si>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</si>
  <si>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</si>
  <si>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</si>
  <si>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</si>
  <si>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</si>
  <si>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</si>
  <si>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</si>
  <si>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</si>
  <si>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</si>
  <si>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</si>
  <si>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</si>
  <si>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</si>
  <si>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</si>
  <si>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</si>
  <si>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</si>
  <si>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</si>
  <si>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</si>
  <si>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</si>
  <si>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</si>
  <si>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</si>
  <si>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</si>
  <si>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</si>
  <si>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</si>
  <si>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</si>
  <si>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</si>
  <si>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</si>
  <si>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</si>
  <si>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</si>
  <si>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</si>
  <si>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</si>
  <si>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</si>
  <si>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</si>
  <si>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</si>
  <si>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</si>
  <si>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</si>
  <si>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</si>
  <si>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</si>
  <si>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</si>
  <si>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</si>
  <si>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</si>
  <si>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</si>
  <si>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</si>
  <si>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</si>
  <si>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</si>
  <si>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</si>
  <si>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</si>
  <si>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</si>
  <si>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</si>
  <si>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</si>
  <si>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</si>
  <si>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</si>
  <si>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</si>
  <si>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</si>
  <si>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</si>
  <si>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</si>
  <si>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</si>
  <si>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</si>
  <si>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</si>
  <si>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</si>
  <si>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</si>
  <si>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</si>
  <si>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</si>
  <si>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</si>
  <si>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</si>
  <si>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</si>
  <si>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</si>
  <si>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</si>
  <si>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</si>
  <si>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</si>
  <si>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</si>
  <si>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</si>
  <si>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</si>
  <si>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</si>
  <si>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</si>
  <si>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</si>
  <si>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</si>
  <si>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</si>
  <si>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</si>
  <si>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</si>
  <si>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</si>
  <si>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</si>
  <si>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</si>
  <si>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</si>
  <si>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</si>
  <si>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</si>
  <si>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</si>
  <si>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</si>
  <si>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</si>
  <si>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</si>
  <si>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</si>
  <si>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</si>
  <si>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</si>
  <si>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</si>
  <si>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</si>
  <si>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</si>
  <si>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</si>
  <si>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</si>
  <si>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</si>
  <si>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</si>
  <si>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</si>
  <si>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</si>
  <si>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</si>
  <si>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</si>
  <si>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</si>
  <si>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</si>
  <si>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</si>
  <si>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</si>
  <si>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</si>
  <si>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</si>
  <si>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</si>
  <si>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</si>
  <si>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</si>
  <si>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KIADÁSOK ÖSSZESEN: (4+9)</t>
  </si>
  <si>
    <t>Államháztartáson belüli megelőlegezések visszafizetése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</si>
  <si>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</si>
  <si>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</si>
  <si>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</si>
  <si>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</si>
  <si>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</si>
  <si>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</si>
  <si>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</si>
  <si>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</si>
  <si>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</si>
  <si>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</si>
  <si>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</si>
  <si>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</si>
  <si>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</si>
  <si>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</si>
  <si>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</si>
  <si>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</si>
  <si>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</si>
  <si>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</si>
  <si>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</si>
  <si>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</si>
  <si>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</si>
  <si>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</si>
  <si>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</si>
  <si>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</si>
  <si>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</si>
  <si>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</si>
  <si>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</si>
  <si>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</si>
  <si>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2017.</t>
  </si>
  <si>
    <t>Belföldi értékpapírok kiadásai (6.1. + … + 6.4.)</t>
  </si>
  <si>
    <t xml:space="preserve"> 10.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</si>
  <si>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</si>
  <si>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</si>
  <si>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</si>
  <si>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</si>
  <si>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>Összes bevétel, kiadás</t>
  </si>
  <si>
    <t>Felhalmozási célú átvett pénzeszközök</t>
  </si>
  <si>
    <t>BEVÉTELEK ÖSSZESEN: (9+16)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</si>
  <si>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</si>
  <si>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</si>
  <si>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</si>
  <si>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</si>
  <si>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</si>
  <si>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</si>
  <si>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</si>
  <si>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</si>
  <si>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</si>
  <si>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</si>
  <si>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</si>
  <si>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Osztalék, a koncessziós díj és a hozambevétel</t>
  </si>
  <si>
    <t>A</t>
  </si>
  <si>
    <t>B</t>
  </si>
  <si>
    <t>C</t>
  </si>
  <si>
    <t>D</t>
  </si>
  <si>
    <t>E</t>
  </si>
  <si>
    <t>F</t>
  </si>
  <si>
    <t>Tartalék</t>
  </si>
  <si>
    <t>2018.</t>
  </si>
  <si>
    <t>Éves eredeti kiadási előirányzat: 0 ezer Ft</t>
  </si>
  <si>
    <t>30 napon túli elismert tartozásállomány összesen: 0  Ft</t>
  </si>
  <si>
    <t>FELPÉC Önkormányzat adósságot keletkeztető ügyletekből és kezességvállalásokból fennálló kötelezettségei</t>
  </si>
  <si>
    <t>FELPÉC Önkormányzat saját bevételeinek részletezése az adósságot keletkeztető ügyletből származó tárgyévi fizetési kötelezettség megállapításához</t>
  </si>
  <si>
    <t>G</t>
  </si>
  <si>
    <t>H</t>
  </si>
  <si>
    <t>I</t>
  </si>
  <si>
    <t>J</t>
  </si>
  <si>
    <t>K</t>
  </si>
  <si>
    <t>L</t>
  </si>
  <si>
    <t>M</t>
  </si>
  <si>
    <t>N</t>
  </si>
  <si>
    <t xml:space="preserve">
</t>
  </si>
  <si>
    <t xml:space="preserve">           B E V É T E L E K</t>
  </si>
  <si>
    <t>2017. évi előirányzat</t>
  </si>
  <si>
    <t xml:space="preserve">
2017. év utáni szükséglet
</t>
  </si>
  <si>
    <t>2017. után</t>
  </si>
  <si>
    <t>Költségvetési szerv 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</si>
  <si>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</si>
  <si>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</si>
  <si>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</si>
  <si>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</si>
  <si>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</si>
  <si>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</si>
  <si>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- ebből EU támogatás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</si>
  <si>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</si>
  <si>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</si>
  <si>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</si>
  <si>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</si>
  <si>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</si>
  <si>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</si>
  <si>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</si>
  <si>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</si>
  <si>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</si>
  <si>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</si>
  <si>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</si>
  <si>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</si>
  <si>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</si>
  <si>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</si>
  <si>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</si>
  <si>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- ebből EU-s forrásból tám. megvalósuló programok, projektek kiadásai</t>
  </si>
  <si>
    <t>KIADÁSOK ÖSSZESEN: (1.+2.)</t>
  </si>
  <si>
    <t>Kötelező feladatok bevételei, kiadásai</t>
  </si>
  <si>
    <t>FELPÉCI MESEVILÁG ÓVODA</t>
  </si>
  <si>
    <t>Intézményfinanszírozás</t>
  </si>
  <si>
    <t>FINANSZÍROZÁSI KIADÁSOK ÖSSZESEN: (5.+…+9.)</t>
  </si>
  <si>
    <t>Rendezési terv</t>
  </si>
  <si>
    <t>Ady E. utca aszfaltozása</t>
  </si>
  <si>
    <t>Focipálya nagy épület lebetonozása</t>
  </si>
  <si>
    <t>2017</t>
  </si>
  <si>
    <t>*Az adósságot keletkeztető ügyletekhez történő hozzájárulás részletes szabályairól szóló 353/2011. (X .31.) Korm. Rendelet 2.§ (1) bekezdése alapján.</t>
  </si>
  <si>
    <t>Módosított előirányzat</t>
  </si>
  <si>
    <t>2017. mód. előirányzat</t>
  </si>
  <si>
    <t xml:space="preserve">   Helyi önkormányzatok előző évi elszámolásából származó kiadások</t>
  </si>
  <si>
    <t>1.16.</t>
  </si>
  <si>
    <t>2017. évi eredeti előirányzat</t>
  </si>
  <si>
    <t>2017. évi mód. előirányzat</t>
  </si>
  <si>
    <t>Eredeti előirányzat</t>
  </si>
  <si>
    <t>Mód. előirányzat</t>
  </si>
  <si>
    <t>2017. évi módosíott ei.</t>
  </si>
  <si>
    <t>Mód. Előirányzat</t>
  </si>
  <si>
    <t>2017. évi  eredeti előirányzat</t>
  </si>
  <si>
    <t>Felhalmozási célú bevételek és kiadások mérlege
(Önkormányzati szinten)</t>
  </si>
  <si>
    <t>48.639.822</t>
  </si>
  <si>
    <t>7.5.</t>
  </si>
  <si>
    <t>Központi irányító szervi támogatás</t>
  </si>
  <si>
    <t>FINANSZÍROZÁSI KIADÁSOK ÖSSZESEN: (5.+…+8.)</t>
  </si>
  <si>
    <t>Működési célú kiadások ÁHT-n belülre</t>
  </si>
  <si>
    <t>Központi irányítószervi támogatás</t>
  </si>
  <si>
    <t>FELPÉC Község Önkormányzatának
2017. ÉVI KÖLTSÉGVETÉSÉNEK ÖSSZEVONT MÉRLEGE</t>
  </si>
  <si>
    <t xml:space="preserve">FELPÉC Község Önkormányzatának
2017. ÉVI KÖLTSÉGVETÉS KÖTELEZŐ FELADATAINAK MÉRLEGE                 </t>
  </si>
  <si>
    <t>Vízvezeték szerelés</t>
  </si>
  <si>
    <t>Műv.ház konyha</t>
  </si>
  <si>
    <t>Külterületi utak üzmeltetési terv</t>
  </si>
  <si>
    <t>Projekt terv szolgáltatóház</t>
  </si>
  <si>
    <t>Géptároló</t>
  </si>
  <si>
    <t>Árok felújítás Dr. Petz L. utca</t>
  </si>
  <si>
    <t>Körbálázó</t>
  </si>
  <si>
    <t>Traktor</t>
  </si>
  <si>
    <t>Csillagkerekes rendsodró</t>
  </si>
  <si>
    <t>Kasza</t>
  </si>
  <si>
    <t>Homlokrakodó</t>
  </si>
  <si>
    <t>Pótkocsi</t>
  </si>
  <si>
    <t>Mangalica</t>
  </si>
  <si>
    <t>Premium profi csomag web</t>
  </si>
  <si>
    <t>Kisértékű tárgyi eszköz beszerzés</t>
  </si>
  <si>
    <t>Tároló épület</t>
  </si>
  <si>
    <t>2017. évi módosított előirányzat</t>
  </si>
  <si>
    <t>Felhasználás
2017. XII.31-ig</t>
  </si>
  <si>
    <t>2017. év utáni szükséglet
(G=B - D - E)</t>
  </si>
  <si>
    <t>G=(B-D-E)</t>
  </si>
  <si>
    <t>Clear Juice Pasztőröző tartozékokkal, digitális mérleggel</t>
  </si>
  <si>
    <t>Asztali csomagológép címképző mérleggel</t>
  </si>
  <si>
    <t>John Deere fűnyíró traktor</t>
  </si>
  <si>
    <t xml:space="preserve">Pronat Pótkocsi </t>
  </si>
  <si>
    <t>E-Bike</t>
  </si>
  <si>
    <t>VALCO tálcazáró gép</t>
  </si>
  <si>
    <t>Kisértékű gép beszerzés</t>
  </si>
  <si>
    <t>Ingatlan vásárlása (takarék)</t>
  </si>
  <si>
    <t>Immateriális javak</t>
  </si>
  <si>
    <t>Sportpálya épület betonozása</t>
  </si>
  <si>
    <t>Orvosi rendelő felújítás</t>
  </si>
  <si>
    <t>Támogatási szerződés szerinti bevételek, kiadások</t>
  </si>
  <si>
    <t>Eredeti</t>
  </si>
  <si>
    <t>Módosított</t>
  </si>
  <si>
    <t>Évenkénti üteme</t>
  </si>
  <si>
    <t>Összes bevétel,
kiadás</t>
  </si>
  <si>
    <t>2017. előtt</t>
  </si>
  <si>
    <t>2017. évi</t>
  </si>
  <si>
    <t>Eredeti ei.</t>
  </si>
  <si>
    <t>Módosított ei.</t>
  </si>
  <si>
    <t>EU-s projekt neve, azonosítója: Polgármesteri Hivatal felújítása Felpécen  1778495249 (VP)</t>
  </si>
  <si>
    <t>* Amennyiben több projekt megvalósítása történi egy időben akkor azokat külön-külön, projektenként be kell mutatni!</t>
  </si>
  <si>
    <t>EU-s projekt neve, azonosítója: Szolgáltatóház felújítása Felpécen TOP.4.1.1.1.-15GM1-2016-00022</t>
  </si>
  <si>
    <t>1. melléklet 9/2018. (V.29.) önkormányzati rendelethez</t>
  </si>
  <si>
    <t>2.  melléklet 9/2018. (V.29.) önkormányzati rendelethez</t>
  </si>
  <si>
    <t>FELPÉC Község Önkormányzaa 2017. évi adósságot keletkeztető fejlesztési céljai</t>
  </si>
  <si>
    <t xml:space="preserve"> 6. melléklet a 9/2018.(V.29.) önkormányzati rendelethez</t>
  </si>
  <si>
    <t xml:space="preserve"> 7. melléklet a 9/2018.(V.29.) önkormányzati rendelethez
</t>
  </si>
  <si>
    <t>EU-s projekt neve, azonosítója: Orvosi rendelő épület átalakítás Felpécen                                                       TOP.4.1.1.1.-15GM1-2016-00022</t>
  </si>
  <si>
    <t>Önkormányzaton kívüli EU-s projektekhez történő hozzájárulás 2017. évi előirányzata és teljesítése</t>
  </si>
  <si>
    <t xml:space="preserve"> 9. melléklet a 9/2018.(V.29.) önkormányzati rendelethez</t>
  </si>
  <si>
    <t xml:space="preserve">             12. melléklet a 9/2018.(V.29.) önkormányzati rendelethez</t>
  </si>
  <si>
    <t>Felpéc Község Önkormányzata előirányzat-felhasználási terve
a 2017. évre</t>
  </si>
  <si>
    <t>Felpéc Község Önkormányzata saját bevételeinek részletezése az adósságot keletkeztető ügyletből származó tárgyévi fizetési kötelezettség megállapításához</t>
  </si>
  <si>
    <t>0118/9 hrsz külterületi ingatlan vásárlása</t>
  </si>
  <si>
    <t xml:space="preserve"> 8. melléklet a 9/2018.(V.29.) önkormányzati rendelethez</t>
  </si>
  <si>
    <t>Felpéc Község Önkormányzata európai uniós támogatással megvalósuló projektjei 
bevételei, kiadásai, hozzájárulások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</si>
</sst>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#,##0.0"/>
  </numFmts>
  <fonts count="47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b/>
      <sz val="14"/>
      <color indexed="10"/>
      <name val="Times New Roman CE"/>
      <charset val="238"/>
    </font>
    <font>
      <b/>
      <sz val="9"/>
      <color indexed="8"/>
      <name val="Times New Roman"/>
      <family val="1"/>
      <charset val="238"/>
    </font>
    <font>
      <b/>
      <i/>
      <sz val="8"/>
      <name val="Times New Roman CE"/>
      <charset val="238"/>
    </font>
    <font>
      <sz val="7"/>
      <name val="Times New Roman CE"/>
      <charset val="238"/>
    </font>
    <font>
      <b/>
      <sz val="7"/>
      <name val="Times New Roman CE"/>
      <charset val="238"/>
    </font>
    <font>
      <b/>
      <sz val="7"/>
      <color indexed="8"/>
      <name val="Times New Roman"/>
      <family val="1"/>
      <charset val="238"/>
    </font>
    <font>
      <sz val="9"/>
      <name val="Times New Roman CE"/>
      <charset val="238"/>
    </font>
    <font>
      <i/>
      <sz val="8"/>
      <name val="Times New Roman CE"/>
      <family val="1"/>
      <charset val="238"/>
    </font>
    <font>
      <b/>
      <i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724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1" fillId="0" borderId="1" xfId="4" applyFont="1" applyFill="1" applyBorder="1" applyAlignment="1" applyProtection="1">
      <alignment horizontal="left" vertical="center" wrapText="1" indent="1"/>
    </xf>
    <xf numFmtId="0" fontId="21" fillId="0" borderId="2" xfId="4" applyFont="1" applyFill="1" applyBorder="1" applyAlignment="1" applyProtection="1">
      <alignment horizontal="left" vertical="center" wrapText="1" indent="1"/>
    </xf>
    <xf numFmtId="0" fontId="21" fillId="0" borderId="3" xfId="4" applyFont="1" applyFill="1" applyBorder="1" applyAlignment="1" applyProtection="1">
      <alignment horizontal="left" vertical="center" wrapText="1" indent="1"/>
    </xf>
    <xf numFmtId="0" fontId="21" fillId="0" borderId="4" xfId="4" applyFont="1" applyFill="1" applyBorder="1" applyAlignment="1" applyProtection="1">
      <alignment horizontal="left" vertical="center" wrapText="1" indent="1"/>
    </xf>
    <xf numFmtId="0" fontId="21" fillId="0" borderId="5" xfId="4" applyFont="1" applyFill="1" applyBorder="1" applyAlignment="1" applyProtection="1">
      <alignment horizontal="left" vertical="center" wrapText="1" indent="1"/>
    </xf>
    <xf numFmtId="0" fontId="21" fillId="0" borderId="6" xfId="4" applyFont="1" applyFill="1" applyBorder="1" applyAlignment="1" applyProtection="1">
      <alignment horizontal="left" vertical="center" wrapText="1" indent="1"/>
    </xf>
    <xf numFmtId="49" fontId="21" fillId="0" borderId="7" xfId="4" applyNumberFormat="1" applyFont="1" applyFill="1" applyBorder="1" applyAlignment="1" applyProtection="1">
      <alignment horizontal="left" vertical="center" wrapText="1" indent="1"/>
    </xf>
    <xf numFmtId="49" fontId="21" fillId="0" borderId="8" xfId="4" applyNumberFormat="1" applyFont="1" applyFill="1" applyBorder="1" applyAlignment="1" applyProtection="1">
      <alignment horizontal="left" vertical="center" wrapText="1" indent="1"/>
    </xf>
    <xf numFmtId="49" fontId="21" fillId="0" borderId="9" xfId="4" applyNumberFormat="1" applyFont="1" applyFill="1" applyBorder="1" applyAlignment="1" applyProtection="1">
      <alignment horizontal="left" vertical="center" wrapText="1" indent="1"/>
    </xf>
    <xf numFmtId="49" fontId="21" fillId="0" borderId="10" xfId="4" applyNumberFormat="1" applyFont="1" applyFill="1" applyBorder="1" applyAlignment="1" applyProtection="1">
      <alignment horizontal="left" vertical="center" wrapText="1" indent="1"/>
    </xf>
    <xf numFmtId="49" fontId="21" fillId="0" borderId="11" xfId="4" applyNumberFormat="1" applyFont="1" applyFill="1" applyBorder="1" applyAlignment="1" applyProtection="1">
      <alignment horizontal="left" vertical="center" wrapText="1" indent="1"/>
    </xf>
    <xf numFmtId="0" fontId="21" fillId="0" borderId="0" xfId="4" applyFont="1" applyFill="1" applyBorder="1" applyAlignment="1" applyProtection="1">
      <alignment horizontal="left" vertical="center" wrapText="1" indent="1"/>
    </xf>
    <xf numFmtId="0" fontId="19" fillId="0" borderId="12" xfId="4" applyFont="1" applyFill="1" applyBorder="1" applyAlignment="1" applyProtection="1">
      <alignment horizontal="left" vertical="center" wrapText="1" indent="1"/>
    </xf>
    <xf numFmtId="0" fontId="19" fillId="0" borderId="13" xfId="4" applyFont="1" applyFill="1" applyBorder="1" applyAlignment="1" applyProtection="1">
      <alignment horizontal="left" vertical="center" wrapText="1" indent="1"/>
    </xf>
    <xf numFmtId="0" fontId="19" fillId="0" borderId="14" xfId="4" applyFont="1" applyFill="1" applyBorder="1" applyAlignment="1" applyProtection="1">
      <alignment horizontal="left" vertical="center" wrapText="1" indent="1"/>
    </xf>
    <xf numFmtId="0" fontId="8" fillId="0" borderId="12" xfId="4" applyFont="1" applyFill="1" applyBorder="1" applyAlignment="1" applyProtection="1">
      <alignment horizontal="center" vertical="center" wrapText="1"/>
    </xf>
    <xf numFmtId="0" fontId="8" fillId="0" borderId="13" xfId="4" applyFont="1" applyFill="1" applyBorder="1" applyAlignment="1" applyProtection="1">
      <alignment horizontal="center" vertical="center" wrapText="1"/>
    </xf>
    <xf numFmtId="0" fontId="19" fillId="0" borderId="13" xfId="4" applyFont="1" applyFill="1" applyBorder="1" applyAlignment="1" applyProtection="1">
      <alignment vertical="center" wrapText="1"/>
    </xf>
    <xf numFmtId="0" fontId="19" fillId="0" borderId="15" xfId="4" applyFont="1" applyFill="1" applyBorder="1" applyAlignment="1" applyProtection="1">
      <alignment vertical="center" wrapText="1"/>
    </xf>
    <xf numFmtId="0" fontId="19" fillId="0" borderId="12" xfId="4" applyFont="1" applyFill="1" applyBorder="1" applyAlignment="1" applyProtection="1">
      <alignment horizontal="center" vertical="center" wrapText="1"/>
    </xf>
    <xf numFmtId="0" fontId="19" fillId="0" borderId="13" xfId="4" applyFont="1" applyFill="1" applyBorder="1" applyAlignment="1" applyProtection="1">
      <alignment horizontal="center" vertical="center" wrapText="1"/>
    </xf>
    <xf numFmtId="0" fontId="19" fillId="0" borderId="16" xfId="4" applyFont="1" applyFill="1" applyBorder="1" applyAlignment="1" applyProtection="1">
      <alignment horizontal="center" vertical="center" wrapText="1"/>
    </xf>
    <xf numFmtId="0" fontId="8" fillId="0" borderId="13" xfId="5" applyFont="1" applyFill="1" applyBorder="1" applyAlignment="1" applyProtection="1">
      <alignment horizontal="left" vertical="center" indent="1"/>
    </xf>
    <xf numFmtId="0" fontId="8" fillId="0" borderId="16" xfId="4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2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6" fillId="0" borderId="0" xfId="0" applyNumberFormat="1" applyFont="1" applyFill="1" applyAlignment="1" applyProtection="1">
      <alignment horizontal="right" wrapText="1"/>
    </xf>
    <xf numFmtId="164" fontId="8" fillId="0" borderId="16" xfId="0" applyNumberFormat="1" applyFont="1" applyFill="1" applyBorder="1" applyAlignment="1" applyProtection="1">
      <alignment horizontal="center" vertical="center" wrapText="1"/>
    </xf>
    <xf numFmtId="164" fontId="19" fillId="0" borderId="17" xfId="0" applyNumberFormat="1" applyFont="1" applyFill="1" applyBorder="1" applyAlignment="1" applyProtection="1">
      <alignment horizontal="center" vertical="center" wrapText="1"/>
    </xf>
    <xf numFmtId="164" fontId="19" fillId="0" borderId="18" xfId="0" applyNumberFormat="1" applyFont="1" applyFill="1" applyBorder="1" applyAlignment="1" applyProtection="1">
      <alignment horizontal="center" vertical="center" wrapText="1"/>
    </xf>
    <xf numFmtId="164" fontId="19" fillId="0" borderId="1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1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2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0" fillId="0" borderId="15" xfId="5" applyFont="1" applyFill="1" applyBorder="1" applyAlignment="1" applyProtection="1">
      <alignment horizontal="center" vertical="center"/>
    </xf>
    <xf numFmtId="0" fontId="30" fillId="0" borderId="23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1" fillId="0" borderId="12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1" fillId="0" borderId="7" xfId="5" applyFont="1" applyFill="1" applyBorder="1" applyAlignment="1" applyProtection="1">
      <alignment horizontal="left" vertical="center" indent="1"/>
    </xf>
    <xf numFmtId="0" fontId="21" fillId="0" borderId="8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  <protection locked="0"/>
    </xf>
    <xf numFmtId="0" fontId="21" fillId="0" borderId="9" xfId="5" applyFont="1" applyFill="1" applyBorder="1" applyAlignment="1" applyProtection="1">
      <alignment horizontal="left" vertical="center" indent="1"/>
    </xf>
    <xf numFmtId="0" fontId="19" fillId="0" borderId="12" xfId="5" applyFont="1" applyFill="1" applyBorder="1" applyAlignment="1" applyProtection="1">
      <alignment horizontal="left" vertical="center" indent="1"/>
    </xf>
    <xf numFmtId="0" fontId="12" fillId="0" borderId="0" xfId="5" applyFill="1" applyProtection="1">
      <protection locked="0"/>
    </xf>
    <xf numFmtId="164" fontId="21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8" fillId="0" borderId="13" xfId="4" applyFont="1" applyFill="1" applyBorder="1" applyAlignment="1" applyProtection="1">
      <alignment horizontal="left" vertical="center" wrapText="1" indent="1"/>
    </xf>
    <xf numFmtId="164" fontId="28" fillId="0" borderId="12" xfId="0" applyNumberFormat="1" applyFont="1" applyFill="1" applyBorder="1" applyAlignment="1" applyProtection="1">
      <alignment horizontal="left" vertical="center" wrapText="1" indent="1"/>
    </xf>
    <xf numFmtId="0" fontId="28" fillId="0" borderId="13" xfId="4" applyFont="1" applyFill="1" applyBorder="1" applyAlignment="1" applyProtection="1">
      <alignment horizontal="left" vertical="center" wrapText="1"/>
    </xf>
    <xf numFmtId="0" fontId="21" fillId="0" borderId="2" xfId="4" applyFont="1" applyFill="1" applyBorder="1" applyAlignment="1" applyProtection="1">
      <alignment horizontal="left" indent="6"/>
    </xf>
    <xf numFmtId="0" fontId="21" fillId="0" borderId="2" xfId="4" applyFont="1" applyFill="1" applyBorder="1" applyAlignment="1" applyProtection="1">
      <alignment horizontal="left" vertical="center" wrapText="1" indent="6"/>
    </xf>
    <xf numFmtId="0" fontId="21" fillId="0" borderId="6" xfId="4" applyFont="1" applyFill="1" applyBorder="1" applyAlignment="1" applyProtection="1">
      <alignment horizontal="left" vertical="center" wrapText="1" indent="6"/>
    </xf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31" fillId="0" borderId="6" xfId="4" applyFont="1" applyFill="1" applyBorder="1" applyAlignment="1">
      <alignment horizontal="center" vertical="center" wrapText="1"/>
    </xf>
    <xf numFmtId="0" fontId="15" fillId="0" borderId="9" xfId="4" applyFont="1" applyFill="1" applyBorder="1" applyAlignment="1">
      <alignment horizontal="center" vertical="center"/>
    </xf>
    <xf numFmtId="0" fontId="15" fillId="0" borderId="12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6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1" fillId="0" borderId="13" xfId="4" applyFont="1" applyFill="1" applyBorder="1"/>
    <xf numFmtId="165" fontId="15" fillId="0" borderId="24" xfId="1" applyNumberFormat="1" applyFont="1" applyFill="1" applyBorder="1"/>
    <xf numFmtId="165" fontId="15" fillId="0" borderId="20" xfId="1" applyNumberFormat="1" applyFont="1" applyFill="1" applyBorder="1"/>
    <xf numFmtId="0" fontId="22" fillId="0" borderId="0" xfId="0" applyFont="1" applyFill="1" applyBorder="1" applyAlignment="1" applyProtection="1">
      <alignment horizontal="right"/>
    </xf>
    <xf numFmtId="0" fontId="36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37" fillId="0" borderId="0" xfId="0" applyFont="1" applyFill="1"/>
    <xf numFmtId="164" fontId="29" fillId="0" borderId="3" xfId="0" applyNumberFormat="1" applyFont="1" applyFill="1" applyBorder="1" applyAlignment="1" applyProtection="1">
      <alignment vertical="center"/>
      <protection locked="0"/>
    </xf>
    <xf numFmtId="164" fontId="29" fillId="0" borderId="2" xfId="0" applyNumberFormat="1" applyFont="1" applyFill="1" applyBorder="1" applyAlignment="1" applyProtection="1">
      <alignment vertical="center"/>
      <protection locked="0"/>
    </xf>
    <xf numFmtId="164" fontId="29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165" fontId="15" fillId="0" borderId="3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5" fontId="15" fillId="0" borderId="2" xfId="1" applyNumberFormat="1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165" fontId="15" fillId="0" borderId="6" xfId="1" applyNumberFormat="1" applyFont="1" applyFill="1" applyBorder="1" applyProtection="1">
      <protection locked="0"/>
    </xf>
    <xf numFmtId="0" fontId="28" fillId="0" borderId="11" xfId="4" applyFont="1" applyFill="1" applyBorder="1" applyAlignment="1" applyProtection="1">
      <alignment horizontal="center" vertical="center" wrapText="1"/>
    </xf>
    <xf numFmtId="0" fontId="28" fillId="0" borderId="4" xfId="4" applyFont="1" applyFill="1" applyBorder="1" applyAlignment="1" applyProtection="1">
      <alignment horizontal="center" vertical="center" wrapText="1"/>
    </xf>
    <xf numFmtId="0" fontId="28" fillId="0" borderId="25" xfId="4" applyFont="1" applyFill="1" applyBorder="1" applyAlignment="1" applyProtection="1">
      <alignment horizontal="center" vertical="center" wrapText="1"/>
    </xf>
    <xf numFmtId="0" fontId="29" fillId="0" borderId="12" xfId="4" applyFont="1" applyFill="1" applyBorder="1" applyAlignment="1" applyProtection="1">
      <alignment horizontal="center" vertical="center"/>
    </xf>
    <xf numFmtId="0" fontId="29" fillId="0" borderId="13" xfId="4" applyFont="1" applyFill="1" applyBorder="1" applyAlignment="1" applyProtection="1">
      <alignment horizontal="center" vertical="center"/>
    </xf>
    <xf numFmtId="0" fontId="29" fillId="0" borderId="16" xfId="4" applyFont="1" applyFill="1" applyBorder="1" applyAlignment="1" applyProtection="1">
      <alignment horizontal="center" vertical="center"/>
    </xf>
    <xf numFmtId="0" fontId="29" fillId="0" borderId="11" xfId="4" applyFont="1" applyFill="1" applyBorder="1" applyAlignment="1" applyProtection="1">
      <alignment horizontal="center" vertical="center"/>
    </xf>
    <xf numFmtId="0" fontId="29" fillId="0" borderId="8" xfId="4" applyFont="1" applyFill="1" applyBorder="1" applyAlignment="1" applyProtection="1">
      <alignment horizontal="center" vertical="center"/>
    </xf>
    <xf numFmtId="0" fontId="29" fillId="0" borderId="10" xfId="4" applyFont="1" applyFill="1" applyBorder="1" applyAlignment="1" applyProtection="1">
      <alignment horizontal="center" vertical="center"/>
    </xf>
    <xf numFmtId="165" fontId="28" fillId="0" borderId="16" xfId="1" applyNumberFormat="1" applyFont="1" applyFill="1" applyBorder="1" applyProtection="1"/>
    <xf numFmtId="165" fontId="29" fillId="0" borderId="25" xfId="1" applyNumberFormat="1" applyFont="1" applyFill="1" applyBorder="1" applyProtection="1">
      <protection locked="0"/>
    </xf>
    <xf numFmtId="165" fontId="29" fillId="0" borderId="20" xfId="1" applyNumberFormat="1" applyFont="1" applyFill="1" applyBorder="1" applyProtection="1">
      <protection locked="0"/>
    </xf>
    <xf numFmtId="165" fontId="29" fillId="0" borderId="21" xfId="1" applyNumberFormat="1" applyFont="1" applyFill="1" applyBorder="1" applyProtection="1">
      <protection locked="0"/>
    </xf>
    <xf numFmtId="0" fontId="29" fillId="0" borderId="4" xfId="4" applyFont="1" applyFill="1" applyBorder="1" applyProtection="1">
      <protection locked="0"/>
    </xf>
    <xf numFmtId="0" fontId="29" fillId="0" borderId="2" xfId="4" applyFont="1" applyFill="1" applyBorder="1" applyProtection="1">
      <protection locked="0"/>
    </xf>
    <xf numFmtId="0" fontId="29" fillId="0" borderId="6" xfId="4" applyFont="1" applyFill="1" applyBorder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2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19" fillId="0" borderId="12" xfId="0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0" fontId="29" fillId="0" borderId="3" xfId="0" applyFont="1" applyFill="1" applyBorder="1" applyAlignment="1" applyProtection="1">
      <alignment vertical="center" wrapText="1"/>
    </xf>
    <xf numFmtId="0" fontId="29" fillId="0" borderId="2" xfId="0" applyFont="1" applyFill="1" applyBorder="1" applyAlignment="1" applyProtection="1">
      <alignment vertical="center" wrapText="1"/>
    </xf>
    <xf numFmtId="0" fontId="0" fillId="0" borderId="0" xfId="0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 wrapText="1"/>
    </xf>
    <xf numFmtId="0" fontId="8" fillId="0" borderId="26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1" fillId="0" borderId="0" xfId="0" applyFont="1" applyFill="1" applyAlignment="1" applyProtection="1">
      <alignment vertical="center" wrapText="1"/>
    </xf>
    <xf numFmtId="0" fontId="19" fillId="0" borderId="28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35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37" fillId="0" borderId="0" xfId="0" applyFont="1" applyFill="1" applyProtection="1"/>
    <xf numFmtId="0" fontId="29" fillId="0" borderId="9" xfId="0" applyFont="1" applyFill="1" applyBorder="1" applyAlignment="1" applyProtection="1">
      <alignment horizontal="center" vertical="center"/>
    </xf>
    <xf numFmtId="164" fontId="28" fillId="0" borderId="24" xfId="0" applyNumberFormat="1" applyFont="1" applyFill="1" applyBorder="1" applyAlignment="1" applyProtection="1">
      <alignment vertical="center"/>
    </xf>
    <xf numFmtId="0" fontId="29" fillId="0" borderId="8" xfId="0" applyFont="1" applyFill="1" applyBorder="1" applyAlignment="1" applyProtection="1">
      <alignment horizontal="center" vertical="center"/>
    </xf>
    <xf numFmtId="164" fontId="28" fillId="0" borderId="20" xfId="0" applyNumberFormat="1" applyFont="1" applyFill="1" applyBorder="1" applyAlignment="1" applyProtection="1">
      <alignment vertical="center"/>
    </xf>
    <xf numFmtId="0" fontId="29" fillId="0" borderId="10" xfId="0" applyFont="1" applyFill="1" applyBorder="1" applyAlignment="1" applyProtection="1">
      <alignment horizontal="center" vertical="center"/>
    </xf>
    <xf numFmtId="0" fontId="29" fillId="0" borderId="6" xfId="0" applyFont="1" applyFill="1" applyBorder="1" applyAlignment="1" applyProtection="1">
      <alignment vertical="center" wrapText="1"/>
    </xf>
    <xf numFmtId="164" fontId="28" fillId="0" borderId="21" xfId="0" applyNumberFormat="1" applyFont="1" applyFill="1" applyBorder="1" applyAlignment="1" applyProtection="1">
      <alignment vertical="center"/>
    </xf>
    <xf numFmtId="0" fontId="28" fillId="0" borderId="12" xfId="0" applyFont="1" applyFill="1" applyBorder="1" applyAlignment="1" applyProtection="1">
      <alignment horizontal="center" vertical="center"/>
    </xf>
    <xf numFmtId="0" fontId="30" fillId="0" borderId="13" xfId="0" applyFont="1" applyFill="1" applyBorder="1" applyAlignment="1" applyProtection="1">
      <alignment vertical="center" wrapText="1"/>
    </xf>
    <xf numFmtId="164" fontId="28" fillId="0" borderId="13" xfId="0" applyNumberFormat="1" applyFont="1" applyFill="1" applyBorder="1" applyAlignment="1" applyProtection="1">
      <alignment vertical="center"/>
    </xf>
    <xf numFmtId="164" fontId="28" fillId="0" borderId="16" xfId="0" applyNumberFormat="1" applyFont="1" applyFill="1" applyBorder="1" applyAlignment="1" applyProtection="1">
      <alignment vertical="center"/>
    </xf>
    <xf numFmtId="0" fontId="37" fillId="0" borderId="0" xfId="0" applyFont="1" applyFill="1" applyProtection="1">
      <protection locked="0"/>
    </xf>
    <xf numFmtId="0" fontId="33" fillId="0" borderId="0" xfId="0" applyFont="1" applyFill="1" applyProtection="1">
      <protection locked="0"/>
    </xf>
    <xf numFmtId="164" fontId="21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2" xfId="5" applyFont="1" applyFill="1" applyBorder="1" applyAlignment="1" applyProtection="1">
      <alignment horizontal="left" vertical="center" indent="1"/>
    </xf>
    <xf numFmtId="0" fontId="21" fillId="0" borderId="3" xfId="5" applyFont="1" applyFill="1" applyBorder="1" applyAlignment="1" applyProtection="1">
      <alignment horizontal="left" vertical="center" wrapText="1" indent="1"/>
    </xf>
    <xf numFmtId="0" fontId="21" fillId="0" borderId="2" xfId="5" applyFont="1" applyFill="1" applyBorder="1" applyAlignment="1" applyProtection="1">
      <alignment horizontal="left" vertical="center" wrapText="1" indent="1"/>
    </xf>
    <xf numFmtId="0" fontId="21" fillId="0" borderId="3" xfId="5" applyFont="1" applyFill="1" applyBorder="1" applyAlignment="1" applyProtection="1">
      <alignment horizontal="left" vertical="center" indent="1"/>
    </xf>
    <xf numFmtId="0" fontId="8" fillId="0" borderId="13" xfId="5" applyFont="1" applyFill="1" applyBorder="1" applyAlignment="1" applyProtection="1">
      <alignment horizontal="left" indent="1"/>
    </xf>
    <xf numFmtId="0" fontId="27" fillId="0" borderId="13" xfId="0" applyFont="1" applyBorder="1" applyAlignment="1" applyProtection="1">
      <alignment horizontal="left" vertical="center" wrapText="1" indent="1"/>
    </xf>
    <xf numFmtId="0" fontId="26" fillId="0" borderId="2" xfId="0" applyFont="1" applyBorder="1" applyAlignment="1" applyProtection="1">
      <alignment horizontal="left" vertical="center" wrapText="1" indent="1"/>
    </xf>
    <xf numFmtId="0" fontId="26" fillId="0" borderId="6" xfId="0" applyFont="1" applyBorder="1" applyAlignment="1" applyProtection="1">
      <alignment horizontal="left" vertical="center" wrapText="1" indent="1"/>
    </xf>
    <xf numFmtId="0" fontId="27" fillId="0" borderId="17" xfId="0" applyFont="1" applyBorder="1" applyAlignment="1" applyProtection="1">
      <alignment horizontal="left" vertical="center" wrapText="1" indent="1"/>
    </xf>
    <xf numFmtId="164" fontId="19" fillId="0" borderId="23" xfId="4" applyNumberFormat="1" applyFont="1" applyFill="1" applyBorder="1" applyAlignment="1" applyProtection="1">
      <alignment horizontal="right" vertical="center" wrapText="1" indent="1"/>
    </xf>
    <xf numFmtId="164" fontId="19" fillId="0" borderId="16" xfId="4" applyNumberFormat="1" applyFont="1" applyFill="1" applyBorder="1" applyAlignment="1" applyProtection="1">
      <alignment horizontal="right" vertical="center" wrapText="1" indent="1"/>
    </xf>
    <xf numFmtId="164" fontId="21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6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7" fillId="0" borderId="16" xfId="0" applyNumberFormat="1" applyFont="1" applyBorder="1" applyAlignment="1" applyProtection="1">
      <alignment horizontal="right" vertical="center" wrapText="1" indent="1"/>
    </xf>
    <xf numFmtId="0" fontId="6" fillId="0" borderId="32" xfId="0" applyFont="1" applyFill="1" applyBorder="1" applyAlignment="1" applyProtection="1">
      <alignment horizontal="right" vertical="center"/>
    </xf>
    <xf numFmtId="164" fontId="2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3" xfId="0" applyNumberFormat="1" applyFont="1" applyFill="1" applyBorder="1" applyAlignment="1" applyProtection="1">
      <alignment horizontal="right" vertical="center" wrapText="1" indent="1"/>
    </xf>
    <xf numFmtId="164" fontId="29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6" xfId="0" applyNumberFormat="1" applyFont="1" applyFill="1" applyBorder="1" applyAlignment="1" applyProtection="1">
      <alignment horizontal="right" vertical="center" wrapText="1" indent="1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8" fillId="0" borderId="12" xfId="0" applyNumberFormat="1" applyFont="1" applyFill="1" applyBorder="1" applyAlignment="1" applyProtection="1">
      <alignment horizontal="centerContinuous" vertical="center" wrapText="1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6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8" fillId="0" borderId="34" xfId="0" applyNumberFormat="1" applyFont="1" applyFill="1" applyBorder="1" applyAlignment="1" applyProtection="1">
      <alignment horizontal="center" vertical="center" wrapText="1"/>
    </xf>
    <xf numFmtId="164" fontId="28" fillId="0" borderId="12" xfId="0" applyNumberFormat="1" applyFont="1" applyFill="1" applyBorder="1" applyAlignment="1" applyProtection="1">
      <alignment horizontal="center" vertical="center" wrapText="1"/>
    </xf>
    <xf numFmtId="164" fontId="28" fillId="0" borderId="13" xfId="0" applyNumberFormat="1" applyFont="1" applyFill="1" applyBorder="1" applyAlignment="1" applyProtection="1">
      <alignment horizontal="center" vertical="center" wrapText="1"/>
    </xf>
    <xf numFmtId="164" fontId="28" fillId="0" borderId="16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0" fillId="0" borderId="35" xfId="0" applyNumberForma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36" xfId="0" applyNumberFormat="1" applyFill="1" applyBorder="1" applyAlignment="1" applyProtection="1">
      <alignment horizontal="left" vertical="center" wrapText="1" indent="1"/>
    </xf>
    <xf numFmtId="164" fontId="21" fillId="0" borderId="8" xfId="0" applyNumberFormat="1" applyFont="1" applyFill="1" applyBorder="1" applyAlignment="1" applyProtection="1">
      <alignment horizontal="left" vertical="center" wrapText="1" indent="1"/>
    </xf>
    <xf numFmtId="164" fontId="21" fillId="0" borderId="37" xfId="0" applyNumberFormat="1" applyFont="1" applyFill="1" applyBorder="1" applyAlignment="1" applyProtection="1">
      <alignment horizontal="left" vertical="center" wrapText="1" indent="1"/>
    </xf>
    <xf numFmtId="164" fontId="31" fillId="0" borderId="34" xfId="0" applyNumberFormat="1" applyFont="1" applyFill="1" applyBorder="1" applyAlignment="1" applyProtection="1">
      <alignment horizontal="left" vertical="center" wrapText="1" indent="1"/>
    </xf>
    <xf numFmtId="164" fontId="1" fillId="0" borderId="38" xfId="0" applyNumberFormat="1" applyFont="1" applyFill="1" applyBorder="1" applyAlignment="1" applyProtection="1">
      <alignment horizontal="left" vertical="center" wrapText="1" indent="1"/>
    </xf>
    <xf numFmtId="164" fontId="29" fillId="0" borderId="7" xfId="0" applyNumberFormat="1" applyFont="1" applyFill="1" applyBorder="1" applyAlignment="1" applyProtection="1">
      <alignment horizontal="lef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36" xfId="0" applyNumberFormat="1" applyFont="1" applyFill="1" applyBorder="1" applyAlignment="1" applyProtection="1">
      <alignment horizontal="left" vertical="center" wrapText="1" indent="1"/>
    </xf>
    <xf numFmtId="164" fontId="32" fillId="0" borderId="2" xfId="0" applyNumberFormat="1" applyFont="1" applyFill="1" applyBorder="1" applyAlignment="1" applyProtection="1">
      <alignment horizontal="right" vertical="center" wrapText="1" indent="1"/>
    </xf>
    <xf numFmtId="164" fontId="31" fillId="0" borderId="12" xfId="0" applyNumberFormat="1" applyFont="1" applyFill="1" applyBorder="1" applyAlignment="1" applyProtection="1">
      <alignment horizontal="left" vertical="center" wrapText="1" indent="1"/>
    </xf>
    <xf numFmtId="164" fontId="31" fillId="0" borderId="39" xfId="0" applyNumberFormat="1" applyFont="1" applyFill="1" applyBorder="1" applyAlignment="1" applyProtection="1">
      <alignment horizontal="right" vertical="center" wrapText="1" indent="1"/>
    </xf>
    <xf numFmtId="164" fontId="2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2" fillId="0" borderId="7" xfId="0" applyNumberFormat="1" applyFont="1" applyFill="1" applyBorder="1" applyAlignment="1" applyProtection="1">
      <alignment horizontal="lef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2"/>
    </xf>
    <xf numFmtId="164" fontId="29" fillId="0" borderId="2" xfId="0" applyNumberFormat="1" applyFont="1" applyFill="1" applyBorder="1" applyAlignment="1" applyProtection="1">
      <alignment horizontal="left" vertical="center" wrapText="1" indent="2"/>
    </xf>
    <xf numFmtId="164" fontId="32" fillId="0" borderId="2" xfId="0" applyNumberFormat="1" applyFont="1" applyFill="1" applyBorder="1" applyAlignment="1" applyProtection="1">
      <alignment horizontal="left" vertical="center" wrapText="1" indent="1"/>
    </xf>
    <xf numFmtId="164" fontId="29" fillId="0" borderId="9" xfId="0" applyNumberFormat="1" applyFon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2"/>
    </xf>
    <xf numFmtId="164" fontId="21" fillId="0" borderId="10" xfId="0" applyNumberFormat="1" applyFont="1" applyFill="1" applyBorder="1" applyAlignment="1" applyProtection="1">
      <alignment horizontal="left" vertical="center" wrapText="1" indent="2"/>
    </xf>
    <xf numFmtId="164" fontId="32" fillId="0" borderId="3" xfId="0" applyNumberFormat="1" applyFont="1" applyFill="1" applyBorder="1" applyAlignment="1" applyProtection="1">
      <alignment horizontal="right" vertical="center" wrapText="1" indent="1"/>
    </xf>
    <xf numFmtId="165" fontId="29" fillId="0" borderId="40" xfId="1" applyNumberFormat="1" applyFont="1" applyFill="1" applyBorder="1" applyProtection="1">
      <protection locked="0"/>
    </xf>
    <xf numFmtId="165" fontId="29" fillId="0" borderId="30" xfId="1" applyNumberFormat="1" applyFont="1" applyFill="1" applyBorder="1" applyProtection="1">
      <protection locked="0"/>
    </xf>
    <xf numFmtId="165" fontId="29" fillId="0" borderId="31" xfId="1" applyNumberFormat="1" applyFont="1" applyFill="1" applyBorder="1" applyProtection="1">
      <protection locked="0"/>
    </xf>
    <xf numFmtId="0" fontId="29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41" xfId="0" applyFont="1" applyFill="1" applyBorder="1" applyAlignment="1" applyProtection="1">
      <alignment horizontal="center" vertical="center"/>
    </xf>
    <xf numFmtId="0" fontId="8" fillId="0" borderId="25" xfId="0" quotePrefix="1" applyFont="1" applyFill="1" applyBorder="1" applyAlignment="1" applyProtection="1">
      <alignment horizontal="right" vertical="center" indent="1"/>
    </xf>
    <xf numFmtId="0" fontId="8" fillId="0" borderId="42" xfId="0" applyFont="1" applyFill="1" applyBorder="1" applyAlignment="1" applyProtection="1">
      <alignment horizontal="right" vertical="center" indent="1"/>
    </xf>
    <xf numFmtId="0" fontId="8" fillId="0" borderId="23" xfId="0" applyFont="1" applyFill="1" applyBorder="1" applyAlignment="1" applyProtection="1">
      <alignment horizontal="right" vertical="center" wrapText="1" indent="1"/>
    </xf>
    <xf numFmtId="164" fontId="8" fillId="0" borderId="31" xfId="0" applyNumberFormat="1" applyFont="1" applyFill="1" applyBorder="1" applyAlignment="1" applyProtection="1">
      <alignment horizontal="righ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0" xfId="0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Fill="1" applyAlignment="1" applyProtection="1">
      <alignment horizontal="right" vertical="center" wrapText="1" indent="1"/>
    </xf>
    <xf numFmtId="164" fontId="19" fillId="0" borderId="39" xfId="0" applyNumberFormat="1" applyFont="1" applyFill="1" applyBorder="1" applyAlignment="1" applyProtection="1">
      <alignment horizontal="right" vertical="center" wrapText="1" indent="1"/>
    </xf>
    <xf numFmtId="0" fontId="25" fillId="0" borderId="18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35" fillId="0" borderId="2" xfId="0" applyFont="1" applyBorder="1" applyAlignment="1">
      <alignment horizontal="justify" wrapText="1"/>
    </xf>
    <xf numFmtId="0" fontId="35" fillId="0" borderId="2" xfId="0" applyFont="1" applyBorder="1" applyAlignment="1">
      <alignment wrapText="1"/>
    </xf>
    <xf numFmtId="0" fontId="35" fillId="0" borderId="41" xfId="0" applyFont="1" applyBorder="1" applyAlignment="1">
      <alignment wrapTex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164" fontId="0" fillId="0" borderId="38" xfId="0" applyNumberFormat="1" applyFill="1" applyBorder="1" applyAlignment="1" applyProtection="1">
      <alignment horizontal="left" vertical="center" wrapText="1" indent="1"/>
    </xf>
    <xf numFmtId="164" fontId="21" fillId="0" borderId="7" xfId="0" applyNumberFormat="1" applyFont="1" applyFill="1" applyBorder="1" applyAlignment="1" applyProtection="1">
      <alignment horizontal="left" vertical="center" wrapText="1" indent="1"/>
    </xf>
    <xf numFmtId="164" fontId="21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0" fontId="19" fillId="0" borderId="14" xfId="4" applyFont="1" applyFill="1" applyBorder="1" applyAlignment="1" applyProtection="1">
      <alignment horizontal="center" vertical="center" wrapText="1"/>
    </xf>
    <xf numFmtId="0" fontId="19" fillId="0" borderId="15" xfId="4" applyFont="1" applyFill="1" applyBorder="1" applyAlignment="1" applyProtection="1">
      <alignment horizontal="center" vertical="center" wrapText="1"/>
    </xf>
    <xf numFmtId="0" fontId="19" fillId="0" borderId="23" xfId="4" applyFont="1" applyFill="1" applyBorder="1" applyAlignment="1" applyProtection="1">
      <alignment horizontal="center" vertical="center" wrapText="1"/>
    </xf>
    <xf numFmtId="164" fontId="21" fillId="0" borderId="24" xfId="4" applyNumberFormat="1" applyFont="1" applyFill="1" applyBorder="1" applyAlignment="1" applyProtection="1">
      <alignment horizontal="right" vertical="center" wrapText="1" indent="1"/>
    </xf>
    <xf numFmtId="0" fontId="21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1" fillId="0" borderId="0" xfId="4" applyFont="1" applyFill="1" applyProtection="1"/>
    <xf numFmtId="0" fontId="15" fillId="0" borderId="0" xfId="4" applyFont="1" applyFill="1" applyProtection="1"/>
    <xf numFmtId="0" fontId="26" fillId="0" borderId="3" xfId="0" applyFont="1" applyBorder="1" applyAlignment="1" applyProtection="1">
      <alignment horizontal="left" wrapText="1" indent="1"/>
    </xf>
    <xf numFmtId="0" fontId="26" fillId="0" borderId="2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horizontal="left" wrapText="1" indent="1"/>
    </xf>
    <xf numFmtId="0" fontId="27" fillId="0" borderId="12" xfId="0" applyFont="1" applyBorder="1" applyAlignment="1" applyProtection="1">
      <alignment wrapText="1"/>
    </xf>
    <xf numFmtId="0" fontId="26" fillId="0" borderId="6" xfId="0" applyFont="1" applyBorder="1" applyAlignment="1" applyProtection="1">
      <alignment wrapText="1"/>
    </xf>
    <xf numFmtId="0" fontId="26" fillId="0" borderId="9" xfId="0" applyFont="1" applyBorder="1" applyAlignment="1" applyProtection="1">
      <alignment wrapText="1"/>
    </xf>
    <xf numFmtId="0" fontId="26" fillId="0" borderId="8" xfId="0" applyFont="1" applyBorder="1" applyAlignment="1" applyProtection="1">
      <alignment wrapText="1"/>
    </xf>
    <xf numFmtId="0" fontId="26" fillId="0" borderId="10" xfId="0" applyFont="1" applyBorder="1" applyAlignment="1" applyProtection="1">
      <alignment wrapText="1"/>
    </xf>
    <xf numFmtId="0" fontId="27" fillId="0" borderId="13" xfId="0" applyFont="1" applyBorder="1" applyAlignment="1" applyProtection="1">
      <alignment wrapText="1"/>
    </xf>
    <xf numFmtId="0" fontId="27" fillId="0" borderId="17" xfId="0" applyFont="1" applyBorder="1" applyAlignment="1" applyProtection="1">
      <alignment wrapText="1"/>
    </xf>
    <xf numFmtId="0" fontId="27" fillId="0" borderId="18" xfId="0" applyFont="1" applyBorder="1" applyAlignment="1" applyProtection="1">
      <alignment wrapText="1"/>
    </xf>
    <xf numFmtId="0" fontId="12" fillId="0" borderId="0" xfId="4" applyFill="1" applyAlignment="1" applyProtection="1"/>
    <xf numFmtId="164" fontId="25" fillId="0" borderId="16" xfId="0" quotePrefix="1" applyNumberFormat="1" applyFont="1" applyBorder="1" applyAlignment="1" applyProtection="1">
      <alignment horizontal="right" vertical="center" wrapText="1" indent="1"/>
    </xf>
    <xf numFmtId="0" fontId="23" fillId="0" borderId="0" xfId="4" applyFont="1" applyFill="1" applyProtection="1"/>
    <xf numFmtId="164" fontId="2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21" fillId="0" borderId="9" xfId="4" applyNumberFormat="1" applyFont="1" applyFill="1" applyBorder="1" applyAlignment="1" applyProtection="1">
      <alignment horizontal="center" vertical="center" wrapText="1"/>
    </xf>
    <xf numFmtId="49" fontId="21" fillId="0" borderId="8" xfId="4" applyNumberFormat="1" applyFont="1" applyFill="1" applyBorder="1" applyAlignment="1" applyProtection="1">
      <alignment horizontal="center" vertical="center" wrapText="1"/>
    </xf>
    <xf numFmtId="49" fontId="21" fillId="0" borderId="10" xfId="4" applyNumberFormat="1" applyFont="1" applyFill="1" applyBorder="1" applyAlignment="1" applyProtection="1">
      <alignment horizontal="center" vertical="center" wrapText="1"/>
    </xf>
    <xf numFmtId="0" fontId="27" fillId="0" borderId="12" xfId="0" applyFont="1" applyBorder="1" applyAlignment="1" applyProtection="1">
      <alignment horizontal="center" wrapText="1"/>
    </xf>
    <xf numFmtId="0" fontId="26" fillId="0" borderId="9" xfId="0" applyFont="1" applyBorder="1" applyAlignment="1" applyProtection="1">
      <alignment horizontal="center" wrapText="1"/>
    </xf>
    <xf numFmtId="0" fontId="26" fillId="0" borderId="8" xfId="0" applyFont="1" applyBorder="1" applyAlignment="1" applyProtection="1">
      <alignment horizontal="center" wrapText="1"/>
    </xf>
    <xf numFmtId="0" fontId="26" fillId="0" borderId="10" xfId="0" applyFont="1" applyBorder="1" applyAlignment="1" applyProtection="1">
      <alignment horizontal="center" wrapText="1"/>
    </xf>
    <xf numFmtId="0" fontId="27" fillId="0" borderId="17" xfId="0" applyFont="1" applyBorder="1" applyAlignment="1" applyProtection="1">
      <alignment horizontal="center" wrapText="1"/>
    </xf>
    <xf numFmtId="164" fontId="29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12" xfId="4" applyFont="1" applyFill="1" applyBorder="1" applyAlignment="1">
      <alignment horizontal="center" vertical="center"/>
    </xf>
    <xf numFmtId="165" fontId="31" fillId="0" borderId="13" xfId="4" applyNumberFormat="1" applyFont="1" applyFill="1" applyBorder="1"/>
    <xf numFmtId="165" fontId="31" fillId="0" borderId="16" xfId="4" applyNumberFormat="1" applyFont="1" applyFill="1" applyBorder="1"/>
    <xf numFmtId="0" fontId="33" fillId="0" borderId="0" xfId="4" applyFont="1" applyFill="1"/>
    <xf numFmtId="0" fontId="28" fillId="0" borderId="12" xfId="4" applyFont="1" applyFill="1" applyBorder="1" applyAlignment="1" applyProtection="1">
      <alignment horizontal="center" vertical="center"/>
    </xf>
    <xf numFmtId="0" fontId="21" fillId="0" borderId="1" xfId="5" applyFont="1" applyFill="1" applyBorder="1" applyAlignment="1" applyProtection="1">
      <alignment horizontal="left" vertical="center" wrapText="1" indent="1"/>
    </xf>
    <xf numFmtId="164" fontId="32" fillId="0" borderId="1" xfId="0" applyNumberFormat="1" applyFont="1" applyFill="1" applyBorder="1" applyAlignment="1" applyProtection="1">
      <alignment horizontal="right" vertical="center" wrapText="1" indent="1"/>
    </xf>
    <xf numFmtId="164" fontId="6" fillId="0" borderId="32" xfId="0" applyNumberFormat="1" applyFont="1" applyFill="1" applyBorder="1" applyAlignment="1" applyProtection="1">
      <alignment horizontal="right" vertical="center"/>
    </xf>
    <xf numFmtId="0" fontId="12" fillId="0" borderId="34" xfId="5" applyFont="1" applyFill="1" applyBorder="1" applyAlignment="1" applyProtection="1">
      <alignment horizontal="center"/>
      <protection locked="0"/>
    </xf>
    <xf numFmtId="0" fontId="23" fillId="0" borderId="34" xfId="0" applyFont="1" applyFill="1" applyBorder="1" applyAlignment="1">
      <alignment horizontal="center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/>
    </xf>
    <xf numFmtId="0" fontId="8" fillId="0" borderId="47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0" fontId="37" fillId="0" borderId="34" xfId="0" applyFont="1" applyFill="1" applyBorder="1" applyAlignment="1" applyProtection="1">
      <alignment horizontal="center"/>
    </xf>
    <xf numFmtId="0" fontId="0" fillId="0" borderId="0" xfId="0" applyFill="1" applyBorder="1" applyProtection="1">
      <protection locked="0"/>
    </xf>
    <xf numFmtId="0" fontId="0" fillId="0" borderId="0" xfId="0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35" fillId="0" borderId="0" xfId="0" applyFont="1" applyAlignment="1" applyProtection="1">
      <alignment horizontal="right" vertical="top"/>
    </xf>
    <xf numFmtId="0" fontId="28" fillId="0" borderId="13" xfId="0" applyFont="1" applyFill="1" applyBorder="1" applyAlignment="1" applyProtection="1">
      <alignment horizontal="left" vertical="center" wrapText="1" indent="1"/>
    </xf>
    <xf numFmtId="49" fontId="29" fillId="0" borderId="11" xfId="0" applyNumberFormat="1" applyFont="1" applyFill="1" applyBorder="1" applyAlignment="1" applyProtection="1">
      <alignment horizontal="center" vertical="center" wrapText="1"/>
    </xf>
    <xf numFmtId="49" fontId="29" fillId="0" borderId="8" xfId="0" applyNumberFormat="1" applyFont="1" applyFill="1" applyBorder="1" applyAlignment="1" applyProtection="1">
      <alignment horizontal="center" vertical="center" wrapText="1"/>
    </xf>
    <xf numFmtId="0" fontId="28" fillId="0" borderId="12" xfId="0" applyFont="1" applyFill="1" applyBorder="1" applyAlignment="1" applyProtection="1">
      <alignment horizontal="center" vertical="center" wrapText="1"/>
    </xf>
    <xf numFmtId="49" fontId="29" fillId="0" borderId="9" xfId="0" applyNumberFormat="1" applyFont="1" applyFill="1" applyBorder="1" applyAlignment="1" applyProtection="1">
      <alignment horizontal="center" vertical="center" wrapText="1"/>
    </xf>
    <xf numFmtId="0" fontId="29" fillId="0" borderId="3" xfId="4" applyFont="1" applyFill="1" applyBorder="1" applyAlignment="1" applyProtection="1">
      <alignment horizontal="left" vertical="center" wrapText="1" indent="1"/>
    </xf>
    <xf numFmtId="0" fontId="29" fillId="0" borderId="2" xfId="4" applyFont="1" applyFill="1" applyBorder="1" applyAlignment="1" applyProtection="1">
      <alignment horizontal="left" vertical="center" wrapText="1" indent="1"/>
    </xf>
    <xf numFmtId="0" fontId="29" fillId="0" borderId="18" xfId="4" quotePrefix="1" applyFont="1" applyFill="1" applyBorder="1" applyAlignment="1" applyProtection="1">
      <alignment horizontal="left" vertical="center" wrapText="1" indent="1"/>
    </xf>
    <xf numFmtId="0" fontId="29" fillId="0" borderId="18" xfId="4" applyFont="1" applyFill="1" applyBorder="1" applyAlignment="1" applyProtection="1">
      <alignment horizontal="left" vertical="center" wrapText="1" indent="1"/>
    </xf>
    <xf numFmtId="0" fontId="27" fillId="0" borderId="12" xfId="0" applyFont="1" applyBorder="1" applyAlignment="1" applyProtection="1">
      <alignment horizontal="center" vertical="center" wrapText="1"/>
    </xf>
    <xf numFmtId="0" fontId="39" fillId="0" borderId="48" xfId="0" applyFont="1" applyBorder="1" applyAlignment="1" applyProtection="1">
      <alignment horizontal="left" wrapText="1" indent="1"/>
    </xf>
    <xf numFmtId="0" fontId="21" fillId="0" borderId="0" xfId="0" applyFont="1" applyFill="1" applyAlignment="1" applyProtection="1">
      <alignment horizontal="left" vertical="center" wrapText="1"/>
    </xf>
    <xf numFmtId="0" fontId="8" fillId="0" borderId="13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49" fontId="28" fillId="0" borderId="12" xfId="4" applyNumberFormat="1" applyFont="1" applyFill="1" applyBorder="1" applyAlignment="1" applyProtection="1">
      <alignment horizontal="left" vertical="center" wrapText="1" indent="1"/>
    </xf>
    <xf numFmtId="0" fontId="31" fillId="0" borderId="0" xfId="0" applyFont="1" applyFill="1" applyAlignment="1">
      <alignment vertical="center" wrapText="1"/>
    </xf>
    <xf numFmtId="0" fontId="40" fillId="0" borderId="0" xfId="0" applyFont="1" applyFill="1" applyAlignment="1" applyProtection="1">
      <alignment horizontal="right"/>
    </xf>
    <xf numFmtId="0" fontId="21" fillId="0" borderId="34" xfId="4" applyFont="1" applyFill="1" applyBorder="1" applyAlignment="1" applyProtection="1">
      <alignment horizontal="center"/>
    </xf>
    <xf numFmtId="0" fontId="30" fillId="0" borderId="34" xfId="4" applyFont="1" applyFill="1" applyBorder="1" applyAlignment="1" applyProtection="1">
      <alignment horizontal="center" vertical="center"/>
    </xf>
    <xf numFmtId="0" fontId="29" fillId="0" borderId="0" xfId="4" applyFont="1" applyFill="1" applyProtection="1"/>
    <xf numFmtId="0" fontId="29" fillId="0" borderId="0" xfId="4" applyFont="1" applyFill="1" applyAlignment="1" applyProtection="1"/>
    <xf numFmtId="0" fontId="12" fillId="0" borderId="0" xfId="4" applyFill="1" applyBorder="1" applyProtection="1"/>
    <xf numFmtId="49" fontId="21" fillId="0" borderId="6" xfId="4" applyNumberFormat="1" applyFont="1" applyFill="1" applyBorder="1" applyAlignment="1" applyProtection="1">
      <alignment horizontal="left" vertical="center" wrapText="1" indent="1"/>
    </xf>
    <xf numFmtId="0" fontId="19" fillId="0" borderId="28" xfId="4" applyFont="1" applyFill="1" applyBorder="1" applyAlignment="1" applyProtection="1">
      <alignment horizontal="left" vertical="center" wrapText="1" indent="1"/>
    </xf>
    <xf numFmtId="164" fontId="21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4" xfId="4" applyNumberFormat="1" applyFont="1" applyFill="1" applyBorder="1" applyAlignment="1" applyProtection="1">
      <alignment horizontal="right" vertical="center" wrapText="1" indent="1"/>
    </xf>
    <xf numFmtId="164" fontId="21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38" fillId="0" borderId="0" xfId="0" applyNumberFormat="1" applyFont="1" applyFill="1" applyBorder="1" applyAlignment="1" applyProtection="1">
      <alignment horizontal="center" vertical="center" wrapText="1"/>
    </xf>
    <xf numFmtId="0" fontId="19" fillId="0" borderId="34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vertical="center"/>
    </xf>
    <xf numFmtId="0" fontId="21" fillId="0" borderId="51" xfId="4" applyFont="1" applyFill="1" applyBorder="1" applyAlignment="1" applyProtection="1">
      <alignment vertical="center" wrapText="1"/>
    </xf>
    <xf numFmtId="0" fontId="28" fillId="0" borderId="34" xfId="4" applyFont="1" applyFill="1" applyBorder="1" applyAlignment="1" applyProtection="1">
      <alignment horizontal="center"/>
    </xf>
    <xf numFmtId="0" fontId="31" fillId="0" borderId="34" xfId="0" applyFont="1" applyFill="1" applyBorder="1" applyAlignment="1">
      <alignment horizontal="center" vertical="center" wrapText="1"/>
    </xf>
    <xf numFmtId="0" fontId="30" fillId="0" borderId="34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21" fillId="0" borderId="52" xfId="4" applyFont="1" applyFill="1" applyBorder="1" applyAlignment="1" applyProtection="1">
      <alignment horizontal="left" vertical="center" wrapText="1" indent="1"/>
    </xf>
    <xf numFmtId="0" fontId="21" fillId="0" borderId="33" xfId="4" applyFont="1" applyFill="1" applyBorder="1" applyAlignment="1" applyProtection="1">
      <alignment horizontal="left" vertical="center" wrapText="1" indent="1"/>
    </xf>
    <xf numFmtId="0" fontId="42" fillId="0" borderId="12" xfId="0" applyFont="1" applyFill="1" applyBorder="1" applyAlignment="1" applyProtection="1">
      <alignment horizontal="center" vertical="center" wrapText="1"/>
    </xf>
    <xf numFmtId="0" fontId="42" fillId="0" borderId="13" xfId="0" applyFont="1" applyFill="1" applyBorder="1" applyAlignment="1" applyProtection="1">
      <alignment horizontal="left" vertical="center" wrapText="1" indent="1"/>
    </xf>
    <xf numFmtId="0" fontId="41" fillId="0" borderId="0" xfId="0" applyFont="1"/>
    <xf numFmtId="0" fontId="42" fillId="0" borderId="13" xfId="4" applyFont="1" applyFill="1" applyBorder="1" applyAlignment="1" applyProtection="1">
      <alignment horizontal="left" vertical="center" wrapText="1" indent="1"/>
    </xf>
    <xf numFmtId="0" fontId="43" fillId="0" borderId="48" xfId="0" applyFont="1" applyBorder="1" applyAlignment="1" applyProtection="1">
      <alignment horizontal="left" wrapText="1" indent="1"/>
    </xf>
    <xf numFmtId="164" fontId="19" fillId="0" borderId="34" xfId="0" applyNumberFormat="1" applyFont="1" applyFill="1" applyBorder="1" applyAlignment="1" applyProtection="1">
      <alignment horizontal="right" vertical="center" wrapText="1" indent="1"/>
    </xf>
    <xf numFmtId="0" fontId="0" fillId="0" borderId="0" xfId="0" applyAlignment="1">
      <alignment wrapText="1"/>
    </xf>
    <xf numFmtId="0" fontId="21" fillId="0" borderId="53" xfId="4" applyFont="1" applyFill="1" applyBorder="1" applyAlignment="1" applyProtection="1">
      <alignment horizontal="left" vertical="center" wrapText="1" indent="1"/>
    </xf>
    <xf numFmtId="0" fontId="21" fillId="0" borderId="33" xfId="4" applyFont="1" applyFill="1" applyBorder="1" applyAlignment="1" applyProtection="1">
      <alignment horizontal="left" indent="6"/>
    </xf>
    <xf numFmtId="0" fontId="21" fillId="0" borderId="33" xfId="4" applyFont="1" applyFill="1" applyBorder="1" applyAlignment="1" applyProtection="1">
      <alignment horizontal="left" vertical="center" wrapText="1" indent="6"/>
    </xf>
    <xf numFmtId="0" fontId="21" fillId="0" borderId="51" xfId="4" applyFont="1" applyFill="1" applyBorder="1" applyAlignment="1" applyProtection="1">
      <alignment horizontal="left" vertical="center" wrapText="1" indent="6"/>
    </xf>
    <xf numFmtId="0" fontId="7" fillId="0" borderId="54" xfId="0" applyFont="1" applyFill="1" applyBorder="1" applyAlignment="1">
      <alignment vertical="center"/>
    </xf>
    <xf numFmtId="164" fontId="25" fillId="0" borderId="34" xfId="0" quotePrefix="1" applyNumberFormat="1" applyFont="1" applyBorder="1" applyAlignment="1" applyProtection="1">
      <alignment horizontal="right" vertical="center" wrapText="1" indent="1"/>
    </xf>
    <xf numFmtId="0" fontId="29" fillId="0" borderId="55" xfId="4" applyFont="1" applyFill="1" applyBorder="1" applyProtection="1"/>
    <xf numFmtId="0" fontId="7" fillId="0" borderId="38" xfId="0" applyFont="1" applyFill="1" applyBorder="1" applyAlignment="1">
      <alignment horizontal="center" vertical="center" wrapText="1"/>
    </xf>
    <xf numFmtId="49" fontId="8" fillId="0" borderId="52" xfId="0" applyNumberFormat="1" applyFont="1" applyFill="1" applyBorder="1" applyAlignment="1" applyProtection="1">
      <alignment horizontal="right" vertical="center"/>
    </xf>
    <xf numFmtId="49" fontId="8" fillId="0" borderId="32" xfId="0" applyNumberFormat="1" applyFont="1" applyFill="1" applyBorder="1" applyAlignment="1" applyProtection="1">
      <alignment horizontal="right" vertical="center"/>
    </xf>
    <xf numFmtId="0" fontId="8" fillId="0" borderId="56" xfId="0" applyFont="1" applyFill="1" applyBorder="1" applyAlignment="1" applyProtection="1">
      <alignment horizontal="center" vertical="center" wrapText="1"/>
    </xf>
    <xf numFmtId="0" fontId="19" fillId="0" borderId="57" xfId="0" applyFont="1" applyFill="1" applyBorder="1" applyAlignment="1" applyProtection="1">
      <alignment horizontal="center" vertical="center" wrapText="1"/>
    </xf>
    <xf numFmtId="164" fontId="8" fillId="0" borderId="27" xfId="0" applyNumberFormat="1" applyFont="1" applyFill="1" applyBorder="1" applyAlignment="1" applyProtection="1">
      <alignment horizontal="center" vertical="center" wrapText="1"/>
    </xf>
    <xf numFmtId="164" fontId="28" fillId="0" borderId="57" xfId="0" applyNumberFormat="1" applyFont="1" applyFill="1" applyBorder="1" applyAlignment="1" applyProtection="1">
      <alignment horizontal="right" vertical="center" wrapText="1" indent="1"/>
    </xf>
    <xf numFmtId="164" fontId="21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9" xfId="0" applyNumberFormat="1" applyFont="1" applyFill="1" applyBorder="1" applyAlignment="1" applyProtection="1">
      <alignment horizontal="right" vertical="center" wrapText="1" indent="1"/>
    </xf>
    <xf numFmtId="164" fontId="19" fillId="0" borderId="29" xfId="0" applyNumberFormat="1" applyFont="1" applyFill="1" applyBorder="1" applyAlignment="1" applyProtection="1">
      <alignment horizontal="right" vertical="center" wrapText="1" indent="1"/>
    </xf>
    <xf numFmtId="164" fontId="29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57" xfId="0" applyNumberFormat="1" applyFont="1" applyFill="1" applyBorder="1" applyAlignment="1" applyProtection="1">
      <alignment horizontal="right" vertical="center" wrapText="1" indent="1"/>
    </xf>
    <xf numFmtId="49" fontId="8" fillId="0" borderId="49" xfId="0" applyNumberFormat="1" applyFont="1" applyFill="1" applyBorder="1" applyAlignment="1" applyProtection="1">
      <alignment horizontal="right" vertical="center"/>
    </xf>
    <xf numFmtId="49" fontId="8" fillId="0" borderId="55" xfId="0" applyNumberFormat="1" applyFont="1" applyFill="1" applyBorder="1" applyAlignment="1" applyProtection="1">
      <alignment horizontal="right" vertical="center"/>
    </xf>
    <xf numFmtId="0" fontId="40" fillId="0" borderId="38" xfId="0" applyFont="1" applyFill="1" applyBorder="1" applyAlignment="1" applyProtection="1">
      <alignment horizontal="right"/>
    </xf>
    <xf numFmtId="0" fontId="8" fillId="0" borderId="54" xfId="0" applyFont="1" applyFill="1" applyBorder="1" applyAlignment="1" applyProtection="1">
      <alignment horizontal="center" vertical="center" wrapText="1"/>
    </xf>
    <xf numFmtId="0" fontId="19" fillId="0" borderId="34" xfId="0" applyFont="1" applyFill="1" applyBorder="1" applyAlignment="1" applyProtection="1">
      <alignment horizontal="center" vertical="center" wrapText="1"/>
    </xf>
    <xf numFmtId="164" fontId="8" fillId="0" borderId="60" xfId="0" applyNumberFormat="1" applyFont="1" applyFill="1" applyBorder="1" applyAlignment="1" applyProtection="1">
      <alignment horizontal="center" vertical="center" wrapText="1"/>
    </xf>
    <xf numFmtId="164" fontId="28" fillId="0" borderId="34" xfId="0" applyNumberFormat="1" applyFont="1" applyFill="1" applyBorder="1" applyAlignment="1" applyProtection="1">
      <alignment horizontal="right" vertical="center" wrapText="1" indent="1"/>
    </xf>
    <xf numFmtId="164" fontId="21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8" xfId="0" applyNumberFormat="1" applyFont="1" applyFill="1" applyBorder="1" applyAlignment="1" applyProtection="1">
      <alignment horizontal="right" vertical="center" wrapText="1" indent="1"/>
    </xf>
    <xf numFmtId="0" fontId="21" fillId="0" borderId="38" xfId="0" applyFont="1" applyFill="1" applyBorder="1" applyAlignment="1" applyProtection="1">
      <alignment horizontal="right" vertical="center" wrapText="1" indent="1"/>
    </xf>
    <xf numFmtId="164" fontId="29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3" xfId="4" applyNumberFormat="1" applyFont="1" applyFill="1" applyBorder="1" applyAlignment="1" applyProtection="1">
      <alignment horizontal="right" vertical="center" wrapText="1" indent="1"/>
    </xf>
    <xf numFmtId="0" fontId="8" fillId="0" borderId="18" xfId="4" applyFont="1" applyFill="1" applyBorder="1" applyAlignment="1" applyProtection="1">
      <alignment horizontal="center" vertical="center" wrapText="1"/>
    </xf>
    <xf numFmtId="0" fontId="8" fillId="0" borderId="19" xfId="4" applyFont="1" applyFill="1" applyBorder="1" applyAlignment="1" applyProtection="1">
      <alignment horizontal="center" vertical="center" wrapText="1"/>
    </xf>
    <xf numFmtId="0" fontId="28" fillId="0" borderId="55" xfId="4" applyFont="1" applyFill="1" applyBorder="1" applyAlignment="1" applyProtection="1">
      <alignment horizontal="center"/>
    </xf>
    <xf numFmtId="0" fontId="7" fillId="0" borderId="28" xfId="0" applyFont="1" applyFill="1" applyBorder="1" applyAlignment="1" applyProtection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19" fillId="0" borderId="57" xfId="4" applyFont="1" applyFill="1" applyBorder="1" applyAlignment="1" applyProtection="1">
      <alignment horizontal="left" vertical="center" wrapText="1" indent="1"/>
    </xf>
    <xf numFmtId="0" fontId="26" fillId="0" borderId="58" xfId="0" applyFont="1" applyBorder="1" applyAlignment="1" applyProtection="1">
      <alignment horizontal="left" wrapText="1" indent="1"/>
    </xf>
    <xf numFmtId="0" fontId="26" fillId="0" borderId="33" xfId="0" applyFont="1" applyBorder="1" applyAlignment="1" applyProtection="1">
      <alignment horizontal="left" wrapText="1" indent="1"/>
    </xf>
    <xf numFmtId="0" fontId="26" fillId="0" borderId="51" xfId="0" applyFont="1" applyBorder="1" applyAlignment="1" applyProtection="1">
      <alignment horizontal="left" wrapText="1" indent="1"/>
    </xf>
    <xf numFmtId="0" fontId="27" fillId="0" borderId="57" xfId="0" applyFont="1" applyBorder="1" applyAlignment="1" applyProtection="1">
      <alignment horizontal="left" vertical="center" wrapText="1" indent="1"/>
    </xf>
    <xf numFmtId="0" fontId="26" fillId="0" borderId="51" xfId="0" applyFont="1" applyBorder="1" applyAlignment="1" applyProtection="1">
      <alignment wrapText="1"/>
    </xf>
    <xf numFmtId="0" fontId="27" fillId="0" borderId="57" xfId="0" applyFont="1" applyBorder="1" applyAlignment="1" applyProtection="1">
      <alignment wrapText="1"/>
    </xf>
    <xf numFmtId="0" fontId="27" fillId="0" borderId="61" xfId="0" applyFont="1" applyBorder="1" applyAlignment="1" applyProtection="1">
      <alignment wrapText="1"/>
    </xf>
    <xf numFmtId="0" fontId="8" fillId="0" borderId="57" xfId="4" applyFont="1" applyFill="1" applyBorder="1" applyAlignment="1" applyProtection="1">
      <alignment horizontal="center" vertical="center" wrapText="1"/>
    </xf>
    <xf numFmtId="0" fontId="19" fillId="0" borderId="57" xfId="4" applyFont="1" applyFill="1" applyBorder="1" applyAlignment="1" applyProtection="1">
      <alignment horizontal="center" vertical="center" wrapText="1"/>
    </xf>
    <xf numFmtId="0" fontId="19" fillId="0" borderId="56" xfId="4" applyFont="1" applyFill="1" applyBorder="1" applyAlignment="1" applyProtection="1">
      <alignment vertical="center" wrapText="1"/>
    </xf>
    <xf numFmtId="0" fontId="19" fillId="0" borderId="28" xfId="4" applyFont="1" applyFill="1" applyBorder="1" applyAlignment="1" applyProtection="1">
      <alignment vertical="center" wrapText="1"/>
    </xf>
    <xf numFmtId="0" fontId="21" fillId="0" borderId="58" xfId="4" applyFont="1" applyFill="1" applyBorder="1" applyAlignment="1" applyProtection="1">
      <alignment horizontal="left" vertical="center" wrapText="1" indent="1"/>
    </xf>
    <xf numFmtId="0" fontId="21" fillId="0" borderId="51" xfId="4" applyFont="1" applyFill="1" applyBorder="1" applyAlignment="1" applyProtection="1">
      <alignment horizontal="left" vertical="center" wrapText="1" indent="1"/>
    </xf>
    <xf numFmtId="0" fontId="26" fillId="0" borderId="51" xfId="0" applyFont="1" applyBorder="1" applyAlignment="1" applyProtection="1">
      <alignment horizontal="left" vertical="center" wrapText="1" indent="1"/>
    </xf>
    <xf numFmtId="0" fontId="26" fillId="0" borderId="33" xfId="0" applyFont="1" applyBorder="1" applyAlignment="1" applyProtection="1">
      <alignment horizontal="left" vertical="center" wrapText="1" indent="1"/>
    </xf>
    <xf numFmtId="0" fontId="21" fillId="0" borderId="58" xfId="4" applyFont="1" applyFill="1" applyBorder="1" applyAlignment="1" applyProtection="1">
      <alignment horizontal="left" vertical="center" wrapText="1" indent="6"/>
    </xf>
    <xf numFmtId="0" fontId="28" fillId="0" borderId="57" xfId="4" applyFont="1" applyFill="1" applyBorder="1" applyAlignment="1" applyProtection="1">
      <alignment horizontal="left" vertical="center" wrapText="1" indent="1"/>
    </xf>
    <xf numFmtId="0" fontId="21" fillId="0" borderId="43" xfId="4" applyFont="1" applyFill="1" applyBorder="1" applyAlignment="1" applyProtection="1">
      <alignment horizontal="left" vertical="center" wrapText="1" indent="1"/>
    </xf>
    <xf numFmtId="0" fontId="25" fillId="0" borderId="61" xfId="0" applyFont="1" applyBorder="1" applyAlignment="1" applyProtection="1">
      <alignment horizontal="left" vertical="center" wrapText="1" indent="1"/>
    </xf>
    <xf numFmtId="0" fontId="8" fillId="0" borderId="34" xfId="4" applyFont="1" applyFill="1" applyBorder="1" applyAlignment="1" applyProtection="1">
      <alignment horizontal="center" vertical="center" wrapText="1"/>
    </xf>
    <xf numFmtId="0" fontId="19" fillId="0" borderId="34" xfId="4" applyFont="1" applyFill="1" applyBorder="1" applyAlignment="1" applyProtection="1">
      <alignment horizontal="center" vertical="center" wrapText="1"/>
    </xf>
    <xf numFmtId="164" fontId="27" fillId="0" borderId="34" xfId="0" applyNumberFormat="1" applyFont="1" applyBorder="1" applyAlignment="1" applyProtection="1">
      <alignment horizontal="right" vertical="center" wrapText="1" indent="1"/>
    </xf>
    <xf numFmtId="0" fontId="6" fillId="0" borderId="38" xfId="0" applyFont="1" applyFill="1" applyBorder="1" applyAlignment="1" applyProtection="1">
      <alignment horizontal="right"/>
    </xf>
    <xf numFmtId="1" fontId="19" fillId="0" borderId="16" xfId="4" applyNumberFormat="1" applyFont="1" applyFill="1" applyBorder="1" applyAlignment="1" applyProtection="1">
      <alignment horizontal="right" vertical="center" wrapText="1" indent="1"/>
    </xf>
    <xf numFmtId="164" fontId="21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2" xfId="4" applyNumberFormat="1" applyFont="1" applyFill="1" applyBorder="1" applyAlignment="1" applyProtection="1">
      <alignment horizontal="right" vertical="center" wrapText="1" indent="1"/>
      <protection locked="0"/>
    </xf>
    <xf numFmtId="49" fontId="21" fillId="0" borderId="63" xfId="4" applyNumberFormat="1" applyFont="1" applyFill="1" applyBorder="1" applyAlignment="1" applyProtection="1">
      <alignment horizontal="left" vertical="center" wrapText="1" indent="1"/>
    </xf>
    <xf numFmtId="0" fontId="21" fillId="0" borderId="41" xfId="4" applyFont="1" applyFill="1" applyBorder="1" applyAlignment="1" applyProtection="1">
      <alignment horizontal="left" vertical="center" wrapText="1" indent="6"/>
    </xf>
    <xf numFmtId="0" fontId="6" fillId="0" borderId="0" xfId="0" applyFont="1" applyFill="1" applyBorder="1" applyAlignment="1" applyProtection="1">
      <alignment horizontal="right"/>
    </xf>
    <xf numFmtId="0" fontId="21" fillId="0" borderId="0" xfId="4" applyFont="1" applyFill="1" applyBorder="1" applyProtection="1"/>
    <xf numFmtId="0" fontId="19" fillId="0" borderId="0" xfId="4" applyFont="1" applyFill="1" applyBorder="1" applyAlignment="1" applyProtection="1">
      <alignment horizontal="left" vertical="center" wrapText="1" indent="1"/>
    </xf>
    <xf numFmtId="0" fontId="19" fillId="0" borderId="0" xfId="4" applyFont="1" applyFill="1" applyBorder="1" applyAlignment="1" applyProtection="1">
      <alignment vertical="center" wrapText="1"/>
    </xf>
    <xf numFmtId="164" fontId="19" fillId="0" borderId="0" xfId="4" applyNumberFormat="1" applyFont="1" applyFill="1" applyBorder="1" applyAlignment="1" applyProtection="1">
      <alignment horizontal="right" vertical="center" wrapText="1" indent="1"/>
    </xf>
    <xf numFmtId="0" fontId="29" fillId="0" borderId="0" xfId="4" applyFont="1" applyFill="1" applyBorder="1" applyProtection="1"/>
    <xf numFmtId="164" fontId="25" fillId="0" borderId="0" xfId="0" quotePrefix="1" applyNumberFormat="1" applyFont="1" applyBorder="1" applyAlignment="1" applyProtection="1">
      <alignment horizontal="right" vertical="center" wrapText="1" indent="1"/>
    </xf>
    <xf numFmtId="0" fontId="24" fillId="0" borderId="0" xfId="4" applyFont="1" applyFill="1" applyBorder="1" applyProtection="1"/>
    <xf numFmtId="0" fontId="15" fillId="0" borderId="0" xfId="4" applyFont="1" applyFill="1" applyBorder="1" applyProtection="1"/>
    <xf numFmtId="164" fontId="21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48" xfId="0" applyNumberFormat="1" applyFont="1" applyFill="1" applyBorder="1" applyAlignment="1" applyProtection="1">
      <alignment horizontal="right" vertical="center" wrapText="1" indent="1"/>
    </xf>
    <xf numFmtId="164" fontId="32" fillId="0" borderId="65" xfId="0" applyNumberFormat="1" applyFont="1" applyFill="1" applyBorder="1" applyAlignment="1" applyProtection="1">
      <alignment horizontal="right" vertical="center" wrapText="1" indent="1"/>
    </xf>
    <xf numFmtId="164" fontId="29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5" xfId="0" applyNumberFormat="1" applyFont="1" applyFill="1" applyBorder="1" applyAlignment="1" applyProtection="1">
      <alignment horizontal="right" vertical="center" wrapText="1" indent="1"/>
    </xf>
    <xf numFmtId="164" fontId="31" fillId="0" borderId="29" xfId="0" applyNumberFormat="1" applyFont="1" applyFill="1" applyBorder="1" applyAlignment="1" applyProtection="1">
      <alignment horizontal="right" vertical="center" wrapText="1" indent="1"/>
    </xf>
    <xf numFmtId="164" fontId="2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34" xfId="0" applyNumberFormat="1" applyFont="1" applyFill="1" applyBorder="1" applyAlignment="1" applyProtection="1">
      <alignment horizontal="righ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64" xfId="0" applyNumberFormat="1" applyFont="1" applyFill="1" applyBorder="1" applyAlignment="1" applyProtection="1">
      <alignment horizontal="right" vertical="center" wrapText="1" indent="1"/>
    </xf>
    <xf numFmtId="164" fontId="29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54" xfId="0" applyNumberFormat="1" applyFont="1" applyFill="1" applyBorder="1" applyAlignment="1" applyProtection="1">
      <alignment horizontal="right" vertical="center" wrapText="1" indent="1"/>
    </xf>
    <xf numFmtId="164" fontId="31" fillId="0" borderId="55" xfId="0" applyNumberFormat="1" applyFont="1" applyFill="1" applyBorder="1" applyAlignment="1" applyProtection="1">
      <alignment horizontal="right" vertical="center" wrapText="1" indent="1"/>
    </xf>
    <xf numFmtId="164" fontId="21" fillId="0" borderId="34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9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9" xfId="4" applyNumberFormat="1" applyFont="1" applyFill="1" applyBorder="1" applyAlignment="1" applyProtection="1">
      <alignment horizontal="right" vertical="center" wrapText="1" indent="1"/>
    </xf>
    <xf numFmtId="49" fontId="21" fillId="0" borderId="2" xfId="4" applyNumberFormat="1" applyFont="1" applyFill="1" applyBorder="1" applyAlignment="1" applyProtection="1">
      <alignment horizontal="left" vertical="center" wrapText="1" indent="1"/>
    </xf>
    <xf numFmtId="0" fontId="27" fillId="0" borderId="16" xfId="0" applyFont="1" applyBorder="1" applyAlignment="1" applyProtection="1">
      <alignment wrapText="1"/>
    </xf>
    <xf numFmtId="0" fontId="16" fillId="0" borderId="36" xfId="0" applyFont="1" applyFill="1" applyBorder="1" applyAlignment="1" applyProtection="1">
      <alignment horizontal="right" vertical="center" wrapText="1" indent="1"/>
    </xf>
    <xf numFmtId="0" fontId="16" fillId="0" borderId="55" xfId="0" applyFont="1" applyFill="1" applyBorder="1" applyAlignment="1" applyProtection="1">
      <alignment horizontal="right" vertical="center" wrapText="1" indent="1"/>
    </xf>
    <xf numFmtId="0" fontId="0" fillId="0" borderId="55" xfId="0" applyFill="1" applyBorder="1" applyAlignment="1">
      <alignment vertical="center" wrapText="1"/>
    </xf>
    <xf numFmtId="164" fontId="28" fillId="0" borderId="62" xfId="4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60" xfId="0" applyFont="1" applyFill="1" applyBorder="1" applyAlignment="1">
      <alignment vertical="center" wrapText="1"/>
    </xf>
    <xf numFmtId="164" fontId="44" fillId="0" borderId="1" xfId="5" applyNumberFormat="1" applyFont="1" applyFill="1" applyBorder="1" applyAlignment="1" applyProtection="1">
      <alignment vertical="center"/>
      <protection locked="0"/>
    </xf>
    <xf numFmtId="164" fontId="44" fillId="0" borderId="2" xfId="5" applyNumberFormat="1" applyFont="1" applyFill="1" applyBorder="1" applyAlignment="1" applyProtection="1">
      <alignment vertical="center"/>
      <protection locked="0"/>
    </xf>
    <xf numFmtId="164" fontId="44" fillId="0" borderId="3" xfId="5" applyNumberFormat="1" applyFont="1" applyFill="1" applyBorder="1" applyAlignment="1" applyProtection="1">
      <alignment vertical="center"/>
      <protection locked="0"/>
    </xf>
    <xf numFmtId="164" fontId="30" fillId="0" borderId="13" xfId="5" applyNumberFormat="1" applyFont="1" applyFill="1" applyBorder="1" applyAlignment="1" applyProtection="1">
      <alignment vertical="center"/>
    </xf>
    <xf numFmtId="164" fontId="30" fillId="0" borderId="13" xfId="5" applyNumberFormat="1" applyFont="1" applyFill="1" applyBorder="1" applyProtection="1"/>
    <xf numFmtId="0" fontId="21" fillId="0" borderId="59" xfId="4" applyFont="1" applyFill="1" applyBorder="1" applyAlignment="1" applyProtection="1">
      <alignment horizontal="left" vertical="center" wrapText="1" indent="6"/>
    </xf>
    <xf numFmtId="49" fontId="21" fillId="0" borderId="12" xfId="4" applyNumberFormat="1" applyFont="1" applyFill="1" applyBorder="1" applyAlignment="1" applyProtection="1">
      <alignment horizontal="left" vertical="center" wrapText="1" indent="1"/>
    </xf>
    <xf numFmtId="0" fontId="21" fillId="0" borderId="57" xfId="4" applyFont="1" applyFill="1" applyBorder="1" applyAlignment="1" applyProtection="1">
      <alignment vertical="center" wrapText="1"/>
    </xf>
    <xf numFmtId="0" fontId="16" fillId="0" borderId="29" xfId="0" applyFont="1" applyFill="1" applyBorder="1" applyAlignment="1" applyProtection="1">
      <alignment horizontal="right" vertical="center" wrapText="1" indent="1"/>
    </xf>
    <xf numFmtId="0" fontId="0" fillId="0" borderId="39" xfId="0" applyFill="1" applyBorder="1" applyAlignment="1">
      <alignment vertical="center" wrapText="1"/>
    </xf>
    <xf numFmtId="164" fontId="19" fillId="0" borderId="19" xfId="4" applyNumberFormat="1" applyFont="1" applyFill="1" applyBorder="1" applyAlignment="1" applyProtection="1">
      <alignment horizontal="right" vertical="center" wrapText="1" indent="1"/>
    </xf>
    <xf numFmtId="164" fontId="19" fillId="0" borderId="22" xfId="4" applyNumberFormat="1" applyFont="1" applyFill="1" applyBorder="1" applyAlignment="1" applyProtection="1">
      <alignment horizontal="right" vertical="center" wrapText="1" indent="1"/>
    </xf>
    <xf numFmtId="164" fontId="21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30" xfId="0" applyFont="1" applyFill="1" applyBorder="1" applyAlignment="1" applyProtection="1">
      <alignment horizontal="right" vertical="center" wrapText="1" indent="1"/>
    </xf>
    <xf numFmtId="0" fontId="19" fillId="0" borderId="47" xfId="4" applyFont="1" applyFill="1" applyBorder="1" applyAlignment="1" applyProtection="1">
      <alignment vertical="center" wrapText="1"/>
    </xf>
    <xf numFmtId="0" fontId="19" fillId="0" borderId="47" xfId="4" applyFont="1" applyFill="1" applyBorder="1" applyAlignment="1" applyProtection="1">
      <alignment horizontal="left" vertical="center" wrapText="1" indent="1"/>
    </xf>
    <xf numFmtId="49" fontId="21" fillId="0" borderId="45" xfId="4" applyNumberFormat="1" applyFont="1" applyFill="1" applyBorder="1" applyAlignment="1" applyProtection="1">
      <alignment horizontal="left" vertical="center" wrapText="1" indent="1"/>
    </xf>
    <xf numFmtId="0" fontId="21" fillId="0" borderId="36" xfId="4" applyFont="1" applyFill="1" applyBorder="1" applyAlignment="1" applyProtection="1">
      <alignment horizontal="left" vertical="center" wrapText="1" indent="1"/>
    </xf>
    <xf numFmtId="49" fontId="21" fillId="0" borderId="70" xfId="4" applyNumberFormat="1" applyFont="1" applyFill="1" applyBorder="1" applyAlignment="1" applyProtection="1">
      <alignment horizontal="left" vertical="center" wrapText="1" indent="1"/>
    </xf>
    <xf numFmtId="0" fontId="28" fillId="0" borderId="34" xfId="4" applyFont="1" applyFill="1" applyBorder="1" applyAlignment="1" applyProtection="1">
      <alignment horizontal="left" vertical="center" wrapText="1" indent="1"/>
    </xf>
    <xf numFmtId="0" fontId="28" fillId="0" borderId="28" xfId="4" applyFont="1" applyFill="1" applyBorder="1" applyAlignment="1" applyProtection="1">
      <alignment horizontal="left" vertical="center" wrapText="1" indent="1"/>
    </xf>
    <xf numFmtId="0" fontId="21" fillId="0" borderId="70" xfId="4" applyFont="1" applyFill="1" applyBorder="1" applyAlignment="1" applyProtection="1">
      <alignment horizontal="left" vertical="center" wrapText="1" indent="1"/>
    </xf>
    <xf numFmtId="0" fontId="21" fillId="0" borderId="45" xfId="4" applyFont="1" applyFill="1" applyBorder="1" applyAlignment="1" applyProtection="1">
      <alignment horizontal="left" vertical="center" wrapText="1" indent="1"/>
    </xf>
    <xf numFmtId="0" fontId="0" fillId="0" borderId="31" xfId="0" applyFill="1" applyBorder="1" applyAlignment="1">
      <alignment vertical="center" wrapText="1"/>
    </xf>
    <xf numFmtId="164" fontId="19" fillId="0" borderId="71" xfId="4" applyNumberFormat="1" applyFont="1" applyFill="1" applyBorder="1" applyAlignment="1" applyProtection="1">
      <alignment horizontal="right" vertical="center" wrapText="1" indent="1"/>
    </xf>
    <xf numFmtId="164" fontId="21" fillId="0" borderId="8" xfId="4" applyNumberFormat="1" applyFont="1" applyFill="1" applyBorder="1" applyAlignment="1" applyProtection="1">
      <alignment horizontal="right" vertical="center" wrapText="1" indent="1"/>
      <protection locked="0"/>
    </xf>
    <xf numFmtId="49" fontId="21" fillId="0" borderId="44" xfId="4" applyNumberFormat="1" applyFont="1" applyFill="1" applyBorder="1" applyAlignment="1" applyProtection="1">
      <alignment horizontal="left" vertical="center" wrapText="1" indent="1"/>
    </xf>
    <xf numFmtId="49" fontId="21" fillId="0" borderId="37" xfId="4" applyNumberFormat="1" applyFont="1" applyFill="1" applyBorder="1" applyAlignment="1" applyProtection="1">
      <alignment horizontal="left" vertical="center" wrapText="1" indent="1"/>
    </xf>
    <xf numFmtId="164" fontId="19" fillId="0" borderId="39" xfId="4" applyNumberFormat="1" applyFont="1" applyFill="1" applyBorder="1" applyAlignment="1" applyProtection="1">
      <alignment horizontal="right" vertical="center" wrapText="1" indent="1"/>
    </xf>
    <xf numFmtId="0" fontId="9" fillId="0" borderId="69" xfId="0" applyFont="1" applyFill="1" applyBorder="1" applyAlignment="1">
      <alignment vertical="center" wrapText="1"/>
    </xf>
    <xf numFmtId="0" fontId="21" fillId="0" borderId="49" xfId="4" applyFont="1" applyFill="1" applyBorder="1" applyAlignment="1" applyProtection="1">
      <alignment horizontal="left" vertical="center" wrapText="1" indent="1"/>
    </xf>
    <xf numFmtId="0" fontId="26" fillId="0" borderId="36" xfId="0" applyFont="1" applyBorder="1" applyAlignment="1" applyProtection="1">
      <alignment horizontal="left" vertical="center" wrapText="1" indent="1"/>
    </xf>
    <xf numFmtId="0" fontId="21" fillId="0" borderId="36" xfId="4" applyFont="1" applyFill="1" applyBorder="1" applyAlignment="1" applyProtection="1">
      <alignment horizontal="left" vertical="center" wrapText="1" indent="6"/>
    </xf>
    <xf numFmtId="0" fontId="21" fillId="0" borderId="50" xfId="4" applyFont="1" applyFill="1" applyBorder="1" applyAlignment="1" applyProtection="1">
      <alignment horizontal="left" vertical="center" wrapText="1" indent="6"/>
    </xf>
    <xf numFmtId="0" fontId="16" fillId="0" borderId="31" xfId="0" applyFont="1" applyFill="1" applyBorder="1" applyAlignment="1" applyProtection="1">
      <alignment horizontal="right" vertical="center" wrapText="1" indent="1"/>
    </xf>
    <xf numFmtId="0" fontId="9" fillId="0" borderId="50" xfId="0" applyFont="1" applyFill="1" applyBorder="1" applyAlignment="1">
      <alignment vertical="center" wrapText="1"/>
    </xf>
    <xf numFmtId="0" fontId="19" fillId="0" borderId="67" xfId="4" applyFont="1" applyFill="1" applyBorder="1" applyAlignment="1" applyProtection="1">
      <alignment horizontal="left" vertical="center" wrapText="1" indent="1"/>
    </xf>
    <xf numFmtId="0" fontId="21" fillId="0" borderId="44" xfId="4" applyFont="1" applyFill="1" applyBorder="1" applyAlignment="1" applyProtection="1">
      <alignment horizontal="left" vertical="center" wrapText="1" indent="1"/>
    </xf>
    <xf numFmtId="0" fontId="21" fillId="0" borderId="67" xfId="4" applyFont="1" applyFill="1" applyBorder="1" applyAlignment="1" applyProtection="1">
      <alignment horizontal="left" vertical="center" wrapText="1" indent="1"/>
    </xf>
    <xf numFmtId="164" fontId="21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1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63" xfId="4" applyNumberFormat="1" applyFont="1" applyFill="1" applyBorder="1" applyAlignment="1" applyProtection="1">
      <alignment horizontal="right" vertical="center" wrapText="1" indent="1"/>
    </xf>
    <xf numFmtId="0" fontId="19" fillId="0" borderId="28" xfId="5" applyFont="1" applyFill="1" applyBorder="1" applyAlignment="1" applyProtection="1">
      <alignment horizontal="left" vertical="center" indent="1"/>
    </xf>
    <xf numFmtId="0" fontId="21" fillId="0" borderId="6" xfId="5" applyFont="1" applyFill="1" applyBorder="1" applyAlignment="1" applyProtection="1">
      <alignment horizontal="left" vertical="center" indent="1"/>
    </xf>
    <xf numFmtId="0" fontId="8" fillId="0" borderId="12" xfId="5" applyFont="1" applyFill="1" applyBorder="1" applyAlignment="1" applyProtection="1">
      <alignment horizontal="left" vertical="center" indent="1"/>
    </xf>
    <xf numFmtId="164" fontId="44" fillId="0" borderId="58" xfId="5" applyNumberFormat="1" applyFont="1" applyFill="1" applyBorder="1" applyAlignment="1" applyProtection="1">
      <alignment vertical="center"/>
      <protection locked="0"/>
    </xf>
    <xf numFmtId="164" fontId="44" fillId="0" borderId="33" xfId="5" applyNumberFormat="1" applyFont="1" applyFill="1" applyBorder="1" applyAlignment="1" applyProtection="1">
      <alignment vertical="center"/>
      <protection locked="0"/>
    </xf>
    <xf numFmtId="164" fontId="44" fillId="0" borderId="43" xfId="5" applyNumberFormat="1" applyFont="1" applyFill="1" applyBorder="1" applyAlignment="1" applyProtection="1">
      <alignment vertical="center"/>
      <protection locked="0"/>
    </xf>
    <xf numFmtId="164" fontId="30" fillId="0" borderId="57" xfId="5" applyNumberFormat="1" applyFont="1" applyFill="1" applyBorder="1" applyAlignment="1" applyProtection="1">
      <alignment vertical="center"/>
    </xf>
    <xf numFmtId="164" fontId="30" fillId="0" borderId="57" xfId="5" quotePrefix="1" applyNumberFormat="1" applyFont="1" applyFill="1" applyBorder="1" applyAlignment="1" applyProtection="1">
      <alignment horizontal="center"/>
    </xf>
    <xf numFmtId="164" fontId="44" fillId="0" borderId="49" xfId="5" applyNumberFormat="1" applyFont="1" applyFill="1" applyBorder="1" applyAlignment="1" applyProtection="1">
      <alignment vertical="center"/>
    </xf>
    <xf numFmtId="164" fontId="44" fillId="0" borderId="36" xfId="5" applyNumberFormat="1" applyFont="1" applyFill="1" applyBorder="1" applyAlignment="1" applyProtection="1">
      <alignment vertical="center"/>
    </xf>
    <xf numFmtId="164" fontId="44" fillId="0" borderId="38" xfId="5" applyNumberFormat="1" applyFont="1" applyFill="1" applyBorder="1" applyAlignment="1" applyProtection="1">
      <alignment vertical="center"/>
    </xf>
    <xf numFmtId="164" fontId="30" fillId="0" borderId="34" xfId="5" applyNumberFormat="1" applyFont="1" applyFill="1" applyBorder="1" applyAlignment="1" applyProtection="1">
      <alignment vertical="center"/>
    </xf>
    <xf numFmtId="164" fontId="30" fillId="0" borderId="34" xfId="5" applyNumberFormat="1" applyFont="1" applyFill="1" applyBorder="1" applyProtection="1"/>
    <xf numFmtId="164" fontId="44" fillId="0" borderId="54" xfId="5" applyNumberFormat="1" applyFont="1" applyFill="1" applyBorder="1" applyAlignment="1" applyProtection="1">
      <alignment vertical="center"/>
    </xf>
    <xf numFmtId="164" fontId="44" fillId="0" borderId="35" xfId="5" applyNumberFormat="1" applyFont="1" applyFill="1" applyBorder="1" applyAlignment="1" applyProtection="1">
      <alignment vertical="center"/>
    </xf>
    <xf numFmtId="164" fontId="10" fillId="0" borderId="0" xfId="0" applyNumberFormat="1" applyFont="1" applyFill="1" applyAlignment="1">
      <alignment vertical="center" wrapText="1"/>
    </xf>
    <xf numFmtId="164" fontId="19" fillId="0" borderId="74" xfId="0" applyNumberFormat="1" applyFont="1" applyFill="1" applyBorder="1" applyAlignment="1">
      <alignment horizontal="center" vertical="center" wrapText="1"/>
    </xf>
    <xf numFmtId="164" fontId="19" fillId="0" borderId="74" xfId="0" applyNumberFormat="1" applyFont="1" applyFill="1" applyBorder="1" applyAlignment="1">
      <alignment horizontal="center" vertical="center"/>
    </xf>
    <xf numFmtId="164" fontId="19" fillId="0" borderId="77" xfId="0" applyNumberFormat="1" applyFont="1" applyFill="1" applyBorder="1" applyAlignment="1">
      <alignment horizontal="center" vertical="center"/>
    </xf>
    <xf numFmtId="164" fontId="19" fillId="0" borderId="78" xfId="0" applyNumberFormat="1" applyFont="1" applyFill="1" applyBorder="1" applyAlignment="1">
      <alignment horizontal="center" vertical="center"/>
    </xf>
    <xf numFmtId="49" fontId="21" fillId="0" borderId="79" xfId="0" applyNumberFormat="1" applyFont="1" applyFill="1" applyBorder="1" applyAlignment="1">
      <alignment horizontal="left" vertical="center"/>
    </xf>
    <xf numFmtId="3" fontId="21" fillId="0" borderId="75" xfId="0" applyNumberFormat="1" applyFont="1" applyFill="1" applyBorder="1" applyAlignment="1" applyProtection="1">
      <alignment horizontal="right" vertical="center"/>
      <protection locked="0"/>
    </xf>
    <xf numFmtId="3" fontId="21" fillId="0" borderId="75" xfId="0" applyNumberFormat="1" applyFont="1" applyFill="1" applyBorder="1" applyAlignment="1" applyProtection="1">
      <alignment horizontal="right" vertical="center" wrapText="1"/>
      <protection locked="0"/>
    </xf>
    <xf numFmtId="3" fontId="21" fillId="0" borderId="80" xfId="0" applyNumberFormat="1" applyFont="1" applyFill="1" applyBorder="1" applyAlignment="1" applyProtection="1">
      <alignment horizontal="right" vertical="center" wrapText="1"/>
      <protection locked="0"/>
    </xf>
    <xf numFmtId="49" fontId="45" fillId="0" borderId="81" xfId="0" applyNumberFormat="1" applyFont="1" applyFill="1" applyBorder="1" applyAlignment="1">
      <alignment horizontal="left" vertical="center" indent="1"/>
    </xf>
    <xf numFmtId="3" fontId="45" fillId="0" borderId="82" xfId="0" applyNumberFormat="1" applyFont="1" applyFill="1" applyBorder="1" applyAlignment="1" applyProtection="1">
      <alignment horizontal="right" vertical="center"/>
      <protection locked="0"/>
    </xf>
    <xf numFmtId="49" fontId="21" fillId="0" borderId="81" xfId="0" applyNumberFormat="1" applyFont="1" applyFill="1" applyBorder="1" applyAlignment="1">
      <alignment horizontal="left" vertical="center"/>
    </xf>
    <xf numFmtId="3" fontId="21" fillId="0" borderId="82" xfId="0" applyNumberFormat="1" applyFont="1" applyFill="1" applyBorder="1" applyAlignment="1" applyProtection="1">
      <alignment horizontal="right" vertical="center"/>
      <protection locked="0"/>
    </xf>
    <xf numFmtId="3" fontId="45" fillId="0" borderId="82" xfId="0" applyNumberFormat="1" applyFont="1" applyFill="1" applyBorder="1" applyAlignment="1" applyProtection="1">
      <alignment horizontal="right" vertical="center" wrapText="1"/>
      <protection locked="0"/>
    </xf>
    <xf numFmtId="3" fontId="21" fillId="0" borderId="82" xfId="0" applyNumberFormat="1" applyFont="1" applyFill="1" applyBorder="1" applyAlignment="1" applyProtection="1">
      <alignment horizontal="right" vertical="center" wrapText="1"/>
      <protection locked="0"/>
    </xf>
    <xf numFmtId="49" fontId="21" fillId="0" borderId="83" xfId="0" applyNumberFormat="1" applyFont="1" applyFill="1" applyBorder="1" applyAlignment="1" applyProtection="1">
      <alignment horizontal="left" vertical="center"/>
      <protection locked="0"/>
    </xf>
    <xf numFmtId="3" fontId="21" fillId="0" borderId="84" xfId="0" applyNumberFormat="1" applyFont="1" applyFill="1" applyBorder="1" applyAlignment="1" applyProtection="1">
      <alignment horizontal="right" vertical="center"/>
      <protection locked="0"/>
    </xf>
    <xf numFmtId="3" fontId="21" fillId="0" borderId="84" xfId="0" applyNumberFormat="1" applyFont="1" applyFill="1" applyBorder="1" applyAlignment="1" applyProtection="1">
      <alignment horizontal="right" vertical="center" wrapText="1"/>
      <protection locked="0"/>
    </xf>
    <xf numFmtId="49" fontId="19" fillId="0" borderId="73" xfId="0" applyNumberFormat="1" applyFont="1" applyFill="1" applyBorder="1" applyAlignment="1" applyProtection="1">
      <alignment horizontal="left" vertical="center" indent="1"/>
      <protection locked="0"/>
    </xf>
    <xf numFmtId="164" fontId="19" fillId="0" borderId="74" xfId="0" applyNumberFormat="1" applyFont="1" applyFill="1" applyBorder="1" applyAlignment="1">
      <alignment vertical="center"/>
    </xf>
    <xf numFmtId="49" fontId="19" fillId="0" borderId="72" xfId="0" applyNumberFormat="1" applyFont="1" applyFill="1" applyBorder="1" applyAlignment="1" applyProtection="1">
      <alignment vertical="center"/>
      <protection locked="0"/>
    </xf>
    <xf numFmtId="49" fontId="19" fillId="0" borderId="72" xfId="0" applyNumberFormat="1" applyFont="1" applyFill="1" applyBorder="1" applyAlignment="1" applyProtection="1">
      <alignment horizontal="right" vertical="center"/>
      <protection locked="0"/>
    </xf>
    <xf numFmtId="3" fontId="21" fillId="0" borderId="72" xfId="0" applyNumberFormat="1" applyFont="1" applyFill="1" applyBorder="1" applyAlignment="1" applyProtection="1">
      <alignment horizontal="right" vertical="center" wrapText="1"/>
      <protection locked="0"/>
    </xf>
    <xf numFmtId="49" fontId="21" fillId="0" borderId="86" xfId="0" applyNumberFormat="1" applyFont="1" applyFill="1" applyBorder="1" applyAlignment="1">
      <alignment horizontal="left" vertical="center"/>
    </xf>
    <xf numFmtId="49" fontId="21" fillId="0" borderId="87" xfId="0" applyNumberFormat="1" applyFont="1" applyFill="1" applyBorder="1" applyAlignment="1">
      <alignment horizontal="left" vertical="center"/>
    </xf>
    <xf numFmtId="166" fontId="19" fillId="0" borderId="74" xfId="0" applyNumberFormat="1" applyFont="1" applyFill="1" applyBorder="1" applyAlignment="1">
      <alignment horizontal="left" vertical="center" wrapText="1" indent="1"/>
    </xf>
    <xf numFmtId="166" fontId="46" fillId="0" borderId="0" xfId="0" applyNumberFormat="1" applyFont="1" applyFill="1" applyBorder="1" applyAlignment="1">
      <alignment horizontal="left" vertical="center" wrapText="1"/>
    </xf>
    <xf numFmtId="3" fontId="21" fillId="0" borderId="85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74" xfId="0" applyNumberFormat="1" applyFont="1" applyFill="1" applyBorder="1" applyAlignment="1">
      <alignment horizontal="right" vertical="center" wrapText="1"/>
    </xf>
    <xf numFmtId="3" fontId="21" fillId="0" borderId="88" xfId="0" applyNumberFormat="1" applyFont="1" applyFill="1" applyBorder="1" applyAlignment="1" applyProtection="1">
      <alignment horizontal="right" vertical="center"/>
      <protection locked="0"/>
    </xf>
    <xf numFmtId="3" fontId="45" fillId="0" borderId="88" xfId="0" applyNumberFormat="1" applyFont="1" applyFill="1" applyBorder="1" applyAlignment="1" applyProtection="1">
      <alignment horizontal="right" vertical="center"/>
      <protection locked="0"/>
    </xf>
    <xf numFmtId="3" fontId="45" fillId="0" borderId="88" xfId="0" applyNumberFormat="1" applyFont="1" applyFill="1" applyBorder="1" applyAlignment="1" applyProtection="1">
      <alignment horizontal="right" vertical="center" wrapText="1"/>
      <protection locked="0"/>
    </xf>
    <xf numFmtId="49" fontId="19" fillId="0" borderId="0" xfId="0" applyNumberFormat="1" applyFont="1" applyFill="1" applyBorder="1" applyAlignment="1" applyProtection="1">
      <alignment horizontal="right" vertical="center"/>
      <protection locked="0"/>
    </xf>
    <xf numFmtId="164" fontId="19" fillId="0" borderId="91" xfId="0" applyNumberFormat="1" applyFont="1" applyFill="1" applyBorder="1" applyAlignment="1">
      <alignment vertical="center"/>
    </xf>
    <xf numFmtId="3" fontId="21" fillId="0" borderId="0" xfId="0" applyNumberFormat="1" applyFont="1" applyFill="1" applyBorder="1" applyAlignment="1" applyProtection="1">
      <alignment horizontal="right" vertical="center" wrapText="1"/>
      <protection locked="0"/>
    </xf>
    <xf numFmtId="3" fontId="21" fillId="0" borderId="54" xfId="0" applyNumberFormat="1" applyFont="1" applyFill="1" applyBorder="1" applyAlignment="1" applyProtection="1">
      <alignment horizontal="right" vertical="center" wrapText="1"/>
      <protection locked="0"/>
    </xf>
    <xf numFmtId="3" fontId="21" fillId="0" borderId="90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73" xfId="0" applyNumberFormat="1" applyFont="1" applyFill="1" applyBorder="1" applyAlignment="1">
      <alignment horizontal="center" vertical="center" wrapText="1"/>
    </xf>
    <xf numFmtId="3" fontId="21" fillId="0" borderId="92" xfId="0" applyNumberFormat="1" applyFont="1" applyFill="1" applyBorder="1" applyAlignment="1" applyProtection="1">
      <alignment horizontal="right" vertical="center" wrapText="1"/>
      <protection locked="0"/>
    </xf>
    <xf numFmtId="3" fontId="21" fillId="0" borderId="81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73" xfId="0" applyNumberFormat="1" applyFont="1" applyFill="1" applyBorder="1" applyAlignment="1">
      <alignment vertical="center"/>
    </xf>
    <xf numFmtId="164" fontId="19" fillId="0" borderId="0" xfId="0" applyNumberFormat="1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right" vertical="center" wrapText="1"/>
    </xf>
    <xf numFmtId="4" fontId="19" fillId="0" borderId="0" xfId="0" applyNumberFormat="1" applyFont="1" applyFill="1" applyBorder="1" applyAlignment="1">
      <alignment horizontal="right" vertical="center" wrapText="1"/>
    </xf>
    <xf numFmtId="3" fontId="45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0" xfId="0" applyNumberFormat="1" applyFont="1" applyFill="1" applyBorder="1" applyAlignment="1">
      <alignment vertical="center"/>
    </xf>
    <xf numFmtId="4" fontId="21" fillId="0" borderId="0" xfId="0" applyNumberFormat="1" applyFont="1" applyFill="1" applyBorder="1" applyAlignment="1" applyProtection="1">
      <alignment vertical="center" wrapText="1"/>
      <protection locked="0"/>
    </xf>
    <xf numFmtId="164" fontId="19" fillId="0" borderId="0" xfId="0" applyNumberFormat="1" applyFont="1" applyFill="1" applyBorder="1" applyAlignment="1" applyProtection="1">
      <alignment horizontal="right" vertical="center" wrapText="1"/>
    </xf>
    <xf numFmtId="49" fontId="19" fillId="0" borderId="0" xfId="0" applyNumberFormat="1" applyFont="1" applyFill="1" applyBorder="1" applyAlignment="1" applyProtection="1">
      <alignment vertical="center"/>
      <protection locked="0"/>
    </xf>
    <xf numFmtId="164" fontId="19" fillId="0" borderId="97" xfId="0" applyNumberFormat="1" applyFont="1" applyFill="1" applyBorder="1" applyAlignment="1">
      <alignment horizontal="center" vertical="center" wrapText="1"/>
    </xf>
    <xf numFmtId="164" fontId="19" fillId="0" borderId="98" xfId="0" applyNumberFormat="1" applyFont="1" applyFill="1" applyBorder="1" applyAlignment="1">
      <alignment horizontal="center" vertical="center"/>
    </xf>
    <xf numFmtId="164" fontId="19" fillId="0" borderId="99" xfId="0" applyNumberFormat="1" applyFont="1" applyFill="1" applyBorder="1" applyAlignment="1">
      <alignment horizontal="center" vertical="center"/>
    </xf>
    <xf numFmtId="49" fontId="21" fillId="0" borderId="100" xfId="0" applyNumberFormat="1" applyFont="1" applyFill="1" applyBorder="1" applyAlignment="1">
      <alignment horizontal="left" vertical="center"/>
    </xf>
    <xf numFmtId="3" fontId="21" fillId="0" borderId="101" xfId="0" applyNumberFormat="1" applyFont="1" applyFill="1" applyBorder="1" applyAlignment="1" applyProtection="1">
      <alignment horizontal="right" vertical="center" wrapText="1"/>
      <protection locked="0"/>
    </xf>
    <xf numFmtId="49" fontId="45" fillId="0" borderId="102" xfId="0" applyNumberFormat="1" applyFont="1" applyFill="1" applyBorder="1" applyAlignment="1">
      <alignment horizontal="left" vertical="center" indent="1"/>
    </xf>
    <xf numFmtId="49" fontId="21" fillId="0" borderId="102" xfId="0" applyNumberFormat="1" applyFont="1" applyFill="1" applyBorder="1" applyAlignment="1">
      <alignment horizontal="left" vertical="center"/>
    </xf>
    <xf numFmtId="3" fontId="21" fillId="0" borderId="103" xfId="0" applyNumberFormat="1" applyFont="1" applyFill="1" applyBorder="1" applyAlignment="1" applyProtection="1">
      <alignment horizontal="right" vertical="center" wrapText="1"/>
      <protection locked="0"/>
    </xf>
    <xf numFmtId="49" fontId="19" fillId="0" borderId="104" xfId="0" applyNumberFormat="1" applyFont="1" applyFill="1" applyBorder="1" applyAlignment="1" applyProtection="1">
      <alignment horizontal="left" vertical="center" indent="1"/>
      <protection locked="0"/>
    </xf>
    <xf numFmtId="164" fontId="19" fillId="0" borderId="105" xfId="0" applyNumberFormat="1" applyFont="1" applyFill="1" applyBorder="1" applyAlignment="1">
      <alignment vertical="center"/>
    </xf>
    <xf numFmtId="164" fontId="19" fillId="0" borderId="106" xfId="0" applyNumberFormat="1" applyFont="1" applyFill="1" applyBorder="1" applyAlignment="1">
      <alignment vertical="center"/>
    </xf>
    <xf numFmtId="3" fontId="45" fillId="0" borderId="107" xfId="0" applyNumberFormat="1" applyFont="1" applyFill="1" applyBorder="1" applyAlignment="1" applyProtection="1">
      <alignment horizontal="right" vertical="center" wrapText="1"/>
      <protection locked="0"/>
    </xf>
    <xf numFmtId="3" fontId="45" fillId="0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2" xfId="0" applyFill="1" applyBorder="1"/>
    <xf numFmtId="49" fontId="21" fillId="0" borderId="108" xfId="0" applyNumberFormat="1" applyFont="1" applyFill="1" applyBorder="1" applyAlignment="1">
      <alignment horizontal="left" vertical="center"/>
    </xf>
    <xf numFmtId="3" fontId="21" fillId="0" borderId="109" xfId="0" applyNumberFormat="1" applyFont="1" applyFill="1" applyBorder="1" applyAlignment="1" applyProtection="1">
      <alignment horizontal="right" vertical="center"/>
      <protection locked="0"/>
    </xf>
    <xf numFmtId="3" fontId="21" fillId="0" borderId="109" xfId="0" applyNumberFormat="1" applyFont="1" applyFill="1" applyBorder="1" applyAlignment="1" applyProtection="1">
      <alignment horizontal="right" vertical="center" wrapText="1"/>
      <protection locked="0"/>
    </xf>
    <xf numFmtId="3" fontId="21" fillId="0" borderId="110" xfId="0" applyNumberFormat="1" applyFont="1" applyFill="1" applyBorder="1" applyAlignment="1" applyProtection="1">
      <alignment horizontal="right" vertical="center" wrapText="1"/>
      <protection locked="0"/>
    </xf>
    <xf numFmtId="3" fontId="21" fillId="0" borderId="111" xfId="0" applyNumberFormat="1" applyFont="1" applyFill="1" applyBorder="1" applyAlignment="1" applyProtection="1">
      <alignment horizontal="right" vertical="center" wrapText="1"/>
      <protection locked="0"/>
    </xf>
    <xf numFmtId="49" fontId="21" fillId="0" borderId="112" xfId="0" applyNumberFormat="1" applyFont="1" applyFill="1" applyBorder="1" applyAlignment="1">
      <alignment horizontal="left" vertical="center"/>
    </xf>
    <xf numFmtId="166" fontId="19" fillId="0" borderId="113" xfId="0" applyNumberFormat="1" applyFont="1" applyFill="1" applyBorder="1" applyAlignment="1">
      <alignment horizontal="left" vertical="center" wrapText="1" indent="1"/>
    </xf>
    <xf numFmtId="164" fontId="19" fillId="0" borderId="114" xfId="0" applyNumberFormat="1" applyFont="1" applyFill="1" applyBorder="1" applyAlignment="1">
      <alignment vertical="center"/>
    </xf>
    <xf numFmtId="164" fontId="19" fillId="0" borderId="34" xfId="0" applyNumberFormat="1" applyFont="1" applyFill="1" applyBorder="1" applyAlignment="1">
      <alignment vertical="center"/>
    </xf>
    <xf numFmtId="164" fontId="19" fillId="0" borderId="34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right" vertical="center"/>
    </xf>
    <xf numFmtId="0" fontId="0" fillId="0" borderId="0" xfId="0" applyBorder="1"/>
    <xf numFmtId="166" fontId="19" fillId="0" borderId="115" xfId="0" applyNumberFormat="1" applyFont="1" applyFill="1" applyBorder="1" applyAlignment="1">
      <alignment horizontal="left" vertical="center" wrapText="1" indent="1"/>
    </xf>
    <xf numFmtId="164" fontId="19" fillId="0" borderId="116" xfId="0" applyNumberFormat="1" applyFont="1" applyFill="1" applyBorder="1" applyAlignment="1">
      <alignment vertical="center"/>
    </xf>
    <xf numFmtId="164" fontId="19" fillId="0" borderId="117" xfId="0" applyNumberFormat="1" applyFont="1" applyFill="1" applyBorder="1" applyAlignment="1">
      <alignment vertical="center"/>
    </xf>
    <xf numFmtId="0" fontId="31" fillId="0" borderId="0" xfId="0" applyFont="1" applyFill="1"/>
    <xf numFmtId="164" fontId="30" fillId="0" borderId="0" xfId="0" applyNumberFormat="1" applyFont="1" applyFill="1" applyBorder="1" applyAlignment="1">
      <alignment horizontal="center" vertical="center" wrapText="1"/>
    </xf>
    <xf numFmtId="0" fontId="31" fillId="0" borderId="0" xfId="0" applyFont="1"/>
    <xf numFmtId="0" fontId="33" fillId="0" borderId="0" xfId="0" applyFont="1" applyFill="1"/>
    <xf numFmtId="164" fontId="0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2" xfId="0" applyNumberFormat="1" applyFont="1" applyFill="1" applyBorder="1" applyAlignment="1" applyProtection="1">
      <alignment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20" xfId="0" applyNumberFormat="1" applyFont="1" applyFill="1" applyBorder="1" applyAlignment="1" applyProtection="1">
      <alignment vertical="center" wrapText="1"/>
    </xf>
    <xf numFmtId="164" fontId="0" fillId="0" borderId="2" xfId="0" applyNumberFormat="1" applyFont="1" applyFill="1" applyBorder="1" applyAlignment="1">
      <alignment horizontal="left" vertical="center" wrapText="1"/>
    </xf>
    <xf numFmtId="164" fontId="0" fillId="0" borderId="2" xfId="0" applyNumberFormat="1" applyFont="1" applyFill="1" applyBorder="1" applyAlignment="1">
      <alignment vertical="center" wrapText="1"/>
    </xf>
    <xf numFmtId="164" fontId="0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6" xfId="0" applyNumberFormat="1" applyFont="1" applyFill="1" applyBorder="1" applyAlignment="1" applyProtection="1">
      <alignment vertical="center" wrapText="1"/>
      <protection locked="0"/>
    </xf>
    <xf numFmtId="164" fontId="31" fillId="0" borderId="12" xfId="0" applyNumberFormat="1" applyFont="1" applyFill="1" applyBorder="1" applyAlignment="1" applyProtection="1">
      <alignment horizontal="left" vertical="center" wrapText="1"/>
    </xf>
    <xf numFmtId="164" fontId="31" fillId="0" borderId="13" xfId="0" applyNumberFormat="1" applyFont="1" applyFill="1" applyBorder="1" applyAlignment="1" applyProtection="1">
      <alignment vertical="center" wrapText="1"/>
    </xf>
    <xf numFmtId="164" fontId="31" fillId="2" borderId="13" xfId="0" applyNumberFormat="1" applyFont="1" applyFill="1" applyBorder="1" applyAlignment="1" applyProtection="1">
      <alignment vertical="center" wrapText="1"/>
    </xf>
    <xf numFmtId="164" fontId="31" fillId="0" borderId="16" xfId="0" applyNumberFormat="1" applyFont="1" applyFill="1" applyBorder="1" applyAlignment="1" applyProtection="1">
      <alignment vertical="center" wrapText="1"/>
    </xf>
    <xf numFmtId="164" fontId="3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37" fillId="0" borderId="2" xfId="0" applyNumberFormat="1" applyFont="1" applyFill="1" applyBorder="1" applyAlignment="1" applyProtection="1">
      <alignment vertical="center" wrapText="1"/>
      <protection locked="0"/>
    </xf>
    <xf numFmtId="49" fontId="37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37" fillId="0" borderId="20" xfId="0" applyNumberFormat="1" applyFont="1" applyFill="1" applyBorder="1" applyAlignment="1" applyProtection="1">
      <alignment vertical="center" wrapText="1"/>
    </xf>
    <xf numFmtId="164" fontId="37" fillId="0" borderId="8" xfId="0" applyNumberFormat="1" applyFont="1" applyFill="1" applyBorder="1" applyAlignment="1" applyProtection="1">
      <alignment vertical="center" wrapText="1"/>
      <protection locked="0"/>
    </xf>
    <xf numFmtId="164" fontId="37" fillId="0" borderId="2" xfId="0" applyNumberFormat="1" applyFont="1" applyFill="1" applyBorder="1" applyAlignment="1">
      <alignment vertical="center" wrapText="1"/>
    </xf>
    <xf numFmtId="164" fontId="37" fillId="0" borderId="2" xfId="0" applyNumberFormat="1" applyFont="1" applyFill="1" applyBorder="1" applyAlignment="1">
      <alignment horizontal="center" vertical="center" wrapText="1"/>
    </xf>
    <xf numFmtId="49" fontId="37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37" fillId="0" borderId="6" xfId="0" applyNumberFormat="1" applyFont="1" applyFill="1" applyBorder="1" applyAlignment="1" applyProtection="1">
      <alignment vertical="center" wrapText="1"/>
      <protection locked="0"/>
    </xf>
    <xf numFmtId="164" fontId="37" fillId="0" borderId="21" xfId="0" applyNumberFormat="1" applyFont="1" applyFill="1" applyBorder="1" applyAlignment="1" applyProtection="1">
      <alignment vertical="center" wrapText="1"/>
    </xf>
    <xf numFmtId="164" fontId="3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33" fillId="0" borderId="12" xfId="0" applyNumberFormat="1" applyFont="1" applyFill="1" applyBorder="1" applyAlignment="1" applyProtection="1">
      <alignment horizontal="left" vertical="center" wrapText="1"/>
    </xf>
    <xf numFmtId="164" fontId="33" fillId="0" borderId="13" xfId="0" applyNumberFormat="1" applyFont="1" applyFill="1" applyBorder="1" applyAlignment="1" applyProtection="1">
      <alignment vertical="center" wrapText="1"/>
    </xf>
    <xf numFmtId="164" fontId="33" fillId="2" borderId="13" xfId="0" applyNumberFormat="1" applyFont="1" applyFill="1" applyBorder="1" applyAlignment="1" applyProtection="1">
      <alignment vertical="center" wrapText="1"/>
    </xf>
    <xf numFmtId="164" fontId="33" fillId="0" borderId="16" xfId="0" applyNumberFormat="1" applyFont="1" applyFill="1" applyBorder="1" applyAlignment="1" applyProtection="1">
      <alignment vertical="center" wrapText="1"/>
    </xf>
    <xf numFmtId="164" fontId="29" fillId="0" borderId="74" xfId="0" applyNumberFormat="1" applyFont="1" applyFill="1" applyBorder="1" applyAlignment="1">
      <alignment vertical="center"/>
    </xf>
    <xf numFmtId="0" fontId="6" fillId="0" borderId="32" xfId="0" applyFont="1" applyFill="1" applyBorder="1" applyAlignment="1" applyProtection="1">
      <alignment horizontal="right" vertical="center"/>
    </xf>
    <xf numFmtId="0" fontId="0" fillId="0" borderId="32" xfId="0" applyBorder="1" applyAlignment="1"/>
    <xf numFmtId="0" fontId="12" fillId="0" borderId="0" xfId="4" applyFont="1" applyFill="1" applyAlignment="1" applyProtection="1">
      <alignment horizontal="right" wrapText="1"/>
    </xf>
    <xf numFmtId="0" fontId="23" fillId="0" borderId="0" xfId="4" applyFont="1" applyFill="1" applyAlignment="1" applyProtection="1">
      <alignment horizontal="center" wrapText="1"/>
    </xf>
    <xf numFmtId="0" fontId="0" fillId="0" borderId="0" xfId="0" applyAlignment="1">
      <alignment horizontal="center" wrapText="1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4" fillId="0" borderId="32" xfId="4" applyNumberFormat="1" applyFont="1" applyFill="1" applyBorder="1" applyAlignment="1" applyProtection="1">
      <alignment horizontal="left" vertical="center"/>
    </xf>
    <xf numFmtId="164" fontId="34" fillId="0" borderId="0" xfId="4" applyNumberFormat="1" applyFont="1" applyFill="1" applyBorder="1" applyAlignment="1" applyProtection="1">
      <alignment horizontal="left"/>
    </xf>
    <xf numFmtId="0" fontId="23" fillId="0" borderId="0" xfId="4" applyFont="1" applyFill="1" applyAlignment="1" applyProtection="1">
      <alignment horizontal="center"/>
    </xf>
    <xf numFmtId="164" fontId="23" fillId="0" borderId="0" xfId="4" applyNumberFormat="1" applyFont="1" applyFill="1" applyBorder="1" applyAlignment="1" applyProtection="1">
      <alignment horizontal="center" vertical="center" wrapText="1"/>
    </xf>
    <xf numFmtId="164" fontId="23" fillId="0" borderId="32" xfId="4" applyNumberFormat="1" applyFont="1" applyFill="1" applyBorder="1" applyAlignment="1" applyProtection="1">
      <alignment horizontal="center" vertical="center"/>
    </xf>
    <xf numFmtId="0" fontId="23" fillId="0" borderId="0" xfId="4" applyFont="1" applyFill="1" applyAlignment="1" applyProtection="1">
      <alignment horizontal="center" vertical="top" wrapText="1"/>
    </xf>
    <xf numFmtId="0" fontId="0" fillId="0" borderId="0" xfId="0" applyAlignment="1">
      <alignment horizontal="center" vertical="top" wrapText="1"/>
    </xf>
    <xf numFmtId="164" fontId="30" fillId="0" borderId="54" xfId="0" applyNumberFormat="1" applyFont="1" applyFill="1" applyBorder="1" applyAlignment="1" applyProtection="1">
      <alignment horizontal="center" vertical="center" wrapText="1"/>
    </xf>
    <xf numFmtId="164" fontId="30" fillId="0" borderId="55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 applyProtection="1">
      <alignment horizontal="center" textRotation="180" wrapText="1"/>
    </xf>
    <xf numFmtId="164" fontId="38" fillId="0" borderId="66" xfId="0" applyNumberFormat="1" applyFont="1" applyFill="1" applyBorder="1" applyAlignment="1" applyProtection="1">
      <alignment horizontal="center" vertical="center" wrapText="1"/>
    </xf>
    <xf numFmtId="164" fontId="30" fillId="0" borderId="49" xfId="0" applyNumberFormat="1" applyFont="1" applyFill="1" applyBorder="1" applyAlignment="1" applyProtection="1">
      <alignment horizontal="center" vertical="center" wrapText="1"/>
    </xf>
    <xf numFmtId="164" fontId="30" fillId="0" borderId="50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1" fillId="0" borderId="25" xfId="4" applyFont="1" applyFill="1" applyBorder="1" applyAlignment="1">
      <alignment horizontal="center" vertical="center" wrapText="1"/>
    </xf>
    <xf numFmtId="0" fontId="31" fillId="0" borderId="21" xfId="4" applyFont="1" applyFill="1" applyBorder="1" applyAlignment="1">
      <alignment horizontal="center" vertical="center" wrapText="1"/>
    </xf>
    <xf numFmtId="0" fontId="31" fillId="0" borderId="11" xfId="4" applyFont="1" applyFill="1" applyBorder="1" applyAlignment="1">
      <alignment horizontal="center" vertical="center" wrapText="1"/>
    </xf>
    <xf numFmtId="0" fontId="31" fillId="0" borderId="10" xfId="4" applyFont="1" applyFill="1" applyBorder="1" applyAlignment="1">
      <alignment horizontal="center" vertical="center" wrapText="1"/>
    </xf>
    <xf numFmtId="0" fontId="31" fillId="0" borderId="4" xfId="4" applyFont="1" applyFill="1" applyBorder="1" applyAlignment="1">
      <alignment horizontal="center" vertical="center" wrapText="1"/>
    </xf>
    <xf numFmtId="0" fontId="31" fillId="0" borderId="6" xfId="4" applyFont="1" applyFill="1" applyBorder="1" applyAlignment="1">
      <alignment horizontal="center" vertical="center" wrapText="1"/>
    </xf>
    <xf numFmtId="0" fontId="20" fillId="0" borderId="0" xfId="0" applyFont="1" applyFill="1" applyBorder="1" applyAlignment="1" applyProtection="1">
      <alignment horizontal="right"/>
    </xf>
    <xf numFmtId="0" fontId="30" fillId="0" borderId="12" xfId="4" applyFont="1" applyFill="1" applyBorder="1" applyAlignment="1" applyProtection="1">
      <alignment horizontal="left"/>
    </xf>
    <xf numFmtId="0" fontId="30" fillId="0" borderId="13" xfId="4" applyFont="1" applyFill="1" applyBorder="1" applyAlignment="1" applyProtection="1">
      <alignment horizontal="left"/>
    </xf>
    <xf numFmtId="0" fontId="21" fillId="0" borderId="66" xfId="4" applyFont="1" applyFill="1" applyBorder="1" applyAlignment="1">
      <alignment horizontal="justify" vertical="center" wrapText="1"/>
    </xf>
    <xf numFmtId="164" fontId="5" fillId="0" borderId="32" xfId="4" applyNumberFormat="1" applyFont="1" applyFill="1" applyBorder="1" applyAlignment="1" applyProtection="1">
      <alignment horizontal="center" vertical="center" wrapText="1"/>
    </xf>
    <xf numFmtId="164" fontId="23" fillId="0" borderId="0" xfId="0" applyNumberFormat="1" applyFont="1" applyFill="1" applyAlignment="1">
      <alignment horizontal="center" vertical="center" wrapText="1"/>
    </xf>
    <xf numFmtId="164" fontId="7" fillId="0" borderId="0" xfId="0" applyNumberFormat="1" applyFont="1" applyFill="1" applyBorder="1" applyAlignment="1" applyProtection="1">
      <alignment horizontal="center" textRotation="180" wrapText="1"/>
    </xf>
    <xf numFmtId="164" fontId="7" fillId="0" borderId="0" xfId="0" applyNumberFormat="1" applyFont="1" applyFill="1" applyBorder="1" applyAlignment="1" applyProtection="1">
      <alignment horizontal="center" vertical="center" textRotation="180" wrapText="1"/>
    </xf>
    <xf numFmtId="0" fontId="0" fillId="0" borderId="0" xfId="0" applyAlignment="1">
      <alignment horizontal="center" vertical="center" wrapText="1"/>
    </xf>
    <xf numFmtId="164" fontId="19" fillId="0" borderId="74" xfId="0" applyNumberFormat="1" applyFont="1" applyFill="1" applyBorder="1" applyAlignment="1">
      <alignment horizontal="center" vertical="center" wrapText="1"/>
    </xf>
    <xf numFmtId="164" fontId="19" fillId="0" borderId="74" xfId="0" applyNumberFormat="1" applyFont="1" applyFill="1" applyBorder="1" applyAlignment="1">
      <alignment horizontal="center" vertical="center"/>
    </xf>
    <xf numFmtId="164" fontId="19" fillId="0" borderId="97" xfId="0" applyNumberFormat="1" applyFont="1" applyFill="1" applyBorder="1" applyAlignment="1">
      <alignment horizontal="center" vertical="center"/>
    </xf>
    <xf numFmtId="164" fontId="33" fillId="0" borderId="0" xfId="0" applyNumberFormat="1" applyFont="1" applyFill="1" applyBorder="1" applyAlignment="1">
      <alignment horizontal="left" vertical="center" wrapText="1"/>
    </xf>
    <xf numFmtId="164" fontId="6" fillId="0" borderId="0" xfId="0" applyNumberFormat="1" applyFont="1" applyFill="1" applyBorder="1" applyAlignment="1">
      <alignment horizontal="right" vertical="center"/>
    </xf>
    <xf numFmtId="164" fontId="8" fillId="0" borderId="93" xfId="0" applyNumberFormat="1" applyFont="1" applyFill="1" applyBorder="1" applyAlignment="1">
      <alignment horizontal="center" vertical="center"/>
    </xf>
    <xf numFmtId="164" fontId="8" fillId="0" borderId="96" xfId="0" applyNumberFormat="1" applyFont="1" applyFill="1" applyBorder="1" applyAlignment="1">
      <alignment horizontal="center" vertical="center"/>
    </xf>
    <xf numFmtId="164" fontId="8" fillId="0" borderId="94" xfId="0" applyNumberFormat="1" applyFont="1" applyFill="1" applyBorder="1" applyAlignment="1">
      <alignment horizontal="center" vertical="center" wrapText="1"/>
    </xf>
    <xf numFmtId="164" fontId="8" fillId="0" borderId="95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8" fillId="0" borderId="74" xfId="0" applyNumberFormat="1" applyFont="1" applyFill="1" applyBorder="1" applyAlignment="1">
      <alignment horizontal="center" vertical="center" wrapText="1"/>
    </xf>
    <xf numFmtId="164" fontId="8" fillId="0" borderId="97" xfId="0" applyNumberFormat="1" applyFont="1" applyFill="1" applyBorder="1" applyAlignment="1">
      <alignment horizontal="center" vertical="center" wrapText="1"/>
    </xf>
    <xf numFmtId="164" fontId="19" fillId="0" borderId="73" xfId="0" applyNumberFormat="1" applyFont="1" applyFill="1" applyBorder="1" applyAlignment="1">
      <alignment horizontal="center" vertical="center" wrapText="1"/>
    </xf>
    <xf numFmtId="164" fontId="19" fillId="0" borderId="76" xfId="0" applyNumberFormat="1" applyFont="1" applyFill="1" applyBorder="1" applyAlignment="1">
      <alignment horizontal="center" vertical="center" wrapText="1"/>
    </xf>
    <xf numFmtId="164" fontId="4" fillId="0" borderId="73" xfId="0" applyNumberFormat="1" applyFont="1" applyFill="1" applyBorder="1" applyAlignment="1">
      <alignment horizontal="left" vertical="center" wrapText="1"/>
    </xf>
    <xf numFmtId="164" fontId="4" fillId="0" borderId="118" xfId="0" applyNumberFormat="1" applyFont="1" applyFill="1" applyBorder="1" applyAlignment="1">
      <alignment horizontal="left" vertical="center" wrapText="1"/>
    </xf>
    <xf numFmtId="164" fontId="4" fillId="0" borderId="76" xfId="0" applyNumberFormat="1" applyFont="1" applyFill="1" applyBorder="1" applyAlignment="1">
      <alignment horizontal="left" vertical="center" wrapText="1"/>
    </xf>
    <xf numFmtId="164" fontId="8" fillId="0" borderId="73" xfId="0" applyNumberFormat="1" applyFont="1" applyFill="1" applyBorder="1" applyAlignment="1">
      <alignment horizontal="center" vertical="center"/>
    </xf>
    <xf numFmtId="164" fontId="0" fillId="0" borderId="89" xfId="0" applyNumberFormat="1" applyFill="1" applyBorder="1" applyAlignment="1" applyProtection="1">
      <alignment horizontal="left" vertical="center" wrapText="1"/>
      <protection locked="0"/>
    </xf>
    <xf numFmtId="164" fontId="0" fillId="0" borderId="119" xfId="0" applyNumberFormat="1" applyFill="1" applyBorder="1" applyAlignment="1" applyProtection="1">
      <alignment horizontal="left" vertical="center" wrapText="1"/>
      <protection locked="0"/>
    </xf>
    <xf numFmtId="164" fontId="0" fillId="0" borderId="120" xfId="0" applyNumberFormat="1" applyFill="1" applyBorder="1" applyAlignment="1" applyProtection="1">
      <alignment horizontal="left" vertical="center" wrapText="1"/>
      <protection locked="0"/>
    </xf>
    <xf numFmtId="164" fontId="31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 wrapText="1"/>
    </xf>
    <xf numFmtId="0" fontId="0" fillId="0" borderId="0" xfId="0" applyAlignment="1">
      <alignment horizontal="right"/>
    </xf>
    <xf numFmtId="0" fontId="2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66" fontId="46" fillId="0" borderId="0" xfId="0" applyNumberFormat="1" applyFont="1" applyFill="1" applyBorder="1" applyAlignment="1">
      <alignment horizontal="left" vertical="center" wrapText="1"/>
    </xf>
    <xf numFmtId="164" fontId="12" fillId="0" borderId="32" xfId="0" applyNumberFormat="1" applyFont="1" applyFill="1" applyBorder="1" applyAlignment="1" applyProtection="1">
      <alignment horizontal="right" vertical="center" wrapText="1"/>
    </xf>
    <xf numFmtId="0" fontId="0" fillId="0" borderId="32" xfId="0" applyBorder="1" applyAlignment="1">
      <alignment horizontal="right" wrapText="1"/>
    </xf>
    <xf numFmtId="164" fontId="3" fillId="0" borderId="0" xfId="0" applyNumberFormat="1" applyFont="1" applyFill="1" applyAlignment="1" applyProtection="1">
      <alignment horizontal="right" vertical="center" wrapText="1"/>
    </xf>
    <xf numFmtId="164" fontId="18" fillId="0" borderId="32" xfId="0" applyNumberFormat="1" applyFont="1" applyFill="1" applyBorder="1" applyAlignment="1" applyProtection="1">
      <alignment vertical="center" wrapText="1"/>
    </xf>
    <xf numFmtId="0" fontId="0" fillId="0" borderId="32" xfId="0" applyBorder="1" applyAlignment="1">
      <alignment wrapText="1"/>
    </xf>
    <xf numFmtId="0" fontId="7" fillId="0" borderId="52" xfId="0" applyFont="1" applyFill="1" applyBorder="1" applyAlignment="1" applyProtection="1">
      <alignment horizontal="center" vertical="center"/>
    </xf>
    <xf numFmtId="0" fontId="7" fillId="0" borderId="121" xfId="0" applyFont="1" applyFill="1" applyBorder="1" applyAlignment="1" applyProtection="1">
      <alignment horizontal="center" vertical="center"/>
    </xf>
    <xf numFmtId="0" fontId="7" fillId="0" borderId="40" xfId="0" applyFont="1" applyFill="1" applyBorder="1" applyAlignment="1" applyProtection="1">
      <alignment horizontal="center" vertical="center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39" xfId="0" applyFont="1" applyFill="1" applyBorder="1" applyAlignment="1" applyProtection="1">
      <alignment horizontal="center" vertical="center" wrapText="1"/>
    </xf>
    <xf numFmtId="0" fontId="7" fillId="0" borderId="59" xfId="0" applyFont="1" applyFill="1" applyBorder="1" applyAlignment="1" applyProtection="1">
      <alignment horizontal="center" vertical="center"/>
    </xf>
    <xf numFmtId="0" fontId="7" fillId="0" borderId="122" xfId="0" applyFont="1" applyFill="1" applyBorder="1" applyAlignment="1" applyProtection="1">
      <alignment horizontal="center" vertical="center"/>
    </xf>
    <xf numFmtId="0" fontId="7" fillId="0" borderId="69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left"/>
      <protection locked="0"/>
    </xf>
    <xf numFmtId="0" fontId="23" fillId="0" borderId="0" xfId="0" applyFont="1" applyFill="1" applyAlignment="1">
      <alignment horizontal="center" wrapText="1"/>
    </xf>
    <xf numFmtId="0" fontId="8" fillId="0" borderId="47" xfId="0" applyFont="1" applyFill="1" applyBorder="1" applyAlignment="1" applyProtection="1">
      <alignment horizontal="center" vertical="center" wrapText="1"/>
    </xf>
    <xf numFmtId="0" fontId="0" fillId="0" borderId="67" xfId="0" applyBorder="1" applyAlignment="1">
      <alignment wrapText="1"/>
    </xf>
    <xf numFmtId="0" fontId="23" fillId="0" borderId="0" xfId="5" applyFont="1" applyFill="1" applyAlignment="1" applyProtection="1">
      <alignment horizontal="center" textRotation="180" wrapText="1"/>
    </xf>
    <xf numFmtId="0" fontId="20" fillId="0" borderId="57" xfId="5" applyFont="1" applyFill="1" applyBorder="1" applyAlignment="1" applyProtection="1">
      <alignment horizontal="left" vertical="center" indent="1"/>
    </xf>
    <xf numFmtId="0" fontId="20" fillId="0" borderId="29" xfId="5" applyFont="1" applyFill="1" applyBorder="1" applyAlignment="1" applyProtection="1">
      <alignment horizontal="left" vertical="center" indent="1"/>
    </xf>
    <xf numFmtId="0" fontId="20" fillId="0" borderId="39" xfId="5" applyFont="1" applyFill="1" applyBorder="1" applyAlignment="1" applyProtection="1">
      <alignment horizontal="left" vertical="center" indent="1"/>
    </xf>
    <xf numFmtId="0" fontId="23" fillId="0" borderId="0" xfId="5" applyFont="1" applyFill="1" applyAlignment="1" applyProtection="1">
      <alignment horizontal="center" wrapText="1"/>
    </xf>
    <xf numFmtId="0" fontId="23" fillId="0" borderId="0" xfId="5" applyFont="1" applyFill="1" applyAlignment="1" applyProtection="1">
      <alignment horizontal="center"/>
    </xf>
    <xf numFmtId="0" fontId="30" fillId="0" borderId="47" xfId="5" applyFont="1" applyFill="1" applyBorder="1" applyAlignment="1" applyProtection="1">
      <alignment horizontal="center" vertical="center" wrapText="1"/>
    </xf>
  </cellXfs>
  <cellStyles count="6">
    <cellStyle name="Ezres" xfId="1" builtinId="3"/>
    <cellStyle name="Hiperhivatkozás" xfId="2" xr:uid="{00000000-0005-0000-0000-000001000000}"/>
    <cellStyle name="Már látott hiperhivatkozás" xfId="3" xr:uid="{00000000-0005-0000-0000-000002000000}"/>
    <cellStyle name="Normál" xfId="0" builtinId="0"/>
    <cellStyle name="Normál_KVRENMUNKA" xfId="4" xr:uid="{00000000-0005-0000-0000-000004000000}"/>
    <cellStyle name="Normál_SEGEDLETEK" xfId="5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tabColor rgb="FF92D050"/>
  </sheetPr>
  <dimension ref="A1:I182"/>
  <sheetViews>
    <sheetView view="pageBreakPreview" topLeftCell="A142" zoomScaleNormal="120" zoomScaleSheetLayoutView="100" workbookViewId="0">
      <selection activeCell="A5" sqref="A5:C5"/>
    </sheetView>
  </sheetViews>
  <sheetFormatPr defaultColWidth="9.33203125" defaultRowHeight="15.75" x14ac:dyDescent="0.25"/>
  <cols>
    <col min="1" max="1" width="6.6640625" style="237" customWidth="1"/>
    <col min="2" max="2" width="67.1640625" style="237" customWidth="1"/>
    <col min="3" max="3" width="18.33203125" style="238" customWidth="1"/>
    <col min="4" max="5" width="9.33203125" style="256" hidden="1" customWidth="1"/>
    <col min="6" max="6" width="19.83203125" style="256" customWidth="1"/>
    <col min="7" max="16384" width="9.33203125" style="256"/>
  </cols>
  <sheetData>
    <row r="1" spans="1:6" ht="15.75" customHeight="1" x14ac:dyDescent="0.25">
      <c r="A1" s="639" t="s">
        <v>527</v>
      </c>
      <c r="B1" s="639"/>
      <c r="C1" s="639"/>
      <c r="D1" s="639"/>
      <c r="E1" s="639"/>
      <c r="F1" s="639"/>
    </row>
    <row r="2" spans="1:6" x14ac:dyDescent="0.25">
      <c r="A2" s="640" t="s">
        <v>482</v>
      </c>
      <c r="B2" s="641"/>
      <c r="C2" s="641"/>
    </row>
    <row r="3" spans="1:6" x14ac:dyDescent="0.25">
      <c r="A3" s="641"/>
      <c r="B3" s="641"/>
      <c r="C3" s="641"/>
    </row>
    <row r="4" spans="1:6" x14ac:dyDescent="0.25">
      <c r="A4" s="641"/>
      <c r="B4" s="641"/>
      <c r="C4" s="641"/>
    </row>
    <row r="5" spans="1:6" ht="15.95" customHeight="1" x14ac:dyDescent="0.25">
      <c r="A5" s="642" t="s">
        <v>7</v>
      </c>
      <c r="B5" s="642"/>
      <c r="C5" s="642"/>
    </row>
    <row r="6" spans="1:6" ht="15.95" customHeight="1" thickBot="1" x14ac:dyDescent="0.3">
      <c r="A6" s="643"/>
      <c r="B6" s="643"/>
      <c r="C6" s="179"/>
    </row>
    <row r="7" spans="1:6" ht="38.1" customHeight="1" thickBot="1" x14ac:dyDescent="0.3">
      <c r="A7" s="21" t="s">
        <v>56</v>
      </c>
      <c r="B7" s="22" t="s">
        <v>9</v>
      </c>
      <c r="C7" s="29" t="s">
        <v>474</v>
      </c>
      <c r="F7" s="323" t="s">
        <v>465</v>
      </c>
    </row>
    <row r="8" spans="1:6" s="257" customFormat="1" ht="12" customHeight="1" thickBot="1" x14ac:dyDescent="0.25">
      <c r="A8" s="251" t="s">
        <v>405</v>
      </c>
      <c r="B8" s="252" t="s">
        <v>406</v>
      </c>
      <c r="C8" s="253" t="s">
        <v>407</v>
      </c>
      <c r="F8" s="322" t="s">
        <v>408</v>
      </c>
    </row>
    <row r="9" spans="1:6" s="258" customFormat="1" ht="12" customHeight="1" thickBot="1" x14ac:dyDescent="0.25">
      <c r="A9" s="18" t="s">
        <v>10</v>
      </c>
      <c r="B9" s="19" t="s">
        <v>200</v>
      </c>
      <c r="C9" s="170">
        <v>46728916</v>
      </c>
      <c r="D9" s="425" t="s">
        <v>476</v>
      </c>
      <c r="E9" s="170">
        <v>46728916</v>
      </c>
      <c r="F9" s="425">
        <v>50696869</v>
      </c>
    </row>
    <row r="10" spans="1:6" s="258" customFormat="1" ht="12" customHeight="1" x14ac:dyDescent="0.2">
      <c r="A10" s="14" t="s">
        <v>80</v>
      </c>
      <c r="B10" s="259" t="s">
        <v>201</v>
      </c>
      <c r="C10" s="173">
        <v>16802421</v>
      </c>
      <c r="D10" s="173">
        <v>17802421</v>
      </c>
      <c r="E10" s="173">
        <v>16802421</v>
      </c>
      <c r="F10" s="173">
        <v>17802421</v>
      </c>
    </row>
    <row r="11" spans="1:6" s="258" customFormat="1" ht="12" customHeight="1" x14ac:dyDescent="0.2">
      <c r="A11" s="13" t="s">
        <v>81</v>
      </c>
      <c r="B11" s="260" t="s">
        <v>202</v>
      </c>
      <c r="C11" s="172">
        <v>17760041</v>
      </c>
      <c r="D11" s="172">
        <v>18267597</v>
      </c>
      <c r="E11" s="172">
        <v>17760041</v>
      </c>
      <c r="F11" s="172">
        <v>18874474</v>
      </c>
    </row>
    <row r="12" spans="1:6" s="258" customFormat="1" ht="12" customHeight="1" x14ac:dyDescent="0.2">
      <c r="A12" s="13" t="s">
        <v>82</v>
      </c>
      <c r="B12" s="260" t="s">
        <v>203</v>
      </c>
      <c r="C12" s="172">
        <v>10966454</v>
      </c>
      <c r="D12" s="172">
        <v>10966454</v>
      </c>
      <c r="E12" s="172">
        <v>10966454</v>
      </c>
      <c r="F12" s="172">
        <v>10966454</v>
      </c>
    </row>
    <row r="13" spans="1:6" s="258" customFormat="1" ht="12" customHeight="1" x14ac:dyDescent="0.2">
      <c r="A13" s="13" t="s">
        <v>83</v>
      </c>
      <c r="B13" s="260" t="s">
        <v>204</v>
      </c>
      <c r="C13" s="172">
        <v>1200000</v>
      </c>
      <c r="D13" s="172">
        <v>1200000</v>
      </c>
      <c r="E13" s="172">
        <v>1200000</v>
      </c>
      <c r="F13" s="172">
        <v>1200000</v>
      </c>
    </row>
    <row r="14" spans="1:6" s="258" customFormat="1" ht="12" customHeight="1" x14ac:dyDescent="0.2">
      <c r="A14" s="13" t="s">
        <v>117</v>
      </c>
      <c r="B14" s="260" t="s">
        <v>205</v>
      </c>
      <c r="C14" s="172"/>
      <c r="D14" s="172">
        <v>403350</v>
      </c>
      <c r="E14" s="172"/>
      <c r="F14" s="172">
        <v>1853520</v>
      </c>
    </row>
    <row r="15" spans="1:6" s="258" customFormat="1" ht="12" customHeight="1" thickBot="1" x14ac:dyDescent="0.25">
      <c r="A15" s="15" t="s">
        <v>84</v>
      </c>
      <c r="B15" s="261" t="s">
        <v>206</v>
      </c>
      <c r="C15" s="172"/>
      <c r="D15" s="172"/>
      <c r="E15" s="172"/>
      <c r="F15" s="172"/>
    </row>
    <row r="16" spans="1:6" s="258" customFormat="1" ht="12" customHeight="1" thickBot="1" x14ac:dyDescent="0.25">
      <c r="A16" s="18" t="s">
        <v>11</v>
      </c>
      <c r="B16" s="165" t="s">
        <v>207</v>
      </c>
      <c r="C16" s="170">
        <v>8148149</v>
      </c>
      <c r="D16" s="170">
        <v>20634459</v>
      </c>
      <c r="E16" s="170">
        <v>8148149</v>
      </c>
      <c r="F16" s="170">
        <v>27258682</v>
      </c>
    </row>
    <row r="17" spans="1:6" s="258" customFormat="1" ht="12" customHeight="1" x14ac:dyDescent="0.2">
      <c r="A17" s="14" t="s">
        <v>86</v>
      </c>
      <c r="B17" s="259" t="s">
        <v>208</v>
      </c>
      <c r="C17" s="173"/>
      <c r="D17" s="173"/>
      <c r="E17" s="173"/>
      <c r="F17" s="173"/>
    </row>
    <row r="18" spans="1:6" s="258" customFormat="1" ht="12" customHeight="1" x14ac:dyDescent="0.2">
      <c r="A18" s="13" t="s">
        <v>87</v>
      </c>
      <c r="B18" s="260" t="s">
        <v>209</v>
      </c>
      <c r="C18" s="172"/>
      <c r="D18" s="172"/>
      <c r="E18" s="172"/>
      <c r="F18" s="172"/>
    </row>
    <row r="19" spans="1:6" s="258" customFormat="1" ht="12" customHeight="1" x14ac:dyDescent="0.2">
      <c r="A19" s="13" t="s">
        <v>88</v>
      </c>
      <c r="B19" s="260" t="s">
        <v>396</v>
      </c>
      <c r="C19" s="172"/>
      <c r="D19" s="172"/>
      <c r="E19" s="172"/>
      <c r="F19" s="172"/>
    </row>
    <row r="20" spans="1:6" s="258" customFormat="1" ht="12" customHeight="1" x14ac:dyDescent="0.2">
      <c r="A20" s="13" t="s">
        <v>89</v>
      </c>
      <c r="B20" s="260" t="s">
        <v>397</v>
      </c>
      <c r="C20" s="172"/>
      <c r="D20" s="172"/>
      <c r="E20" s="172"/>
      <c r="F20" s="172"/>
    </row>
    <row r="21" spans="1:6" s="258" customFormat="1" ht="12" customHeight="1" x14ac:dyDescent="0.2">
      <c r="A21" s="13" t="s">
        <v>90</v>
      </c>
      <c r="B21" s="260" t="s">
        <v>210</v>
      </c>
      <c r="C21" s="172">
        <v>8148149</v>
      </c>
      <c r="D21" s="172">
        <v>20634459</v>
      </c>
      <c r="E21" s="172">
        <v>8148149</v>
      </c>
      <c r="F21" s="172">
        <v>27208452</v>
      </c>
    </row>
    <row r="22" spans="1:6" s="258" customFormat="1" ht="12" customHeight="1" thickBot="1" x14ac:dyDescent="0.25">
      <c r="A22" s="15" t="s">
        <v>99</v>
      </c>
      <c r="B22" s="261" t="s">
        <v>211</v>
      </c>
      <c r="C22" s="174"/>
      <c r="D22" s="174"/>
      <c r="E22" s="174"/>
      <c r="F22" s="174"/>
    </row>
    <row r="23" spans="1:6" s="258" customFormat="1" ht="12" customHeight="1" thickBot="1" x14ac:dyDescent="0.25">
      <c r="A23" s="18" t="s">
        <v>12</v>
      </c>
      <c r="B23" s="19" t="s">
        <v>212</v>
      </c>
      <c r="C23" s="170">
        <v>1351289</v>
      </c>
      <c r="D23" s="170">
        <v>56833442</v>
      </c>
      <c r="E23" s="170">
        <v>1351289</v>
      </c>
      <c r="F23" s="170">
        <v>127193144</v>
      </c>
    </row>
    <row r="24" spans="1:6" s="258" customFormat="1" ht="12" customHeight="1" x14ac:dyDescent="0.2">
      <c r="A24" s="14" t="s">
        <v>69</v>
      </c>
      <c r="B24" s="259" t="s">
        <v>213</v>
      </c>
      <c r="C24" s="173"/>
      <c r="D24" s="173"/>
      <c r="E24" s="173"/>
      <c r="F24" s="173"/>
    </row>
    <row r="25" spans="1:6" s="258" customFormat="1" ht="12" customHeight="1" x14ac:dyDescent="0.2">
      <c r="A25" s="13" t="s">
        <v>70</v>
      </c>
      <c r="B25" s="260" t="s">
        <v>214</v>
      </c>
      <c r="C25" s="172"/>
      <c r="D25" s="172"/>
      <c r="E25" s="172"/>
      <c r="F25" s="172"/>
    </row>
    <row r="26" spans="1:6" s="258" customFormat="1" ht="12" customHeight="1" x14ac:dyDescent="0.2">
      <c r="A26" s="13" t="s">
        <v>71</v>
      </c>
      <c r="B26" s="260" t="s">
        <v>398</v>
      </c>
      <c r="C26" s="172"/>
      <c r="D26" s="172"/>
      <c r="E26" s="172"/>
      <c r="F26" s="172"/>
    </row>
    <row r="27" spans="1:6" s="258" customFormat="1" ht="12" customHeight="1" x14ac:dyDescent="0.2">
      <c r="A27" s="13" t="s">
        <v>72</v>
      </c>
      <c r="B27" s="260" t="s">
        <v>399</v>
      </c>
      <c r="C27" s="172"/>
      <c r="D27" s="172"/>
      <c r="E27" s="172"/>
      <c r="F27" s="172"/>
    </row>
    <row r="28" spans="1:6" s="258" customFormat="1" ht="12" customHeight="1" x14ac:dyDescent="0.2">
      <c r="A28" s="13" t="s">
        <v>125</v>
      </c>
      <c r="B28" s="260" t="s">
        <v>215</v>
      </c>
      <c r="C28" s="172">
        <v>1351289</v>
      </c>
      <c r="D28" s="172">
        <v>25737324</v>
      </c>
      <c r="E28" s="172">
        <v>1351289</v>
      </c>
      <c r="F28" s="172">
        <v>127913144</v>
      </c>
    </row>
    <row r="29" spans="1:6" s="258" customFormat="1" ht="12" customHeight="1" thickBot="1" x14ac:dyDescent="0.25">
      <c r="A29" s="15" t="s">
        <v>126</v>
      </c>
      <c r="B29" s="261" t="s">
        <v>216</v>
      </c>
      <c r="C29" s="174"/>
      <c r="D29" s="174">
        <v>31096118</v>
      </c>
      <c r="E29" s="174"/>
      <c r="F29" s="174">
        <v>81491145</v>
      </c>
    </row>
    <row r="30" spans="1:6" s="258" customFormat="1" ht="12" customHeight="1" thickBot="1" x14ac:dyDescent="0.25">
      <c r="A30" s="18" t="s">
        <v>127</v>
      </c>
      <c r="B30" s="19" t="s">
        <v>217</v>
      </c>
      <c r="C30" s="176">
        <v>11200000</v>
      </c>
      <c r="D30" s="176">
        <v>11202897</v>
      </c>
      <c r="E30" s="176">
        <v>11200000</v>
      </c>
      <c r="F30" s="176">
        <v>10537237</v>
      </c>
    </row>
    <row r="31" spans="1:6" s="258" customFormat="1" ht="12" customHeight="1" x14ac:dyDescent="0.2">
      <c r="A31" s="14" t="s">
        <v>218</v>
      </c>
      <c r="B31" s="259" t="s">
        <v>224</v>
      </c>
      <c r="C31" s="254">
        <v>9150000</v>
      </c>
      <c r="D31" s="254">
        <v>9150000</v>
      </c>
      <c r="E31" s="254">
        <v>9150000</v>
      </c>
      <c r="F31" s="254">
        <v>8342059</v>
      </c>
    </row>
    <row r="32" spans="1:6" s="258" customFormat="1" ht="12" customHeight="1" x14ac:dyDescent="0.2">
      <c r="A32" s="13" t="s">
        <v>219</v>
      </c>
      <c r="B32" s="260" t="s">
        <v>225</v>
      </c>
      <c r="C32" s="172"/>
      <c r="D32" s="172"/>
      <c r="E32" s="172"/>
      <c r="F32" s="172"/>
    </row>
    <row r="33" spans="1:6" s="258" customFormat="1" ht="12" customHeight="1" x14ac:dyDescent="0.2">
      <c r="A33" s="13" t="s">
        <v>220</v>
      </c>
      <c r="B33" s="260" t="s">
        <v>226</v>
      </c>
      <c r="C33" s="172">
        <v>9150000</v>
      </c>
      <c r="D33" s="172">
        <v>9150000</v>
      </c>
      <c r="E33" s="172">
        <v>9150000</v>
      </c>
      <c r="F33" s="172">
        <v>8342059</v>
      </c>
    </row>
    <row r="34" spans="1:6" s="258" customFormat="1" ht="12" customHeight="1" x14ac:dyDescent="0.2">
      <c r="A34" s="13" t="s">
        <v>221</v>
      </c>
      <c r="B34" s="260" t="s">
        <v>227</v>
      </c>
      <c r="C34" s="172">
        <v>2000000</v>
      </c>
      <c r="D34" s="172">
        <v>2000000</v>
      </c>
      <c r="E34" s="172">
        <v>2000000</v>
      </c>
      <c r="F34" s="172">
        <v>2179181</v>
      </c>
    </row>
    <row r="35" spans="1:6" s="258" customFormat="1" ht="12" customHeight="1" x14ac:dyDescent="0.2">
      <c r="A35" s="13" t="s">
        <v>222</v>
      </c>
      <c r="B35" s="260" t="s">
        <v>228</v>
      </c>
      <c r="C35" s="172"/>
      <c r="D35" s="172"/>
      <c r="E35" s="172"/>
      <c r="F35" s="172"/>
    </row>
    <row r="36" spans="1:6" s="258" customFormat="1" ht="12" customHeight="1" thickBot="1" x14ac:dyDescent="0.25">
      <c r="A36" s="15" t="s">
        <v>223</v>
      </c>
      <c r="B36" s="261" t="s">
        <v>229</v>
      </c>
      <c r="C36" s="174">
        <v>50000</v>
      </c>
      <c r="D36" s="174">
        <v>52897</v>
      </c>
      <c r="E36" s="174">
        <v>50000</v>
      </c>
      <c r="F36" s="174">
        <v>15997</v>
      </c>
    </row>
    <row r="37" spans="1:6" s="258" customFormat="1" ht="12" customHeight="1" thickBot="1" x14ac:dyDescent="0.25">
      <c r="A37" s="18" t="s">
        <v>14</v>
      </c>
      <c r="B37" s="19" t="s">
        <v>230</v>
      </c>
      <c r="C37" s="170">
        <v>12786000</v>
      </c>
      <c r="D37" s="170">
        <v>14484075</v>
      </c>
      <c r="E37" s="170">
        <v>12786000</v>
      </c>
      <c r="F37" s="170">
        <f>SUM(F38:F47)</f>
        <v>19081463</v>
      </c>
    </row>
    <row r="38" spans="1:6" s="258" customFormat="1" ht="12" customHeight="1" x14ac:dyDescent="0.2">
      <c r="A38" s="14" t="s">
        <v>73</v>
      </c>
      <c r="B38" s="259" t="s">
        <v>233</v>
      </c>
      <c r="C38" s="173">
        <v>12000000</v>
      </c>
      <c r="D38" s="173">
        <v>12000000</v>
      </c>
      <c r="E38" s="173">
        <v>12000000</v>
      </c>
      <c r="F38" s="173">
        <v>15052830</v>
      </c>
    </row>
    <row r="39" spans="1:6" s="258" customFormat="1" ht="12" customHeight="1" x14ac:dyDescent="0.2">
      <c r="A39" s="13" t="s">
        <v>74</v>
      </c>
      <c r="B39" s="260" t="s">
        <v>234</v>
      </c>
      <c r="C39" s="172"/>
      <c r="D39" s="172"/>
      <c r="E39" s="172"/>
      <c r="F39" s="172">
        <v>12598</v>
      </c>
    </row>
    <row r="40" spans="1:6" s="258" customFormat="1" ht="12" customHeight="1" x14ac:dyDescent="0.2">
      <c r="A40" s="13" t="s">
        <v>75</v>
      </c>
      <c r="B40" s="260" t="s">
        <v>235</v>
      </c>
      <c r="C40" s="172">
        <v>300000</v>
      </c>
      <c r="D40" s="172">
        <v>300000</v>
      </c>
      <c r="E40" s="172">
        <v>300000</v>
      </c>
      <c r="F40" s="172">
        <v>336855</v>
      </c>
    </row>
    <row r="41" spans="1:6" s="258" customFormat="1" ht="12" customHeight="1" x14ac:dyDescent="0.2">
      <c r="A41" s="13" t="s">
        <v>129</v>
      </c>
      <c r="B41" s="260" t="s">
        <v>236</v>
      </c>
      <c r="C41" s="172">
        <v>436000</v>
      </c>
      <c r="D41" s="172">
        <v>360000</v>
      </c>
      <c r="E41" s="172">
        <v>436000</v>
      </c>
      <c r="F41" s="172">
        <v>471000</v>
      </c>
    </row>
    <row r="42" spans="1:6" s="258" customFormat="1" ht="12" customHeight="1" x14ac:dyDescent="0.2">
      <c r="A42" s="13" t="s">
        <v>130</v>
      </c>
      <c r="B42" s="260" t="s">
        <v>237</v>
      </c>
      <c r="C42" s="172"/>
      <c r="D42" s="172"/>
      <c r="E42" s="172"/>
      <c r="F42" s="172"/>
    </row>
    <row r="43" spans="1:6" s="258" customFormat="1" ht="12" customHeight="1" x14ac:dyDescent="0.2">
      <c r="A43" s="13" t="s">
        <v>131</v>
      </c>
      <c r="B43" s="260" t="s">
        <v>238</v>
      </c>
      <c r="C43" s="172"/>
      <c r="D43" s="172">
        <v>1726220</v>
      </c>
      <c r="E43" s="172"/>
      <c r="F43" s="172">
        <v>2589722</v>
      </c>
    </row>
    <row r="44" spans="1:6" s="258" customFormat="1" ht="12" customHeight="1" x14ac:dyDescent="0.2">
      <c r="A44" s="13" t="s">
        <v>132</v>
      </c>
      <c r="B44" s="260" t="s">
        <v>239</v>
      </c>
      <c r="C44" s="172"/>
      <c r="D44" s="172"/>
      <c r="E44" s="172"/>
      <c r="F44" s="172">
        <v>559000</v>
      </c>
    </row>
    <row r="45" spans="1:6" s="258" customFormat="1" ht="12" customHeight="1" x14ac:dyDescent="0.2">
      <c r="A45" s="13" t="s">
        <v>133</v>
      </c>
      <c r="B45" s="260" t="s">
        <v>240</v>
      </c>
      <c r="C45" s="172">
        <v>50000</v>
      </c>
      <c r="D45" s="172">
        <v>50000</v>
      </c>
      <c r="E45" s="172">
        <v>50000</v>
      </c>
      <c r="F45" s="172">
        <v>402</v>
      </c>
    </row>
    <row r="46" spans="1:6" s="258" customFormat="1" ht="12" customHeight="1" x14ac:dyDescent="0.2">
      <c r="A46" s="13" t="s">
        <v>231</v>
      </c>
      <c r="B46" s="260" t="s">
        <v>241</v>
      </c>
      <c r="C46" s="175">
        <v>0</v>
      </c>
      <c r="D46" s="175"/>
      <c r="E46" s="175">
        <v>0</v>
      </c>
      <c r="F46" s="175"/>
    </row>
    <row r="47" spans="1:6" s="258" customFormat="1" ht="12" customHeight="1" thickBot="1" x14ac:dyDescent="0.25">
      <c r="A47" s="15" t="s">
        <v>232</v>
      </c>
      <c r="B47" s="261" t="s">
        <v>242</v>
      </c>
      <c r="C47" s="248">
        <v>0</v>
      </c>
      <c r="D47" s="248">
        <v>47855</v>
      </c>
      <c r="E47" s="248">
        <v>0</v>
      </c>
      <c r="F47" s="248">
        <v>59056</v>
      </c>
    </row>
    <row r="48" spans="1:6" s="258" customFormat="1" ht="12" customHeight="1" thickBot="1" x14ac:dyDescent="0.25">
      <c r="A48" s="18" t="s">
        <v>15</v>
      </c>
      <c r="B48" s="19" t="s">
        <v>243</v>
      </c>
      <c r="C48" s="170"/>
      <c r="D48" s="170">
        <v>2555118</v>
      </c>
      <c r="E48" s="170"/>
      <c r="F48" s="170">
        <v>2555118</v>
      </c>
    </row>
    <row r="49" spans="1:6" s="258" customFormat="1" ht="12" customHeight="1" x14ac:dyDescent="0.2">
      <c r="A49" s="14" t="s">
        <v>76</v>
      </c>
      <c r="B49" s="259" t="s">
        <v>247</v>
      </c>
      <c r="C49" s="283"/>
      <c r="D49" s="283"/>
      <c r="E49" s="283"/>
      <c r="F49" s="283"/>
    </row>
    <row r="50" spans="1:6" s="258" customFormat="1" ht="12" customHeight="1" x14ac:dyDescent="0.2">
      <c r="A50" s="13" t="s">
        <v>77</v>
      </c>
      <c r="B50" s="260" t="s">
        <v>248</v>
      </c>
      <c r="C50" s="175"/>
      <c r="D50" s="175">
        <v>2500000</v>
      </c>
      <c r="E50" s="175"/>
      <c r="F50" s="175">
        <v>2500000</v>
      </c>
    </row>
    <row r="51" spans="1:6" s="258" customFormat="1" ht="12" customHeight="1" x14ac:dyDescent="0.2">
      <c r="A51" s="13" t="s">
        <v>244</v>
      </c>
      <c r="B51" s="260" t="s">
        <v>249</v>
      </c>
      <c r="C51" s="175"/>
      <c r="D51" s="175">
        <v>55118</v>
      </c>
      <c r="E51" s="175"/>
      <c r="F51" s="175">
        <v>55118</v>
      </c>
    </row>
    <row r="52" spans="1:6" s="258" customFormat="1" ht="12" customHeight="1" x14ac:dyDescent="0.2">
      <c r="A52" s="13" t="s">
        <v>245</v>
      </c>
      <c r="B52" s="260" t="s">
        <v>250</v>
      </c>
      <c r="C52" s="175"/>
      <c r="D52" s="175"/>
      <c r="E52" s="175"/>
      <c r="F52" s="175"/>
    </row>
    <row r="53" spans="1:6" s="258" customFormat="1" ht="12" customHeight="1" thickBot="1" x14ac:dyDescent="0.25">
      <c r="A53" s="15" t="s">
        <v>246</v>
      </c>
      <c r="B53" s="261" t="s">
        <v>251</v>
      </c>
      <c r="C53" s="248"/>
      <c r="D53" s="248"/>
      <c r="E53" s="248"/>
      <c r="F53" s="248"/>
    </row>
    <row r="54" spans="1:6" s="258" customFormat="1" ht="12" customHeight="1" thickBot="1" x14ac:dyDescent="0.25">
      <c r="A54" s="18" t="s">
        <v>134</v>
      </c>
      <c r="B54" s="19" t="s">
        <v>252</v>
      </c>
      <c r="C54" s="170">
        <v>36000</v>
      </c>
      <c r="D54" s="170">
        <v>36000</v>
      </c>
      <c r="E54" s="170">
        <v>36000</v>
      </c>
      <c r="F54" s="170">
        <v>2086000</v>
      </c>
    </row>
    <row r="55" spans="1:6" s="258" customFormat="1" ht="12" customHeight="1" x14ac:dyDescent="0.2">
      <c r="A55" s="14" t="s">
        <v>78</v>
      </c>
      <c r="B55" s="259" t="s">
        <v>253</v>
      </c>
      <c r="C55" s="173"/>
      <c r="D55" s="173"/>
      <c r="E55" s="173"/>
      <c r="F55" s="173"/>
    </row>
    <row r="56" spans="1:6" s="258" customFormat="1" ht="12" customHeight="1" x14ac:dyDescent="0.2">
      <c r="A56" s="13" t="s">
        <v>79</v>
      </c>
      <c r="B56" s="260" t="s">
        <v>400</v>
      </c>
      <c r="C56" s="172"/>
      <c r="D56" s="172"/>
      <c r="E56" s="172"/>
      <c r="F56" s="172"/>
    </row>
    <row r="57" spans="1:6" s="258" customFormat="1" ht="12" customHeight="1" x14ac:dyDescent="0.2">
      <c r="A57" s="13" t="s">
        <v>256</v>
      </c>
      <c r="B57" s="260" t="s">
        <v>254</v>
      </c>
      <c r="C57" s="172">
        <v>36000</v>
      </c>
      <c r="D57" s="172">
        <v>36000</v>
      </c>
      <c r="E57" s="172">
        <v>36000</v>
      </c>
      <c r="F57" s="172">
        <v>36000</v>
      </c>
    </row>
    <row r="58" spans="1:6" s="258" customFormat="1" ht="12" customHeight="1" thickBot="1" x14ac:dyDescent="0.25">
      <c r="A58" s="15" t="s">
        <v>257</v>
      </c>
      <c r="B58" s="261" t="s">
        <v>255</v>
      </c>
      <c r="C58" s="174"/>
      <c r="D58" s="174"/>
      <c r="E58" s="174"/>
      <c r="F58" s="174"/>
    </row>
    <row r="59" spans="1:6" s="258" customFormat="1" ht="12" customHeight="1" thickBot="1" x14ac:dyDescent="0.25">
      <c r="A59" s="18" t="s">
        <v>17</v>
      </c>
      <c r="B59" s="165" t="s">
        <v>258</v>
      </c>
      <c r="C59" s="170"/>
      <c r="D59" s="170">
        <v>76000</v>
      </c>
      <c r="E59" s="170"/>
      <c r="F59" s="170">
        <v>2960071</v>
      </c>
    </row>
    <row r="60" spans="1:6" s="258" customFormat="1" ht="12" customHeight="1" x14ac:dyDescent="0.2">
      <c r="A60" s="14" t="s">
        <v>135</v>
      </c>
      <c r="B60" s="259" t="s">
        <v>260</v>
      </c>
      <c r="C60" s="175"/>
      <c r="D60" s="175"/>
      <c r="E60" s="175"/>
      <c r="F60" s="175"/>
    </row>
    <row r="61" spans="1:6" s="258" customFormat="1" ht="12" customHeight="1" x14ac:dyDescent="0.2">
      <c r="A61" s="13" t="s">
        <v>136</v>
      </c>
      <c r="B61" s="260" t="s">
        <v>401</v>
      </c>
      <c r="C61" s="175"/>
      <c r="D61" s="175"/>
      <c r="E61" s="175"/>
      <c r="F61" s="175"/>
    </row>
    <row r="62" spans="1:6" s="258" customFormat="1" ht="12" customHeight="1" x14ac:dyDescent="0.2">
      <c r="A62" s="13" t="s">
        <v>175</v>
      </c>
      <c r="B62" s="260" t="s">
        <v>261</v>
      </c>
      <c r="C62" s="175"/>
      <c r="D62" s="175">
        <v>76000</v>
      </c>
      <c r="E62" s="175"/>
      <c r="F62" s="175">
        <v>2960071</v>
      </c>
    </row>
    <row r="63" spans="1:6" s="258" customFormat="1" ht="12" customHeight="1" thickBot="1" x14ac:dyDescent="0.25">
      <c r="A63" s="15" t="s">
        <v>259</v>
      </c>
      <c r="B63" s="261" t="s">
        <v>262</v>
      </c>
      <c r="C63" s="175"/>
      <c r="D63" s="175"/>
      <c r="E63" s="175"/>
      <c r="F63" s="175"/>
    </row>
    <row r="64" spans="1:6" s="258" customFormat="1" ht="12" customHeight="1" thickBot="1" x14ac:dyDescent="0.25">
      <c r="A64" s="18" t="s">
        <v>18</v>
      </c>
      <c r="B64" s="19" t="s">
        <v>263</v>
      </c>
      <c r="C64" s="176">
        <v>80250354</v>
      </c>
      <c r="D64" s="176">
        <v>154461813</v>
      </c>
      <c r="E64" s="176">
        <v>80250354</v>
      </c>
      <c r="F64" s="176">
        <v>242368584</v>
      </c>
    </row>
    <row r="65" spans="1:6" s="258" customFormat="1" ht="12" customHeight="1" thickBot="1" x14ac:dyDescent="0.25">
      <c r="A65" s="262" t="s">
        <v>264</v>
      </c>
      <c r="B65" s="165" t="s">
        <v>265</v>
      </c>
      <c r="C65" s="170"/>
      <c r="D65" s="170"/>
      <c r="E65" s="170"/>
      <c r="F65" s="170"/>
    </row>
    <row r="66" spans="1:6" s="258" customFormat="1" ht="12" customHeight="1" x14ac:dyDescent="0.2">
      <c r="A66" s="14" t="s">
        <v>298</v>
      </c>
      <c r="B66" s="259" t="s">
        <v>266</v>
      </c>
      <c r="C66" s="175"/>
      <c r="D66" s="175"/>
      <c r="E66" s="175"/>
      <c r="F66" s="175"/>
    </row>
    <row r="67" spans="1:6" s="258" customFormat="1" ht="12" customHeight="1" x14ac:dyDescent="0.2">
      <c r="A67" s="13" t="s">
        <v>307</v>
      </c>
      <c r="B67" s="260" t="s">
        <v>267</v>
      </c>
      <c r="C67" s="175"/>
      <c r="D67" s="175"/>
      <c r="E67" s="175"/>
      <c r="F67" s="175"/>
    </row>
    <row r="68" spans="1:6" s="258" customFormat="1" ht="12" customHeight="1" thickBot="1" x14ac:dyDescent="0.25">
      <c r="A68" s="15" t="s">
        <v>308</v>
      </c>
      <c r="B68" s="263" t="s">
        <v>268</v>
      </c>
      <c r="C68" s="175"/>
      <c r="D68" s="175"/>
      <c r="E68" s="175"/>
      <c r="F68" s="175"/>
    </row>
    <row r="69" spans="1:6" s="258" customFormat="1" ht="12" customHeight="1" thickBot="1" x14ac:dyDescent="0.25">
      <c r="A69" s="262" t="s">
        <v>269</v>
      </c>
      <c r="B69" s="165" t="s">
        <v>270</v>
      </c>
      <c r="C69" s="170"/>
      <c r="D69" s="170"/>
      <c r="E69" s="170"/>
      <c r="F69" s="170"/>
    </row>
    <row r="70" spans="1:6" s="258" customFormat="1" ht="12" customHeight="1" x14ac:dyDescent="0.2">
      <c r="A70" s="14" t="s">
        <v>118</v>
      </c>
      <c r="B70" s="259" t="s">
        <v>271</v>
      </c>
      <c r="C70" s="175"/>
      <c r="D70" s="175"/>
      <c r="E70" s="175"/>
      <c r="F70" s="175"/>
    </row>
    <row r="71" spans="1:6" s="258" customFormat="1" ht="12" customHeight="1" x14ac:dyDescent="0.2">
      <c r="A71" s="13" t="s">
        <v>119</v>
      </c>
      <c r="B71" s="260" t="s">
        <v>272</v>
      </c>
      <c r="C71" s="175"/>
      <c r="D71" s="175"/>
      <c r="E71" s="175"/>
      <c r="F71" s="175"/>
    </row>
    <row r="72" spans="1:6" s="258" customFormat="1" ht="12" customHeight="1" x14ac:dyDescent="0.2">
      <c r="A72" s="13" t="s">
        <v>299</v>
      </c>
      <c r="B72" s="260" t="s">
        <v>273</v>
      </c>
      <c r="C72" s="175"/>
      <c r="D72" s="175"/>
      <c r="E72" s="175"/>
      <c r="F72" s="175"/>
    </row>
    <row r="73" spans="1:6" s="258" customFormat="1" ht="12" customHeight="1" thickBot="1" x14ac:dyDescent="0.25">
      <c r="A73" s="15" t="s">
        <v>300</v>
      </c>
      <c r="B73" s="261" t="s">
        <v>274</v>
      </c>
      <c r="C73" s="175"/>
      <c r="D73" s="175"/>
      <c r="E73" s="175"/>
      <c r="F73" s="175"/>
    </row>
    <row r="74" spans="1:6" s="258" customFormat="1" ht="12" customHeight="1" thickBot="1" x14ac:dyDescent="0.25">
      <c r="A74" s="262" t="s">
        <v>275</v>
      </c>
      <c r="B74" s="165" t="s">
        <v>276</v>
      </c>
      <c r="C74" s="170">
        <v>22403455</v>
      </c>
      <c r="D74" s="170">
        <v>22943015</v>
      </c>
      <c r="E74" s="170">
        <v>22403455</v>
      </c>
      <c r="F74" s="170">
        <v>22943015</v>
      </c>
    </row>
    <row r="75" spans="1:6" s="258" customFormat="1" ht="12" customHeight="1" x14ac:dyDescent="0.2">
      <c r="A75" s="14" t="s">
        <v>301</v>
      </c>
      <c r="B75" s="259" t="s">
        <v>277</v>
      </c>
      <c r="C75" s="175">
        <v>22403455</v>
      </c>
      <c r="D75" s="175">
        <v>22943015</v>
      </c>
      <c r="E75" s="175">
        <v>22403455</v>
      </c>
      <c r="F75" s="175">
        <v>22943015</v>
      </c>
    </row>
    <row r="76" spans="1:6" s="258" customFormat="1" ht="12" customHeight="1" thickBot="1" x14ac:dyDescent="0.25">
      <c r="A76" s="15" t="s">
        <v>302</v>
      </c>
      <c r="B76" s="261" t="s">
        <v>278</v>
      </c>
      <c r="C76" s="175"/>
      <c r="D76" s="175"/>
      <c r="E76" s="175"/>
      <c r="F76" s="175"/>
    </row>
    <row r="77" spans="1:6" s="258" customFormat="1" ht="12" customHeight="1" thickBot="1" x14ac:dyDescent="0.25">
      <c r="A77" s="262" t="s">
        <v>279</v>
      </c>
      <c r="B77" s="165" t="s">
        <v>280</v>
      </c>
      <c r="C77" s="170"/>
      <c r="D77" s="170"/>
      <c r="E77" s="170"/>
      <c r="F77" s="170">
        <v>1640069</v>
      </c>
    </row>
    <row r="78" spans="1:6" s="258" customFormat="1" ht="12" customHeight="1" x14ac:dyDescent="0.2">
      <c r="A78" s="14" t="s">
        <v>303</v>
      </c>
      <c r="B78" s="259" t="s">
        <v>281</v>
      </c>
      <c r="C78" s="175"/>
      <c r="D78" s="175"/>
      <c r="E78" s="175"/>
      <c r="F78" s="175">
        <v>1640069</v>
      </c>
    </row>
    <row r="79" spans="1:6" s="258" customFormat="1" ht="12" customHeight="1" x14ac:dyDescent="0.2">
      <c r="A79" s="13" t="s">
        <v>304</v>
      </c>
      <c r="B79" s="260" t="s">
        <v>282</v>
      </c>
      <c r="C79" s="175"/>
      <c r="D79" s="175"/>
      <c r="E79" s="175"/>
      <c r="F79" s="175"/>
    </row>
    <row r="80" spans="1:6" s="258" customFormat="1" ht="12" customHeight="1" thickBot="1" x14ac:dyDescent="0.25">
      <c r="A80" s="15" t="s">
        <v>305</v>
      </c>
      <c r="B80" s="261" t="s">
        <v>283</v>
      </c>
      <c r="C80" s="175"/>
      <c r="D80" s="175"/>
      <c r="E80" s="175"/>
      <c r="F80" s="175"/>
    </row>
    <row r="81" spans="1:6" s="258" customFormat="1" ht="12" customHeight="1" thickBot="1" x14ac:dyDescent="0.25">
      <c r="A81" s="262" t="s">
        <v>284</v>
      </c>
      <c r="B81" s="165" t="s">
        <v>306</v>
      </c>
      <c r="C81" s="170"/>
      <c r="D81" s="170"/>
      <c r="E81" s="170"/>
      <c r="F81" s="170"/>
    </row>
    <row r="82" spans="1:6" s="258" customFormat="1" ht="12" customHeight="1" x14ac:dyDescent="0.2">
      <c r="A82" s="264" t="s">
        <v>285</v>
      </c>
      <c r="B82" s="259" t="s">
        <v>286</v>
      </c>
      <c r="C82" s="175"/>
      <c r="D82" s="175"/>
      <c r="E82" s="175"/>
      <c r="F82" s="175"/>
    </row>
    <row r="83" spans="1:6" s="258" customFormat="1" ht="12" customHeight="1" x14ac:dyDescent="0.2">
      <c r="A83" s="265" t="s">
        <v>287</v>
      </c>
      <c r="B83" s="260" t="s">
        <v>288</v>
      </c>
      <c r="C83" s="175"/>
      <c r="D83" s="175"/>
      <c r="E83" s="175"/>
      <c r="F83" s="175"/>
    </row>
    <row r="84" spans="1:6" s="258" customFormat="1" ht="12" customHeight="1" x14ac:dyDescent="0.2">
      <c r="A84" s="265" t="s">
        <v>289</v>
      </c>
      <c r="B84" s="260" t="s">
        <v>290</v>
      </c>
      <c r="C84" s="175"/>
      <c r="D84" s="175"/>
      <c r="E84" s="175"/>
      <c r="F84" s="175"/>
    </row>
    <row r="85" spans="1:6" s="258" customFormat="1" ht="12" customHeight="1" thickBot="1" x14ac:dyDescent="0.25">
      <c r="A85" s="266" t="s">
        <v>291</v>
      </c>
      <c r="B85" s="261" t="s">
        <v>292</v>
      </c>
      <c r="C85" s="175"/>
      <c r="D85" s="175"/>
      <c r="E85" s="175"/>
      <c r="F85" s="175"/>
    </row>
    <row r="86" spans="1:6" s="258" customFormat="1" ht="13.5" customHeight="1" thickBot="1" x14ac:dyDescent="0.25">
      <c r="A86" s="262" t="s">
        <v>293</v>
      </c>
      <c r="B86" s="165" t="s">
        <v>294</v>
      </c>
      <c r="C86" s="284"/>
      <c r="D86" s="284"/>
      <c r="E86" s="284"/>
      <c r="F86" s="284"/>
    </row>
    <row r="87" spans="1:6" s="258" customFormat="1" ht="15.75" customHeight="1" thickBot="1" x14ac:dyDescent="0.25">
      <c r="A87" s="262" t="s">
        <v>295</v>
      </c>
      <c r="B87" s="267" t="s">
        <v>296</v>
      </c>
      <c r="C87" s="176">
        <v>22403455</v>
      </c>
      <c r="D87" s="176">
        <v>22943015</v>
      </c>
      <c r="E87" s="176">
        <v>22403455</v>
      </c>
      <c r="F87" s="176">
        <v>24583084</v>
      </c>
    </row>
    <row r="88" spans="1:6" s="258" customFormat="1" ht="16.5" customHeight="1" thickBot="1" x14ac:dyDescent="0.25">
      <c r="A88" s="268" t="s">
        <v>309</v>
      </c>
      <c r="B88" s="269" t="s">
        <v>297</v>
      </c>
      <c r="C88" s="176">
        <v>102653809</v>
      </c>
      <c r="D88" s="176">
        <v>177404828</v>
      </c>
      <c r="E88" s="176">
        <v>102653809</v>
      </c>
      <c r="F88" s="176">
        <v>266951668</v>
      </c>
    </row>
    <row r="89" spans="1:6" s="258" customFormat="1" ht="3.6" customHeight="1" thickBot="1" x14ac:dyDescent="0.25">
      <c r="A89" s="4"/>
      <c r="B89" s="5"/>
      <c r="C89" s="177"/>
      <c r="F89" s="358"/>
    </row>
    <row r="90" spans="1:6" ht="16.5" customHeight="1" x14ac:dyDescent="0.25">
      <c r="A90" s="642" t="s">
        <v>38</v>
      </c>
      <c r="B90" s="642"/>
      <c r="C90" s="642"/>
      <c r="F90" s="324"/>
    </row>
    <row r="91" spans="1:6" s="270" customFormat="1" ht="3.6" customHeight="1" thickBot="1" x14ac:dyDescent="0.3">
      <c r="A91" s="644"/>
      <c r="B91" s="644"/>
      <c r="C91" s="430"/>
      <c r="F91" s="325"/>
    </row>
    <row r="92" spans="1:6" ht="38.1" customHeight="1" thickBot="1" x14ac:dyDescent="0.3">
      <c r="A92" s="21" t="s">
        <v>56</v>
      </c>
      <c r="B92" s="22" t="s">
        <v>39</v>
      </c>
      <c r="C92" s="29" t="s">
        <v>470</v>
      </c>
      <c r="D92" s="29" t="s">
        <v>464</v>
      </c>
      <c r="E92" s="326"/>
      <c r="F92" s="29" t="s">
        <v>464</v>
      </c>
    </row>
    <row r="93" spans="1:6" s="257" customFormat="1" ht="12" customHeight="1" thickBot="1" x14ac:dyDescent="0.25">
      <c r="A93" s="25" t="s">
        <v>405</v>
      </c>
      <c r="B93" s="26" t="s">
        <v>406</v>
      </c>
      <c r="C93" s="27" t="s">
        <v>407</v>
      </c>
      <c r="D93" s="27" t="s">
        <v>408</v>
      </c>
      <c r="E93" s="431"/>
      <c r="F93" s="27" t="s">
        <v>408</v>
      </c>
    </row>
    <row r="94" spans="1:6" ht="12" customHeight="1" thickBot="1" x14ac:dyDescent="0.3">
      <c r="A94" s="20" t="s">
        <v>10</v>
      </c>
      <c r="B94" s="24" t="s">
        <v>312</v>
      </c>
      <c r="C94" s="169">
        <f>SUM(C95:C99)</f>
        <v>36108152</v>
      </c>
      <c r="D94" s="169">
        <f>SUM(D95:D99)</f>
        <v>52025600</v>
      </c>
      <c r="E94" s="326"/>
      <c r="F94" s="169">
        <f>SUM(F95:F99)</f>
        <v>70405284</v>
      </c>
    </row>
    <row r="95" spans="1:6" ht="12" customHeight="1" x14ac:dyDescent="0.25">
      <c r="A95" s="16" t="s">
        <v>80</v>
      </c>
      <c r="B95" s="9" t="s">
        <v>40</v>
      </c>
      <c r="C95" s="171">
        <v>7765400</v>
      </c>
      <c r="D95" s="171">
        <v>15717728</v>
      </c>
      <c r="E95" s="326"/>
      <c r="F95" s="171">
        <v>25442710</v>
      </c>
    </row>
    <row r="96" spans="1:6" ht="12" customHeight="1" x14ac:dyDescent="0.25">
      <c r="A96" s="13" t="s">
        <v>81</v>
      </c>
      <c r="B96" s="7" t="s">
        <v>137</v>
      </c>
      <c r="C96" s="172">
        <v>1231453</v>
      </c>
      <c r="D96" s="172">
        <v>2372994</v>
      </c>
      <c r="E96" s="326"/>
      <c r="F96" s="172">
        <v>3161061</v>
      </c>
    </row>
    <row r="97" spans="1:6" ht="12" customHeight="1" x14ac:dyDescent="0.25">
      <c r="A97" s="13" t="s">
        <v>82</v>
      </c>
      <c r="B97" s="7" t="s">
        <v>110</v>
      </c>
      <c r="C97" s="174">
        <v>17958699</v>
      </c>
      <c r="D97" s="174">
        <v>20056379</v>
      </c>
      <c r="E97" s="326"/>
      <c r="F97" s="174">
        <v>28723007</v>
      </c>
    </row>
    <row r="98" spans="1:6" ht="12" customHeight="1" x14ac:dyDescent="0.25">
      <c r="A98" s="13" t="s">
        <v>83</v>
      </c>
      <c r="B98" s="10" t="s">
        <v>138</v>
      </c>
      <c r="C98" s="174">
        <v>6937000</v>
      </c>
      <c r="D98" s="174">
        <v>8761400</v>
      </c>
      <c r="E98" s="326"/>
      <c r="F98" s="174">
        <v>5429805</v>
      </c>
    </row>
    <row r="99" spans="1:6" ht="12" customHeight="1" x14ac:dyDescent="0.25">
      <c r="A99" s="13" t="s">
        <v>94</v>
      </c>
      <c r="B99" s="17" t="s">
        <v>139</v>
      </c>
      <c r="C99" s="174">
        <v>2215600</v>
      </c>
      <c r="D99" s="174">
        <v>5117099</v>
      </c>
      <c r="E99" s="326"/>
      <c r="F99" s="174">
        <v>7648701</v>
      </c>
    </row>
    <row r="100" spans="1:6" ht="12" customHeight="1" x14ac:dyDescent="0.25">
      <c r="A100" s="13" t="s">
        <v>84</v>
      </c>
      <c r="B100" s="7" t="s">
        <v>313</v>
      </c>
      <c r="C100" s="174"/>
      <c r="D100" s="174"/>
      <c r="E100" s="326"/>
      <c r="F100" s="174"/>
    </row>
    <row r="101" spans="1:6" ht="12" customHeight="1" x14ac:dyDescent="0.25">
      <c r="A101" s="13" t="s">
        <v>85</v>
      </c>
      <c r="B101" s="68" t="s">
        <v>314</v>
      </c>
      <c r="C101" s="174"/>
      <c r="D101" s="174"/>
      <c r="E101" s="326"/>
      <c r="F101" s="174"/>
    </row>
    <row r="102" spans="1:6" ht="12" customHeight="1" x14ac:dyDescent="0.25">
      <c r="A102" s="13" t="s">
        <v>95</v>
      </c>
      <c r="B102" s="69" t="s">
        <v>315</v>
      </c>
      <c r="C102" s="174"/>
      <c r="D102" s="174"/>
      <c r="E102" s="326"/>
      <c r="F102" s="174"/>
    </row>
    <row r="103" spans="1:6" ht="12" customHeight="1" x14ac:dyDescent="0.25">
      <c r="A103" s="13" t="s">
        <v>96</v>
      </c>
      <c r="B103" s="69" t="s">
        <v>316</v>
      </c>
      <c r="C103" s="174"/>
      <c r="D103" s="174"/>
      <c r="E103" s="326"/>
      <c r="F103" s="174"/>
    </row>
    <row r="104" spans="1:6" ht="12" customHeight="1" x14ac:dyDescent="0.25">
      <c r="A104" s="13" t="s">
        <v>97</v>
      </c>
      <c r="B104" s="68" t="s">
        <v>317</v>
      </c>
      <c r="C104" s="174"/>
      <c r="D104" s="174"/>
      <c r="E104" s="326"/>
      <c r="F104" s="174"/>
    </row>
    <row r="105" spans="1:6" ht="12" customHeight="1" x14ac:dyDescent="0.25">
      <c r="A105" s="13" t="s">
        <v>98</v>
      </c>
      <c r="B105" s="68" t="s">
        <v>318</v>
      </c>
      <c r="C105" s="174"/>
      <c r="D105" s="174"/>
      <c r="E105" s="326"/>
      <c r="F105" s="174"/>
    </row>
    <row r="106" spans="1:6" ht="12" customHeight="1" x14ac:dyDescent="0.25">
      <c r="A106" s="13" t="s">
        <v>100</v>
      </c>
      <c r="B106" s="69" t="s">
        <v>319</v>
      </c>
      <c r="C106" s="174"/>
      <c r="D106" s="174"/>
      <c r="E106" s="326"/>
      <c r="F106" s="174"/>
    </row>
    <row r="107" spans="1:6" ht="12" customHeight="1" x14ac:dyDescent="0.25">
      <c r="A107" s="12" t="s">
        <v>140</v>
      </c>
      <c r="B107" s="70" t="s">
        <v>320</v>
      </c>
      <c r="C107" s="174"/>
      <c r="D107" s="174"/>
      <c r="E107" s="326"/>
      <c r="F107" s="174"/>
    </row>
    <row r="108" spans="1:6" ht="12" customHeight="1" x14ac:dyDescent="0.25">
      <c r="A108" s="13" t="s">
        <v>310</v>
      </c>
      <c r="B108" s="70" t="s">
        <v>321</v>
      </c>
      <c r="C108" s="174"/>
      <c r="D108" s="174"/>
      <c r="E108" s="326"/>
      <c r="F108" s="174"/>
    </row>
    <row r="109" spans="1:6" ht="12" customHeight="1" thickBot="1" x14ac:dyDescent="0.3">
      <c r="A109" s="428" t="s">
        <v>311</v>
      </c>
      <c r="B109" s="429" t="s">
        <v>322</v>
      </c>
      <c r="C109" s="426">
        <v>0</v>
      </c>
      <c r="D109" s="426"/>
      <c r="E109" s="326"/>
      <c r="F109" s="426"/>
    </row>
    <row r="110" spans="1:6" ht="12" customHeight="1" thickBot="1" x14ac:dyDescent="0.3">
      <c r="A110" s="18" t="s">
        <v>11</v>
      </c>
      <c r="B110" s="23" t="s">
        <v>323</v>
      </c>
      <c r="C110" s="170">
        <f>SUM(C111:C113)</f>
        <v>38946560</v>
      </c>
      <c r="D110" s="170">
        <f>SUM(D111:D113)</f>
        <v>59109368</v>
      </c>
      <c r="E110" s="326"/>
      <c r="F110" s="170">
        <f>SUM(F111:F113)</f>
        <v>84923034</v>
      </c>
    </row>
    <row r="111" spans="1:6" ht="12" customHeight="1" x14ac:dyDescent="0.25">
      <c r="A111" s="14" t="s">
        <v>86</v>
      </c>
      <c r="B111" s="7" t="s">
        <v>174</v>
      </c>
      <c r="C111" s="173">
        <v>17450000</v>
      </c>
      <c r="D111" s="173">
        <v>37612808</v>
      </c>
      <c r="E111" s="326"/>
      <c r="F111" s="173">
        <v>57675098</v>
      </c>
    </row>
    <row r="112" spans="1:6" ht="12" customHeight="1" x14ac:dyDescent="0.25">
      <c r="A112" s="14" t="s">
        <v>87</v>
      </c>
      <c r="B112" s="11" t="s">
        <v>327</v>
      </c>
      <c r="C112" s="173"/>
      <c r="D112" s="173"/>
      <c r="E112" s="326"/>
      <c r="F112" s="173"/>
    </row>
    <row r="113" spans="1:6" ht="12" customHeight="1" x14ac:dyDescent="0.25">
      <c r="A113" s="14" t="s">
        <v>88</v>
      </c>
      <c r="B113" s="11" t="s">
        <v>141</v>
      </c>
      <c r="C113" s="172">
        <v>21496560</v>
      </c>
      <c r="D113" s="172">
        <v>21496560</v>
      </c>
      <c r="E113" s="326"/>
      <c r="F113" s="172">
        <v>27247936</v>
      </c>
    </row>
    <row r="114" spans="1:6" ht="12" customHeight="1" x14ac:dyDescent="0.25">
      <c r="A114" s="14" t="s">
        <v>89</v>
      </c>
      <c r="B114" s="11" t="s">
        <v>328</v>
      </c>
      <c r="C114" s="158"/>
      <c r="D114" s="158"/>
      <c r="E114" s="326"/>
      <c r="F114" s="158"/>
    </row>
    <row r="115" spans="1:6" ht="12" customHeight="1" x14ac:dyDescent="0.25">
      <c r="A115" s="14" t="s">
        <v>90</v>
      </c>
      <c r="B115" s="167" t="s">
        <v>176</v>
      </c>
      <c r="C115" s="158"/>
      <c r="D115" s="158"/>
      <c r="E115" s="326"/>
      <c r="F115" s="158"/>
    </row>
    <row r="116" spans="1:6" ht="12" customHeight="1" x14ac:dyDescent="0.25">
      <c r="A116" s="14" t="s">
        <v>99</v>
      </c>
      <c r="B116" s="166" t="s">
        <v>402</v>
      </c>
      <c r="C116" s="158"/>
      <c r="D116" s="158"/>
      <c r="E116" s="326"/>
      <c r="F116" s="158"/>
    </row>
    <row r="117" spans="1:6" ht="12" customHeight="1" x14ac:dyDescent="0.25">
      <c r="A117" s="14" t="s">
        <v>101</v>
      </c>
      <c r="B117" s="255" t="s">
        <v>333</v>
      </c>
      <c r="C117" s="158"/>
      <c r="D117" s="158"/>
      <c r="E117" s="326"/>
      <c r="F117" s="158"/>
    </row>
    <row r="118" spans="1:6" ht="12" customHeight="1" x14ac:dyDescent="0.25">
      <c r="A118" s="14" t="s">
        <v>142</v>
      </c>
      <c r="B118" s="69" t="s">
        <v>316</v>
      </c>
      <c r="C118" s="158"/>
      <c r="D118" s="158"/>
      <c r="E118" s="326"/>
      <c r="F118" s="158"/>
    </row>
    <row r="119" spans="1:6" x14ac:dyDescent="0.25">
      <c r="A119" s="14" t="s">
        <v>143</v>
      </c>
      <c r="B119" s="69" t="s">
        <v>332</v>
      </c>
      <c r="C119" s="158"/>
      <c r="D119" s="158"/>
      <c r="E119" s="326"/>
      <c r="F119" s="158"/>
    </row>
    <row r="120" spans="1:6" ht="12" customHeight="1" x14ac:dyDescent="0.25">
      <c r="A120" s="14" t="s">
        <v>144</v>
      </c>
      <c r="B120" s="69" t="s">
        <v>331</v>
      </c>
      <c r="C120" s="158"/>
      <c r="D120" s="158"/>
      <c r="E120" s="326"/>
      <c r="F120" s="158"/>
    </row>
    <row r="121" spans="1:6" ht="12" customHeight="1" x14ac:dyDescent="0.25">
      <c r="A121" s="14" t="s">
        <v>324</v>
      </c>
      <c r="B121" s="69" t="s">
        <v>319</v>
      </c>
      <c r="C121" s="158"/>
      <c r="D121" s="158"/>
      <c r="E121" s="326"/>
      <c r="F121" s="158"/>
    </row>
    <row r="122" spans="1:6" ht="12" customHeight="1" x14ac:dyDescent="0.25">
      <c r="A122" s="14" t="s">
        <v>325</v>
      </c>
      <c r="B122" s="69" t="s">
        <v>330</v>
      </c>
      <c r="C122" s="158"/>
      <c r="D122" s="158"/>
      <c r="E122" s="326"/>
      <c r="F122" s="158"/>
    </row>
    <row r="123" spans="1:6" ht="12" customHeight="1" thickBot="1" x14ac:dyDescent="0.3">
      <c r="A123" s="12" t="s">
        <v>326</v>
      </c>
      <c r="B123" s="69" t="s">
        <v>329</v>
      </c>
      <c r="C123" s="159"/>
      <c r="D123" s="159"/>
      <c r="E123" s="326"/>
      <c r="F123" s="159"/>
    </row>
    <row r="124" spans="1:6" ht="16.5" thickBot="1" x14ac:dyDescent="0.3">
      <c r="A124" s="18" t="s">
        <v>12</v>
      </c>
      <c r="B124" s="65" t="s">
        <v>334</v>
      </c>
      <c r="C124" s="170">
        <f>SUM(C125:C126)</f>
        <v>4501172</v>
      </c>
      <c r="D124" s="170">
        <v>43171935</v>
      </c>
      <c r="E124" s="326"/>
      <c r="F124" s="170">
        <v>86860993</v>
      </c>
    </row>
    <row r="125" spans="1:6" ht="12" customHeight="1" x14ac:dyDescent="0.25">
      <c r="A125" s="14" t="s">
        <v>69</v>
      </c>
      <c r="B125" s="8" t="s">
        <v>47</v>
      </c>
      <c r="C125" s="173">
        <v>4501172</v>
      </c>
      <c r="D125" s="173">
        <v>43171935</v>
      </c>
      <c r="E125" s="326"/>
      <c r="F125" s="173">
        <v>86860993</v>
      </c>
    </row>
    <row r="126" spans="1:6" ht="12" customHeight="1" thickBot="1" x14ac:dyDescent="0.3">
      <c r="A126" s="15" t="s">
        <v>70</v>
      </c>
      <c r="B126" s="11" t="s">
        <v>48</v>
      </c>
      <c r="C126" s="174"/>
      <c r="D126" s="174"/>
      <c r="E126" s="326"/>
      <c r="F126" s="174"/>
    </row>
    <row r="127" spans="1:6" ht="12" customHeight="1" thickBot="1" x14ac:dyDescent="0.3">
      <c r="A127" s="18" t="s">
        <v>13</v>
      </c>
      <c r="B127" s="65" t="s">
        <v>335</v>
      </c>
      <c r="C127" s="170">
        <f>+C94+C110+C124</f>
        <v>79555884</v>
      </c>
      <c r="D127" s="170">
        <v>154306903</v>
      </c>
      <c r="E127" s="326"/>
      <c r="F127" s="170">
        <v>242189311</v>
      </c>
    </row>
    <row r="128" spans="1:6" ht="12" customHeight="1" thickBot="1" x14ac:dyDescent="0.3">
      <c r="A128" s="18" t="s">
        <v>14</v>
      </c>
      <c r="B128" s="65" t="s">
        <v>336</v>
      </c>
      <c r="C128" s="170">
        <f>+C129+C130+C131</f>
        <v>0</v>
      </c>
      <c r="D128" s="170"/>
      <c r="E128" s="326"/>
      <c r="F128" s="170"/>
    </row>
    <row r="129" spans="1:6" ht="12" customHeight="1" x14ac:dyDescent="0.25">
      <c r="A129" s="14" t="s">
        <v>73</v>
      </c>
      <c r="B129" s="8" t="s">
        <v>337</v>
      </c>
      <c r="C129" s="158"/>
      <c r="D129" s="158"/>
      <c r="E129" s="326"/>
      <c r="F129" s="158"/>
    </row>
    <row r="130" spans="1:6" ht="12" customHeight="1" x14ac:dyDescent="0.25">
      <c r="A130" s="14" t="s">
        <v>74</v>
      </c>
      <c r="B130" s="8" t="s">
        <v>338</v>
      </c>
      <c r="C130" s="158"/>
      <c r="D130" s="158"/>
      <c r="E130" s="326"/>
      <c r="F130" s="158"/>
    </row>
    <row r="131" spans="1:6" ht="12" customHeight="1" thickBot="1" x14ac:dyDescent="0.3">
      <c r="A131" s="12" t="s">
        <v>75</v>
      </c>
      <c r="B131" s="6" t="s">
        <v>339</v>
      </c>
      <c r="C131" s="158"/>
      <c r="D131" s="158"/>
      <c r="E131" s="326"/>
      <c r="F131" s="158"/>
    </row>
    <row r="132" spans="1:6" ht="12" customHeight="1" thickBot="1" x14ac:dyDescent="0.3">
      <c r="A132" s="18" t="s">
        <v>15</v>
      </c>
      <c r="B132" s="65" t="s">
        <v>384</v>
      </c>
      <c r="C132" s="170">
        <f>+C133+C134+C135+C136</f>
        <v>0</v>
      </c>
      <c r="D132" s="170"/>
      <c r="E132" s="326"/>
      <c r="F132" s="170"/>
    </row>
    <row r="133" spans="1:6" ht="12" customHeight="1" x14ac:dyDescent="0.25">
      <c r="A133" s="14" t="s">
        <v>76</v>
      </c>
      <c r="B133" s="8" t="s">
        <v>340</v>
      </c>
      <c r="C133" s="158"/>
      <c r="D133" s="158"/>
      <c r="E133" s="326"/>
      <c r="F133" s="158"/>
    </row>
    <row r="134" spans="1:6" ht="12" customHeight="1" x14ac:dyDescent="0.25">
      <c r="A134" s="14" t="s">
        <v>77</v>
      </c>
      <c r="B134" s="8" t="s">
        <v>341</v>
      </c>
      <c r="C134" s="158"/>
      <c r="D134" s="158"/>
      <c r="E134" s="326"/>
      <c r="F134" s="158"/>
    </row>
    <row r="135" spans="1:6" ht="12" customHeight="1" x14ac:dyDescent="0.25">
      <c r="A135" s="14" t="s">
        <v>244</v>
      </c>
      <c r="B135" s="8" t="s">
        <v>342</v>
      </c>
      <c r="C135" s="158"/>
      <c r="D135" s="158"/>
      <c r="E135" s="326"/>
      <c r="F135" s="158"/>
    </row>
    <row r="136" spans="1:6" ht="12" customHeight="1" thickBot="1" x14ac:dyDescent="0.3">
      <c r="A136" s="12" t="s">
        <v>245</v>
      </c>
      <c r="B136" s="6" t="s">
        <v>343</v>
      </c>
      <c r="C136" s="158"/>
      <c r="D136" s="158"/>
      <c r="E136" s="326"/>
      <c r="F136" s="158"/>
    </row>
    <row r="137" spans="1:6" ht="12" customHeight="1" thickBot="1" x14ac:dyDescent="0.3">
      <c r="A137" s="18" t="s">
        <v>16</v>
      </c>
      <c r="B137" s="65" t="s">
        <v>344</v>
      </c>
      <c r="C137" s="176">
        <f>SUM(C138:C142)</f>
        <v>23097925</v>
      </c>
      <c r="D137" s="176">
        <f>SUM(D138:D142)</f>
        <v>23097925</v>
      </c>
      <c r="E137" s="326"/>
      <c r="F137" s="176">
        <f>SUM(F138:F142)</f>
        <v>24762357</v>
      </c>
    </row>
    <row r="138" spans="1:6" ht="12" customHeight="1" x14ac:dyDescent="0.25">
      <c r="A138" s="14" t="s">
        <v>78</v>
      </c>
      <c r="B138" s="8" t="s">
        <v>345</v>
      </c>
      <c r="C138" s="158">
        <v>1613430</v>
      </c>
      <c r="D138" s="158">
        <v>1613430</v>
      </c>
      <c r="E138" s="326"/>
      <c r="F138" s="158">
        <v>1613430</v>
      </c>
    </row>
    <row r="139" spans="1:6" ht="12" customHeight="1" x14ac:dyDescent="0.25">
      <c r="A139" s="14" t="s">
        <v>79</v>
      </c>
      <c r="B139" s="8" t="s">
        <v>354</v>
      </c>
      <c r="C139" s="158"/>
      <c r="D139" s="158"/>
      <c r="E139" s="326"/>
      <c r="F139" s="158"/>
    </row>
    <row r="140" spans="1:6" ht="12" customHeight="1" x14ac:dyDescent="0.25">
      <c r="A140" s="14" t="s">
        <v>256</v>
      </c>
      <c r="B140" s="8" t="s">
        <v>346</v>
      </c>
      <c r="C140" s="158"/>
      <c r="D140" s="158"/>
      <c r="E140" s="326"/>
      <c r="F140" s="158"/>
    </row>
    <row r="141" spans="1:6" ht="12" customHeight="1" x14ac:dyDescent="0.25">
      <c r="A141" s="459" t="s">
        <v>257</v>
      </c>
      <c r="B141" s="7" t="s">
        <v>347</v>
      </c>
      <c r="C141" s="158"/>
      <c r="D141" s="158"/>
      <c r="E141" s="326"/>
      <c r="F141" s="158"/>
    </row>
    <row r="142" spans="1:6" ht="12" customHeight="1" thickBot="1" x14ac:dyDescent="0.3">
      <c r="A142" s="12" t="s">
        <v>477</v>
      </c>
      <c r="B142" s="6" t="s">
        <v>478</v>
      </c>
      <c r="C142" s="427">
        <v>21484495</v>
      </c>
      <c r="D142" s="427">
        <v>21484495</v>
      </c>
      <c r="E142" s="326"/>
      <c r="F142" s="427">
        <v>23148927</v>
      </c>
    </row>
    <row r="143" spans="1:6" ht="12" customHeight="1" thickBot="1" x14ac:dyDescent="0.3">
      <c r="A143" s="18" t="s">
        <v>17</v>
      </c>
      <c r="B143" s="65" t="s">
        <v>348</v>
      </c>
      <c r="C143" s="178">
        <f>+C144+C145+C146+C147</f>
        <v>0</v>
      </c>
      <c r="D143" s="178"/>
      <c r="E143" s="326"/>
      <c r="F143" s="178"/>
    </row>
    <row r="144" spans="1:6" ht="12" customHeight="1" x14ac:dyDescent="0.25">
      <c r="A144" s="14" t="s">
        <v>135</v>
      </c>
      <c r="B144" s="8" t="s">
        <v>349</v>
      </c>
      <c r="C144" s="158"/>
      <c r="D144" s="158"/>
      <c r="E144" s="326"/>
      <c r="F144" s="158"/>
    </row>
    <row r="145" spans="1:9" ht="12" customHeight="1" x14ac:dyDescent="0.25">
      <c r="A145" s="14" t="s">
        <v>136</v>
      </c>
      <c r="B145" s="8" t="s">
        <v>350</v>
      </c>
      <c r="C145" s="158"/>
      <c r="D145" s="158"/>
      <c r="E145" s="326"/>
      <c r="F145" s="158"/>
    </row>
    <row r="146" spans="1:9" ht="12" customHeight="1" x14ac:dyDescent="0.25">
      <c r="A146" s="14" t="s">
        <v>175</v>
      </c>
      <c r="B146" s="8" t="s">
        <v>351</v>
      </c>
      <c r="C146" s="158"/>
      <c r="D146" s="158"/>
      <c r="E146" s="326"/>
      <c r="F146" s="158"/>
    </row>
    <row r="147" spans="1:9" ht="12" customHeight="1" thickBot="1" x14ac:dyDescent="0.3">
      <c r="A147" s="14" t="s">
        <v>259</v>
      </c>
      <c r="B147" s="8" t="s">
        <v>352</v>
      </c>
      <c r="C147" s="158"/>
      <c r="D147" s="158"/>
      <c r="E147" s="326"/>
      <c r="F147" s="158"/>
    </row>
    <row r="148" spans="1:9" ht="12" customHeight="1" thickBot="1" x14ac:dyDescent="0.3">
      <c r="A148" s="18" t="s">
        <v>18</v>
      </c>
      <c r="B148" s="65" t="s">
        <v>479</v>
      </c>
      <c r="C148" s="271">
        <f>+C128+C132+C137+C143</f>
        <v>23097925</v>
      </c>
      <c r="D148" s="271">
        <v>23097925</v>
      </c>
      <c r="E148" s="326"/>
      <c r="F148" s="271">
        <v>24762357</v>
      </c>
    </row>
    <row r="149" spans="1:9" ht="15" customHeight="1" thickBot="1" x14ac:dyDescent="0.3">
      <c r="A149" s="168" t="s">
        <v>19</v>
      </c>
      <c r="B149" s="236" t="s">
        <v>353</v>
      </c>
      <c r="C149" s="271">
        <f>+C127+C148</f>
        <v>102653809</v>
      </c>
      <c r="D149" s="271">
        <v>177404828</v>
      </c>
      <c r="E149" s="437"/>
      <c r="F149" s="271">
        <v>266951668</v>
      </c>
      <c r="G149" s="272"/>
      <c r="H149" s="272"/>
      <c r="I149" s="272"/>
    </row>
    <row r="150" spans="1:9" s="258" customFormat="1" ht="12.95" customHeight="1" x14ac:dyDescent="0.25">
      <c r="A150" s="237"/>
      <c r="B150" s="237"/>
      <c r="C150" s="238"/>
      <c r="D150" s="238"/>
      <c r="E150" s="438"/>
      <c r="F150" s="436"/>
    </row>
    <row r="151" spans="1:9" ht="15" customHeight="1" x14ac:dyDescent="0.25">
      <c r="A151" s="645" t="s">
        <v>355</v>
      </c>
      <c r="B151" s="645"/>
      <c r="C151" s="645"/>
      <c r="E151" s="326"/>
      <c r="F151" s="435"/>
    </row>
    <row r="152" spans="1:9" ht="16.5" thickBot="1" x14ac:dyDescent="0.3">
      <c r="A152" s="643"/>
      <c r="B152" s="643"/>
      <c r="C152" s="637"/>
      <c r="D152" s="638"/>
      <c r="E152" s="326"/>
      <c r="F152" s="435"/>
    </row>
    <row r="153" spans="1:9" ht="19.5" customHeight="1" thickBot="1" x14ac:dyDescent="0.3">
      <c r="A153" s="18">
        <v>1</v>
      </c>
      <c r="B153" s="23" t="s">
        <v>356</v>
      </c>
      <c r="C153" s="170">
        <v>694470</v>
      </c>
      <c r="D153" s="170">
        <v>154910</v>
      </c>
      <c r="E153" s="326"/>
      <c r="F153" s="170">
        <v>154910</v>
      </c>
    </row>
    <row r="154" spans="1:9" ht="21.75" customHeight="1" thickBot="1" x14ac:dyDescent="0.3">
      <c r="A154" s="18" t="s">
        <v>11</v>
      </c>
      <c r="B154" s="23" t="s">
        <v>357</v>
      </c>
      <c r="C154" s="170">
        <v>-694470</v>
      </c>
      <c r="D154" s="170">
        <v>-154910</v>
      </c>
      <c r="E154" s="326"/>
      <c r="F154" s="170">
        <v>-154910</v>
      </c>
    </row>
    <row r="155" spans="1:9" ht="27.75" customHeight="1" x14ac:dyDescent="0.25">
      <c r="A155" s="432"/>
      <c r="B155" s="433"/>
      <c r="C155" s="434"/>
      <c r="D155" s="326"/>
      <c r="E155" s="326"/>
      <c r="F155" s="434"/>
    </row>
    <row r="156" spans="1:9" x14ac:dyDescent="0.25">
      <c r="F156" s="324"/>
    </row>
    <row r="157" spans="1:9" x14ac:dyDescent="0.25">
      <c r="F157" s="324"/>
    </row>
    <row r="158" spans="1:9" x14ac:dyDescent="0.25">
      <c r="F158" s="324"/>
    </row>
    <row r="159" spans="1:9" x14ac:dyDescent="0.25">
      <c r="F159" s="324"/>
    </row>
    <row r="160" spans="1:9" x14ac:dyDescent="0.25">
      <c r="F160" s="324"/>
    </row>
    <row r="161" spans="6:6" x14ac:dyDescent="0.25">
      <c r="F161" s="324"/>
    </row>
    <row r="162" spans="6:6" x14ac:dyDescent="0.25">
      <c r="F162" s="324"/>
    </row>
    <row r="163" spans="6:6" x14ac:dyDescent="0.25">
      <c r="F163" s="324"/>
    </row>
    <row r="164" spans="6:6" x14ac:dyDescent="0.25">
      <c r="F164" s="324"/>
    </row>
    <row r="165" spans="6:6" x14ac:dyDescent="0.25">
      <c r="F165" s="324"/>
    </row>
    <row r="166" spans="6:6" x14ac:dyDescent="0.25">
      <c r="F166" s="324"/>
    </row>
    <row r="167" spans="6:6" x14ac:dyDescent="0.25">
      <c r="F167" s="324"/>
    </row>
    <row r="168" spans="6:6" x14ac:dyDescent="0.25">
      <c r="F168" s="324"/>
    </row>
    <row r="169" spans="6:6" x14ac:dyDescent="0.25">
      <c r="F169" s="324"/>
    </row>
    <row r="170" spans="6:6" x14ac:dyDescent="0.25">
      <c r="F170" s="324"/>
    </row>
    <row r="171" spans="6:6" x14ac:dyDescent="0.25">
      <c r="F171" s="324"/>
    </row>
    <row r="172" spans="6:6" x14ac:dyDescent="0.25">
      <c r="F172" s="324"/>
    </row>
    <row r="173" spans="6:6" x14ac:dyDescent="0.25">
      <c r="F173" s="324"/>
    </row>
    <row r="174" spans="6:6" x14ac:dyDescent="0.25">
      <c r="F174" s="324"/>
    </row>
    <row r="175" spans="6:6" x14ac:dyDescent="0.25">
      <c r="F175" s="324"/>
    </row>
    <row r="176" spans="6:6" x14ac:dyDescent="0.25">
      <c r="F176" s="324"/>
    </row>
    <row r="177" spans="6:6" x14ac:dyDescent="0.25">
      <c r="F177" s="324"/>
    </row>
    <row r="178" spans="6:6" x14ac:dyDescent="0.25">
      <c r="F178" s="324"/>
    </row>
    <row r="179" spans="6:6" x14ac:dyDescent="0.25">
      <c r="F179" s="324"/>
    </row>
    <row r="180" spans="6:6" x14ac:dyDescent="0.25">
      <c r="F180" s="324"/>
    </row>
    <row r="181" spans="6:6" x14ac:dyDescent="0.25">
      <c r="F181" s="324"/>
    </row>
    <row r="182" spans="6:6" x14ac:dyDescent="0.25">
      <c r="F182" s="324"/>
    </row>
  </sheetData>
  <mergeCells count="9">
    <mergeCell ref="C152:D152"/>
    <mergeCell ref="A1:F1"/>
    <mergeCell ref="A2:C4"/>
    <mergeCell ref="A90:C90"/>
    <mergeCell ref="A5:C5"/>
    <mergeCell ref="A6:B6"/>
    <mergeCell ref="A91:B91"/>
    <mergeCell ref="A151:C151"/>
    <mergeCell ref="A152:B152"/>
  </mergeCells>
  <phoneticPr fontId="0" type="noConversion"/>
  <printOptions horizontalCentered="1"/>
  <pageMargins left="0.78740157480314965" right="0.78740157480314965" top="0.47666666666666668" bottom="0.86614173228346458" header="0.78740157480314965" footer="0.59055118110236227"/>
  <pageSetup paperSize="9" scale="65" fitToHeight="2" orientation="portrait" r:id="rId1"/>
  <headerFooter alignWithMargins="0">
    <oddHeader xml:space="preserve">&amp;C&amp;"Times New Roman CE,Félkövér"&amp;12
&amp;10
</oddHeader>
  </headerFooter>
  <rowBreaks count="1" manualBreakCount="1">
    <brk id="89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1B20D-11D3-4BF0-82C0-2A5559B4B66F}">
  <dimension ref="A1:M71"/>
  <sheetViews>
    <sheetView tabSelected="1" view="pageBreakPreview" topLeftCell="A46" zoomScale="90" zoomScaleNormal="100" zoomScaleSheetLayoutView="90" workbookViewId="0">
      <selection activeCell="P64" sqref="P64"/>
    </sheetView>
  </sheetViews>
  <sheetFormatPr defaultRowHeight="12.75" x14ac:dyDescent="0.2"/>
  <cols>
    <col min="1" max="1" width="28.5" customWidth="1"/>
    <col min="2" max="2" width="8.33203125" customWidth="1"/>
    <col min="3" max="3" width="10" customWidth="1"/>
    <col min="4" max="4" width="8.1640625" customWidth="1"/>
    <col min="5" max="5" width="9.83203125" customWidth="1"/>
    <col min="7" max="7" width="10.33203125" customWidth="1"/>
    <col min="8" max="8" width="10.5" customWidth="1"/>
    <col min="9" max="9" width="10" customWidth="1"/>
    <col min="10" max="10" width="9.33203125" hidden="1" customWidth="1"/>
    <col min="11" max="11" width="11.5" hidden="1" customWidth="1"/>
    <col min="12" max="12" width="14.1640625" hidden="1" customWidth="1"/>
    <col min="13" max="13" width="37.83203125" hidden="1" customWidth="1"/>
  </cols>
  <sheetData>
    <row r="1" spans="1:13" x14ac:dyDescent="0.2">
      <c r="A1" s="696" t="s">
        <v>539</v>
      </c>
      <c r="B1" s="696"/>
      <c r="C1" s="696"/>
      <c r="D1" s="696"/>
      <c r="E1" s="696"/>
      <c r="F1" s="696"/>
      <c r="G1" s="696"/>
      <c r="H1" s="696"/>
      <c r="I1" s="696"/>
    </row>
    <row r="2" spans="1:13" x14ac:dyDescent="0.2">
      <c r="A2" s="697" t="s">
        <v>540</v>
      </c>
      <c r="B2" s="698"/>
      <c r="C2" s="698"/>
      <c r="D2" s="698"/>
      <c r="E2" s="698"/>
      <c r="F2" s="698"/>
      <c r="G2" s="698"/>
      <c r="H2" s="698"/>
      <c r="I2" s="698"/>
    </row>
    <row r="3" spans="1:13" x14ac:dyDescent="0.2">
      <c r="A3" s="698"/>
      <c r="B3" s="698"/>
      <c r="C3" s="698"/>
      <c r="D3" s="698"/>
      <c r="E3" s="698"/>
      <c r="F3" s="698"/>
      <c r="G3" s="698"/>
      <c r="H3" s="698"/>
      <c r="I3" s="698"/>
    </row>
    <row r="4" spans="1:13" ht="27" customHeight="1" thickBot="1" x14ac:dyDescent="0.25">
      <c r="A4" s="676" t="s">
        <v>532</v>
      </c>
      <c r="B4" s="676"/>
      <c r="C4" s="676"/>
      <c r="D4" s="676"/>
      <c r="E4" s="676"/>
      <c r="F4" s="676"/>
      <c r="G4" s="676"/>
      <c r="H4" s="676"/>
      <c r="I4" s="676"/>
      <c r="J4" s="676"/>
      <c r="K4" s="676"/>
      <c r="L4" s="676"/>
      <c r="M4" s="676"/>
    </row>
    <row r="5" spans="1:13" ht="15.75" hidden="1" thickBot="1" x14ac:dyDescent="0.25">
      <c r="A5" s="524"/>
      <c r="B5" s="524"/>
      <c r="C5" s="524"/>
      <c r="D5" s="524"/>
      <c r="E5" s="524"/>
      <c r="F5" s="524"/>
      <c r="G5" s="524"/>
      <c r="H5" s="524"/>
      <c r="I5" s="524"/>
      <c r="J5" s="524"/>
      <c r="K5" s="524"/>
      <c r="L5" s="677"/>
      <c r="M5" s="677"/>
    </row>
    <row r="6" spans="1:13" ht="13.5" customHeight="1" thickBot="1" x14ac:dyDescent="0.25">
      <c r="A6" s="678" t="s">
        <v>102</v>
      </c>
      <c r="B6" s="680" t="s">
        <v>515</v>
      </c>
      <c r="C6" s="680"/>
      <c r="D6" s="680"/>
      <c r="E6" s="680"/>
      <c r="F6" s="680"/>
      <c r="G6" s="680"/>
      <c r="H6" s="680"/>
      <c r="I6" s="681"/>
      <c r="J6" s="682"/>
      <c r="K6" s="682"/>
      <c r="L6" s="682"/>
      <c r="M6" s="682"/>
    </row>
    <row r="7" spans="1:13" ht="13.5" thickBot="1" x14ac:dyDescent="0.25">
      <c r="A7" s="679"/>
      <c r="B7" s="674" t="s">
        <v>516</v>
      </c>
      <c r="C7" s="673" t="s">
        <v>517</v>
      </c>
      <c r="D7" s="683" t="s">
        <v>518</v>
      </c>
      <c r="E7" s="683"/>
      <c r="F7" s="683"/>
      <c r="G7" s="683"/>
      <c r="H7" s="683"/>
      <c r="I7" s="684"/>
      <c r="J7" s="682"/>
      <c r="K7" s="682"/>
      <c r="L7" s="682"/>
      <c r="M7" s="682"/>
    </row>
    <row r="8" spans="1:13" ht="21.75" thickBot="1" x14ac:dyDescent="0.25">
      <c r="A8" s="679"/>
      <c r="B8" s="674"/>
      <c r="C8" s="673"/>
      <c r="D8" s="525" t="s">
        <v>516</v>
      </c>
      <c r="E8" s="525" t="s">
        <v>517</v>
      </c>
      <c r="F8" s="525" t="s">
        <v>516</v>
      </c>
      <c r="G8" s="525" t="s">
        <v>517</v>
      </c>
      <c r="H8" s="525" t="s">
        <v>516</v>
      </c>
      <c r="I8" s="574" t="s">
        <v>517</v>
      </c>
      <c r="J8" s="682"/>
      <c r="K8" s="682"/>
      <c r="L8" s="682"/>
      <c r="M8" s="682"/>
    </row>
    <row r="9" spans="1:13" ht="23.25" customHeight="1" thickBot="1" x14ac:dyDescent="0.25">
      <c r="A9" s="679"/>
      <c r="B9" s="673" t="s">
        <v>519</v>
      </c>
      <c r="C9" s="673"/>
      <c r="D9" s="685" t="s">
        <v>520</v>
      </c>
      <c r="E9" s="686"/>
      <c r="F9" s="673" t="s">
        <v>521</v>
      </c>
      <c r="G9" s="673"/>
      <c r="H9" s="674" t="s">
        <v>429</v>
      </c>
      <c r="I9" s="675"/>
      <c r="J9" s="565"/>
      <c r="K9" s="566"/>
      <c r="L9" s="565"/>
      <c r="M9" s="566"/>
    </row>
    <row r="10" spans="1:13" ht="13.5" thickBot="1" x14ac:dyDescent="0.25">
      <c r="A10" s="575" t="s">
        <v>405</v>
      </c>
      <c r="B10" s="526" t="s">
        <v>406</v>
      </c>
      <c r="C10" s="526" t="s">
        <v>407</v>
      </c>
      <c r="D10" s="528" t="s">
        <v>408</v>
      </c>
      <c r="E10" s="525" t="s">
        <v>409</v>
      </c>
      <c r="F10" s="525" t="s">
        <v>410</v>
      </c>
      <c r="G10" s="525" t="s">
        <v>417</v>
      </c>
      <c r="H10" s="526" t="s">
        <v>418</v>
      </c>
      <c r="I10" s="576" t="s">
        <v>419</v>
      </c>
      <c r="J10" s="565"/>
      <c r="K10" s="565"/>
      <c r="L10" s="565"/>
      <c r="M10" s="566"/>
    </row>
    <row r="11" spans="1:13" x14ac:dyDescent="0.2">
      <c r="A11" s="577" t="s">
        <v>103</v>
      </c>
      <c r="B11" s="530"/>
      <c r="C11" s="531"/>
      <c r="D11" s="531"/>
      <c r="E11" s="531"/>
      <c r="F11" s="531"/>
      <c r="G11" s="531"/>
      <c r="H11" s="531"/>
      <c r="I11" s="578"/>
      <c r="J11" s="558"/>
      <c r="K11" s="558"/>
      <c r="L11" s="567"/>
      <c r="M11" s="568"/>
    </row>
    <row r="12" spans="1:13" x14ac:dyDescent="0.2">
      <c r="A12" s="579" t="s">
        <v>115</v>
      </c>
      <c r="B12" s="586"/>
      <c r="C12" s="587"/>
      <c r="D12" s="587"/>
      <c r="E12" s="587"/>
      <c r="F12" s="587"/>
      <c r="G12" s="587"/>
      <c r="H12" s="587"/>
      <c r="I12" s="587"/>
      <c r="J12" s="94"/>
      <c r="K12" s="94"/>
      <c r="L12" s="94"/>
      <c r="M12" s="94"/>
    </row>
    <row r="13" spans="1:13" x14ac:dyDescent="0.2">
      <c r="A13" s="580" t="s">
        <v>104</v>
      </c>
      <c r="B13" s="553"/>
      <c r="C13" s="554">
        <v>31096118</v>
      </c>
      <c r="D13" s="555"/>
      <c r="E13" s="555"/>
      <c r="F13" s="555"/>
      <c r="G13" s="555">
        <v>31096118</v>
      </c>
      <c r="H13" s="555"/>
      <c r="I13" s="585">
        <v>1443990</v>
      </c>
      <c r="J13" s="569"/>
      <c r="K13" s="569"/>
      <c r="L13" s="567"/>
      <c r="M13" s="568"/>
    </row>
    <row r="14" spans="1:13" x14ac:dyDescent="0.2">
      <c r="A14" s="580" t="s">
        <v>116</v>
      </c>
      <c r="B14" s="536"/>
      <c r="C14" s="538"/>
      <c r="D14" s="538"/>
      <c r="E14" s="538"/>
      <c r="F14" s="538"/>
      <c r="G14" s="538"/>
      <c r="H14" s="538"/>
      <c r="I14" s="581"/>
      <c r="J14" s="558"/>
      <c r="K14" s="558"/>
      <c r="L14" s="567"/>
      <c r="M14" s="568"/>
    </row>
    <row r="15" spans="1:13" x14ac:dyDescent="0.2">
      <c r="A15" s="580" t="s">
        <v>105</v>
      </c>
      <c r="B15" s="536"/>
      <c r="C15" s="538"/>
      <c r="D15" s="538"/>
      <c r="E15" s="538"/>
      <c r="F15" s="538"/>
      <c r="G15" s="538"/>
      <c r="H15" s="538"/>
      <c r="I15" s="581"/>
      <c r="J15" s="558"/>
      <c r="K15" s="558"/>
      <c r="L15" s="567"/>
      <c r="M15" s="568"/>
    </row>
    <row r="16" spans="1:13" ht="13.5" thickBot="1" x14ac:dyDescent="0.25">
      <c r="A16" s="580" t="s">
        <v>106</v>
      </c>
      <c r="B16" s="536"/>
      <c r="C16" s="538"/>
      <c r="D16" s="538"/>
      <c r="E16" s="538"/>
      <c r="F16" s="538"/>
      <c r="G16" s="538"/>
      <c r="H16" s="538"/>
      <c r="I16" s="581"/>
      <c r="J16" s="558"/>
      <c r="K16" s="558"/>
      <c r="L16" s="567"/>
      <c r="M16" s="568"/>
    </row>
    <row r="17" spans="1:13" ht="13.5" thickBot="1" x14ac:dyDescent="0.25">
      <c r="A17" s="582" t="s">
        <v>108</v>
      </c>
      <c r="B17" s="583">
        <f t="shared" ref="B17:I17" si="0">B11+SUM(B13:B16)</f>
        <v>0</v>
      </c>
      <c r="C17" s="583">
        <f t="shared" si="0"/>
        <v>31096118</v>
      </c>
      <c r="D17" s="583">
        <f t="shared" si="0"/>
        <v>0</v>
      </c>
      <c r="E17" s="583">
        <f t="shared" si="0"/>
        <v>0</v>
      </c>
      <c r="F17" s="583">
        <f t="shared" si="0"/>
        <v>0</v>
      </c>
      <c r="G17" s="583">
        <f t="shared" si="0"/>
        <v>31096118</v>
      </c>
      <c r="H17" s="583">
        <f t="shared" si="0"/>
        <v>0</v>
      </c>
      <c r="I17" s="584">
        <f t="shared" si="0"/>
        <v>1443990</v>
      </c>
      <c r="J17" s="570"/>
      <c r="K17" s="570"/>
      <c r="L17" s="570"/>
      <c r="M17" s="571"/>
    </row>
    <row r="18" spans="1:13" ht="13.5" thickBot="1" x14ac:dyDescent="0.25">
      <c r="A18" s="573" t="s">
        <v>107</v>
      </c>
      <c r="B18" s="556"/>
      <c r="C18" s="558"/>
      <c r="D18" s="558"/>
      <c r="E18" s="558"/>
      <c r="F18" s="558"/>
      <c r="G18" s="558"/>
      <c r="H18" s="558"/>
      <c r="I18" s="558"/>
      <c r="J18" s="558"/>
      <c r="K18" s="558"/>
      <c r="L18" s="558"/>
      <c r="M18" s="558"/>
    </row>
    <row r="19" spans="1:13" x14ac:dyDescent="0.2">
      <c r="A19" s="588" t="s">
        <v>111</v>
      </c>
      <c r="B19" s="589"/>
      <c r="C19" s="590"/>
      <c r="D19" s="590"/>
      <c r="E19" s="591"/>
      <c r="F19" s="590"/>
      <c r="G19" s="590"/>
      <c r="H19" s="590"/>
      <c r="I19" s="592"/>
      <c r="J19" s="558"/>
      <c r="K19" s="558"/>
      <c r="L19" s="572"/>
      <c r="M19" s="568"/>
    </row>
    <row r="20" spans="1:13" x14ac:dyDescent="0.2">
      <c r="A20" s="593" t="s">
        <v>112</v>
      </c>
      <c r="B20" s="534"/>
      <c r="C20" s="538"/>
      <c r="D20" s="538"/>
      <c r="E20" s="538"/>
      <c r="F20" s="538"/>
      <c r="G20" s="538"/>
      <c r="H20" s="538"/>
      <c r="I20" s="581"/>
      <c r="J20" s="558"/>
      <c r="K20" s="558"/>
      <c r="L20" s="572"/>
      <c r="M20" s="568"/>
    </row>
    <row r="21" spans="1:13" x14ac:dyDescent="0.2">
      <c r="A21" s="593" t="s">
        <v>113</v>
      </c>
      <c r="B21" s="536"/>
      <c r="C21" s="538">
        <v>10000000</v>
      </c>
      <c r="D21" s="538"/>
      <c r="E21" s="538"/>
      <c r="F21" s="538"/>
      <c r="G21" s="538">
        <v>10000000</v>
      </c>
      <c r="H21" s="538"/>
      <c r="I21" s="581">
        <v>22540108</v>
      </c>
      <c r="J21" s="558"/>
      <c r="K21" s="558"/>
      <c r="L21" s="572"/>
      <c r="M21" s="568"/>
    </row>
    <row r="22" spans="1:13" ht="13.5" thickBot="1" x14ac:dyDescent="0.25">
      <c r="A22" s="593" t="s">
        <v>114</v>
      </c>
      <c r="B22" s="536"/>
      <c r="C22" s="538"/>
      <c r="D22" s="538"/>
      <c r="E22" s="538"/>
      <c r="F22" s="538"/>
      <c r="G22" s="538"/>
      <c r="H22" s="538"/>
      <c r="I22" s="581"/>
      <c r="J22" s="558"/>
      <c r="K22" s="558"/>
      <c r="L22" s="572"/>
      <c r="M22" s="568"/>
    </row>
    <row r="23" spans="1:13" ht="13.5" thickBot="1" x14ac:dyDescent="0.25">
      <c r="A23" s="594" t="s">
        <v>92</v>
      </c>
      <c r="B23" s="583">
        <f t="shared" ref="B23:L23" si="1">SUM(B19:B22)</f>
        <v>0</v>
      </c>
      <c r="C23" s="583">
        <f t="shared" si="1"/>
        <v>10000000</v>
      </c>
      <c r="D23" s="583">
        <f t="shared" si="1"/>
        <v>0</v>
      </c>
      <c r="E23" s="583">
        <f t="shared" si="1"/>
        <v>0</v>
      </c>
      <c r="F23" s="583">
        <f t="shared" si="1"/>
        <v>0</v>
      </c>
      <c r="G23" s="583">
        <f t="shared" si="1"/>
        <v>10000000</v>
      </c>
      <c r="H23" s="595">
        <f t="shared" si="1"/>
        <v>0</v>
      </c>
      <c r="I23" s="596">
        <f t="shared" si="1"/>
        <v>22540108</v>
      </c>
      <c r="J23" s="570">
        <f t="shared" si="1"/>
        <v>0</v>
      </c>
      <c r="K23" s="570">
        <f t="shared" si="1"/>
        <v>0</v>
      </c>
      <c r="L23" s="570">
        <f t="shared" si="1"/>
        <v>0</v>
      </c>
      <c r="M23" s="571"/>
    </row>
    <row r="24" spans="1:13" x14ac:dyDescent="0.2">
      <c r="A24" s="550"/>
      <c r="B24" s="550"/>
      <c r="C24" s="550"/>
      <c r="D24" s="550"/>
      <c r="E24" s="550"/>
      <c r="F24" s="550"/>
      <c r="G24" s="550"/>
      <c r="H24" s="550"/>
      <c r="I24" s="550"/>
      <c r="J24" s="550"/>
      <c r="K24" s="550"/>
      <c r="L24" s="550"/>
      <c r="M24" s="550"/>
    </row>
    <row r="25" spans="1:13" s="605" customFormat="1" ht="15" thickBot="1" x14ac:dyDescent="0.25">
      <c r="A25" s="606" t="s">
        <v>524</v>
      </c>
      <c r="B25" s="606"/>
      <c r="C25" s="606"/>
      <c r="D25" s="606"/>
      <c r="E25" s="606"/>
      <c r="F25" s="606"/>
      <c r="G25" s="606"/>
      <c r="H25" s="606"/>
      <c r="I25" s="603"/>
      <c r="J25" s="603"/>
      <c r="K25" s="603"/>
      <c r="L25" s="603"/>
      <c r="M25" s="604"/>
    </row>
    <row r="26" spans="1:13" ht="15.75" hidden="1" thickBot="1" x14ac:dyDescent="0.25">
      <c r="A26" s="524"/>
      <c r="B26" s="524"/>
      <c r="C26" s="524"/>
      <c r="D26" s="524"/>
      <c r="E26" s="524"/>
      <c r="F26" s="524"/>
      <c r="G26" s="524"/>
      <c r="H26" s="524"/>
      <c r="I26" s="524"/>
      <c r="J26" s="524"/>
      <c r="K26" s="524"/>
      <c r="L26" s="598"/>
      <c r="M26" s="566"/>
    </row>
    <row r="27" spans="1:13" ht="13.5" customHeight="1" thickBot="1" x14ac:dyDescent="0.25">
      <c r="A27" s="690" t="s">
        <v>102</v>
      </c>
      <c r="B27" s="683" t="s">
        <v>515</v>
      </c>
      <c r="C27" s="683"/>
      <c r="D27" s="683"/>
      <c r="E27" s="683"/>
      <c r="F27" s="683"/>
      <c r="G27" s="683"/>
      <c r="H27" s="683"/>
      <c r="I27" s="683"/>
    </row>
    <row r="28" spans="1:13" ht="13.5" thickBot="1" x14ac:dyDescent="0.25">
      <c r="A28" s="690"/>
      <c r="B28" s="674" t="s">
        <v>516</v>
      </c>
      <c r="C28" s="673" t="s">
        <v>517</v>
      </c>
      <c r="D28" s="683" t="s">
        <v>518</v>
      </c>
      <c r="E28" s="683"/>
      <c r="F28" s="683"/>
      <c r="G28" s="683"/>
      <c r="H28" s="683"/>
      <c r="I28" s="683"/>
    </row>
    <row r="29" spans="1:13" ht="21.75" thickBot="1" x14ac:dyDescent="0.25">
      <c r="A29" s="690"/>
      <c r="B29" s="674"/>
      <c r="C29" s="673"/>
      <c r="D29" s="525" t="s">
        <v>516</v>
      </c>
      <c r="E29" s="525" t="s">
        <v>517</v>
      </c>
      <c r="F29" s="525" t="s">
        <v>516</v>
      </c>
      <c r="G29" s="525" t="s">
        <v>517</v>
      </c>
      <c r="H29" s="525" t="s">
        <v>516</v>
      </c>
      <c r="I29" s="525" t="s">
        <v>517</v>
      </c>
    </row>
    <row r="30" spans="1:13" ht="20.25" customHeight="1" thickBot="1" x14ac:dyDescent="0.25">
      <c r="A30" s="690"/>
      <c r="B30" s="673" t="s">
        <v>519</v>
      </c>
      <c r="C30" s="673"/>
      <c r="D30" s="685" t="s">
        <v>520</v>
      </c>
      <c r="E30" s="686"/>
      <c r="F30" s="673" t="s">
        <v>521</v>
      </c>
      <c r="G30" s="673"/>
      <c r="H30" s="674" t="s">
        <v>429</v>
      </c>
      <c r="I30" s="674"/>
    </row>
    <row r="31" spans="1:13" ht="13.5" thickBot="1" x14ac:dyDescent="0.25">
      <c r="A31" s="527" t="s">
        <v>405</v>
      </c>
      <c r="B31" s="526" t="s">
        <v>406</v>
      </c>
      <c r="C31" s="526" t="s">
        <v>407</v>
      </c>
      <c r="D31" s="528" t="s">
        <v>408</v>
      </c>
      <c r="E31" s="525" t="s">
        <v>409</v>
      </c>
      <c r="F31" s="525" t="s">
        <v>410</v>
      </c>
      <c r="G31" s="525" t="s">
        <v>417</v>
      </c>
      <c r="H31" s="526" t="s">
        <v>418</v>
      </c>
      <c r="I31" s="528" t="s">
        <v>419</v>
      </c>
    </row>
    <row r="32" spans="1:13" x14ac:dyDescent="0.2">
      <c r="A32" s="529" t="s">
        <v>103</v>
      </c>
      <c r="B32" s="530"/>
      <c r="C32" s="531"/>
      <c r="D32" s="531"/>
      <c r="E32" s="532"/>
      <c r="F32" s="531"/>
      <c r="G32" s="531"/>
      <c r="H32" s="531"/>
      <c r="I32" s="531">
        <v>9492446</v>
      </c>
    </row>
    <row r="33" spans="1:13" x14ac:dyDescent="0.2">
      <c r="A33" s="533" t="s">
        <v>115</v>
      </c>
      <c r="B33" s="534"/>
      <c r="C33" s="537"/>
      <c r="D33" s="537"/>
      <c r="E33" s="537"/>
      <c r="F33" s="537"/>
      <c r="G33" s="537"/>
      <c r="H33" s="537"/>
      <c r="I33" s="537"/>
    </row>
    <row r="34" spans="1:13" x14ac:dyDescent="0.2">
      <c r="A34" s="535" t="s">
        <v>104</v>
      </c>
      <c r="B34" s="536"/>
      <c r="C34" s="538">
        <v>9975855</v>
      </c>
      <c r="D34" s="538"/>
      <c r="E34" s="538"/>
      <c r="F34" s="538"/>
      <c r="G34" s="538">
        <v>9975855</v>
      </c>
      <c r="H34" s="538"/>
      <c r="I34" s="538">
        <v>9975856</v>
      </c>
    </row>
    <row r="35" spans="1:13" x14ac:dyDescent="0.2">
      <c r="A35" s="535" t="s">
        <v>116</v>
      </c>
      <c r="B35" s="536"/>
      <c r="C35" s="538"/>
      <c r="D35" s="538"/>
      <c r="E35" s="538"/>
      <c r="F35" s="538"/>
      <c r="G35" s="538"/>
      <c r="H35" s="538"/>
      <c r="I35" s="538"/>
    </row>
    <row r="36" spans="1:13" x14ac:dyDescent="0.2">
      <c r="A36" s="535" t="s">
        <v>105</v>
      </c>
      <c r="B36" s="536"/>
      <c r="C36" s="538"/>
      <c r="D36" s="538"/>
      <c r="E36" s="538"/>
      <c r="F36" s="538"/>
      <c r="G36" s="538"/>
      <c r="H36" s="538"/>
      <c r="I36" s="538"/>
    </row>
    <row r="37" spans="1:13" x14ac:dyDescent="0.2">
      <c r="A37" s="535" t="s">
        <v>106</v>
      </c>
      <c r="B37" s="536"/>
      <c r="C37" s="538"/>
      <c r="D37" s="538"/>
      <c r="E37" s="538"/>
      <c r="F37" s="538"/>
      <c r="G37" s="538"/>
      <c r="H37" s="538"/>
      <c r="I37" s="538"/>
    </row>
    <row r="38" spans="1:13" ht="13.5" thickBot="1" x14ac:dyDescent="0.25">
      <c r="A38" s="539"/>
      <c r="B38" s="540"/>
      <c r="C38" s="541"/>
      <c r="D38" s="541"/>
      <c r="E38" s="541"/>
      <c r="F38" s="541"/>
      <c r="G38" s="541"/>
      <c r="H38" s="541"/>
      <c r="I38" s="541"/>
    </row>
    <row r="39" spans="1:13" ht="13.5" thickBot="1" x14ac:dyDescent="0.25">
      <c r="A39" s="542" t="s">
        <v>108</v>
      </c>
      <c r="B39" s="543">
        <f>B32+SUM(B34:B38)</f>
        <v>0</v>
      </c>
      <c r="C39" s="543">
        <f t="shared" ref="C39:I39" si="2">C32+SUM(C34:C38)</f>
        <v>9975855</v>
      </c>
      <c r="D39" s="543">
        <f t="shared" si="2"/>
        <v>0</v>
      </c>
      <c r="E39" s="543">
        <f t="shared" si="2"/>
        <v>0</v>
      </c>
      <c r="F39" s="543">
        <f t="shared" si="2"/>
        <v>0</v>
      </c>
      <c r="G39" s="543">
        <f t="shared" si="2"/>
        <v>9975855</v>
      </c>
      <c r="H39" s="543">
        <f t="shared" si="2"/>
        <v>0</v>
      </c>
      <c r="I39" s="543">
        <f t="shared" si="2"/>
        <v>19468302</v>
      </c>
    </row>
    <row r="40" spans="1:13" ht="13.5" thickBot="1" x14ac:dyDescent="0.25">
      <c r="A40" s="544" t="s">
        <v>107</v>
      </c>
      <c r="B40" s="545"/>
      <c r="C40" s="546"/>
      <c r="D40" s="546"/>
      <c r="E40" s="546"/>
      <c r="F40" s="546"/>
      <c r="G40" s="546"/>
      <c r="H40" s="546"/>
      <c r="I40" s="546"/>
    </row>
    <row r="41" spans="1:13" x14ac:dyDescent="0.2">
      <c r="A41" s="547" t="s">
        <v>111</v>
      </c>
      <c r="B41" s="530"/>
      <c r="C41" s="531"/>
      <c r="D41" s="531"/>
      <c r="E41" s="532"/>
      <c r="F41" s="531"/>
      <c r="G41" s="531"/>
      <c r="H41" s="531"/>
      <c r="I41" s="531"/>
    </row>
    <row r="42" spans="1:13" ht="13.5" thickBot="1" x14ac:dyDescent="0.25">
      <c r="A42" s="548" t="s">
        <v>112</v>
      </c>
      <c r="B42" s="534"/>
      <c r="C42" s="538"/>
      <c r="D42" s="538"/>
      <c r="E42" s="538"/>
      <c r="F42" s="538"/>
      <c r="G42" s="538"/>
      <c r="H42" s="538"/>
      <c r="I42" s="538"/>
    </row>
    <row r="43" spans="1:13" ht="13.5" thickBot="1" x14ac:dyDescent="0.25">
      <c r="A43" s="548" t="s">
        <v>113</v>
      </c>
      <c r="B43" s="536"/>
      <c r="C43" s="538"/>
      <c r="D43" s="538"/>
      <c r="E43" s="538"/>
      <c r="F43" s="538"/>
      <c r="G43" s="538"/>
      <c r="H43" s="538"/>
      <c r="I43" s="636">
        <f>I36+SUM(I38:I42)</f>
        <v>19468302</v>
      </c>
    </row>
    <row r="44" spans="1:13" ht="13.5" thickBot="1" x14ac:dyDescent="0.25">
      <c r="A44" s="548" t="s">
        <v>114</v>
      </c>
      <c r="B44" s="536"/>
      <c r="C44" s="538"/>
      <c r="D44" s="538"/>
      <c r="E44" s="538"/>
      <c r="F44" s="538"/>
      <c r="G44" s="538"/>
      <c r="H44" s="538"/>
      <c r="I44" s="538"/>
    </row>
    <row r="45" spans="1:13" ht="13.5" thickBot="1" x14ac:dyDescent="0.25">
      <c r="A45" s="600" t="s">
        <v>92</v>
      </c>
      <c r="B45" s="601">
        <f t="shared" ref="B45:I45" si="3">SUM(B41:B44)</f>
        <v>0</v>
      </c>
      <c r="C45" s="601">
        <f t="shared" si="3"/>
        <v>0</v>
      </c>
      <c r="D45" s="601">
        <f t="shared" si="3"/>
        <v>0</v>
      </c>
      <c r="E45" s="601">
        <f t="shared" si="3"/>
        <v>0</v>
      </c>
      <c r="F45" s="601">
        <f t="shared" si="3"/>
        <v>0</v>
      </c>
      <c r="G45" s="601">
        <f t="shared" si="3"/>
        <v>0</v>
      </c>
      <c r="H45" s="601">
        <f t="shared" si="3"/>
        <v>0</v>
      </c>
      <c r="I45" s="602">
        <f t="shared" si="3"/>
        <v>19468302</v>
      </c>
    </row>
    <row r="46" spans="1:13" ht="13.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598"/>
    </row>
    <row r="47" spans="1:13" ht="15.75" customHeight="1" x14ac:dyDescent="0.2">
      <c r="A47" s="676" t="s">
        <v>526</v>
      </c>
      <c r="B47" s="676"/>
      <c r="C47" s="676"/>
      <c r="D47" s="676"/>
      <c r="E47" s="676"/>
      <c r="F47" s="676"/>
      <c r="G47" s="676"/>
      <c r="H47" s="676"/>
      <c r="I47" s="676"/>
      <c r="J47" s="676"/>
      <c r="K47" s="676"/>
      <c r="L47" s="676"/>
      <c r="M47" s="676"/>
    </row>
    <row r="48" spans="1:13" ht="1.5" customHeight="1" thickBot="1" x14ac:dyDescent="0.25">
      <c r="A48" s="524"/>
      <c r="B48" s="524"/>
      <c r="C48" s="524"/>
      <c r="D48" s="524"/>
      <c r="E48" s="524"/>
      <c r="F48" s="524"/>
      <c r="G48" s="524"/>
      <c r="H48" s="524"/>
      <c r="I48" s="524"/>
    </row>
    <row r="49" spans="1:13" ht="13.5" customHeight="1" thickBot="1" x14ac:dyDescent="0.25">
      <c r="A49" s="690" t="s">
        <v>102</v>
      </c>
      <c r="B49" s="683" t="s">
        <v>515</v>
      </c>
      <c r="C49" s="683"/>
      <c r="D49" s="683"/>
      <c r="E49" s="683"/>
      <c r="F49" s="683"/>
      <c r="G49" s="683"/>
      <c r="H49" s="683"/>
      <c r="I49" s="683"/>
    </row>
    <row r="50" spans="1:13" ht="13.5" thickBot="1" x14ac:dyDescent="0.25">
      <c r="A50" s="690"/>
      <c r="B50" s="674" t="s">
        <v>516</v>
      </c>
      <c r="C50" s="673" t="s">
        <v>517</v>
      </c>
      <c r="D50" s="683" t="s">
        <v>518</v>
      </c>
      <c r="E50" s="683"/>
      <c r="F50" s="683"/>
      <c r="G50" s="683"/>
      <c r="H50" s="683"/>
      <c r="I50" s="683"/>
    </row>
    <row r="51" spans="1:13" ht="21.75" thickBot="1" x14ac:dyDescent="0.25">
      <c r="A51" s="690"/>
      <c r="B51" s="674"/>
      <c r="C51" s="673"/>
      <c r="D51" s="525" t="s">
        <v>516</v>
      </c>
      <c r="E51" s="525" t="s">
        <v>517</v>
      </c>
      <c r="F51" s="525" t="s">
        <v>516</v>
      </c>
      <c r="G51" s="525" t="s">
        <v>517</v>
      </c>
      <c r="H51" s="525" t="s">
        <v>516</v>
      </c>
      <c r="I51" s="525" t="s">
        <v>517</v>
      </c>
    </row>
    <row r="52" spans="1:13" ht="22.5" customHeight="1" thickBot="1" x14ac:dyDescent="0.25">
      <c r="A52" s="690"/>
      <c r="B52" s="673" t="s">
        <v>519</v>
      </c>
      <c r="C52" s="673"/>
      <c r="D52" s="673" t="s">
        <v>520</v>
      </c>
      <c r="E52" s="673"/>
      <c r="F52" s="673" t="s">
        <v>521</v>
      </c>
      <c r="G52" s="673"/>
      <c r="H52" s="674" t="s">
        <v>429</v>
      </c>
      <c r="I52" s="674"/>
    </row>
    <row r="53" spans="1:13" ht="13.5" thickBot="1" x14ac:dyDescent="0.25">
      <c r="A53" s="527" t="s">
        <v>405</v>
      </c>
      <c r="B53" s="526" t="s">
        <v>406</v>
      </c>
      <c r="C53" s="526" t="s">
        <v>407</v>
      </c>
      <c r="D53" s="528" t="s">
        <v>408</v>
      </c>
      <c r="E53" s="525" t="s">
        <v>409</v>
      </c>
      <c r="F53" s="525" t="s">
        <v>410</v>
      </c>
      <c r="G53" s="525" t="s">
        <v>417</v>
      </c>
      <c r="H53" s="526" t="s">
        <v>418</v>
      </c>
      <c r="I53" s="528" t="s">
        <v>419</v>
      </c>
    </row>
    <row r="54" spans="1:13" x14ac:dyDescent="0.2">
      <c r="A54" s="529" t="s">
        <v>103</v>
      </c>
      <c r="B54" s="530"/>
      <c r="C54" s="531"/>
      <c r="D54" s="531"/>
      <c r="E54" s="532"/>
      <c r="F54" s="531"/>
      <c r="G54" s="531"/>
      <c r="H54" s="531"/>
      <c r="I54" s="531"/>
    </row>
    <row r="55" spans="1:13" x14ac:dyDescent="0.2">
      <c r="A55" s="533" t="s">
        <v>115</v>
      </c>
      <c r="B55" s="534"/>
      <c r="C55" s="537"/>
      <c r="D55" s="537"/>
      <c r="E55" s="537"/>
      <c r="F55" s="537"/>
      <c r="G55" s="537"/>
      <c r="H55" s="537"/>
      <c r="I55" s="537"/>
    </row>
    <row r="56" spans="1:13" x14ac:dyDescent="0.2">
      <c r="A56" s="535" t="s">
        <v>104</v>
      </c>
      <c r="B56" s="536"/>
      <c r="C56" s="538">
        <v>40419172</v>
      </c>
      <c r="D56" s="538"/>
      <c r="E56" s="538"/>
      <c r="F56" s="538"/>
      <c r="G56" s="538">
        <v>40419172</v>
      </c>
      <c r="H56" s="538"/>
      <c r="I56" s="538"/>
    </row>
    <row r="57" spans="1:13" x14ac:dyDescent="0.2">
      <c r="A57" s="535" t="s">
        <v>116</v>
      </c>
      <c r="B57" s="536"/>
      <c r="C57" s="538"/>
      <c r="D57" s="538"/>
      <c r="E57" s="538"/>
      <c r="F57" s="538"/>
      <c r="G57" s="538"/>
      <c r="H57" s="538"/>
      <c r="I57" s="538"/>
    </row>
    <row r="58" spans="1:13" x14ac:dyDescent="0.2">
      <c r="A58" s="535" t="s">
        <v>105</v>
      </c>
      <c r="B58" s="536"/>
      <c r="C58" s="538"/>
      <c r="D58" s="538"/>
      <c r="E58" s="538"/>
      <c r="F58" s="538"/>
      <c r="G58" s="538"/>
      <c r="H58" s="538"/>
      <c r="I58" s="538"/>
    </row>
    <row r="59" spans="1:13" ht="13.5" thickBot="1" x14ac:dyDescent="0.25">
      <c r="A59" s="535" t="s">
        <v>106</v>
      </c>
      <c r="B59" s="536"/>
      <c r="C59" s="538"/>
      <c r="D59" s="538"/>
      <c r="E59" s="538"/>
      <c r="F59" s="538"/>
      <c r="G59" s="538"/>
      <c r="H59" s="538"/>
      <c r="I59" s="538"/>
    </row>
    <row r="60" spans="1:13" ht="13.5" thickBot="1" x14ac:dyDescent="0.25">
      <c r="A60" s="542" t="s">
        <v>108</v>
      </c>
      <c r="B60" s="543">
        <f t="shared" ref="B60:I60" si="4">B54+SUM(B56:B59)</f>
        <v>0</v>
      </c>
      <c r="C60" s="543">
        <f t="shared" si="4"/>
        <v>40419172</v>
      </c>
      <c r="D60" s="543">
        <f t="shared" si="4"/>
        <v>0</v>
      </c>
      <c r="E60" s="543">
        <f t="shared" si="4"/>
        <v>0</v>
      </c>
      <c r="F60" s="543">
        <f t="shared" si="4"/>
        <v>0</v>
      </c>
      <c r="G60" s="543">
        <f t="shared" si="4"/>
        <v>40419172</v>
      </c>
      <c r="H60" s="564">
        <f t="shared" si="4"/>
        <v>0</v>
      </c>
      <c r="I60" s="596">
        <f t="shared" si="4"/>
        <v>0</v>
      </c>
      <c r="J60" s="599"/>
      <c r="K60" s="599"/>
      <c r="L60" s="599"/>
      <c r="M60" s="599"/>
    </row>
    <row r="61" spans="1:13" ht="13.5" thickBot="1" x14ac:dyDescent="0.25">
      <c r="A61" s="544" t="s">
        <v>107</v>
      </c>
      <c r="B61" s="545"/>
      <c r="C61" s="546"/>
      <c r="D61" s="546"/>
      <c r="E61" s="546"/>
      <c r="F61" s="546"/>
      <c r="G61" s="546"/>
      <c r="H61" s="546"/>
      <c r="I61" s="558"/>
      <c r="J61" s="558"/>
      <c r="K61" s="558"/>
      <c r="L61" s="558"/>
      <c r="M61" s="568" t="str">
        <f t="shared" ref="M61" si="5">IF((C65&lt;&gt;0),ROUND((L65/C65)*100,1),"")</f>
        <v/>
      </c>
    </row>
    <row r="62" spans="1:13" x14ac:dyDescent="0.2">
      <c r="A62" s="547" t="s">
        <v>111</v>
      </c>
      <c r="B62" s="530"/>
      <c r="C62" s="531"/>
      <c r="D62" s="531"/>
      <c r="E62" s="532"/>
      <c r="F62" s="531"/>
      <c r="G62" s="531"/>
      <c r="H62" s="562"/>
      <c r="I62" s="559"/>
      <c r="J62" s="558"/>
      <c r="K62" s="558"/>
      <c r="L62" s="572">
        <f t="shared" ref="L62:L65" si="6">+J62+K62</f>
        <v>0</v>
      </c>
      <c r="M62" s="568"/>
    </row>
    <row r="63" spans="1:13" x14ac:dyDescent="0.2">
      <c r="A63" s="548" t="s">
        <v>112</v>
      </c>
      <c r="B63" s="534"/>
      <c r="C63" s="538"/>
      <c r="D63" s="538"/>
      <c r="E63" s="538"/>
      <c r="F63" s="538"/>
      <c r="G63" s="538"/>
      <c r="H63" s="563"/>
      <c r="I63" s="560"/>
      <c r="J63" s="558"/>
      <c r="K63" s="558"/>
      <c r="L63" s="572">
        <f t="shared" si="6"/>
        <v>0</v>
      </c>
      <c r="M63" s="568"/>
    </row>
    <row r="64" spans="1:13" x14ac:dyDescent="0.2">
      <c r="A64" s="548" t="s">
        <v>113</v>
      </c>
      <c r="B64" s="536"/>
      <c r="C64" s="538"/>
      <c r="D64" s="538"/>
      <c r="E64" s="538"/>
      <c r="F64" s="538"/>
      <c r="G64" s="538"/>
      <c r="I64" s="538">
        <v>40419172</v>
      </c>
      <c r="J64" s="558"/>
      <c r="K64" s="558"/>
      <c r="L64" s="572">
        <f t="shared" si="6"/>
        <v>0</v>
      </c>
      <c r="M64" s="571"/>
    </row>
    <row r="65" spans="1:13" ht="13.5" thickBot="1" x14ac:dyDescent="0.25">
      <c r="A65" s="548" t="s">
        <v>114</v>
      </c>
      <c r="B65" s="536"/>
      <c r="C65" s="538"/>
      <c r="D65" s="538"/>
      <c r="E65" s="538"/>
      <c r="F65" s="538"/>
      <c r="G65" s="538"/>
      <c r="H65" s="563"/>
      <c r="I65" s="560"/>
      <c r="J65" s="558"/>
      <c r="K65" s="558"/>
      <c r="L65" s="572">
        <f t="shared" si="6"/>
        <v>0</v>
      </c>
      <c r="M65" s="550"/>
    </row>
    <row r="66" spans="1:13" ht="14.25" thickBot="1" x14ac:dyDescent="0.25">
      <c r="A66" s="549" t="s">
        <v>92</v>
      </c>
      <c r="B66" s="543">
        <f t="shared" ref="B66:L66" si="7">SUM(B62:B65)</f>
        <v>0</v>
      </c>
      <c r="C66" s="543">
        <f t="shared" si="7"/>
        <v>0</v>
      </c>
      <c r="D66" s="543">
        <f t="shared" si="7"/>
        <v>0</v>
      </c>
      <c r="E66" s="543">
        <f t="shared" si="7"/>
        <v>0</v>
      </c>
      <c r="F66" s="543">
        <f t="shared" si="7"/>
        <v>0</v>
      </c>
      <c r="G66" s="543">
        <f t="shared" si="7"/>
        <v>0</v>
      </c>
      <c r="H66" s="564">
        <f t="shared" si="7"/>
        <v>0</v>
      </c>
      <c r="I66" s="557">
        <f t="shared" si="7"/>
        <v>40419172</v>
      </c>
      <c r="J66" s="570">
        <f t="shared" si="7"/>
        <v>0</v>
      </c>
      <c r="K66" s="570">
        <f t="shared" si="7"/>
        <v>0</v>
      </c>
      <c r="L66" s="570">
        <f t="shared" si="7"/>
        <v>0</v>
      </c>
      <c r="M66" s="598"/>
    </row>
    <row r="67" spans="1:13" ht="21.75" customHeight="1" x14ac:dyDescent="0.2">
      <c r="A67" s="699" t="s">
        <v>525</v>
      </c>
      <c r="B67" s="699"/>
      <c r="C67" s="699"/>
      <c r="D67" s="699"/>
      <c r="E67" s="699"/>
      <c r="F67" s="699"/>
      <c r="G67" s="699"/>
      <c r="H67" s="699"/>
      <c r="I67" s="699"/>
      <c r="J67" s="699"/>
      <c r="K67" s="699"/>
      <c r="L67" s="699"/>
      <c r="M67" s="566"/>
    </row>
    <row r="68" spans="1:13" ht="14.25" thickBot="1" x14ac:dyDescent="0.25">
      <c r="A68" s="694" t="s">
        <v>533</v>
      </c>
      <c r="B68" s="695"/>
      <c r="C68" s="695"/>
      <c r="D68" s="695"/>
      <c r="E68" s="695"/>
      <c r="F68" s="695"/>
      <c r="G68" s="695"/>
      <c r="H68" s="695"/>
      <c r="I68" s="695"/>
      <c r="J68" s="30"/>
      <c r="K68" s="30"/>
      <c r="L68" s="598"/>
      <c r="M68" s="567"/>
    </row>
    <row r="69" spans="1:13" ht="21.75" thickBot="1" x14ac:dyDescent="0.25">
      <c r="A69" s="687" t="s">
        <v>109</v>
      </c>
      <c r="B69" s="688"/>
      <c r="C69" s="688"/>
      <c r="D69" s="688"/>
      <c r="E69" s="688"/>
      <c r="F69" s="688"/>
      <c r="G69" s="689"/>
      <c r="H69" s="561" t="s">
        <v>522</v>
      </c>
      <c r="I69" s="597" t="s">
        <v>523</v>
      </c>
      <c r="J69" s="599"/>
    </row>
    <row r="70" spans="1:13" ht="13.5" thickBot="1" x14ac:dyDescent="0.25">
      <c r="A70" s="691"/>
      <c r="B70" s="692"/>
      <c r="C70" s="692"/>
      <c r="D70" s="692"/>
      <c r="E70" s="692"/>
      <c r="F70" s="692"/>
      <c r="G70" s="693"/>
      <c r="H70" s="551"/>
      <c r="I70" s="541"/>
    </row>
    <row r="71" spans="1:13" ht="13.5" thickBot="1" x14ac:dyDescent="0.25">
      <c r="A71" s="687" t="s">
        <v>42</v>
      </c>
      <c r="B71" s="688"/>
      <c r="C71" s="688"/>
      <c r="D71" s="688"/>
      <c r="E71" s="688"/>
      <c r="F71" s="688"/>
      <c r="G71" s="689"/>
      <c r="H71" s="552"/>
      <c r="I71" s="552"/>
    </row>
  </sheetData>
  <mergeCells count="38">
    <mergeCell ref="A70:G70"/>
    <mergeCell ref="A71:G71"/>
    <mergeCell ref="A68:I68"/>
    <mergeCell ref="A1:I1"/>
    <mergeCell ref="A2:I3"/>
    <mergeCell ref="A67:L67"/>
    <mergeCell ref="A47:M47"/>
    <mergeCell ref="H52:I52"/>
    <mergeCell ref="A49:A52"/>
    <mergeCell ref="B49:I49"/>
    <mergeCell ref="B50:B51"/>
    <mergeCell ref="C50:C51"/>
    <mergeCell ref="D50:I50"/>
    <mergeCell ref="B52:C52"/>
    <mergeCell ref="D52:E52"/>
    <mergeCell ref="F52:G52"/>
    <mergeCell ref="A69:G69"/>
    <mergeCell ref="B30:C30"/>
    <mergeCell ref="D30:E30"/>
    <mergeCell ref="F30:G30"/>
    <mergeCell ref="H30:I30"/>
    <mergeCell ref="A27:A30"/>
    <mergeCell ref="B27:I27"/>
    <mergeCell ref="B28:B29"/>
    <mergeCell ref="C28:C29"/>
    <mergeCell ref="D28:I28"/>
    <mergeCell ref="F9:G9"/>
    <mergeCell ref="H9:I9"/>
    <mergeCell ref="A4:M4"/>
    <mergeCell ref="L5:M5"/>
    <mergeCell ref="A6:A9"/>
    <mergeCell ref="B6:I6"/>
    <mergeCell ref="J6:M8"/>
    <mergeCell ref="B7:B8"/>
    <mergeCell ref="C7:C8"/>
    <mergeCell ref="D7:I7"/>
    <mergeCell ref="B9:C9"/>
    <mergeCell ref="D9:E9"/>
  </mergeCells>
  <pageMargins left="0.70866141732283472" right="0.70866141732283472" top="0.74803149606299213" bottom="0.74803149606299213" header="0.31496062992125984" footer="0.31496062992125984"/>
  <pageSetup paperSize="9" scale="92" orientation="portrait" verticalDpi="0" r:id="rId1"/>
  <headerFooter>
    <oddHeader xml:space="preserve">&amp;C
</oddHeader>
  </headerFooter>
  <rowBreaks count="1" manualBreakCount="1">
    <brk id="45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4">
    <tabColor rgb="FF92D050"/>
  </sheetPr>
  <dimension ref="A1:F148"/>
  <sheetViews>
    <sheetView view="pageBreakPreview" zoomScale="85" zoomScaleNormal="100" zoomScaleSheetLayoutView="85" workbookViewId="0">
      <selection sqref="A1:D1"/>
    </sheetView>
  </sheetViews>
  <sheetFormatPr defaultColWidth="9.33203125" defaultRowHeight="12.75" x14ac:dyDescent="0.2"/>
  <cols>
    <col min="1" max="1" width="12.6640625" style="242" customWidth="1"/>
    <col min="2" max="2" width="72" style="243" customWidth="1"/>
    <col min="3" max="3" width="25" style="244" customWidth="1"/>
    <col min="4" max="4" width="20.83203125" style="2" customWidth="1"/>
    <col min="5" max="16384" width="9.33203125" style="2"/>
  </cols>
  <sheetData>
    <row r="1" spans="1:4" s="1" customFormat="1" ht="16.5" customHeight="1" x14ac:dyDescent="0.2">
      <c r="A1" s="702" t="s">
        <v>534</v>
      </c>
      <c r="B1" s="702"/>
      <c r="C1" s="702"/>
      <c r="D1" s="702"/>
    </row>
    <row r="2" spans="1:4" s="1" customFormat="1" ht="16.5" customHeight="1" thickBot="1" x14ac:dyDescent="0.25">
      <c r="A2" s="129"/>
      <c r="B2" s="700"/>
      <c r="C2" s="701"/>
    </row>
    <row r="3" spans="1:4" s="48" customFormat="1" ht="21" customHeight="1" thickBot="1" x14ac:dyDescent="0.25">
      <c r="A3" s="297" t="s">
        <v>49</v>
      </c>
      <c r="B3" s="226" t="s">
        <v>171</v>
      </c>
      <c r="C3" s="228"/>
      <c r="D3" s="337"/>
    </row>
    <row r="4" spans="1:4" s="48" customFormat="1" ht="27" customHeight="1" thickBot="1" x14ac:dyDescent="0.25">
      <c r="A4" s="298" t="s">
        <v>157</v>
      </c>
      <c r="B4" s="296" t="s">
        <v>390</v>
      </c>
      <c r="C4" s="229"/>
      <c r="D4" s="337"/>
    </row>
    <row r="5" spans="1:4" s="49" customFormat="1" ht="15.95" customHeight="1" thickBot="1" x14ac:dyDescent="0.3">
      <c r="A5" s="131"/>
      <c r="B5" s="131"/>
      <c r="C5" s="132"/>
    </row>
    <row r="6" spans="1:4" ht="13.5" thickBot="1" x14ac:dyDescent="0.25">
      <c r="A6" s="250" t="s">
        <v>158</v>
      </c>
      <c r="B6" s="133" t="s">
        <v>43</v>
      </c>
      <c r="C6" s="134" t="s">
        <v>470</v>
      </c>
      <c r="D6" s="341" t="s">
        <v>471</v>
      </c>
    </row>
    <row r="7" spans="1:4" s="43" customFormat="1" ht="12.95" customHeight="1" thickBot="1" x14ac:dyDescent="0.25">
      <c r="A7" s="123" t="s">
        <v>405</v>
      </c>
      <c r="B7" s="124" t="s">
        <v>406</v>
      </c>
      <c r="C7" s="125" t="s">
        <v>407</v>
      </c>
      <c r="D7" s="335" t="s">
        <v>408</v>
      </c>
    </row>
    <row r="8" spans="1:4" s="43" customFormat="1" ht="15.95" customHeight="1" thickBot="1" x14ac:dyDescent="0.25">
      <c r="A8" s="135"/>
      <c r="B8" s="136" t="s">
        <v>44</v>
      </c>
      <c r="C8" s="231"/>
      <c r="D8" s="336"/>
    </row>
    <row r="9" spans="1:4" s="43" customFormat="1" ht="12" customHeight="1" thickBot="1" x14ac:dyDescent="0.25">
      <c r="A9" s="25" t="s">
        <v>10</v>
      </c>
      <c r="B9" s="19" t="s">
        <v>200</v>
      </c>
      <c r="C9" s="170">
        <v>46728916</v>
      </c>
      <c r="D9" s="425">
        <v>50696869</v>
      </c>
    </row>
    <row r="10" spans="1:4" s="50" customFormat="1" ht="12" customHeight="1" x14ac:dyDescent="0.2">
      <c r="A10" s="275" t="s">
        <v>80</v>
      </c>
      <c r="B10" s="259" t="s">
        <v>201</v>
      </c>
      <c r="C10" s="173">
        <v>16802421</v>
      </c>
      <c r="D10" s="173">
        <v>17802421</v>
      </c>
    </row>
    <row r="11" spans="1:4" s="51" customFormat="1" ht="12" customHeight="1" x14ac:dyDescent="0.2">
      <c r="A11" s="276" t="s">
        <v>81</v>
      </c>
      <c r="B11" s="260" t="s">
        <v>202</v>
      </c>
      <c r="C11" s="172">
        <v>17760041</v>
      </c>
      <c r="D11" s="172">
        <v>18874474</v>
      </c>
    </row>
    <row r="12" spans="1:4" s="51" customFormat="1" ht="12" customHeight="1" x14ac:dyDescent="0.2">
      <c r="A12" s="276" t="s">
        <v>82</v>
      </c>
      <c r="B12" s="260" t="s">
        <v>203</v>
      </c>
      <c r="C12" s="172">
        <v>10966454</v>
      </c>
      <c r="D12" s="172">
        <v>10966454</v>
      </c>
    </row>
    <row r="13" spans="1:4" s="51" customFormat="1" ht="12" customHeight="1" x14ac:dyDescent="0.2">
      <c r="A13" s="276" t="s">
        <v>83</v>
      </c>
      <c r="B13" s="260" t="s">
        <v>204</v>
      </c>
      <c r="C13" s="172">
        <v>1200000</v>
      </c>
      <c r="D13" s="172">
        <v>1200000</v>
      </c>
    </row>
    <row r="14" spans="1:4" s="51" customFormat="1" ht="12" customHeight="1" x14ac:dyDescent="0.2">
      <c r="A14" s="276" t="s">
        <v>117</v>
      </c>
      <c r="B14" s="260" t="s">
        <v>205</v>
      </c>
      <c r="C14" s="172"/>
      <c r="D14" s="172">
        <v>1853520</v>
      </c>
    </row>
    <row r="15" spans="1:4" s="50" customFormat="1" ht="12" customHeight="1" thickBot="1" x14ac:dyDescent="0.25">
      <c r="A15" s="277" t="s">
        <v>84</v>
      </c>
      <c r="B15" s="261" t="s">
        <v>206</v>
      </c>
      <c r="C15" s="172"/>
      <c r="D15" s="172"/>
    </row>
    <row r="16" spans="1:4" s="50" customFormat="1" ht="12" customHeight="1" thickBot="1" x14ac:dyDescent="0.25">
      <c r="A16" s="25" t="s">
        <v>11</v>
      </c>
      <c r="B16" s="165" t="s">
        <v>207</v>
      </c>
      <c r="C16" s="170">
        <v>8148149</v>
      </c>
      <c r="D16" s="170">
        <v>27258682</v>
      </c>
    </row>
    <row r="17" spans="1:4" s="50" customFormat="1" ht="12" customHeight="1" x14ac:dyDescent="0.2">
      <c r="A17" s="275" t="s">
        <v>86</v>
      </c>
      <c r="B17" s="259" t="s">
        <v>208</v>
      </c>
      <c r="C17" s="173"/>
      <c r="D17" s="173"/>
    </row>
    <row r="18" spans="1:4" s="50" customFormat="1" ht="12" customHeight="1" x14ac:dyDescent="0.2">
      <c r="A18" s="276" t="s">
        <v>87</v>
      </c>
      <c r="B18" s="260" t="s">
        <v>209</v>
      </c>
      <c r="C18" s="172"/>
      <c r="D18" s="172"/>
    </row>
    <row r="19" spans="1:4" s="50" customFormat="1" ht="12" customHeight="1" x14ac:dyDescent="0.2">
      <c r="A19" s="276" t="s">
        <v>88</v>
      </c>
      <c r="B19" s="260" t="s">
        <v>396</v>
      </c>
      <c r="C19" s="172"/>
      <c r="D19" s="172"/>
    </row>
    <row r="20" spans="1:4" s="50" customFormat="1" ht="12" customHeight="1" x14ac:dyDescent="0.2">
      <c r="A20" s="276" t="s">
        <v>89</v>
      </c>
      <c r="B20" s="260" t="s">
        <v>397</v>
      </c>
      <c r="C20" s="172"/>
      <c r="D20" s="172"/>
    </row>
    <row r="21" spans="1:4" s="50" customFormat="1" ht="12" customHeight="1" x14ac:dyDescent="0.2">
      <c r="A21" s="276" t="s">
        <v>90</v>
      </c>
      <c r="B21" s="260" t="s">
        <v>210</v>
      </c>
      <c r="C21" s="172">
        <v>8148149</v>
      </c>
      <c r="D21" s="172">
        <v>27208452</v>
      </c>
    </row>
    <row r="22" spans="1:4" s="51" customFormat="1" ht="12" customHeight="1" thickBot="1" x14ac:dyDescent="0.25">
      <c r="A22" s="277" t="s">
        <v>99</v>
      </c>
      <c r="B22" s="261" t="s">
        <v>211</v>
      </c>
      <c r="C22" s="174"/>
      <c r="D22" s="174"/>
    </row>
    <row r="23" spans="1:4" s="51" customFormat="1" ht="12" customHeight="1" thickBot="1" x14ac:dyDescent="0.25">
      <c r="A23" s="25" t="s">
        <v>12</v>
      </c>
      <c r="B23" s="19" t="s">
        <v>212</v>
      </c>
      <c r="C23" s="170">
        <v>1351289</v>
      </c>
      <c r="D23" s="170">
        <v>127193144</v>
      </c>
    </row>
    <row r="24" spans="1:4" s="51" customFormat="1" ht="12" customHeight="1" x14ac:dyDescent="0.2">
      <c r="A24" s="275" t="s">
        <v>69</v>
      </c>
      <c r="B24" s="259" t="s">
        <v>213</v>
      </c>
      <c r="C24" s="173"/>
      <c r="D24" s="173"/>
    </row>
    <row r="25" spans="1:4" s="50" customFormat="1" ht="12" customHeight="1" x14ac:dyDescent="0.2">
      <c r="A25" s="276" t="s">
        <v>70</v>
      </c>
      <c r="B25" s="260" t="s">
        <v>214</v>
      </c>
      <c r="C25" s="172"/>
      <c r="D25" s="172"/>
    </row>
    <row r="26" spans="1:4" s="51" customFormat="1" ht="12" customHeight="1" x14ac:dyDescent="0.2">
      <c r="A26" s="276" t="s">
        <v>71</v>
      </c>
      <c r="B26" s="260" t="s">
        <v>398</v>
      </c>
      <c r="C26" s="172"/>
      <c r="D26" s="172"/>
    </row>
    <row r="27" spans="1:4" s="51" customFormat="1" ht="12" customHeight="1" x14ac:dyDescent="0.2">
      <c r="A27" s="276" t="s">
        <v>72</v>
      </c>
      <c r="B27" s="260" t="s">
        <v>399</v>
      </c>
      <c r="C27" s="172"/>
      <c r="D27" s="172"/>
    </row>
    <row r="28" spans="1:4" s="51" customFormat="1" ht="12" customHeight="1" x14ac:dyDescent="0.2">
      <c r="A28" s="276" t="s">
        <v>125</v>
      </c>
      <c r="B28" s="260" t="s">
        <v>215</v>
      </c>
      <c r="C28" s="172">
        <v>1351289</v>
      </c>
      <c r="D28" s="172">
        <v>127913144</v>
      </c>
    </row>
    <row r="29" spans="1:4" s="51" customFormat="1" ht="12" customHeight="1" thickBot="1" x14ac:dyDescent="0.25">
      <c r="A29" s="277" t="s">
        <v>126</v>
      </c>
      <c r="B29" s="261" t="s">
        <v>216</v>
      </c>
      <c r="C29" s="174"/>
      <c r="D29" s="174">
        <v>81491145</v>
      </c>
    </row>
    <row r="30" spans="1:4" s="51" customFormat="1" ht="12" customHeight="1" thickBot="1" x14ac:dyDescent="0.25">
      <c r="A30" s="25" t="s">
        <v>127</v>
      </c>
      <c r="B30" s="19" t="s">
        <v>217</v>
      </c>
      <c r="C30" s="176">
        <v>11200000</v>
      </c>
      <c r="D30" s="176">
        <v>10537237</v>
      </c>
    </row>
    <row r="31" spans="1:4" s="51" customFormat="1" ht="12" customHeight="1" x14ac:dyDescent="0.2">
      <c r="A31" s="275" t="s">
        <v>218</v>
      </c>
      <c r="B31" s="259" t="s">
        <v>224</v>
      </c>
      <c r="C31" s="254">
        <v>9150000</v>
      </c>
      <c r="D31" s="254">
        <v>8342059</v>
      </c>
    </row>
    <row r="32" spans="1:4" s="51" customFormat="1" ht="12" customHeight="1" x14ac:dyDescent="0.2">
      <c r="A32" s="276" t="s">
        <v>219</v>
      </c>
      <c r="B32" s="260" t="s">
        <v>225</v>
      </c>
      <c r="C32" s="172"/>
      <c r="D32" s="172"/>
    </row>
    <row r="33" spans="1:4" s="51" customFormat="1" ht="12" customHeight="1" x14ac:dyDescent="0.2">
      <c r="A33" s="276" t="s">
        <v>220</v>
      </c>
      <c r="B33" s="260" t="s">
        <v>226</v>
      </c>
      <c r="C33" s="172">
        <v>9150000</v>
      </c>
      <c r="D33" s="172">
        <v>8342059</v>
      </c>
    </row>
    <row r="34" spans="1:4" s="51" customFormat="1" ht="12" customHeight="1" x14ac:dyDescent="0.2">
      <c r="A34" s="276" t="s">
        <v>221</v>
      </c>
      <c r="B34" s="260" t="s">
        <v>227</v>
      </c>
      <c r="C34" s="172">
        <v>2000000</v>
      </c>
      <c r="D34" s="172">
        <v>2179181</v>
      </c>
    </row>
    <row r="35" spans="1:4" s="51" customFormat="1" ht="12" customHeight="1" x14ac:dyDescent="0.2">
      <c r="A35" s="276" t="s">
        <v>222</v>
      </c>
      <c r="B35" s="260" t="s">
        <v>228</v>
      </c>
      <c r="C35" s="172"/>
      <c r="D35" s="172"/>
    </row>
    <row r="36" spans="1:4" s="51" customFormat="1" ht="12" customHeight="1" thickBot="1" x14ac:dyDescent="0.25">
      <c r="A36" s="277" t="s">
        <v>223</v>
      </c>
      <c r="B36" s="261" t="s">
        <v>229</v>
      </c>
      <c r="C36" s="174">
        <v>50000</v>
      </c>
      <c r="D36" s="174">
        <v>15997</v>
      </c>
    </row>
    <row r="37" spans="1:4" s="51" customFormat="1" ht="12" customHeight="1" thickBot="1" x14ac:dyDescent="0.25">
      <c r="A37" s="25" t="s">
        <v>14</v>
      </c>
      <c r="B37" s="19" t="s">
        <v>230</v>
      </c>
      <c r="C37" s="170">
        <v>12786000</v>
      </c>
      <c r="D37" s="170">
        <f>SUM(D38:D47)</f>
        <v>19081463</v>
      </c>
    </row>
    <row r="38" spans="1:4" s="51" customFormat="1" ht="12" customHeight="1" x14ac:dyDescent="0.2">
      <c r="A38" s="275" t="s">
        <v>73</v>
      </c>
      <c r="B38" s="259" t="s">
        <v>233</v>
      </c>
      <c r="C38" s="173">
        <v>12000000</v>
      </c>
      <c r="D38" s="173">
        <v>15052830</v>
      </c>
    </row>
    <row r="39" spans="1:4" s="51" customFormat="1" ht="12" customHeight="1" x14ac:dyDescent="0.2">
      <c r="A39" s="276" t="s">
        <v>74</v>
      </c>
      <c r="B39" s="260" t="s">
        <v>234</v>
      </c>
      <c r="C39" s="172"/>
      <c r="D39" s="172">
        <v>12598</v>
      </c>
    </row>
    <row r="40" spans="1:4" s="51" customFormat="1" ht="12" customHeight="1" x14ac:dyDescent="0.2">
      <c r="A40" s="276" t="s">
        <v>75</v>
      </c>
      <c r="B40" s="260" t="s">
        <v>235</v>
      </c>
      <c r="C40" s="172">
        <v>300000</v>
      </c>
      <c r="D40" s="172">
        <v>336855</v>
      </c>
    </row>
    <row r="41" spans="1:4" s="51" customFormat="1" ht="12" customHeight="1" x14ac:dyDescent="0.2">
      <c r="A41" s="276" t="s">
        <v>129</v>
      </c>
      <c r="B41" s="260" t="s">
        <v>236</v>
      </c>
      <c r="C41" s="172">
        <v>436000</v>
      </c>
      <c r="D41" s="172">
        <v>471000</v>
      </c>
    </row>
    <row r="42" spans="1:4" s="51" customFormat="1" ht="12" customHeight="1" x14ac:dyDescent="0.2">
      <c r="A42" s="276" t="s">
        <v>130</v>
      </c>
      <c r="B42" s="260" t="s">
        <v>237</v>
      </c>
      <c r="C42" s="172"/>
      <c r="D42" s="172"/>
    </row>
    <row r="43" spans="1:4" s="51" customFormat="1" ht="12" customHeight="1" x14ac:dyDescent="0.2">
      <c r="A43" s="276" t="s">
        <v>131</v>
      </c>
      <c r="B43" s="260" t="s">
        <v>238</v>
      </c>
      <c r="C43" s="172"/>
      <c r="D43" s="172">
        <v>2589722</v>
      </c>
    </row>
    <row r="44" spans="1:4" s="51" customFormat="1" ht="12" customHeight="1" x14ac:dyDescent="0.2">
      <c r="A44" s="276" t="s">
        <v>132</v>
      </c>
      <c r="B44" s="260" t="s">
        <v>239</v>
      </c>
      <c r="C44" s="172"/>
      <c r="D44" s="172">
        <v>559000</v>
      </c>
    </row>
    <row r="45" spans="1:4" s="51" customFormat="1" ht="12" customHeight="1" x14ac:dyDescent="0.2">
      <c r="A45" s="276" t="s">
        <v>133</v>
      </c>
      <c r="B45" s="260" t="s">
        <v>240</v>
      </c>
      <c r="C45" s="172">
        <v>50000</v>
      </c>
      <c r="D45" s="172">
        <v>402</v>
      </c>
    </row>
    <row r="46" spans="1:4" s="51" customFormat="1" ht="12" customHeight="1" x14ac:dyDescent="0.2">
      <c r="A46" s="276" t="s">
        <v>231</v>
      </c>
      <c r="B46" s="260" t="s">
        <v>241</v>
      </c>
      <c r="C46" s="175">
        <v>0</v>
      </c>
      <c r="D46" s="175"/>
    </row>
    <row r="47" spans="1:4" s="51" customFormat="1" ht="12" customHeight="1" thickBot="1" x14ac:dyDescent="0.25">
      <c r="A47" s="277" t="s">
        <v>232</v>
      </c>
      <c r="B47" s="261" t="s">
        <v>242</v>
      </c>
      <c r="C47" s="248">
        <v>0</v>
      </c>
      <c r="D47" s="248">
        <v>59056</v>
      </c>
    </row>
    <row r="48" spans="1:4" s="51" customFormat="1" ht="12" customHeight="1" thickBot="1" x14ac:dyDescent="0.25">
      <c r="A48" s="25" t="s">
        <v>15</v>
      </c>
      <c r="B48" s="19" t="s">
        <v>243</v>
      </c>
      <c r="C48" s="170"/>
      <c r="D48" s="170">
        <v>2555118</v>
      </c>
    </row>
    <row r="49" spans="1:4" s="51" customFormat="1" ht="12" customHeight="1" x14ac:dyDescent="0.2">
      <c r="A49" s="275" t="s">
        <v>76</v>
      </c>
      <c r="B49" s="259" t="s">
        <v>247</v>
      </c>
      <c r="C49" s="283"/>
      <c r="D49" s="283"/>
    </row>
    <row r="50" spans="1:4" s="51" customFormat="1" ht="12" customHeight="1" x14ac:dyDescent="0.2">
      <c r="A50" s="276" t="s">
        <v>77</v>
      </c>
      <c r="B50" s="260" t="s">
        <v>248</v>
      </c>
      <c r="C50" s="175"/>
      <c r="D50" s="175">
        <v>2500000</v>
      </c>
    </row>
    <row r="51" spans="1:4" s="51" customFormat="1" ht="12" customHeight="1" x14ac:dyDescent="0.2">
      <c r="A51" s="276" t="s">
        <v>244</v>
      </c>
      <c r="B51" s="260" t="s">
        <v>249</v>
      </c>
      <c r="C51" s="175"/>
      <c r="D51" s="175">
        <v>55118</v>
      </c>
    </row>
    <row r="52" spans="1:4" s="51" customFormat="1" ht="12" customHeight="1" x14ac:dyDescent="0.2">
      <c r="A52" s="276" t="s">
        <v>245</v>
      </c>
      <c r="B52" s="260" t="s">
        <v>250</v>
      </c>
      <c r="C52" s="175"/>
      <c r="D52" s="175"/>
    </row>
    <row r="53" spans="1:4" s="51" customFormat="1" ht="12" customHeight="1" thickBot="1" x14ac:dyDescent="0.25">
      <c r="A53" s="277" t="s">
        <v>246</v>
      </c>
      <c r="B53" s="261" t="s">
        <v>251</v>
      </c>
      <c r="C53" s="248"/>
      <c r="D53" s="248"/>
    </row>
    <row r="54" spans="1:4" s="51" customFormat="1" ht="12" customHeight="1" thickBot="1" x14ac:dyDescent="0.25">
      <c r="A54" s="25" t="s">
        <v>134</v>
      </c>
      <c r="B54" s="19" t="s">
        <v>252</v>
      </c>
      <c r="C54" s="170">
        <v>36000</v>
      </c>
      <c r="D54" s="170">
        <v>2086000</v>
      </c>
    </row>
    <row r="55" spans="1:4" s="51" customFormat="1" ht="12" customHeight="1" x14ac:dyDescent="0.2">
      <c r="A55" s="275" t="s">
        <v>78</v>
      </c>
      <c r="B55" s="259" t="s">
        <v>253</v>
      </c>
      <c r="C55" s="173"/>
      <c r="D55" s="173"/>
    </row>
    <row r="56" spans="1:4" s="51" customFormat="1" ht="12" customHeight="1" x14ac:dyDescent="0.2">
      <c r="A56" s="276" t="s">
        <v>79</v>
      </c>
      <c r="B56" s="260" t="s">
        <v>400</v>
      </c>
      <c r="C56" s="172"/>
      <c r="D56" s="172"/>
    </row>
    <row r="57" spans="1:4" s="51" customFormat="1" ht="12" customHeight="1" x14ac:dyDescent="0.2">
      <c r="A57" s="276" t="s">
        <v>256</v>
      </c>
      <c r="B57" s="260" t="s">
        <v>254</v>
      </c>
      <c r="C57" s="172">
        <v>36000</v>
      </c>
      <c r="D57" s="172">
        <v>36000</v>
      </c>
    </row>
    <row r="58" spans="1:4" s="51" customFormat="1" ht="12" customHeight="1" thickBot="1" x14ac:dyDescent="0.25">
      <c r="A58" s="277" t="s">
        <v>257</v>
      </c>
      <c r="B58" s="261" t="s">
        <v>255</v>
      </c>
      <c r="C58" s="174"/>
      <c r="D58" s="174"/>
    </row>
    <row r="59" spans="1:4" s="51" customFormat="1" ht="12" customHeight="1" thickBot="1" x14ac:dyDescent="0.25">
      <c r="A59" s="25" t="s">
        <v>17</v>
      </c>
      <c r="B59" s="165" t="s">
        <v>258</v>
      </c>
      <c r="C59" s="170"/>
      <c r="D59" s="170">
        <v>2960071</v>
      </c>
    </row>
    <row r="60" spans="1:4" s="51" customFormat="1" ht="12" customHeight="1" x14ac:dyDescent="0.2">
      <c r="A60" s="275" t="s">
        <v>135</v>
      </c>
      <c r="B60" s="259" t="s">
        <v>260</v>
      </c>
      <c r="C60" s="175"/>
      <c r="D60" s="175"/>
    </row>
    <row r="61" spans="1:4" s="51" customFormat="1" ht="12" customHeight="1" x14ac:dyDescent="0.2">
      <c r="A61" s="276" t="s">
        <v>136</v>
      </c>
      <c r="B61" s="260" t="s">
        <v>401</v>
      </c>
      <c r="C61" s="175"/>
      <c r="D61" s="175"/>
    </row>
    <row r="62" spans="1:4" s="51" customFormat="1" ht="12" customHeight="1" x14ac:dyDescent="0.2">
      <c r="A62" s="276" t="s">
        <v>175</v>
      </c>
      <c r="B62" s="260" t="s">
        <v>261</v>
      </c>
      <c r="C62" s="175"/>
      <c r="D62" s="175">
        <v>2960071</v>
      </c>
    </row>
    <row r="63" spans="1:4" s="51" customFormat="1" ht="12" customHeight="1" thickBot="1" x14ac:dyDescent="0.25">
      <c r="A63" s="277" t="s">
        <v>259</v>
      </c>
      <c r="B63" s="261" t="s">
        <v>262</v>
      </c>
      <c r="C63" s="175"/>
      <c r="D63" s="175"/>
    </row>
    <row r="64" spans="1:4" s="51" customFormat="1" ht="12" customHeight="1" thickBot="1" x14ac:dyDescent="0.25">
      <c r="A64" s="25" t="s">
        <v>18</v>
      </c>
      <c r="B64" s="19" t="s">
        <v>263</v>
      </c>
      <c r="C64" s="176">
        <v>80250354</v>
      </c>
      <c r="D64" s="176">
        <v>242368584</v>
      </c>
    </row>
    <row r="65" spans="1:4" s="51" customFormat="1" ht="12" customHeight="1" thickBot="1" x14ac:dyDescent="0.2">
      <c r="A65" s="278" t="s">
        <v>385</v>
      </c>
      <c r="B65" s="165" t="s">
        <v>265</v>
      </c>
      <c r="C65" s="170"/>
      <c r="D65" s="170"/>
    </row>
    <row r="66" spans="1:4" s="51" customFormat="1" ht="12" customHeight="1" x14ac:dyDescent="0.2">
      <c r="A66" s="275" t="s">
        <v>298</v>
      </c>
      <c r="B66" s="259" t="s">
        <v>266</v>
      </c>
      <c r="C66" s="175"/>
      <c r="D66" s="175"/>
    </row>
    <row r="67" spans="1:4" s="51" customFormat="1" ht="12" customHeight="1" x14ac:dyDescent="0.2">
      <c r="A67" s="276" t="s">
        <v>307</v>
      </c>
      <c r="B67" s="260" t="s">
        <v>267</v>
      </c>
      <c r="C67" s="175"/>
      <c r="D67" s="175"/>
    </row>
    <row r="68" spans="1:4" s="51" customFormat="1" ht="12" customHeight="1" thickBot="1" x14ac:dyDescent="0.25">
      <c r="A68" s="277" t="s">
        <v>308</v>
      </c>
      <c r="B68" s="263" t="s">
        <v>268</v>
      </c>
      <c r="C68" s="175"/>
      <c r="D68" s="175"/>
    </row>
    <row r="69" spans="1:4" s="51" customFormat="1" ht="12" customHeight="1" thickBot="1" x14ac:dyDescent="0.2">
      <c r="A69" s="278" t="s">
        <v>269</v>
      </c>
      <c r="B69" s="165" t="s">
        <v>270</v>
      </c>
      <c r="C69" s="170"/>
      <c r="D69" s="170"/>
    </row>
    <row r="70" spans="1:4" s="51" customFormat="1" ht="12" customHeight="1" x14ac:dyDescent="0.2">
      <c r="A70" s="275" t="s">
        <v>118</v>
      </c>
      <c r="B70" s="259" t="s">
        <v>271</v>
      </c>
      <c r="C70" s="175"/>
      <c r="D70" s="175"/>
    </row>
    <row r="71" spans="1:4" s="51" customFormat="1" ht="12" customHeight="1" x14ac:dyDescent="0.2">
      <c r="A71" s="276" t="s">
        <v>119</v>
      </c>
      <c r="B71" s="260" t="s">
        <v>272</v>
      </c>
      <c r="C71" s="175"/>
      <c r="D71" s="175"/>
    </row>
    <row r="72" spans="1:4" s="51" customFormat="1" ht="12" customHeight="1" x14ac:dyDescent="0.2">
      <c r="A72" s="276" t="s">
        <v>299</v>
      </c>
      <c r="B72" s="260" t="s">
        <v>273</v>
      </c>
      <c r="C72" s="175"/>
      <c r="D72" s="175"/>
    </row>
    <row r="73" spans="1:4" s="51" customFormat="1" ht="12" customHeight="1" thickBot="1" x14ac:dyDescent="0.25">
      <c r="A73" s="277" t="s">
        <v>300</v>
      </c>
      <c r="B73" s="261" t="s">
        <v>274</v>
      </c>
      <c r="C73" s="175"/>
      <c r="D73" s="175"/>
    </row>
    <row r="74" spans="1:4" s="51" customFormat="1" ht="12" customHeight="1" thickBot="1" x14ac:dyDescent="0.2">
      <c r="A74" s="278" t="s">
        <v>275</v>
      </c>
      <c r="B74" s="165" t="s">
        <v>276</v>
      </c>
      <c r="C74" s="170">
        <v>22403455</v>
      </c>
      <c r="D74" s="170">
        <v>22943015</v>
      </c>
    </row>
    <row r="75" spans="1:4" s="51" customFormat="1" ht="12" customHeight="1" x14ac:dyDescent="0.2">
      <c r="A75" s="275" t="s">
        <v>301</v>
      </c>
      <c r="B75" s="259" t="s">
        <v>277</v>
      </c>
      <c r="C75" s="175">
        <v>22403455</v>
      </c>
      <c r="D75" s="175">
        <v>22943015</v>
      </c>
    </row>
    <row r="76" spans="1:4" s="51" customFormat="1" ht="12" customHeight="1" thickBot="1" x14ac:dyDescent="0.25">
      <c r="A76" s="277" t="s">
        <v>302</v>
      </c>
      <c r="B76" s="261" t="s">
        <v>278</v>
      </c>
      <c r="C76" s="175"/>
      <c r="D76" s="175"/>
    </row>
    <row r="77" spans="1:4" s="50" customFormat="1" ht="12" customHeight="1" thickBot="1" x14ac:dyDescent="0.2">
      <c r="A77" s="278" t="s">
        <v>279</v>
      </c>
      <c r="B77" s="165" t="s">
        <v>280</v>
      </c>
      <c r="C77" s="170"/>
      <c r="D77" s="170">
        <v>1640069</v>
      </c>
    </row>
    <row r="78" spans="1:4" s="51" customFormat="1" ht="12" customHeight="1" x14ac:dyDescent="0.2">
      <c r="A78" s="275" t="s">
        <v>303</v>
      </c>
      <c r="B78" s="259" t="s">
        <v>281</v>
      </c>
      <c r="C78" s="175"/>
      <c r="D78" s="175">
        <v>1640069</v>
      </c>
    </row>
    <row r="79" spans="1:4" s="51" customFormat="1" ht="12" customHeight="1" x14ac:dyDescent="0.2">
      <c r="A79" s="276" t="s">
        <v>304</v>
      </c>
      <c r="B79" s="260" t="s">
        <v>282</v>
      </c>
      <c r="C79" s="175"/>
      <c r="D79" s="175"/>
    </row>
    <row r="80" spans="1:4" s="51" customFormat="1" ht="12" customHeight="1" thickBot="1" x14ac:dyDescent="0.25">
      <c r="A80" s="277" t="s">
        <v>305</v>
      </c>
      <c r="B80" s="261" t="s">
        <v>283</v>
      </c>
      <c r="C80" s="175"/>
      <c r="D80" s="175"/>
    </row>
    <row r="81" spans="1:5" s="51" customFormat="1" ht="12" customHeight="1" thickBot="1" x14ac:dyDescent="0.2">
      <c r="A81" s="278" t="s">
        <v>284</v>
      </c>
      <c r="B81" s="165" t="s">
        <v>306</v>
      </c>
      <c r="C81" s="170"/>
      <c r="D81" s="170"/>
    </row>
    <row r="82" spans="1:5" s="51" customFormat="1" ht="12" customHeight="1" x14ac:dyDescent="0.2">
      <c r="A82" s="279" t="s">
        <v>285</v>
      </c>
      <c r="B82" s="259" t="s">
        <v>286</v>
      </c>
      <c r="C82" s="175"/>
      <c r="D82" s="175"/>
    </row>
    <row r="83" spans="1:5" s="51" customFormat="1" ht="12" customHeight="1" x14ac:dyDescent="0.2">
      <c r="A83" s="280" t="s">
        <v>287</v>
      </c>
      <c r="B83" s="260" t="s">
        <v>288</v>
      </c>
      <c r="C83" s="175"/>
      <c r="D83" s="175"/>
    </row>
    <row r="84" spans="1:5" s="51" customFormat="1" ht="12" customHeight="1" x14ac:dyDescent="0.2">
      <c r="A84" s="280" t="s">
        <v>289</v>
      </c>
      <c r="B84" s="260" t="s">
        <v>290</v>
      </c>
      <c r="C84" s="175"/>
      <c r="D84" s="175"/>
    </row>
    <row r="85" spans="1:5" s="50" customFormat="1" ht="12" customHeight="1" thickBot="1" x14ac:dyDescent="0.25">
      <c r="A85" s="281" t="s">
        <v>291</v>
      </c>
      <c r="B85" s="261" t="s">
        <v>292</v>
      </c>
      <c r="C85" s="175"/>
      <c r="D85" s="175"/>
    </row>
    <row r="86" spans="1:5" s="50" customFormat="1" ht="12" customHeight="1" thickBot="1" x14ac:dyDescent="0.2">
      <c r="A86" s="278" t="s">
        <v>293</v>
      </c>
      <c r="B86" s="165" t="s">
        <v>294</v>
      </c>
      <c r="C86" s="284"/>
      <c r="D86" s="284"/>
    </row>
    <row r="87" spans="1:5" s="50" customFormat="1" ht="12" customHeight="1" thickBot="1" x14ac:dyDescent="0.2">
      <c r="A87" s="278" t="s">
        <v>295</v>
      </c>
      <c r="B87" s="267" t="s">
        <v>296</v>
      </c>
      <c r="C87" s="176">
        <v>22403455</v>
      </c>
      <c r="D87" s="176">
        <v>24583084</v>
      </c>
    </row>
    <row r="88" spans="1:5" s="50" customFormat="1" ht="12" customHeight="1" thickBot="1" x14ac:dyDescent="0.2">
      <c r="A88" s="278" t="s">
        <v>309</v>
      </c>
      <c r="B88" s="460" t="s">
        <v>392</v>
      </c>
      <c r="C88" s="458">
        <v>102653809</v>
      </c>
      <c r="D88" s="176">
        <v>266951668</v>
      </c>
    </row>
    <row r="89" spans="1:5" s="43" customFormat="1" ht="16.5" customHeight="1" thickBot="1" x14ac:dyDescent="0.25">
      <c r="A89" s="140"/>
      <c r="B89" s="399" t="s">
        <v>46</v>
      </c>
      <c r="C89" s="374"/>
      <c r="D89" s="400"/>
    </row>
    <row r="90" spans="1:5" s="52" customFormat="1" ht="12" customHeight="1" thickBot="1" x14ac:dyDescent="0.2">
      <c r="A90" s="21" t="s">
        <v>56</v>
      </c>
      <c r="B90" s="396" t="s">
        <v>39</v>
      </c>
      <c r="C90" s="397" t="s">
        <v>468</v>
      </c>
      <c r="D90" s="398" t="s">
        <v>472</v>
      </c>
    </row>
    <row r="91" spans="1:5" ht="12" customHeight="1" thickBot="1" x14ac:dyDescent="0.2">
      <c r="A91" s="25" t="s">
        <v>405</v>
      </c>
      <c r="B91" s="26" t="s">
        <v>406</v>
      </c>
      <c r="C91" s="27" t="s">
        <v>407</v>
      </c>
      <c r="D91" s="339" t="s">
        <v>408</v>
      </c>
    </row>
    <row r="92" spans="1:5" ht="12" customHeight="1" thickBot="1" x14ac:dyDescent="0.3">
      <c r="A92" s="20" t="s">
        <v>10</v>
      </c>
      <c r="B92" s="24" t="s">
        <v>312</v>
      </c>
      <c r="C92" s="169">
        <f>SUM(C93:C97)</f>
        <v>36108152</v>
      </c>
      <c r="D92" s="169">
        <f>SUM(D93:D97)</f>
        <v>52025600</v>
      </c>
      <c r="E92" s="326"/>
    </row>
    <row r="93" spans="1:5" ht="12" customHeight="1" x14ac:dyDescent="0.25">
      <c r="A93" s="16" t="s">
        <v>80</v>
      </c>
      <c r="B93" s="343" t="s">
        <v>40</v>
      </c>
      <c r="C93" s="171">
        <v>7765400</v>
      </c>
      <c r="D93" s="171">
        <v>15717728</v>
      </c>
      <c r="E93" s="326"/>
    </row>
    <row r="94" spans="1:5" ht="12" customHeight="1" x14ac:dyDescent="0.25">
      <c r="A94" s="13" t="s">
        <v>81</v>
      </c>
      <c r="B94" s="344" t="s">
        <v>137</v>
      </c>
      <c r="C94" s="172">
        <v>1231453</v>
      </c>
      <c r="D94" s="172">
        <v>2372994</v>
      </c>
      <c r="E94" s="326"/>
    </row>
    <row r="95" spans="1:5" ht="12" customHeight="1" x14ac:dyDescent="0.25">
      <c r="A95" s="13" t="s">
        <v>82</v>
      </c>
      <c r="B95" s="344" t="s">
        <v>110</v>
      </c>
      <c r="C95" s="174">
        <v>17958699</v>
      </c>
      <c r="D95" s="174">
        <v>20056379</v>
      </c>
      <c r="E95" s="326"/>
    </row>
    <row r="96" spans="1:5" ht="12" customHeight="1" x14ac:dyDescent="0.25">
      <c r="A96" s="13" t="s">
        <v>83</v>
      </c>
      <c r="B96" s="352" t="s">
        <v>138</v>
      </c>
      <c r="C96" s="174">
        <v>6937000</v>
      </c>
      <c r="D96" s="174">
        <v>8761400</v>
      </c>
      <c r="E96" s="326"/>
    </row>
    <row r="97" spans="1:5" ht="12" customHeight="1" x14ac:dyDescent="0.25">
      <c r="A97" s="13" t="s">
        <v>94</v>
      </c>
      <c r="B97" s="17" t="s">
        <v>139</v>
      </c>
      <c r="C97" s="174">
        <v>2215600</v>
      </c>
      <c r="D97" s="174">
        <v>5117099</v>
      </c>
      <c r="E97" s="326"/>
    </row>
    <row r="98" spans="1:5" ht="12" customHeight="1" x14ac:dyDescent="0.25">
      <c r="A98" s="13" t="s">
        <v>84</v>
      </c>
      <c r="B98" s="344" t="s">
        <v>313</v>
      </c>
      <c r="C98" s="174"/>
      <c r="D98" s="174"/>
      <c r="E98" s="326"/>
    </row>
    <row r="99" spans="1:5" ht="12" customHeight="1" x14ac:dyDescent="0.25">
      <c r="A99" s="13" t="s">
        <v>85</v>
      </c>
      <c r="B99" s="353" t="s">
        <v>314</v>
      </c>
      <c r="C99" s="174"/>
      <c r="D99" s="174"/>
      <c r="E99" s="326"/>
    </row>
    <row r="100" spans="1:5" ht="12" customHeight="1" x14ac:dyDescent="0.25">
      <c r="A100" s="13" t="s">
        <v>95</v>
      </c>
      <c r="B100" s="354" t="s">
        <v>315</v>
      </c>
      <c r="C100" s="174"/>
      <c r="D100" s="174"/>
      <c r="E100" s="326"/>
    </row>
    <row r="101" spans="1:5" ht="12" customHeight="1" x14ac:dyDescent="0.25">
      <c r="A101" s="13" t="s">
        <v>96</v>
      </c>
      <c r="B101" s="354" t="s">
        <v>316</v>
      </c>
      <c r="C101" s="174"/>
      <c r="D101" s="174"/>
      <c r="E101" s="326"/>
    </row>
    <row r="102" spans="1:5" ht="12" customHeight="1" x14ac:dyDescent="0.25">
      <c r="A102" s="13" t="s">
        <v>97</v>
      </c>
      <c r="B102" s="353" t="s">
        <v>317</v>
      </c>
      <c r="C102" s="174"/>
      <c r="D102" s="174"/>
      <c r="E102" s="326"/>
    </row>
    <row r="103" spans="1:5" ht="12" customHeight="1" x14ac:dyDescent="0.25">
      <c r="A103" s="13" t="s">
        <v>98</v>
      </c>
      <c r="B103" s="353" t="s">
        <v>318</v>
      </c>
      <c r="C103" s="174"/>
      <c r="D103" s="174"/>
      <c r="E103" s="326"/>
    </row>
    <row r="104" spans="1:5" ht="12" customHeight="1" x14ac:dyDescent="0.25">
      <c r="A104" s="13" t="s">
        <v>100</v>
      </c>
      <c r="B104" s="354" t="s">
        <v>319</v>
      </c>
      <c r="C104" s="174"/>
      <c r="D104" s="174"/>
      <c r="E104" s="326"/>
    </row>
    <row r="105" spans="1:5" ht="12" customHeight="1" x14ac:dyDescent="0.25">
      <c r="A105" s="12" t="s">
        <v>140</v>
      </c>
      <c r="B105" s="355" t="s">
        <v>320</v>
      </c>
      <c r="C105" s="174"/>
      <c r="D105" s="174"/>
      <c r="E105" s="326"/>
    </row>
    <row r="106" spans="1:5" ht="12" customHeight="1" x14ac:dyDescent="0.25">
      <c r="A106" s="13" t="s">
        <v>310</v>
      </c>
      <c r="B106" s="355" t="s">
        <v>321</v>
      </c>
      <c r="C106" s="174"/>
      <c r="D106" s="174"/>
      <c r="E106" s="326"/>
    </row>
    <row r="107" spans="1:5" ht="12" customHeight="1" thickBot="1" x14ac:dyDescent="0.3">
      <c r="A107" s="428" t="s">
        <v>311</v>
      </c>
      <c r="B107" s="471" t="s">
        <v>322</v>
      </c>
      <c r="C107" s="426">
        <v>0</v>
      </c>
      <c r="D107" s="426"/>
      <c r="E107" s="326"/>
    </row>
    <row r="108" spans="1:5" ht="12" customHeight="1" thickBot="1" x14ac:dyDescent="0.3">
      <c r="A108" s="472" t="s">
        <v>467</v>
      </c>
      <c r="B108" s="473" t="s">
        <v>466</v>
      </c>
      <c r="C108" s="474"/>
      <c r="D108" s="475"/>
      <c r="E108" s="326"/>
    </row>
    <row r="109" spans="1:5" ht="12" customHeight="1" thickBot="1" x14ac:dyDescent="0.3">
      <c r="A109" s="482" t="s">
        <v>11</v>
      </c>
      <c r="B109" s="481" t="s">
        <v>323</v>
      </c>
      <c r="C109" s="332">
        <f>SUM(C110:C112)</f>
        <v>38946560</v>
      </c>
      <c r="D109" s="170">
        <f>SUM(D110:D112)</f>
        <v>84923034</v>
      </c>
      <c r="E109" s="326"/>
    </row>
    <row r="110" spans="1:5" ht="12" customHeight="1" x14ac:dyDescent="0.25">
      <c r="A110" s="493" t="s">
        <v>86</v>
      </c>
      <c r="B110" s="497" t="s">
        <v>174</v>
      </c>
      <c r="C110" s="479">
        <v>17450000</v>
      </c>
      <c r="D110" s="479">
        <v>57675098</v>
      </c>
      <c r="E110" s="326"/>
    </row>
    <row r="111" spans="1:5" ht="12" customHeight="1" x14ac:dyDescent="0.25">
      <c r="A111" s="485" t="s">
        <v>87</v>
      </c>
      <c r="B111" s="484" t="s">
        <v>327</v>
      </c>
      <c r="C111" s="158"/>
      <c r="D111" s="478"/>
      <c r="E111" s="326"/>
    </row>
    <row r="112" spans="1:5" ht="12" customHeight="1" x14ac:dyDescent="0.25">
      <c r="A112" s="485" t="s">
        <v>88</v>
      </c>
      <c r="B112" s="484" t="s">
        <v>141</v>
      </c>
      <c r="C112" s="158">
        <v>21496560</v>
      </c>
      <c r="D112" s="158">
        <v>27247936</v>
      </c>
      <c r="E112" s="326"/>
    </row>
    <row r="113" spans="1:5" ht="12" customHeight="1" x14ac:dyDescent="0.25">
      <c r="A113" s="485" t="s">
        <v>89</v>
      </c>
      <c r="B113" s="484" t="s">
        <v>328</v>
      </c>
      <c r="C113" s="480"/>
      <c r="D113" s="158"/>
      <c r="E113" s="326"/>
    </row>
    <row r="114" spans="1:5" ht="12" customHeight="1" x14ac:dyDescent="0.25">
      <c r="A114" s="485" t="s">
        <v>90</v>
      </c>
      <c r="B114" s="498" t="s">
        <v>176</v>
      </c>
      <c r="C114" s="158"/>
      <c r="D114" s="158"/>
      <c r="E114" s="326"/>
    </row>
    <row r="115" spans="1:5" ht="12" customHeight="1" x14ac:dyDescent="0.25">
      <c r="A115" s="485" t="s">
        <v>99</v>
      </c>
      <c r="B115" s="498" t="s">
        <v>402</v>
      </c>
      <c r="C115" s="158"/>
      <c r="D115" s="158"/>
      <c r="E115" s="326"/>
    </row>
    <row r="116" spans="1:5" ht="12" customHeight="1" x14ac:dyDescent="0.25">
      <c r="A116" s="485" t="s">
        <v>101</v>
      </c>
      <c r="B116" s="499" t="s">
        <v>333</v>
      </c>
      <c r="C116" s="158"/>
      <c r="D116" s="158"/>
      <c r="E116" s="326"/>
    </row>
    <row r="117" spans="1:5" ht="12" customHeight="1" x14ac:dyDescent="0.25">
      <c r="A117" s="485" t="s">
        <v>142</v>
      </c>
      <c r="B117" s="499" t="s">
        <v>316</v>
      </c>
      <c r="C117" s="158"/>
      <c r="D117" s="158"/>
      <c r="E117" s="326"/>
    </row>
    <row r="118" spans="1:5" ht="12" customHeight="1" x14ac:dyDescent="0.25">
      <c r="A118" s="485" t="s">
        <v>143</v>
      </c>
      <c r="B118" s="499" t="s">
        <v>332</v>
      </c>
      <c r="C118" s="158"/>
      <c r="D118" s="158"/>
      <c r="E118" s="326"/>
    </row>
    <row r="119" spans="1:5" ht="12" customHeight="1" x14ac:dyDescent="0.25">
      <c r="A119" s="485" t="s">
        <v>144</v>
      </c>
      <c r="B119" s="499" t="s">
        <v>331</v>
      </c>
      <c r="C119" s="158"/>
      <c r="D119" s="158"/>
      <c r="E119" s="326"/>
    </row>
    <row r="120" spans="1:5" ht="12" customHeight="1" x14ac:dyDescent="0.25">
      <c r="A120" s="485" t="s">
        <v>324</v>
      </c>
      <c r="B120" s="499" t="s">
        <v>319</v>
      </c>
      <c r="C120" s="158"/>
      <c r="D120" s="158"/>
      <c r="E120" s="326"/>
    </row>
    <row r="121" spans="1:5" ht="12" customHeight="1" x14ac:dyDescent="0.25">
      <c r="A121" s="494" t="s">
        <v>325</v>
      </c>
      <c r="B121" s="499" t="s">
        <v>330</v>
      </c>
      <c r="C121" s="159"/>
      <c r="D121" s="159"/>
      <c r="E121" s="326"/>
    </row>
    <row r="122" spans="1:5" ht="12" customHeight="1" thickBot="1" x14ac:dyDescent="0.3">
      <c r="A122" s="483" t="s">
        <v>326</v>
      </c>
      <c r="B122" s="500" t="s">
        <v>329</v>
      </c>
      <c r="C122" s="501"/>
      <c r="D122" s="490"/>
      <c r="E122" s="326"/>
    </row>
    <row r="123" spans="1:5" ht="12" customHeight="1" thickBot="1" x14ac:dyDescent="0.3">
      <c r="A123" s="328" t="s">
        <v>12</v>
      </c>
      <c r="B123" s="487" t="s">
        <v>334</v>
      </c>
      <c r="C123" s="332">
        <f>SUM(C124:C124)</f>
        <v>4501172</v>
      </c>
      <c r="D123" s="495">
        <v>86860993</v>
      </c>
      <c r="E123" s="326"/>
    </row>
    <row r="124" spans="1:5" ht="12" customHeight="1" x14ac:dyDescent="0.25">
      <c r="A124" s="485" t="s">
        <v>69</v>
      </c>
      <c r="B124" s="488" t="s">
        <v>47</v>
      </c>
      <c r="C124" s="333">
        <v>4501172</v>
      </c>
      <c r="D124" s="478">
        <v>86860993</v>
      </c>
      <c r="E124" s="326"/>
    </row>
    <row r="125" spans="1:5" s="52" customFormat="1" ht="12" customHeight="1" thickBot="1" x14ac:dyDescent="0.3">
      <c r="A125" s="483" t="s">
        <v>70</v>
      </c>
      <c r="B125" s="489" t="s">
        <v>48</v>
      </c>
      <c r="C125" s="502"/>
      <c r="D125" s="496"/>
      <c r="E125" s="326"/>
    </row>
    <row r="126" spans="1:5" ht="12" customHeight="1" thickBot="1" x14ac:dyDescent="0.3">
      <c r="A126" s="503" t="s">
        <v>13</v>
      </c>
      <c r="B126" s="486" t="s">
        <v>335</v>
      </c>
      <c r="C126" s="491">
        <f>+C92+C109+C123</f>
        <v>79555884</v>
      </c>
      <c r="D126" s="476">
        <v>242189311</v>
      </c>
      <c r="E126" s="326"/>
    </row>
    <row r="127" spans="1:5" ht="12" customHeight="1" thickBot="1" x14ac:dyDescent="0.3">
      <c r="A127" s="328" t="s">
        <v>14</v>
      </c>
      <c r="B127" s="486" t="s">
        <v>336</v>
      </c>
      <c r="C127" s="506"/>
      <c r="D127" s="506"/>
      <c r="E127" s="326"/>
    </row>
    <row r="128" spans="1:5" ht="12" customHeight="1" x14ac:dyDescent="0.25">
      <c r="A128" s="485" t="s">
        <v>73</v>
      </c>
      <c r="B128" s="504" t="s">
        <v>337</v>
      </c>
      <c r="C128" s="507"/>
      <c r="D128" s="171"/>
      <c r="E128" s="326"/>
    </row>
    <row r="129" spans="1:6" ht="12" customHeight="1" x14ac:dyDescent="0.25">
      <c r="A129" s="485" t="s">
        <v>74</v>
      </c>
      <c r="B129" s="488" t="s">
        <v>338</v>
      </c>
      <c r="C129" s="492"/>
      <c r="D129" s="172"/>
      <c r="E129" s="326"/>
    </row>
    <row r="130" spans="1:6" ht="12" customHeight="1" thickBot="1" x14ac:dyDescent="0.3">
      <c r="A130" s="494" t="s">
        <v>75</v>
      </c>
      <c r="B130" s="505" t="s">
        <v>339</v>
      </c>
      <c r="C130" s="508">
        <f>+C131+C132+C133+C134</f>
        <v>0</v>
      </c>
      <c r="D130" s="477"/>
      <c r="E130" s="326"/>
    </row>
    <row r="131" spans="1:6" ht="12" customHeight="1" thickBot="1" x14ac:dyDescent="0.3">
      <c r="A131" s="328" t="s">
        <v>15</v>
      </c>
      <c r="B131" s="486" t="s">
        <v>384</v>
      </c>
      <c r="C131" s="427"/>
      <c r="D131" s="478"/>
      <c r="E131" s="326"/>
    </row>
    <row r="132" spans="1:6" s="52" customFormat="1" ht="12" customHeight="1" thickBot="1" x14ac:dyDescent="0.3">
      <c r="A132" s="14" t="s">
        <v>76</v>
      </c>
      <c r="B132" s="413" t="s">
        <v>340</v>
      </c>
      <c r="C132" s="329"/>
      <c r="D132" s="159"/>
      <c r="E132" s="326"/>
    </row>
    <row r="133" spans="1:6" ht="12" customHeight="1" x14ac:dyDescent="0.25">
      <c r="A133" s="14" t="s">
        <v>77</v>
      </c>
      <c r="B133" s="413" t="s">
        <v>341</v>
      </c>
      <c r="C133" s="330"/>
      <c r="D133" s="329"/>
      <c r="E133" s="326"/>
      <c r="F133" s="143"/>
    </row>
    <row r="134" spans="1:6" ht="15.75" x14ac:dyDescent="0.25">
      <c r="A134" s="14" t="s">
        <v>244</v>
      </c>
      <c r="B134" s="413" t="s">
        <v>342</v>
      </c>
      <c r="C134" s="330"/>
      <c r="D134" s="330"/>
      <c r="E134" s="326"/>
    </row>
    <row r="135" spans="1:6" ht="12" customHeight="1" thickBot="1" x14ac:dyDescent="0.3">
      <c r="A135" s="12" t="s">
        <v>245</v>
      </c>
      <c r="B135" s="419" t="s">
        <v>343</v>
      </c>
      <c r="C135" s="462"/>
      <c r="D135" s="463"/>
      <c r="E135" s="326"/>
    </row>
    <row r="136" spans="1:6" s="52" customFormat="1" ht="12" customHeight="1" thickBot="1" x14ac:dyDescent="0.3">
      <c r="A136" s="18" t="s">
        <v>16</v>
      </c>
      <c r="B136" s="65" t="s">
        <v>344</v>
      </c>
      <c r="C136" s="395">
        <v>1613430</v>
      </c>
      <c r="D136" s="395">
        <v>1613430</v>
      </c>
      <c r="E136" s="326"/>
    </row>
    <row r="137" spans="1:6" s="52" customFormat="1" ht="12" customHeight="1" x14ac:dyDescent="0.25">
      <c r="A137" s="14" t="s">
        <v>78</v>
      </c>
      <c r="B137" s="413" t="s">
        <v>345</v>
      </c>
      <c r="C137" s="329">
        <v>1613430</v>
      </c>
      <c r="D137" s="329">
        <v>1613430</v>
      </c>
      <c r="E137" s="326"/>
    </row>
    <row r="138" spans="1:6" s="52" customFormat="1" ht="12" customHeight="1" x14ac:dyDescent="0.25">
      <c r="A138" s="14" t="s">
        <v>79</v>
      </c>
      <c r="B138" s="413" t="s">
        <v>354</v>
      </c>
      <c r="C138" s="330"/>
      <c r="D138" s="330"/>
      <c r="E138" s="326"/>
    </row>
    <row r="139" spans="1:6" s="52" customFormat="1" ht="12" customHeight="1" x14ac:dyDescent="0.25">
      <c r="A139" s="14" t="s">
        <v>256</v>
      </c>
      <c r="B139" s="413" t="s">
        <v>346</v>
      </c>
      <c r="C139" s="330"/>
      <c r="D139" s="330"/>
      <c r="E139" s="326"/>
    </row>
    <row r="140" spans="1:6" s="52" customFormat="1" ht="12" customHeight="1" thickBot="1" x14ac:dyDescent="0.3">
      <c r="A140" s="12" t="s">
        <v>257</v>
      </c>
      <c r="B140" s="419" t="s">
        <v>347</v>
      </c>
      <c r="C140" s="465"/>
      <c r="D140" s="465"/>
      <c r="E140" s="326"/>
    </row>
    <row r="141" spans="1:6" s="52" customFormat="1" ht="12" customHeight="1" thickBot="1" x14ac:dyDescent="0.3">
      <c r="A141" s="18" t="s">
        <v>17</v>
      </c>
      <c r="B141" s="418" t="s">
        <v>348</v>
      </c>
      <c r="C141" s="423">
        <f>+C142+C143+C144+C145</f>
        <v>0</v>
      </c>
      <c r="D141" s="423"/>
      <c r="E141" s="326"/>
    </row>
    <row r="142" spans="1:6" ht="12.75" customHeight="1" x14ac:dyDescent="0.25">
      <c r="A142" s="14" t="s">
        <v>135</v>
      </c>
      <c r="B142" s="8" t="s">
        <v>349</v>
      </c>
      <c r="C142" s="158"/>
      <c r="D142" s="158"/>
      <c r="E142" s="326"/>
    </row>
    <row r="143" spans="1:6" ht="12.75" customHeight="1" x14ac:dyDescent="0.25">
      <c r="A143" s="14" t="s">
        <v>136</v>
      </c>
      <c r="B143" s="8" t="s">
        <v>350</v>
      </c>
      <c r="C143" s="158"/>
      <c r="D143" s="158"/>
      <c r="E143" s="326"/>
    </row>
    <row r="144" spans="1:6" ht="12" customHeight="1" x14ac:dyDescent="0.25">
      <c r="A144" s="14" t="s">
        <v>175</v>
      </c>
      <c r="B144" s="8" t="s">
        <v>351</v>
      </c>
      <c r="C144" s="158"/>
      <c r="D144" s="158"/>
      <c r="E144" s="326"/>
    </row>
    <row r="145" spans="1:5" ht="15" customHeight="1" thickBot="1" x14ac:dyDescent="0.3">
      <c r="A145" s="12" t="s">
        <v>259</v>
      </c>
      <c r="B145" s="6" t="s">
        <v>352</v>
      </c>
      <c r="C145" s="158"/>
      <c r="D145" s="158"/>
      <c r="E145" s="326"/>
    </row>
    <row r="146" spans="1:5" ht="16.5" thickBot="1" x14ac:dyDescent="0.3">
      <c r="A146" s="319" t="s">
        <v>18</v>
      </c>
      <c r="B146" s="65" t="s">
        <v>457</v>
      </c>
      <c r="C146" s="456">
        <v>21484495</v>
      </c>
      <c r="D146" s="457">
        <v>23148927</v>
      </c>
      <c r="E146" s="326"/>
    </row>
    <row r="147" spans="1:5" ht="16.5" thickBot="1" x14ac:dyDescent="0.3">
      <c r="A147" s="18" t="s">
        <v>19</v>
      </c>
      <c r="B147" s="65" t="s">
        <v>458</v>
      </c>
      <c r="C147" s="464">
        <v>23097925</v>
      </c>
      <c r="D147" s="464">
        <v>24762357</v>
      </c>
      <c r="E147" s="437"/>
    </row>
    <row r="148" spans="1:5" ht="13.5" thickBot="1" x14ac:dyDescent="0.25">
      <c r="A148" s="168" t="s">
        <v>20</v>
      </c>
      <c r="B148" s="236" t="s">
        <v>353</v>
      </c>
      <c r="C148" s="271">
        <v>102653809</v>
      </c>
      <c r="D148" s="357">
        <v>266951668</v>
      </c>
    </row>
  </sheetData>
  <sheetProtection formatCells="0"/>
  <mergeCells count="2">
    <mergeCell ref="B2:C2"/>
    <mergeCell ref="A1:D1"/>
  </mergeCells>
  <phoneticPr fontId="0" type="noConversion"/>
  <printOptions horizontalCentered="1"/>
  <pageMargins left="0.78740157480314965" right="0.78740157480314965" top="0.34416666666666668" bottom="0.98425196850393704" header="0.17499999999999999" footer="0.78740157480314965"/>
  <pageSetup paperSize="9" scale="59" orientation="portrait" verticalDpi="300" r:id="rId1"/>
  <headerFooter alignWithMargins="0"/>
  <rowBreaks count="1" manualBreakCount="1">
    <brk id="88" max="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K150"/>
  <sheetViews>
    <sheetView view="pageBreakPreview" zoomScale="85" zoomScaleNormal="100" zoomScaleSheetLayoutView="85" workbookViewId="0">
      <selection activeCell="F98" sqref="F98"/>
    </sheetView>
  </sheetViews>
  <sheetFormatPr defaultColWidth="9.33203125" defaultRowHeight="12.75" x14ac:dyDescent="0.2"/>
  <cols>
    <col min="1" max="1" width="10.5" style="242" customWidth="1"/>
    <col min="2" max="2" width="72" style="243" customWidth="1"/>
    <col min="3" max="3" width="25" style="244" customWidth="1"/>
    <col min="4" max="4" width="21.1640625" style="2" customWidth="1"/>
    <col min="5" max="16384" width="9.33203125" style="2"/>
  </cols>
  <sheetData>
    <row r="1" spans="1:4" s="1" customFormat="1" ht="16.5" customHeight="1" thickBot="1" x14ac:dyDescent="0.25">
      <c r="A1" s="129"/>
      <c r="B1" s="130"/>
      <c r="C1" s="142"/>
    </row>
    <row r="2" spans="1:4" s="48" customFormat="1" ht="21" customHeight="1" thickBot="1" x14ac:dyDescent="0.25">
      <c r="A2" s="249" t="s">
        <v>49</v>
      </c>
      <c r="B2" s="226" t="s">
        <v>171</v>
      </c>
      <c r="C2" s="228"/>
      <c r="D2" s="356"/>
    </row>
    <row r="3" spans="1:4" s="48" customFormat="1" ht="36.75" thickBot="1" x14ac:dyDescent="0.25">
      <c r="A3" s="295" t="s">
        <v>157</v>
      </c>
      <c r="B3" s="227" t="s">
        <v>403</v>
      </c>
      <c r="C3" s="229"/>
      <c r="D3" s="337"/>
    </row>
    <row r="4" spans="1:4" s="49" customFormat="1" ht="15.95" customHeight="1" thickBot="1" x14ac:dyDescent="0.3">
      <c r="A4" s="131"/>
      <c r="B4" s="131"/>
      <c r="C4" s="132"/>
    </row>
    <row r="5" spans="1:4" ht="13.5" thickBot="1" x14ac:dyDescent="0.25">
      <c r="A5" s="250" t="s">
        <v>158</v>
      </c>
      <c r="B5" s="133" t="s">
        <v>43</v>
      </c>
      <c r="C5" s="230" t="s">
        <v>470</v>
      </c>
      <c r="D5" s="340" t="s">
        <v>471</v>
      </c>
    </row>
    <row r="6" spans="1:4" s="43" customFormat="1" ht="12.95" customHeight="1" thickBot="1" x14ac:dyDescent="0.25">
      <c r="A6" s="123" t="s">
        <v>405</v>
      </c>
      <c r="B6" s="124" t="s">
        <v>406</v>
      </c>
      <c r="C6" s="125" t="s">
        <v>407</v>
      </c>
      <c r="D6" s="342" t="s">
        <v>408</v>
      </c>
    </row>
    <row r="7" spans="1:4" s="43" customFormat="1" ht="15.95" customHeight="1" thickBot="1" x14ac:dyDescent="0.25">
      <c r="A7" s="135"/>
      <c r="B7" s="136" t="s">
        <v>44</v>
      </c>
      <c r="C7" s="231"/>
      <c r="D7" s="359"/>
    </row>
    <row r="8" spans="1:4" s="43" customFormat="1" ht="12" customHeight="1" thickBot="1" x14ac:dyDescent="0.25">
      <c r="A8" s="250" t="s">
        <v>158</v>
      </c>
      <c r="B8" s="133" t="s">
        <v>43</v>
      </c>
      <c r="C8" s="134" t="s">
        <v>470</v>
      </c>
      <c r="D8" s="341" t="s">
        <v>471</v>
      </c>
    </row>
    <row r="9" spans="1:4" s="50" customFormat="1" ht="12" customHeight="1" thickBot="1" x14ac:dyDescent="0.25">
      <c r="A9" s="123" t="s">
        <v>405</v>
      </c>
      <c r="B9" s="124" t="s">
        <v>406</v>
      </c>
      <c r="C9" s="125" t="s">
        <v>407</v>
      </c>
      <c r="D9" s="335" t="s">
        <v>408</v>
      </c>
    </row>
    <row r="10" spans="1:4" s="51" customFormat="1" ht="12" customHeight="1" thickBot="1" x14ac:dyDescent="0.25">
      <c r="A10" s="135"/>
      <c r="B10" s="136" t="s">
        <v>44</v>
      </c>
      <c r="C10" s="231"/>
      <c r="D10" s="336"/>
    </row>
    <row r="11" spans="1:4" s="51" customFormat="1" ht="12" customHeight="1" thickBot="1" x14ac:dyDescent="0.25">
      <c r="A11" s="25" t="s">
        <v>10</v>
      </c>
      <c r="B11" s="401" t="s">
        <v>200</v>
      </c>
      <c r="C11" s="170">
        <v>46728916</v>
      </c>
      <c r="D11" s="425">
        <v>50696869</v>
      </c>
    </row>
    <row r="12" spans="1:4" s="51" customFormat="1" ht="12" customHeight="1" x14ac:dyDescent="0.2">
      <c r="A12" s="275" t="s">
        <v>80</v>
      </c>
      <c r="B12" s="402" t="s">
        <v>201</v>
      </c>
      <c r="C12" s="173">
        <v>16802421</v>
      </c>
      <c r="D12" s="173">
        <v>17802421</v>
      </c>
    </row>
    <row r="13" spans="1:4" s="51" customFormat="1" ht="12" customHeight="1" x14ac:dyDescent="0.2">
      <c r="A13" s="276" t="s">
        <v>81</v>
      </c>
      <c r="B13" s="403" t="s">
        <v>202</v>
      </c>
      <c r="C13" s="172">
        <v>17760041</v>
      </c>
      <c r="D13" s="172">
        <v>18874474</v>
      </c>
    </row>
    <row r="14" spans="1:4" s="50" customFormat="1" ht="12" customHeight="1" x14ac:dyDescent="0.2">
      <c r="A14" s="276" t="s">
        <v>82</v>
      </c>
      <c r="B14" s="403" t="s">
        <v>203</v>
      </c>
      <c r="C14" s="172">
        <v>10966454</v>
      </c>
      <c r="D14" s="172">
        <v>10966454</v>
      </c>
    </row>
    <row r="15" spans="1:4" s="50" customFormat="1" ht="12" customHeight="1" x14ac:dyDescent="0.2">
      <c r="A15" s="276" t="s">
        <v>83</v>
      </c>
      <c r="B15" s="403" t="s">
        <v>204</v>
      </c>
      <c r="C15" s="172">
        <v>1200000</v>
      </c>
      <c r="D15" s="172">
        <v>1200000</v>
      </c>
    </row>
    <row r="16" spans="1:4" s="50" customFormat="1" ht="12" customHeight="1" x14ac:dyDescent="0.2">
      <c r="A16" s="276" t="s">
        <v>117</v>
      </c>
      <c r="B16" s="403" t="s">
        <v>205</v>
      </c>
      <c r="C16" s="172"/>
      <c r="D16" s="172">
        <v>1853520</v>
      </c>
    </row>
    <row r="17" spans="1:4" s="50" customFormat="1" ht="12" customHeight="1" thickBot="1" x14ac:dyDescent="0.25">
      <c r="A17" s="277" t="s">
        <v>84</v>
      </c>
      <c r="B17" s="404" t="s">
        <v>206</v>
      </c>
      <c r="C17" s="172"/>
      <c r="D17" s="172"/>
    </row>
    <row r="18" spans="1:4" s="50" customFormat="1" ht="12" customHeight="1" thickBot="1" x14ac:dyDescent="0.25">
      <c r="A18" s="25" t="s">
        <v>11</v>
      </c>
      <c r="B18" s="405" t="s">
        <v>207</v>
      </c>
      <c r="C18" s="170">
        <v>8148149</v>
      </c>
      <c r="D18" s="170">
        <v>27258682</v>
      </c>
    </row>
    <row r="19" spans="1:4" s="50" customFormat="1" ht="12" customHeight="1" x14ac:dyDescent="0.2">
      <c r="A19" s="275" t="s">
        <v>86</v>
      </c>
      <c r="B19" s="402" t="s">
        <v>208</v>
      </c>
      <c r="C19" s="173"/>
      <c r="D19" s="173"/>
    </row>
    <row r="20" spans="1:4" s="50" customFormat="1" ht="12" customHeight="1" x14ac:dyDescent="0.2">
      <c r="A20" s="276" t="s">
        <v>87</v>
      </c>
      <c r="B20" s="403" t="s">
        <v>209</v>
      </c>
      <c r="C20" s="172"/>
      <c r="D20" s="172"/>
    </row>
    <row r="21" spans="1:4" s="51" customFormat="1" ht="12" customHeight="1" x14ac:dyDescent="0.2">
      <c r="A21" s="276" t="s">
        <v>88</v>
      </c>
      <c r="B21" s="403" t="s">
        <v>396</v>
      </c>
      <c r="C21" s="172"/>
      <c r="D21" s="172"/>
    </row>
    <row r="22" spans="1:4" s="51" customFormat="1" ht="12" customHeight="1" x14ac:dyDescent="0.2">
      <c r="A22" s="276" t="s">
        <v>89</v>
      </c>
      <c r="B22" s="403" t="s">
        <v>397</v>
      </c>
      <c r="C22" s="172"/>
      <c r="D22" s="172"/>
    </row>
    <row r="23" spans="1:4" s="51" customFormat="1" ht="12" customHeight="1" x14ac:dyDescent="0.2">
      <c r="A23" s="276" t="s">
        <v>90</v>
      </c>
      <c r="B23" s="403" t="s">
        <v>210</v>
      </c>
      <c r="C23" s="172">
        <v>8148149</v>
      </c>
      <c r="D23" s="172">
        <v>27208452</v>
      </c>
    </row>
    <row r="24" spans="1:4" s="50" customFormat="1" ht="12" customHeight="1" thickBot="1" x14ac:dyDescent="0.25">
      <c r="A24" s="277" t="s">
        <v>99</v>
      </c>
      <c r="B24" s="404" t="s">
        <v>211</v>
      </c>
      <c r="C24" s="174"/>
      <c r="D24" s="174"/>
    </row>
    <row r="25" spans="1:4" s="51" customFormat="1" ht="12" customHeight="1" thickBot="1" x14ac:dyDescent="0.25">
      <c r="A25" s="25" t="s">
        <v>12</v>
      </c>
      <c r="B25" s="401" t="s">
        <v>212</v>
      </c>
      <c r="C25" s="170">
        <v>1351289</v>
      </c>
      <c r="D25" s="170">
        <v>127193144</v>
      </c>
    </row>
    <row r="26" spans="1:4" s="51" customFormat="1" ht="12" customHeight="1" x14ac:dyDescent="0.2">
      <c r="A26" s="275" t="s">
        <v>69</v>
      </c>
      <c r="B26" s="402" t="s">
        <v>213</v>
      </c>
      <c r="C26" s="173"/>
      <c r="D26" s="173"/>
    </row>
    <row r="27" spans="1:4" s="51" customFormat="1" ht="12" customHeight="1" x14ac:dyDescent="0.2">
      <c r="A27" s="276" t="s">
        <v>70</v>
      </c>
      <c r="B27" s="403" t="s">
        <v>214</v>
      </c>
      <c r="C27" s="172"/>
      <c r="D27" s="172"/>
    </row>
    <row r="28" spans="1:4" s="51" customFormat="1" ht="12" customHeight="1" x14ac:dyDescent="0.2">
      <c r="A28" s="276" t="s">
        <v>71</v>
      </c>
      <c r="B28" s="403" t="s">
        <v>398</v>
      </c>
      <c r="C28" s="172"/>
      <c r="D28" s="172"/>
    </row>
    <row r="29" spans="1:4" s="51" customFormat="1" ht="12" customHeight="1" x14ac:dyDescent="0.2">
      <c r="A29" s="276" t="s">
        <v>72</v>
      </c>
      <c r="B29" s="403" t="s">
        <v>399</v>
      </c>
      <c r="C29" s="172"/>
      <c r="D29" s="172"/>
    </row>
    <row r="30" spans="1:4" s="51" customFormat="1" ht="12" customHeight="1" x14ac:dyDescent="0.2">
      <c r="A30" s="276" t="s">
        <v>125</v>
      </c>
      <c r="B30" s="403" t="s">
        <v>215</v>
      </c>
      <c r="C30" s="172">
        <v>1351289</v>
      </c>
      <c r="D30" s="172">
        <v>127913144</v>
      </c>
    </row>
    <row r="31" spans="1:4" s="51" customFormat="1" ht="12" customHeight="1" thickBot="1" x14ac:dyDescent="0.25">
      <c r="A31" s="277" t="s">
        <v>126</v>
      </c>
      <c r="B31" s="404" t="s">
        <v>216</v>
      </c>
      <c r="C31" s="174"/>
      <c r="D31" s="174">
        <v>81491145</v>
      </c>
    </row>
    <row r="32" spans="1:4" s="51" customFormat="1" ht="12" customHeight="1" thickBot="1" x14ac:dyDescent="0.25">
      <c r="A32" s="25" t="s">
        <v>127</v>
      </c>
      <c r="B32" s="401" t="s">
        <v>217</v>
      </c>
      <c r="C32" s="176">
        <v>11200000</v>
      </c>
      <c r="D32" s="176">
        <v>10537237</v>
      </c>
    </row>
    <row r="33" spans="1:4" s="51" customFormat="1" ht="12" customHeight="1" x14ac:dyDescent="0.2">
      <c r="A33" s="275" t="s">
        <v>218</v>
      </c>
      <c r="B33" s="402" t="s">
        <v>224</v>
      </c>
      <c r="C33" s="254">
        <v>9150000</v>
      </c>
      <c r="D33" s="254">
        <v>8342059</v>
      </c>
    </row>
    <row r="34" spans="1:4" s="51" customFormat="1" ht="12" customHeight="1" x14ac:dyDescent="0.2">
      <c r="A34" s="276" t="s">
        <v>219</v>
      </c>
      <c r="B34" s="403" t="s">
        <v>225</v>
      </c>
      <c r="C34" s="172"/>
      <c r="D34" s="172"/>
    </row>
    <row r="35" spans="1:4" s="51" customFormat="1" ht="12" customHeight="1" x14ac:dyDescent="0.2">
      <c r="A35" s="276" t="s">
        <v>220</v>
      </c>
      <c r="B35" s="403" t="s">
        <v>226</v>
      </c>
      <c r="C35" s="172">
        <v>9150000</v>
      </c>
      <c r="D35" s="172">
        <v>8342059</v>
      </c>
    </row>
    <row r="36" spans="1:4" s="51" customFormat="1" ht="12" customHeight="1" x14ac:dyDescent="0.2">
      <c r="A36" s="276" t="s">
        <v>221</v>
      </c>
      <c r="B36" s="403" t="s">
        <v>227</v>
      </c>
      <c r="C36" s="172">
        <v>2000000</v>
      </c>
      <c r="D36" s="172">
        <v>2179181</v>
      </c>
    </row>
    <row r="37" spans="1:4" s="51" customFormat="1" ht="12" customHeight="1" x14ac:dyDescent="0.2">
      <c r="A37" s="276" t="s">
        <v>222</v>
      </c>
      <c r="B37" s="403" t="s">
        <v>228</v>
      </c>
      <c r="C37" s="172"/>
      <c r="D37" s="172"/>
    </row>
    <row r="38" spans="1:4" s="51" customFormat="1" ht="12" customHeight="1" thickBot="1" x14ac:dyDescent="0.25">
      <c r="A38" s="277" t="s">
        <v>223</v>
      </c>
      <c r="B38" s="404" t="s">
        <v>229</v>
      </c>
      <c r="C38" s="174">
        <v>50000</v>
      </c>
      <c r="D38" s="174">
        <v>15997</v>
      </c>
    </row>
    <row r="39" spans="1:4" s="51" customFormat="1" ht="12" customHeight="1" thickBot="1" x14ac:dyDescent="0.25">
      <c r="A39" s="25" t="s">
        <v>14</v>
      </c>
      <c r="B39" s="401" t="s">
        <v>230</v>
      </c>
      <c r="C39" s="170">
        <v>12786000</v>
      </c>
      <c r="D39" s="170">
        <f>SUM(D40:D49)</f>
        <v>19081463</v>
      </c>
    </row>
    <row r="40" spans="1:4" s="51" customFormat="1" ht="12" customHeight="1" x14ac:dyDescent="0.2">
      <c r="A40" s="275" t="s">
        <v>73</v>
      </c>
      <c r="B40" s="402" t="s">
        <v>233</v>
      </c>
      <c r="C40" s="173">
        <v>12000000</v>
      </c>
      <c r="D40" s="173">
        <v>15052830</v>
      </c>
    </row>
    <row r="41" spans="1:4" s="51" customFormat="1" ht="12" customHeight="1" x14ac:dyDescent="0.2">
      <c r="A41" s="276" t="s">
        <v>74</v>
      </c>
      <c r="B41" s="403" t="s">
        <v>234</v>
      </c>
      <c r="C41" s="172"/>
      <c r="D41" s="172">
        <v>12598</v>
      </c>
    </row>
    <row r="42" spans="1:4" s="51" customFormat="1" ht="12" customHeight="1" x14ac:dyDescent="0.2">
      <c r="A42" s="276" t="s">
        <v>75</v>
      </c>
      <c r="B42" s="403" t="s">
        <v>235</v>
      </c>
      <c r="C42" s="172">
        <v>300000</v>
      </c>
      <c r="D42" s="172">
        <v>336855</v>
      </c>
    </row>
    <row r="43" spans="1:4" s="51" customFormat="1" ht="12" customHeight="1" x14ac:dyDescent="0.2">
      <c r="A43" s="276" t="s">
        <v>129</v>
      </c>
      <c r="B43" s="403" t="s">
        <v>236</v>
      </c>
      <c r="C43" s="172">
        <v>436000</v>
      </c>
      <c r="D43" s="172">
        <v>471000</v>
      </c>
    </row>
    <row r="44" spans="1:4" s="51" customFormat="1" ht="12" customHeight="1" x14ac:dyDescent="0.2">
      <c r="A44" s="276" t="s">
        <v>130</v>
      </c>
      <c r="B44" s="403" t="s">
        <v>237</v>
      </c>
      <c r="C44" s="172"/>
      <c r="D44" s="172"/>
    </row>
    <row r="45" spans="1:4" s="51" customFormat="1" ht="12" customHeight="1" x14ac:dyDescent="0.2">
      <c r="A45" s="276" t="s">
        <v>131</v>
      </c>
      <c r="B45" s="403" t="s">
        <v>238</v>
      </c>
      <c r="C45" s="172"/>
      <c r="D45" s="172">
        <v>2589722</v>
      </c>
    </row>
    <row r="46" spans="1:4" s="51" customFormat="1" ht="12" customHeight="1" x14ac:dyDescent="0.2">
      <c r="A46" s="276" t="s">
        <v>132</v>
      </c>
      <c r="B46" s="403" t="s">
        <v>239</v>
      </c>
      <c r="C46" s="172"/>
      <c r="D46" s="172">
        <v>559000</v>
      </c>
    </row>
    <row r="47" spans="1:4" s="51" customFormat="1" ht="12" customHeight="1" x14ac:dyDescent="0.2">
      <c r="A47" s="276" t="s">
        <v>133</v>
      </c>
      <c r="B47" s="403" t="s">
        <v>240</v>
      </c>
      <c r="C47" s="172">
        <v>50000</v>
      </c>
      <c r="D47" s="172">
        <v>402</v>
      </c>
    </row>
    <row r="48" spans="1:4" s="51" customFormat="1" ht="12" customHeight="1" x14ac:dyDescent="0.2">
      <c r="A48" s="276" t="s">
        <v>231</v>
      </c>
      <c r="B48" s="403" t="s">
        <v>241</v>
      </c>
      <c r="C48" s="175">
        <v>0</v>
      </c>
      <c r="D48" s="175"/>
    </row>
    <row r="49" spans="1:4" s="51" customFormat="1" ht="12" customHeight="1" thickBot="1" x14ac:dyDescent="0.25">
      <c r="A49" s="277" t="s">
        <v>232</v>
      </c>
      <c r="B49" s="404" t="s">
        <v>242</v>
      </c>
      <c r="C49" s="248">
        <v>0</v>
      </c>
      <c r="D49" s="248">
        <v>59056</v>
      </c>
    </row>
    <row r="50" spans="1:4" s="51" customFormat="1" ht="12" customHeight="1" thickBot="1" x14ac:dyDescent="0.25">
      <c r="A50" s="25" t="s">
        <v>15</v>
      </c>
      <c r="B50" s="401" t="s">
        <v>243</v>
      </c>
      <c r="C50" s="170"/>
      <c r="D50" s="170">
        <v>2555118</v>
      </c>
    </row>
    <row r="51" spans="1:4" s="51" customFormat="1" ht="12" customHeight="1" x14ac:dyDescent="0.2">
      <c r="A51" s="275" t="s">
        <v>76</v>
      </c>
      <c r="B51" s="402" t="s">
        <v>247</v>
      </c>
      <c r="C51" s="283"/>
      <c r="D51" s="283"/>
    </row>
    <row r="52" spans="1:4" s="51" customFormat="1" ht="12" customHeight="1" x14ac:dyDescent="0.2">
      <c r="A52" s="276" t="s">
        <v>77</v>
      </c>
      <c r="B52" s="403" t="s">
        <v>248</v>
      </c>
      <c r="C52" s="175"/>
      <c r="D52" s="175">
        <v>2500000</v>
      </c>
    </row>
    <row r="53" spans="1:4" s="51" customFormat="1" ht="12" customHeight="1" x14ac:dyDescent="0.2">
      <c r="A53" s="276" t="s">
        <v>244</v>
      </c>
      <c r="B53" s="403" t="s">
        <v>249</v>
      </c>
      <c r="C53" s="175"/>
      <c r="D53" s="175">
        <v>55118</v>
      </c>
    </row>
    <row r="54" spans="1:4" s="51" customFormat="1" ht="12" customHeight="1" x14ac:dyDescent="0.2">
      <c r="A54" s="276" t="s">
        <v>245</v>
      </c>
      <c r="B54" s="403" t="s">
        <v>250</v>
      </c>
      <c r="C54" s="175"/>
      <c r="D54" s="175"/>
    </row>
    <row r="55" spans="1:4" s="51" customFormat="1" ht="12" customHeight="1" thickBot="1" x14ac:dyDescent="0.25">
      <c r="A55" s="277" t="s">
        <v>246</v>
      </c>
      <c r="B55" s="404" t="s">
        <v>251</v>
      </c>
      <c r="C55" s="248"/>
      <c r="D55" s="248"/>
    </row>
    <row r="56" spans="1:4" s="51" customFormat="1" ht="12" customHeight="1" thickBot="1" x14ac:dyDescent="0.25">
      <c r="A56" s="25" t="s">
        <v>134</v>
      </c>
      <c r="B56" s="401" t="s">
        <v>252</v>
      </c>
      <c r="C56" s="170">
        <v>36000</v>
      </c>
      <c r="D56" s="170">
        <v>2086000</v>
      </c>
    </row>
    <row r="57" spans="1:4" s="51" customFormat="1" ht="12" customHeight="1" x14ac:dyDescent="0.2">
      <c r="A57" s="275" t="s">
        <v>78</v>
      </c>
      <c r="B57" s="402" t="s">
        <v>253</v>
      </c>
      <c r="C57" s="173"/>
      <c r="D57" s="173"/>
    </row>
    <row r="58" spans="1:4" s="51" customFormat="1" ht="12" customHeight="1" x14ac:dyDescent="0.2">
      <c r="A58" s="276" t="s">
        <v>79</v>
      </c>
      <c r="B58" s="403" t="s">
        <v>400</v>
      </c>
      <c r="C58" s="172"/>
      <c r="D58" s="172"/>
    </row>
    <row r="59" spans="1:4" s="51" customFormat="1" ht="12" customHeight="1" x14ac:dyDescent="0.2">
      <c r="A59" s="276" t="s">
        <v>256</v>
      </c>
      <c r="B59" s="403" t="s">
        <v>254</v>
      </c>
      <c r="C59" s="172">
        <v>36000</v>
      </c>
      <c r="D59" s="172">
        <v>36000</v>
      </c>
    </row>
    <row r="60" spans="1:4" s="51" customFormat="1" ht="12" customHeight="1" thickBot="1" x14ac:dyDescent="0.25">
      <c r="A60" s="277" t="s">
        <v>257</v>
      </c>
      <c r="B60" s="404" t="s">
        <v>255</v>
      </c>
      <c r="C60" s="174"/>
      <c r="D60" s="174"/>
    </row>
    <row r="61" spans="1:4" s="51" customFormat="1" ht="12" customHeight="1" thickBot="1" x14ac:dyDescent="0.25">
      <c r="A61" s="25" t="s">
        <v>17</v>
      </c>
      <c r="B61" s="405" t="s">
        <v>258</v>
      </c>
      <c r="C61" s="170"/>
      <c r="D61" s="170">
        <v>2960071</v>
      </c>
    </row>
    <row r="62" spans="1:4" s="51" customFormat="1" ht="12" customHeight="1" x14ac:dyDescent="0.2">
      <c r="A62" s="275" t="s">
        <v>135</v>
      </c>
      <c r="B62" s="402" t="s">
        <v>260</v>
      </c>
      <c r="C62" s="175"/>
      <c r="D62" s="175"/>
    </row>
    <row r="63" spans="1:4" s="51" customFormat="1" ht="12" customHeight="1" x14ac:dyDescent="0.2">
      <c r="A63" s="276" t="s">
        <v>136</v>
      </c>
      <c r="B63" s="403" t="s">
        <v>401</v>
      </c>
      <c r="C63" s="175"/>
      <c r="D63" s="175"/>
    </row>
    <row r="64" spans="1:4" s="51" customFormat="1" ht="12" customHeight="1" x14ac:dyDescent="0.2">
      <c r="A64" s="276" t="s">
        <v>175</v>
      </c>
      <c r="B64" s="403" t="s">
        <v>261</v>
      </c>
      <c r="C64" s="175"/>
      <c r="D64" s="175">
        <v>2960071</v>
      </c>
    </row>
    <row r="65" spans="1:4" s="51" customFormat="1" ht="12" customHeight="1" thickBot="1" x14ac:dyDescent="0.25">
      <c r="A65" s="277" t="s">
        <v>259</v>
      </c>
      <c r="B65" s="404" t="s">
        <v>262</v>
      </c>
      <c r="C65" s="175"/>
      <c r="D65" s="175"/>
    </row>
    <row r="66" spans="1:4" s="51" customFormat="1" ht="12" customHeight="1" thickBot="1" x14ac:dyDescent="0.25">
      <c r="A66" s="25" t="s">
        <v>18</v>
      </c>
      <c r="B66" s="401" t="s">
        <v>263</v>
      </c>
      <c r="C66" s="176">
        <v>80250354</v>
      </c>
      <c r="D66" s="176">
        <v>242368584</v>
      </c>
    </row>
    <row r="67" spans="1:4" s="51" customFormat="1" ht="12" customHeight="1" thickBot="1" x14ac:dyDescent="0.2">
      <c r="A67" s="278" t="s">
        <v>385</v>
      </c>
      <c r="B67" s="405" t="s">
        <v>265</v>
      </c>
      <c r="C67" s="170"/>
      <c r="D67" s="170"/>
    </row>
    <row r="68" spans="1:4" s="51" customFormat="1" ht="12" customHeight="1" x14ac:dyDescent="0.2">
      <c r="A68" s="275" t="s">
        <v>298</v>
      </c>
      <c r="B68" s="402" t="s">
        <v>266</v>
      </c>
      <c r="C68" s="175"/>
      <c r="D68" s="175"/>
    </row>
    <row r="69" spans="1:4" s="51" customFormat="1" ht="12" customHeight="1" x14ac:dyDescent="0.2">
      <c r="A69" s="276" t="s">
        <v>307</v>
      </c>
      <c r="B69" s="403" t="s">
        <v>267</v>
      </c>
      <c r="C69" s="175"/>
      <c r="D69" s="175"/>
    </row>
    <row r="70" spans="1:4" s="51" customFormat="1" ht="12" customHeight="1" thickBot="1" x14ac:dyDescent="0.25">
      <c r="A70" s="277" t="s">
        <v>308</v>
      </c>
      <c r="B70" s="406" t="s">
        <v>268</v>
      </c>
      <c r="C70" s="175"/>
      <c r="D70" s="175"/>
    </row>
    <row r="71" spans="1:4" s="51" customFormat="1" ht="12" customHeight="1" thickBot="1" x14ac:dyDescent="0.2">
      <c r="A71" s="278" t="s">
        <v>269</v>
      </c>
      <c r="B71" s="405" t="s">
        <v>270</v>
      </c>
      <c r="C71" s="170"/>
      <c r="D71" s="170"/>
    </row>
    <row r="72" spans="1:4" s="51" customFormat="1" ht="12" customHeight="1" x14ac:dyDescent="0.2">
      <c r="A72" s="275" t="s">
        <v>118</v>
      </c>
      <c r="B72" s="402" t="s">
        <v>271</v>
      </c>
      <c r="C72" s="175"/>
      <c r="D72" s="175"/>
    </row>
    <row r="73" spans="1:4" s="51" customFormat="1" ht="12" customHeight="1" x14ac:dyDescent="0.2">
      <c r="A73" s="276" t="s">
        <v>119</v>
      </c>
      <c r="B73" s="403" t="s">
        <v>272</v>
      </c>
      <c r="C73" s="175"/>
      <c r="D73" s="175"/>
    </row>
    <row r="74" spans="1:4" s="51" customFormat="1" ht="12" customHeight="1" x14ac:dyDescent="0.2">
      <c r="A74" s="276" t="s">
        <v>299</v>
      </c>
      <c r="B74" s="403" t="s">
        <v>273</v>
      </c>
      <c r="C74" s="175"/>
      <c r="D74" s="175"/>
    </row>
    <row r="75" spans="1:4" s="51" customFormat="1" ht="12" customHeight="1" thickBot="1" x14ac:dyDescent="0.25">
      <c r="A75" s="277" t="s">
        <v>300</v>
      </c>
      <c r="B75" s="404" t="s">
        <v>274</v>
      </c>
      <c r="C75" s="175"/>
      <c r="D75" s="175"/>
    </row>
    <row r="76" spans="1:4" s="50" customFormat="1" ht="12" customHeight="1" thickBot="1" x14ac:dyDescent="0.2">
      <c r="A76" s="278" t="s">
        <v>275</v>
      </c>
      <c r="B76" s="405" t="s">
        <v>276</v>
      </c>
      <c r="C76" s="170">
        <v>22403455</v>
      </c>
      <c r="D76" s="170">
        <v>22943015</v>
      </c>
    </row>
    <row r="77" spans="1:4" s="51" customFormat="1" ht="12" customHeight="1" x14ac:dyDescent="0.2">
      <c r="A77" s="275" t="s">
        <v>301</v>
      </c>
      <c r="B77" s="402" t="s">
        <v>277</v>
      </c>
      <c r="C77" s="175">
        <v>22403455</v>
      </c>
      <c r="D77" s="175">
        <v>22943015</v>
      </c>
    </row>
    <row r="78" spans="1:4" s="51" customFormat="1" ht="12" customHeight="1" thickBot="1" x14ac:dyDescent="0.25">
      <c r="A78" s="277" t="s">
        <v>302</v>
      </c>
      <c r="B78" s="404" t="s">
        <v>278</v>
      </c>
      <c r="C78" s="175"/>
      <c r="D78" s="175"/>
    </row>
    <row r="79" spans="1:4" s="51" customFormat="1" ht="12" customHeight="1" thickBot="1" x14ac:dyDescent="0.2">
      <c r="A79" s="278" t="s">
        <v>279</v>
      </c>
      <c r="B79" s="405" t="s">
        <v>280</v>
      </c>
      <c r="C79" s="170"/>
      <c r="D79" s="170">
        <v>1640069</v>
      </c>
    </row>
    <row r="80" spans="1:4" s="51" customFormat="1" ht="12" customHeight="1" x14ac:dyDescent="0.2">
      <c r="A80" s="275" t="s">
        <v>303</v>
      </c>
      <c r="B80" s="402" t="s">
        <v>281</v>
      </c>
      <c r="C80" s="175"/>
      <c r="D80" s="175">
        <v>1640069</v>
      </c>
    </row>
    <row r="81" spans="1:4" s="51" customFormat="1" ht="12" customHeight="1" x14ac:dyDescent="0.2">
      <c r="A81" s="276" t="s">
        <v>304</v>
      </c>
      <c r="B81" s="403" t="s">
        <v>282</v>
      </c>
      <c r="C81" s="175"/>
      <c r="D81" s="175"/>
    </row>
    <row r="82" spans="1:4" s="51" customFormat="1" ht="12" customHeight="1" thickBot="1" x14ac:dyDescent="0.25">
      <c r="A82" s="277" t="s">
        <v>305</v>
      </c>
      <c r="B82" s="404" t="s">
        <v>283</v>
      </c>
      <c r="C82" s="175"/>
      <c r="D82" s="175"/>
    </row>
    <row r="83" spans="1:4" s="51" customFormat="1" ht="12" customHeight="1" thickBot="1" x14ac:dyDescent="0.2">
      <c r="A83" s="278" t="s">
        <v>284</v>
      </c>
      <c r="B83" s="405" t="s">
        <v>306</v>
      </c>
      <c r="C83" s="170"/>
      <c r="D83" s="170"/>
    </row>
    <row r="84" spans="1:4" s="50" customFormat="1" ht="12" customHeight="1" x14ac:dyDescent="0.2">
      <c r="A84" s="279" t="s">
        <v>285</v>
      </c>
      <c r="B84" s="402" t="s">
        <v>286</v>
      </c>
      <c r="C84" s="175"/>
      <c r="D84" s="175"/>
    </row>
    <row r="85" spans="1:4" s="50" customFormat="1" ht="12" customHeight="1" x14ac:dyDescent="0.2">
      <c r="A85" s="280" t="s">
        <v>287</v>
      </c>
      <c r="B85" s="403" t="s">
        <v>288</v>
      </c>
      <c r="C85" s="175"/>
      <c r="D85" s="175"/>
    </row>
    <row r="86" spans="1:4" s="50" customFormat="1" ht="12" customHeight="1" x14ac:dyDescent="0.2">
      <c r="A86" s="280" t="s">
        <v>289</v>
      </c>
      <c r="B86" s="403" t="s">
        <v>290</v>
      </c>
      <c r="C86" s="175"/>
      <c r="D86" s="175"/>
    </row>
    <row r="87" spans="1:4" s="50" customFormat="1" ht="12" customHeight="1" thickBot="1" x14ac:dyDescent="0.25">
      <c r="A87" s="281" t="s">
        <v>291</v>
      </c>
      <c r="B87" s="404" t="s">
        <v>292</v>
      </c>
      <c r="C87" s="175"/>
      <c r="D87" s="175"/>
    </row>
    <row r="88" spans="1:4" s="51" customFormat="1" ht="15" customHeight="1" thickBot="1" x14ac:dyDescent="0.2">
      <c r="A88" s="278" t="s">
        <v>293</v>
      </c>
      <c r="B88" s="405" t="s">
        <v>294</v>
      </c>
      <c r="C88" s="284"/>
      <c r="D88" s="284"/>
    </row>
    <row r="89" spans="1:4" ht="13.5" thickBot="1" x14ac:dyDescent="0.2">
      <c r="A89" s="278" t="s">
        <v>295</v>
      </c>
      <c r="B89" s="407" t="s">
        <v>296</v>
      </c>
      <c r="C89" s="176">
        <v>22403455</v>
      </c>
      <c r="D89" s="176">
        <v>24583084</v>
      </c>
    </row>
    <row r="90" spans="1:4" s="43" customFormat="1" ht="16.5" customHeight="1" thickBot="1" x14ac:dyDescent="0.2">
      <c r="A90" s="282" t="s">
        <v>309</v>
      </c>
      <c r="B90" s="408" t="s">
        <v>392</v>
      </c>
      <c r="C90" s="458">
        <v>102653809</v>
      </c>
      <c r="D90" s="176">
        <v>266951668</v>
      </c>
    </row>
    <row r="91" spans="1:4" s="52" customFormat="1" ht="12" customHeight="1" thickBot="1" x14ac:dyDescent="0.25">
      <c r="A91" s="140"/>
      <c r="B91" s="141" t="s">
        <v>46</v>
      </c>
      <c r="C91" s="235"/>
      <c r="D91" s="43"/>
    </row>
    <row r="92" spans="1:4" ht="12" customHeight="1" thickBot="1" x14ac:dyDescent="0.2">
      <c r="A92" s="21" t="s">
        <v>56</v>
      </c>
      <c r="B92" s="409" t="s">
        <v>39</v>
      </c>
      <c r="C92" s="421" t="s">
        <v>468</v>
      </c>
      <c r="D92" s="339" t="s">
        <v>472</v>
      </c>
    </row>
    <row r="93" spans="1:4" ht="12" customHeight="1" thickBot="1" x14ac:dyDescent="0.2">
      <c r="A93" s="25" t="s">
        <v>405</v>
      </c>
      <c r="B93" s="410" t="s">
        <v>406</v>
      </c>
      <c r="C93" s="422" t="s">
        <v>407</v>
      </c>
      <c r="D93" s="339" t="s">
        <v>408</v>
      </c>
    </row>
    <row r="94" spans="1:4" ht="12" customHeight="1" thickBot="1" x14ac:dyDescent="0.25">
      <c r="A94" s="20" t="s">
        <v>10</v>
      </c>
      <c r="B94" s="411" t="s">
        <v>312</v>
      </c>
      <c r="C94" s="169">
        <f>SUM(C95:C99)</f>
        <v>36108152</v>
      </c>
      <c r="D94" s="169">
        <f>SUM(D95:D99)</f>
        <v>52025600</v>
      </c>
    </row>
    <row r="95" spans="1:4" ht="12" customHeight="1" x14ac:dyDescent="0.2">
      <c r="A95" s="16" t="s">
        <v>80</v>
      </c>
      <c r="B95" s="343" t="s">
        <v>40</v>
      </c>
      <c r="C95" s="171">
        <v>7765400</v>
      </c>
      <c r="D95" s="171">
        <v>15717728</v>
      </c>
    </row>
    <row r="96" spans="1:4" ht="12" customHeight="1" x14ac:dyDescent="0.2">
      <c r="A96" s="13" t="s">
        <v>81</v>
      </c>
      <c r="B96" s="344" t="s">
        <v>137</v>
      </c>
      <c r="C96" s="172">
        <v>1231453</v>
      </c>
      <c r="D96" s="172">
        <v>2372994</v>
      </c>
    </row>
    <row r="97" spans="1:4" ht="12" customHeight="1" x14ac:dyDescent="0.2">
      <c r="A97" s="13" t="s">
        <v>82</v>
      </c>
      <c r="B97" s="344" t="s">
        <v>110</v>
      </c>
      <c r="C97" s="174">
        <v>17958699</v>
      </c>
      <c r="D97" s="174">
        <v>20056379</v>
      </c>
    </row>
    <row r="98" spans="1:4" ht="12" customHeight="1" x14ac:dyDescent="0.2">
      <c r="A98" s="13" t="s">
        <v>83</v>
      </c>
      <c r="B98" s="352" t="s">
        <v>138</v>
      </c>
      <c r="C98" s="174">
        <v>6937000</v>
      </c>
      <c r="D98" s="174">
        <v>8761400</v>
      </c>
    </row>
    <row r="99" spans="1:4" ht="12" customHeight="1" x14ac:dyDescent="0.2">
      <c r="A99" s="13" t="s">
        <v>94</v>
      </c>
      <c r="B99" s="17" t="s">
        <v>139</v>
      </c>
      <c r="C99" s="174">
        <v>2215600</v>
      </c>
      <c r="D99" s="174">
        <v>5117099</v>
      </c>
    </row>
    <row r="100" spans="1:4" ht="12" customHeight="1" x14ac:dyDescent="0.2">
      <c r="A100" s="13" t="s">
        <v>84</v>
      </c>
      <c r="B100" s="344" t="s">
        <v>313</v>
      </c>
      <c r="C100" s="174"/>
      <c r="D100" s="174"/>
    </row>
    <row r="101" spans="1:4" ht="12" customHeight="1" x14ac:dyDescent="0.2">
      <c r="A101" s="13" t="s">
        <v>85</v>
      </c>
      <c r="B101" s="353" t="s">
        <v>314</v>
      </c>
      <c r="C101" s="174"/>
      <c r="D101" s="174"/>
    </row>
    <row r="102" spans="1:4" ht="12" customHeight="1" x14ac:dyDescent="0.2">
      <c r="A102" s="13" t="s">
        <v>95</v>
      </c>
      <c r="B102" s="354" t="s">
        <v>315</v>
      </c>
      <c r="C102" s="174"/>
      <c r="D102" s="174"/>
    </row>
    <row r="103" spans="1:4" ht="12" customHeight="1" x14ac:dyDescent="0.2">
      <c r="A103" s="13" t="s">
        <v>96</v>
      </c>
      <c r="B103" s="354" t="s">
        <v>316</v>
      </c>
      <c r="C103" s="174"/>
      <c r="D103" s="174"/>
    </row>
    <row r="104" spans="1:4" ht="12" customHeight="1" x14ac:dyDescent="0.2">
      <c r="A104" s="13" t="s">
        <v>97</v>
      </c>
      <c r="B104" s="353" t="s">
        <v>317</v>
      </c>
      <c r="C104" s="174"/>
      <c r="D104" s="174"/>
    </row>
    <row r="105" spans="1:4" ht="12" customHeight="1" x14ac:dyDescent="0.2">
      <c r="A105" s="13" t="s">
        <v>98</v>
      </c>
      <c r="B105" s="353" t="s">
        <v>318</v>
      </c>
      <c r="C105" s="174"/>
      <c r="D105" s="174"/>
    </row>
    <row r="106" spans="1:4" ht="12" customHeight="1" x14ac:dyDescent="0.2">
      <c r="A106" s="13" t="s">
        <v>100</v>
      </c>
      <c r="B106" s="354" t="s">
        <v>319</v>
      </c>
      <c r="C106" s="174"/>
      <c r="D106" s="174"/>
    </row>
    <row r="107" spans="1:4" ht="12" customHeight="1" x14ac:dyDescent="0.2">
      <c r="A107" s="12" t="s">
        <v>140</v>
      </c>
      <c r="B107" s="355" t="s">
        <v>320</v>
      </c>
      <c r="C107" s="174"/>
      <c r="D107" s="174"/>
    </row>
    <row r="108" spans="1:4" ht="12" customHeight="1" x14ac:dyDescent="0.2">
      <c r="A108" s="13" t="s">
        <v>310</v>
      </c>
      <c r="B108" s="355" t="s">
        <v>321</v>
      </c>
      <c r="C108" s="174"/>
      <c r="D108" s="174"/>
    </row>
    <row r="109" spans="1:4" ht="12" customHeight="1" thickBot="1" x14ac:dyDescent="0.25">
      <c r="A109" s="15" t="s">
        <v>311</v>
      </c>
      <c r="B109" s="355" t="s">
        <v>322</v>
      </c>
      <c r="C109" s="426">
        <v>0</v>
      </c>
      <c r="D109" s="426"/>
    </row>
    <row r="110" spans="1:4" ht="12" customHeight="1" thickBot="1" x14ac:dyDescent="0.25">
      <c r="A110" s="327" t="s">
        <v>467</v>
      </c>
      <c r="B110" s="338" t="s">
        <v>466</v>
      </c>
      <c r="D110" s="475"/>
    </row>
    <row r="111" spans="1:4" ht="12" customHeight="1" thickBot="1" x14ac:dyDescent="0.25">
      <c r="A111" s="328" t="s">
        <v>11</v>
      </c>
      <c r="B111" s="412" t="s">
        <v>323</v>
      </c>
      <c r="C111" s="332">
        <f>SUM(C112:C114)</f>
        <v>38946560</v>
      </c>
      <c r="D111" s="170">
        <f>SUM(D112:D114)</f>
        <v>84923034</v>
      </c>
    </row>
    <row r="112" spans="1:4" ht="12" customHeight="1" x14ac:dyDescent="0.2">
      <c r="A112" s="14" t="s">
        <v>86</v>
      </c>
      <c r="B112" s="413" t="s">
        <v>174</v>
      </c>
      <c r="C112" s="333">
        <v>17450000</v>
      </c>
      <c r="D112" s="479">
        <v>57675098</v>
      </c>
    </row>
    <row r="113" spans="1:4" ht="12" customHeight="1" x14ac:dyDescent="0.2">
      <c r="A113" s="14" t="s">
        <v>87</v>
      </c>
      <c r="B113" s="414" t="s">
        <v>327</v>
      </c>
      <c r="C113" s="330"/>
      <c r="D113" s="478"/>
    </row>
    <row r="114" spans="1:4" ht="12" customHeight="1" x14ac:dyDescent="0.2">
      <c r="A114" s="14" t="s">
        <v>88</v>
      </c>
      <c r="B114" s="414" t="s">
        <v>141</v>
      </c>
      <c r="C114" s="330">
        <v>21496560</v>
      </c>
      <c r="D114" s="158">
        <v>27247936</v>
      </c>
    </row>
    <row r="115" spans="1:4" ht="12" customHeight="1" x14ac:dyDescent="0.2">
      <c r="A115" s="14" t="s">
        <v>89</v>
      </c>
      <c r="B115" s="414" t="s">
        <v>328</v>
      </c>
      <c r="C115" s="461"/>
      <c r="D115" s="158"/>
    </row>
    <row r="116" spans="1:4" ht="12" customHeight="1" x14ac:dyDescent="0.2">
      <c r="A116" s="14" t="s">
        <v>90</v>
      </c>
      <c r="B116" s="415" t="s">
        <v>176</v>
      </c>
      <c r="C116" s="330"/>
      <c r="D116" s="158"/>
    </row>
    <row r="117" spans="1:4" ht="12" customHeight="1" x14ac:dyDescent="0.2">
      <c r="A117" s="14" t="s">
        <v>99</v>
      </c>
      <c r="B117" s="416" t="s">
        <v>402</v>
      </c>
      <c r="C117" s="330"/>
      <c r="D117" s="158"/>
    </row>
    <row r="118" spans="1:4" ht="12" customHeight="1" x14ac:dyDescent="0.2">
      <c r="A118" s="14" t="s">
        <v>101</v>
      </c>
      <c r="B118" s="417" t="s">
        <v>333</v>
      </c>
      <c r="C118" s="330"/>
      <c r="D118" s="158"/>
    </row>
    <row r="119" spans="1:4" ht="12" customHeight="1" x14ac:dyDescent="0.2">
      <c r="A119" s="14" t="s">
        <v>142</v>
      </c>
      <c r="B119" s="354" t="s">
        <v>316</v>
      </c>
      <c r="C119" s="330"/>
      <c r="D119" s="158"/>
    </row>
    <row r="120" spans="1:4" ht="12" customHeight="1" x14ac:dyDescent="0.2">
      <c r="A120" s="14" t="s">
        <v>143</v>
      </c>
      <c r="B120" s="354" t="s">
        <v>332</v>
      </c>
      <c r="C120" s="330"/>
      <c r="D120" s="158"/>
    </row>
    <row r="121" spans="1:4" ht="12" customHeight="1" x14ac:dyDescent="0.2">
      <c r="A121" s="14" t="s">
        <v>144</v>
      </c>
      <c r="B121" s="354" t="s">
        <v>331</v>
      </c>
      <c r="C121" s="330"/>
      <c r="D121" s="158"/>
    </row>
    <row r="122" spans="1:4" ht="12" customHeight="1" x14ac:dyDescent="0.2">
      <c r="A122" s="14" t="s">
        <v>324</v>
      </c>
      <c r="B122" s="354" t="s">
        <v>319</v>
      </c>
      <c r="C122" s="330"/>
      <c r="D122" s="158"/>
    </row>
    <row r="123" spans="1:4" ht="12" customHeight="1" thickBot="1" x14ac:dyDescent="0.25">
      <c r="A123" s="14" t="s">
        <v>325</v>
      </c>
      <c r="B123" s="354" t="s">
        <v>330</v>
      </c>
      <c r="C123" s="331"/>
      <c r="D123" s="159"/>
    </row>
    <row r="124" spans="1:4" ht="12" customHeight="1" thickBot="1" x14ac:dyDescent="0.25">
      <c r="A124" s="12" t="s">
        <v>326</v>
      </c>
      <c r="B124" s="354" t="s">
        <v>329</v>
      </c>
      <c r="C124" s="170">
        <f>SUM(C125:C126)</f>
        <v>4501172</v>
      </c>
      <c r="D124" s="490"/>
    </row>
    <row r="125" spans="1:4" ht="12" customHeight="1" thickBot="1" x14ac:dyDescent="0.25">
      <c r="A125" s="18" t="s">
        <v>12</v>
      </c>
      <c r="B125" s="418" t="s">
        <v>334</v>
      </c>
      <c r="C125" s="173">
        <v>4501172</v>
      </c>
      <c r="D125" s="495">
        <v>86860993</v>
      </c>
    </row>
    <row r="126" spans="1:4" s="52" customFormat="1" ht="12" customHeight="1" thickBot="1" x14ac:dyDescent="0.25">
      <c r="A126" s="14" t="s">
        <v>69</v>
      </c>
      <c r="B126" s="413" t="s">
        <v>47</v>
      </c>
      <c r="C126" s="174"/>
      <c r="D126" s="478">
        <v>86860993</v>
      </c>
    </row>
    <row r="127" spans="1:4" ht="12" customHeight="1" thickBot="1" x14ac:dyDescent="0.25">
      <c r="A127" s="15" t="s">
        <v>70</v>
      </c>
      <c r="B127" s="414" t="s">
        <v>48</v>
      </c>
      <c r="C127" s="170">
        <f>+C94+C111+C124</f>
        <v>79555884</v>
      </c>
      <c r="D127" s="496"/>
    </row>
    <row r="128" spans="1:4" ht="12" customHeight="1" thickBot="1" x14ac:dyDescent="0.25">
      <c r="A128" s="18" t="s">
        <v>13</v>
      </c>
      <c r="B128" s="418" t="s">
        <v>335</v>
      </c>
      <c r="C128" s="170">
        <f>+C129+C130+C131</f>
        <v>0</v>
      </c>
      <c r="D128" s="476">
        <v>242189311</v>
      </c>
    </row>
    <row r="129" spans="1:11" ht="12" customHeight="1" thickBot="1" x14ac:dyDescent="0.25">
      <c r="A129" s="18" t="s">
        <v>14</v>
      </c>
      <c r="B129" s="418" t="s">
        <v>336</v>
      </c>
      <c r="C129" s="158"/>
      <c r="D129" s="506"/>
    </row>
    <row r="130" spans="1:11" ht="12" customHeight="1" x14ac:dyDescent="0.2">
      <c r="A130" s="14" t="s">
        <v>73</v>
      </c>
      <c r="B130" s="413" t="s">
        <v>337</v>
      </c>
      <c r="C130" s="158"/>
      <c r="D130" s="171"/>
    </row>
    <row r="131" spans="1:11" ht="12" customHeight="1" thickBot="1" x14ac:dyDescent="0.25">
      <c r="A131" s="14" t="s">
        <v>74</v>
      </c>
      <c r="B131" s="413" t="s">
        <v>338</v>
      </c>
      <c r="C131" s="158"/>
      <c r="D131" s="172"/>
    </row>
    <row r="132" spans="1:11" ht="12" customHeight="1" thickBot="1" x14ac:dyDescent="0.25">
      <c r="A132" s="12" t="s">
        <v>75</v>
      </c>
      <c r="B132" s="419" t="s">
        <v>339</v>
      </c>
      <c r="C132" s="170">
        <f>+C133+C134+C135+C136</f>
        <v>0</v>
      </c>
      <c r="D132" s="477"/>
    </row>
    <row r="133" spans="1:11" s="52" customFormat="1" ht="12" customHeight="1" thickBot="1" x14ac:dyDescent="0.25">
      <c r="A133" s="18" t="s">
        <v>15</v>
      </c>
      <c r="B133" s="418" t="s">
        <v>384</v>
      </c>
      <c r="C133" s="159"/>
      <c r="D133" s="478"/>
    </row>
    <row r="134" spans="1:11" ht="12" customHeight="1" thickBot="1" x14ac:dyDescent="0.25">
      <c r="A134" s="14" t="s">
        <v>76</v>
      </c>
      <c r="B134" s="413" t="s">
        <v>340</v>
      </c>
      <c r="C134" s="329"/>
      <c r="D134" s="159"/>
      <c r="K134" s="143"/>
    </row>
    <row r="135" spans="1:11" x14ac:dyDescent="0.2">
      <c r="A135" s="14" t="s">
        <v>77</v>
      </c>
      <c r="B135" s="413" t="s">
        <v>341</v>
      </c>
      <c r="C135" s="330"/>
      <c r="D135" s="329"/>
    </row>
    <row r="136" spans="1:11" ht="12" customHeight="1" x14ac:dyDescent="0.2">
      <c r="A136" s="14" t="s">
        <v>244</v>
      </c>
      <c r="B136" s="413" t="s">
        <v>342</v>
      </c>
      <c r="C136" s="330"/>
      <c r="D136" s="330"/>
    </row>
    <row r="137" spans="1:11" s="52" customFormat="1" ht="12" customHeight="1" thickBot="1" x14ac:dyDescent="0.25">
      <c r="A137" s="12" t="s">
        <v>245</v>
      </c>
      <c r="B137" s="419" t="s">
        <v>343</v>
      </c>
      <c r="C137" s="462"/>
      <c r="D137" s="463"/>
    </row>
    <row r="138" spans="1:11" s="52" customFormat="1" ht="12" customHeight="1" thickBot="1" x14ac:dyDescent="0.25">
      <c r="A138" s="18" t="s">
        <v>16</v>
      </c>
      <c r="B138" s="418" t="s">
        <v>344</v>
      </c>
      <c r="C138" s="395">
        <v>1613430</v>
      </c>
      <c r="D138" s="395">
        <v>1613430</v>
      </c>
    </row>
    <row r="139" spans="1:11" s="52" customFormat="1" ht="12" customHeight="1" x14ac:dyDescent="0.2">
      <c r="A139" s="14" t="s">
        <v>78</v>
      </c>
      <c r="B139" s="413" t="s">
        <v>345</v>
      </c>
      <c r="C139" s="329">
        <v>1613430</v>
      </c>
      <c r="D139" s="329">
        <v>1613430</v>
      </c>
    </row>
    <row r="140" spans="1:11" s="52" customFormat="1" ht="12" customHeight="1" x14ac:dyDescent="0.2">
      <c r="A140" s="14" t="s">
        <v>79</v>
      </c>
      <c r="B140" s="413" t="s">
        <v>354</v>
      </c>
      <c r="C140" s="330"/>
      <c r="D140" s="330"/>
    </row>
    <row r="141" spans="1:11" s="52" customFormat="1" ht="12" customHeight="1" x14ac:dyDescent="0.2">
      <c r="A141" s="14" t="s">
        <v>256</v>
      </c>
      <c r="B141" s="413" t="s">
        <v>346</v>
      </c>
      <c r="C141" s="330"/>
      <c r="D141" s="330"/>
    </row>
    <row r="142" spans="1:11" s="52" customFormat="1" ht="12" customHeight="1" thickBot="1" x14ac:dyDescent="0.25">
      <c r="A142" s="12" t="s">
        <v>257</v>
      </c>
      <c r="B142" s="419" t="s">
        <v>347</v>
      </c>
      <c r="C142" s="465"/>
      <c r="D142" s="465"/>
    </row>
    <row r="143" spans="1:11" ht="12.75" customHeight="1" thickBot="1" x14ac:dyDescent="0.25">
      <c r="A143" s="18" t="s">
        <v>17</v>
      </c>
      <c r="B143" s="418" t="s">
        <v>348</v>
      </c>
      <c r="C143" s="423">
        <f>+C144+C145+C146+C147</f>
        <v>0</v>
      </c>
      <c r="D143" s="423"/>
    </row>
    <row r="144" spans="1:11" s="320" customFormat="1" ht="12.75" customHeight="1" x14ac:dyDescent="0.2">
      <c r="A144" s="14" t="s">
        <v>135</v>
      </c>
      <c r="B144" s="413" t="s">
        <v>349</v>
      </c>
      <c r="C144" s="158"/>
      <c r="D144" s="158"/>
    </row>
    <row r="145" spans="1:4" ht="12" customHeight="1" x14ac:dyDescent="0.2">
      <c r="A145" s="14" t="s">
        <v>136</v>
      </c>
      <c r="B145" s="413" t="s">
        <v>350</v>
      </c>
      <c r="C145" s="158"/>
      <c r="D145" s="158"/>
    </row>
    <row r="146" spans="1:4" ht="15" customHeight="1" x14ac:dyDescent="0.2">
      <c r="A146" s="14" t="s">
        <v>175</v>
      </c>
      <c r="B146" s="413" t="s">
        <v>351</v>
      </c>
      <c r="C146" s="158"/>
      <c r="D146" s="158"/>
    </row>
    <row r="147" spans="1:4" ht="15" customHeight="1" thickBot="1" x14ac:dyDescent="0.25">
      <c r="A147" s="12" t="s">
        <v>259</v>
      </c>
      <c r="B147" s="419" t="s">
        <v>352</v>
      </c>
      <c r="C147" s="158"/>
      <c r="D147" s="158"/>
    </row>
    <row r="148" spans="1:4" ht="13.5" thickBot="1" x14ac:dyDescent="0.25">
      <c r="A148" s="319" t="s">
        <v>18</v>
      </c>
      <c r="B148" s="418" t="s">
        <v>457</v>
      </c>
      <c r="C148" s="456">
        <v>21484495</v>
      </c>
      <c r="D148" s="457">
        <v>23148927</v>
      </c>
    </row>
    <row r="149" spans="1:4" ht="13.5" thickBot="1" x14ac:dyDescent="0.25">
      <c r="A149" s="18" t="s">
        <v>19</v>
      </c>
      <c r="B149" s="418" t="s">
        <v>458</v>
      </c>
      <c r="C149" s="464">
        <v>23097925</v>
      </c>
      <c r="D149" s="464">
        <v>24762357</v>
      </c>
    </row>
    <row r="150" spans="1:4" ht="13.5" thickBot="1" x14ac:dyDescent="0.25">
      <c r="A150" s="168" t="s">
        <v>20</v>
      </c>
      <c r="B150" s="420" t="s">
        <v>353</v>
      </c>
      <c r="C150" s="271">
        <v>102653809</v>
      </c>
      <c r="D150" s="357">
        <v>266951668</v>
      </c>
    </row>
  </sheetData>
  <sheetProtection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6" orientation="portrait" verticalDpi="300" r:id="rId1"/>
  <headerFooter alignWithMargins="0"/>
  <rowBreaks count="1" manualBreakCount="1">
    <brk id="90" max="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55"/>
  <sheetViews>
    <sheetView view="pageBreakPreview" zoomScale="90" zoomScaleNormal="100" zoomScaleSheetLayoutView="90" workbookViewId="0">
      <selection activeCell="B2" sqref="B2:D2"/>
    </sheetView>
  </sheetViews>
  <sheetFormatPr defaultRowHeight="12.75" x14ac:dyDescent="0.2"/>
  <cols>
    <col min="1" max="1" width="13.6640625" customWidth="1"/>
    <col min="2" max="2" width="60.1640625" customWidth="1"/>
    <col min="3" max="3" width="28.83203125" customWidth="1"/>
    <col min="4" max="4" width="28.5" customWidth="1"/>
    <col min="5" max="5" width="16" customWidth="1"/>
  </cols>
  <sheetData>
    <row r="1" spans="1:4" ht="16.5" thickBot="1" x14ac:dyDescent="0.25">
      <c r="A1" s="129"/>
      <c r="B1" s="703"/>
      <c r="C1" s="703"/>
      <c r="D1" s="704"/>
    </row>
    <row r="2" spans="1:4" ht="34.5" customHeight="1" x14ac:dyDescent="0.2">
      <c r="A2" s="249" t="s">
        <v>430</v>
      </c>
      <c r="B2" s="705" t="s">
        <v>456</v>
      </c>
      <c r="C2" s="706"/>
      <c r="D2" s="707"/>
    </row>
    <row r="3" spans="1:4" ht="33" customHeight="1" thickBot="1" x14ac:dyDescent="0.25">
      <c r="A3" s="295" t="s">
        <v>157</v>
      </c>
      <c r="B3" s="710" t="s">
        <v>390</v>
      </c>
      <c r="C3" s="711"/>
      <c r="D3" s="712"/>
    </row>
    <row r="4" spans="1:4" ht="7.5" customHeight="1" thickBot="1" x14ac:dyDescent="0.25">
      <c r="A4" s="131"/>
      <c r="B4" s="131"/>
      <c r="C4" s="321"/>
      <c r="D4" s="379"/>
    </row>
    <row r="5" spans="1:4" ht="26.25" customHeight="1" thickBot="1" x14ac:dyDescent="0.25">
      <c r="A5" s="250" t="s">
        <v>158</v>
      </c>
      <c r="B5" s="133" t="s">
        <v>43</v>
      </c>
      <c r="C5" s="362" t="s">
        <v>470</v>
      </c>
      <c r="D5" s="380" t="s">
        <v>464</v>
      </c>
    </row>
    <row r="6" spans="1:4" ht="16.5" customHeight="1" thickBot="1" x14ac:dyDescent="0.25">
      <c r="A6" s="123" t="s">
        <v>405</v>
      </c>
      <c r="B6" s="124" t="s">
        <v>406</v>
      </c>
      <c r="C6" s="363" t="s">
        <v>407</v>
      </c>
      <c r="D6" s="381" t="s">
        <v>408</v>
      </c>
    </row>
    <row r="7" spans="1:4" ht="16.5" thickBot="1" x14ac:dyDescent="0.25">
      <c r="A7" s="135"/>
      <c r="B7" s="708" t="s">
        <v>44</v>
      </c>
      <c r="C7" s="708"/>
      <c r="D7" s="709"/>
    </row>
    <row r="8" spans="1:4" ht="13.5" thickBot="1" x14ac:dyDescent="0.25">
      <c r="A8" s="123" t="s">
        <v>10</v>
      </c>
      <c r="B8" s="304" t="s">
        <v>431</v>
      </c>
      <c r="C8" s="365">
        <v>235200</v>
      </c>
      <c r="D8" s="383">
        <v>283879</v>
      </c>
    </row>
    <row r="9" spans="1:4" x14ac:dyDescent="0.2">
      <c r="A9" s="305" t="s">
        <v>80</v>
      </c>
      <c r="B9" s="9" t="s">
        <v>233</v>
      </c>
      <c r="C9" s="366"/>
      <c r="D9" s="384"/>
    </row>
    <row r="10" spans="1:4" x14ac:dyDescent="0.2">
      <c r="A10" s="306" t="s">
        <v>81</v>
      </c>
      <c r="B10" s="7" t="s">
        <v>234</v>
      </c>
      <c r="C10" s="182"/>
      <c r="D10" s="385"/>
    </row>
    <row r="11" spans="1:4" x14ac:dyDescent="0.2">
      <c r="A11" s="306" t="s">
        <v>82</v>
      </c>
      <c r="B11" s="7" t="s">
        <v>235</v>
      </c>
      <c r="C11" s="182"/>
      <c r="D11" s="385"/>
    </row>
    <row r="12" spans="1:4" x14ac:dyDescent="0.2">
      <c r="A12" s="306" t="s">
        <v>83</v>
      </c>
      <c r="B12" s="7" t="s">
        <v>236</v>
      </c>
      <c r="C12" s="182"/>
      <c r="D12" s="385"/>
    </row>
    <row r="13" spans="1:4" x14ac:dyDescent="0.2">
      <c r="A13" s="306" t="s">
        <v>117</v>
      </c>
      <c r="B13" s="7" t="s">
        <v>237</v>
      </c>
      <c r="C13" s="182">
        <v>235200</v>
      </c>
      <c r="D13" s="385">
        <v>281067</v>
      </c>
    </row>
    <row r="14" spans="1:4" x14ac:dyDescent="0.2">
      <c r="A14" s="306" t="s">
        <v>84</v>
      </c>
      <c r="B14" s="7" t="s">
        <v>432</v>
      </c>
      <c r="C14" s="182"/>
      <c r="D14" s="385"/>
    </row>
    <row r="15" spans="1:4" x14ac:dyDescent="0.2">
      <c r="A15" s="306" t="s">
        <v>85</v>
      </c>
      <c r="B15" s="6" t="s">
        <v>433</v>
      </c>
      <c r="C15" s="182"/>
      <c r="D15" s="385"/>
    </row>
    <row r="16" spans="1:4" x14ac:dyDescent="0.2">
      <c r="A16" s="306" t="s">
        <v>95</v>
      </c>
      <c r="B16" s="7" t="s">
        <v>240</v>
      </c>
      <c r="C16" s="247"/>
      <c r="D16" s="386">
        <v>17</v>
      </c>
    </row>
    <row r="17" spans="1:4" x14ac:dyDescent="0.2">
      <c r="A17" s="306" t="s">
        <v>96</v>
      </c>
      <c r="B17" s="7" t="s">
        <v>241</v>
      </c>
      <c r="C17" s="182"/>
      <c r="D17" s="385"/>
    </row>
    <row r="18" spans="1:4" ht="13.5" thickBot="1" x14ac:dyDescent="0.25">
      <c r="A18" s="306" t="s">
        <v>97</v>
      </c>
      <c r="B18" s="6" t="s">
        <v>242</v>
      </c>
      <c r="C18" s="367"/>
      <c r="D18" s="387">
        <v>2795</v>
      </c>
    </row>
    <row r="19" spans="1:4" ht="32.25" customHeight="1" thickBot="1" x14ac:dyDescent="0.25">
      <c r="A19" s="123" t="s">
        <v>11</v>
      </c>
      <c r="B19" s="304" t="s">
        <v>434</v>
      </c>
      <c r="C19" s="365"/>
      <c r="D19" s="383"/>
    </row>
    <row r="20" spans="1:4" x14ac:dyDescent="0.2">
      <c r="A20" s="306" t="s">
        <v>86</v>
      </c>
      <c r="B20" s="8" t="s">
        <v>208</v>
      </c>
      <c r="C20" s="182"/>
      <c r="D20" s="385"/>
    </row>
    <row r="21" spans="1:4" x14ac:dyDescent="0.2">
      <c r="A21" s="306" t="s">
        <v>87</v>
      </c>
      <c r="B21" s="7" t="s">
        <v>435</v>
      </c>
      <c r="C21" s="182"/>
      <c r="D21" s="385"/>
    </row>
    <row r="22" spans="1:4" x14ac:dyDescent="0.2">
      <c r="A22" s="306" t="s">
        <v>88</v>
      </c>
      <c r="B22" s="7" t="s">
        <v>436</v>
      </c>
      <c r="C22" s="182"/>
      <c r="D22" s="385"/>
    </row>
    <row r="23" spans="1:4" ht="13.5" thickBot="1" x14ac:dyDescent="0.25">
      <c r="A23" s="306" t="s">
        <v>89</v>
      </c>
      <c r="B23" s="7" t="s">
        <v>437</v>
      </c>
      <c r="C23" s="182"/>
      <c r="D23" s="385"/>
    </row>
    <row r="24" spans="1:4" ht="13.5" thickBot="1" x14ac:dyDescent="0.25">
      <c r="A24" s="307" t="s">
        <v>12</v>
      </c>
      <c r="B24" s="65" t="s">
        <v>128</v>
      </c>
      <c r="C24" s="368"/>
      <c r="D24" s="388"/>
    </row>
    <row r="25" spans="1:4" ht="21.75" thickBot="1" x14ac:dyDescent="0.25">
      <c r="A25" s="307" t="s">
        <v>13</v>
      </c>
      <c r="B25" s="65" t="s">
        <v>438</v>
      </c>
      <c r="C25" s="365"/>
      <c r="D25" s="383"/>
    </row>
    <row r="26" spans="1:4" x14ac:dyDescent="0.2">
      <c r="A26" s="308" t="s">
        <v>218</v>
      </c>
      <c r="B26" s="309" t="s">
        <v>435</v>
      </c>
      <c r="C26" s="369"/>
      <c r="D26" s="389"/>
    </row>
    <row r="27" spans="1:4" ht="22.5" x14ac:dyDescent="0.2">
      <c r="A27" s="308" t="s">
        <v>221</v>
      </c>
      <c r="B27" s="310" t="s">
        <v>439</v>
      </c>
      <c r="C27" s="370"/>
      <c r="D27" s="390"/>
    </row>
    <row r="28" spans="1:4" ht="13.5" thickBot="1" x14ac:dyDescent="0.25">
      <c r="A28" s="306" t="s">
        <v>222</v>
      </c>
      <c r="B28" s="311" t="s">
        <v>440</v>
      </c>
      <c r="C28" s="371"/>
      <c r="D28" s="391"/>
    </row>
    <row r="29" spans="1:4" ht="13.5" thickBot="1" x14ac:dyDescent="0.25">
      <c r="A29" s="307" t="s">
        <v>14</v>
      </c>
      <c r="B29" s="65" t="s">
        <v>441</v>
      </c>
      <c r="C29" s="365"/>
      <c r="D29" s="383"/>
    </row>
    <row r="30" spans="1:4" x14ac:dyDescent="0.2">
      <c r="A30" s="308" t="s">
        <v>73</v>
      </c>
      <c r="B30" s="309" t="s">
        <v>247</v>
      </c>
      <c r="C30" s="369"/>
      <c r="D30" s="389"/>
    </row>
    <row r="31" spans="1:4" x14ac:dyDescent="0.2">
      <c r="A31" s="308" t="s">
        <v>74</v>
      </c>
      <c r="B31" s="310" t="s">
        <v>248</v>
      </c>
      <c r="C31" s="370"/>
      <c r="D31" s="390"/>
    </row>
    <row r="32" spans="1:4" ht="13.5" thickBot="1" x14ac:dyDescent="0.25">
      <c r="A32" s="306" t="s">
        <v>75</v>
      </c>
      <c r="B32" s="312" t="s">
        <v>249</v>
      </c>
      <c r="C32" s="371"/>
      <c r="D32" s="391"/>
    </row>
    <row r="33" spans="1:4" ht="13.5" thickBot="1" x14ac:dyDescent="0.25">
      <c r="A33" s="307" t="s">
        <v>15</v>
      </c>
      <c r="B33" s="65" t="s">
        <v>360</v>
      </c>
      <c r="C33" s="368"/>
      <c r="D33" s="388"/>
    </row>
    <row r="34" spans="1:4" ht="13.5" thickBot="1" x14ac:dyDescent="0.25">
      <c r="A34" s="307" t="s">
        <v>16</v>
      </c>
      <c r="B34" s="65" t="s">
        <v>391</v>
      </c>
      <c r="C34" s="372"/>
      <c r="D34" s="388"/>
    </row>
    <row r="35" spans="1:4" ht="13.5" thickBot="1" x14ac:dyDescent="0.25">
      <c r="A35" s="123" t="s">
        <v>17</v>
      </c>
      <c r="B35" s="65" t="s">
        <v>442</v>
      </c>
      <c r="C35" s="373">
        <v>235200</v>
      </c>
      <c r="D35" s="383">
        <v>283879</v>
      </c>
    </row>
    <row r="36" spans="1:4" ht="13.5" thickBot="1" x14ac:dyDescent="0.25">
      <c r="A36" s="313" t="s">
        <v>18</v>
      </c>
      <c r="B36" s="65" t="s">
        <v>443</v>
      </c>
      <c r="C36" s="373">
        <v>21599527</v>
      </c>
      <c r="D36" s="383">
        <v>23263959</v>
      </c>
    </row>
    <row r="37" spans="1:4" x14ac:dyDescent="0.2">
      <c r="A37" s="308" t="s">
        <v>444</v>
      </c>
      <c r="B37" s="309" t="s">
        <v>183</v>
      </c>
      <c r="C37" s="369">
        <v>115032</v>
      </c>
      <c r="D37" s="389">
        <v>115032</v>
      </c>
    </row>
    <row r="38" spans="1:4" x14ac:dyDescent="0.2">
      <c r="A38" s="308" t="s">
        <v>445</v>
      </c>
      <c r="B38" s="310" t="s">
        <v>446</v>
      </c>
      <c r="C38" s="370"/>
      <c r="D38" s="390"/>
    </row>
    <row r="39" spans="1:4" ht="13.5" thickBot="1" x14ac:dyDescent="0.25">
      <c r="A39" s="306" t="s">
        <v>447</v>
      </c>
      <c r="B39" s="312" t="s">
        <v>448</v>
      </c>
      <c r="C39" s="371">
        <v>21484495</v>
      </c>
      <c r="D39" s="391">
        <v>23148927</v>
      </c>
    </row>
    <row r="40" spans="1:4" ht="13.15" customHeight="1" thickBot="1" x14ac:dyDescent="0.25">
      <c r="A40" s="313" t="s">
        <v>19</v>
      </c>
      <c r="B40" s="314" t="s">
        <v>449</v>
      </c>
      <c r="C40" s="374">
        <v>21834727</v>
      </c>
      <c r="D40" s="350">
        <v>23547838</v>
      </c>
    </row>
    <row r="41" spans="1:4" ht="3" customHeight="1" x14ac:dyDescent="0.2">
      <c r="A41" s="137"/>
      <c r="B41" s="138"/>
      <c r="C41" s="233"/>
      <c r="D41" s="392"/>
    </row>
    <row r="42" spans="1:4" ht="15.75" customHeight="1" thickBot="1" x14ac:dyDescent="0.25">
      <c r="A42" s="315"/>
      <c r="B42" s="139"/>
      <c r="C42" s="234"/>
      <c r="D42" s="393"/>
    </row>
    <row r="43" spans="1:4" ht="16.5" thickBot="1" x14ac:dyDescent="0.25">
      <c r="A43" s="140"/>
      <c r="B43" s="708" t="s">
        <v>46</v>
      </c>
      <c r="C43" s="708"/>
      <c r="D43" s="709"/>
    </row>
    <row r="44" spans="1:4" ht="13.5" thickBot="1" x14ac:dyDescent="0.25">
      <c r="A44" s="307" t="s">
        <v>10</v>
      </c>
      <c r="B44" s="65" t="s">
        <v>450</v>
      </c>
      <c r="C44" s="365">
        <v>20895221</v>
      </c>
      <c r="D44" s="383">
        <f>SUM(D45:D47)</f>
        <v>20982735</v>
      </c>
    </row>
    <row r="45" spans="1:4" x14ac:dyDescent="0.2">
      <c r="A45" s="306" t="s">
        <v>80</v>
      </c>
      <c r="B45" s="8" t="s">
        <v>40</v>
      </c>
      <c r="C45" s="369">
        <v>12480037</v>
      </c>
      <c r="D45" s="389">
        <v>12946956</v>
      </c>
    </row>
    <row r="46" spans="1:4" x14ac:dyDescent="0.2">
      <c r="A46" s="306" t="s">
        <v>81</v>
      </c>
      <c r="B46" s="7" t="s">
        <v>137</v>
      </c>
      <c r="C46" s="375">
        <v>2910840</v>
      </c>
      <c r="D46" s="394">
        <v>2875819</v>
      </c>
    </row>
    <row r="47" spans="1:4" x14ac:dyDescent="0.2">
      <c r="A47" s="306" t="s">
        <v>82</v>
      </c>
      <c r="B47" s="7" t="s">
        <v>110</v>
      </c>
      <c r="C47" s="375">
        <v>5504344</v>
      </c>
      <c r="D47" s="394">
        <v>5159960</v>
      </c>
    </row>
    <row r="48" spans="1:4" x14ac:dyDescent="0.2">
      <c r="A48" s="306" t="s">
        <v>83</v>
      </c>
      <c r="B48" s="7" t="s">
        <v>138</v>
      </c>
      <c r="C48" s="375"/>
      <c r="D48" s="394"/>
    </row>
    <row r="49" spans="1:4" ht="13.5" thickBot="1" x14ac:dyDescent="0.25">
      <c r="A49" s="306" t="s">
        <v>117</v>
      </c>
      <c r="B49" s="7" t="s">
        <v>139</v>
      </c>
      <c r="C49" s="375"/>
      <c r="D49" s="394"/>
    </row>
    <row r="50" spans="1:4" ht="13.5" thickBot="1" x14ac:dyDescent="0.25">
      <c r="A50" s="307" t="s">
        <v>11</v>
      </c>
      <c r="B50" s="65" t="s">
        <v>451</v>
      </c>
      <c r="C50" s="365">
        <v>939506</v>
      </c>
      <c r="D50" s="383">
        <f>SUM(D51:D52)</f>
        <v>2565103</v>
      </c>
    </row>
    <row r="51" spans="1:4" x14ac:dyDescent="0.2">
      <c r="A51" s="306" t="s">
        <v>86</v>
      </c>
      <c r="B51" s="8" t="s">
        <v>174</v>
      </c>
      <c r="C51" s="369">
        <v>190500</v>
      </c>
      <c r="D51" s="389">
        <v>944606</v>
      </c>
    </row>
    <row r="52" spans="1:4" x14ac:dyDescent="0.2">
      <c r="A52" s="306" t="s">
        <v>87</v>
      </c>
      <c r="B52" s="7" t="s">
        <v>141</v>
      </c>
      <c r="C52" s="375">
        <v>749006</v>
      </c>
      <c r="D52" s="394">
        <v>1620497</v>
      </c>
    </row>
    <row r="53" spans="1:4" x14ac:dyDescent="0.2">
      <c r="A53" s="306" t="s">
        <v>88</v>
      </c>
      <c r="B53" s="7" t="s">
        <v>452</v>
      </c>
      <c r="C53" s="375"/>
      <c r="D53" s="394"/>
    </row>
    <row r="54" spans="1:4" ht="13.5" thickBot="1" x14ac:dyDescent="0.25">
      <c r="A54" s="306" t="s">
        <v>89</v>
      </c>
      <c r="B54" s="7" t="s">
        <v>453</v>
      </c>
      <c r="C54" s="375"/>
      <c r="D54" s="394"/>
    </row>
    <row r="55" spans="1:4" ht="13.5" thickBot="1" x14ac:dyDescent="0.25">
      <c r="A55" s="307" t="s">
        <v>12</v>
      </c>
      <c r="B55" s="316" t="s">
        <v>454</v>
      </c>
      <c r="C55" s="376">
        <v>21834727</v>
      </c>
      <c r="D55" s="350">
        <v>23547838</v>
      </c>
    </row>
  </sheetData>
  <mergeCells count="5">
    <mergeCell ref="B1:D1"/>
    <mergeCell ref="B2:D2"/>
    <mergeCell ref="B43:D43"/>
    <mergeCell ref="B7:D7"/>
    <mergeCell ref="B3:D3"/>
  </mergeCells>
  <phoneticPr fontId="29" type="noConversion"/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>
    <oddHeader>&amp;R&amp;11 10. melléklet a 9/2018.(V.29.)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56"/>
  <sheetViews>
    <sheetView view="pageBreakPreview" topLeftCell="A34" zoomScaleNormal="100" zoomScaleSheetLayoutView="100" workbookViewId="0">
      <selection activeCell="M45" sqref="M45"/>
    </sheetView>
  </sheetViews>
  <sheetFormatPr defaultRowHeight="12.75" x14ac:dyDescent="0.2"/>
  <cols>
    <col min="1" max="1" width="17.33203125" customWidth="1"/>
    <col min="2" max="2" width="58.1640625" customWidth="1"/>
    <col min="3" max="3" width="22" customWidth="1"/>
    <col min="4" max="4" width="19.83203125" customWidth="1"/>
  </cols>
  <sheetData>
    <row r="1" spans="1:4" ht="16.5" thickBot="1" x14ac:dyDescent="0.25">
      <c r="A1" s="129"/>
      <c r="B1" s="130"/>
      <c r="C1" s="303"/>
      <c r="D1" s="303"/>
    </row>
    <row r="2" spans="1:4" ht="26.25" customHeight="1" x14ac:dyDescent="0.2">
      <c r="A2" s="249" t="s">
        <v>430</v>
      </c>
      <c r="B2" s="226" t="s">
        <v>456</v>
      </c>
      <c r="C2" s="360"/>
      <c r="D2" s="377"/>
    </row>
    <row r="3" spans="1:4" ht="30.75" customHeight="1" thickBot="1" x14ac:dyDescent="0.25">
      <c r="A3" s="295" t="s">
        <v>157</v>
      </c>
      <c r="B3" s="227" t="s">
        <v>455</v>
      </c>
      <c r="C3" s="361"/>
      <c r="D3" s="378"/>
    </row>
    <row r="4" spans="1:4" ht="12" customHeight="1" thickBot="1" x14ac:dyDescent="0.3">
      <c r="A4" s="131"/>
      <c r="B4" s="131"/>
      <c r="C4" s="132"/>
      <c r="D4" s="424"/>
    </row>
    <row r="5" spans="1:4" ht="19.5" customHeight="1" thickBot="1" x14ac:dyDescent="0.25">
      <c r="A5" s="250" t="s">
        <v>158</v>
      </c>
      <c r="B5" s="133" t="s">
        <v>43</v>
      </c>
      <c r="C5" s="362" t="s">
        <v>470</v>
      </c>
      <c r="D5" s="380" t="s">
        <v>473</v>
      </c>
    </row>
    <row r="6" spans="1:4" ht="12" customHeight="1" thickBot="1" x14ac:dyDescent="0.25">
      <c r="A6" s="123">
        <v>1</v>
      </c>
      <c r="B6" s="124">
        <v>2</v>
      </c>
      <c r="C6" s="363">
        <v>3</v>
      </c>
      <c r="D6" s="381">
        <v>3</v>
      </c>
    </row>
    <row r="7" spans="1:4" ht="18" customHeight="1" thickBot="1" x14ac:dyDescent="0.25">
      <c r="A7" s="135"/>
      <c r="B7" s="136" t="s">
        <v>44</v>
      </c>
      <c r="C7" s="364"/>
      <c r="D7" s="382"/>
    </row>
    <row r="8" spans="1:4" ht="12" customHeight="1" thickBot="1" x14ac:dyDescent="0.25">
      <c r="A8" s="123" t="s">
        <v>10</v>
      </c>
      <c r="B8" s="304" t="s">
        <v>431</v>
      </c>
      <c r="C8" s="365">
        <v>235200</v>
      </c>
      <c r="D8" s="383">
        <v>283879</v>
      </c>
    </row>
    <row r="9" spans="1:4" ht="12" customHeight="1" x14ac:dyDescent="0.2">
      <c r="A9" s="305" t="s">
        <v>80</v>
      </c>
      <c r="B9" s="9" t="s">
        <v>233</v>
      </c>
      <c r="C9" s="366"/>
      <c r="D9" s="384"/>
    </row>
    <row r="10" spans="1:4" ht="12" customHeight="1" x14ac:dyDescent="0.2">
      <c r="A10" s="306" t="s">
        <v>81</v>
      </c>
      <c r="B10" s="7" t="s">
        <v>234</v>
      </c>
      <c r="C10" s="182"/>
      <c r="D10" s="385"/>
    </row>
    <row r="11" spans="1:4" ht="12" customHeight="1" x14ac:dyDescent="0.2">
      <c r="A11" s="306" t="s">
        <v>82</v>
      </c>
      <c r="B11" s="7" t="s">
        <v>235</v>
      </c>
      <c r="C11" s="182"/>
      <c r="D11" s="385"/>
    </row>
    <row r="12" spans="1:4" ht="12" customHeight="1" x14ac:dyDescent="0.2">
      <c r="A12" s="306" t="s">
        <v>83</v>
      </c>
      <c r="B12" s="7" t="s">
        <v>236</v>
      </c>
      <c r="C12" s="182"/>
      <c r="D12" s="385"/>
    </row>
    <row r="13" spans="1:4" ht="12" customHeight="1" x14ac:dyDescent="0.2">
      <c r="A13" s="306" t="s">
        <v>117</v>
      </c>
      <c r="B13" s="7" t="s">
        <v>237</v>
      </c>
      <c r="C13" s="182">
        <v>235200</v>
      </c>
      <c r="D13" s="385">
        <v>281067</v>
      </c>
    </row>
    <row r="14" spans="1:4" ht="12" customHeight="1" x14ac:dyDescent="0.2">
      <c r="A14" s="306" t="s">
        <v>84</v>
      </c>
      <c r="B14" s="7" t="s">
        <v>432</v>
      </c>
      <c r="C14" s="182"/>
      <c r="D14" s="385"/>
    </row>
    <row r="15" spans="1:4" ht="12" customHeight="1" x14ac:dyDescent="0.2">
      <c r="A15" s="306" t="s">
        <v>85</v>
      </c>
      <c r="B15" s="6" t="s">
        <v>433</v>
      </c>
      <c r="C15" s="182"/>
      <c r="D15" s="385"/>
    </row>
    <row r="16" spans="1:4" ht="12" customHeight="1" x14ac:dyDescent="0.2">
      <c r="A16" s="306" t="s">
        <v>95</v>
      </c>
      <c r="B16" s="7" t="s">
        <v>240</v>
      </c>
      <c r="C16" s="247"/>
      <c r="D16" s="386">
        <v>17</v>
      </c>
    </row>
    <row r="17" spans="1:4" ht="12" customHeight="1" x14ac:dyDescent="0.2">
      <c r="A17" s="306" t="s">
        <v>96</v>
      </c>
      <c r="B17" s="7" t="s">
        <v>241</v>
      </c>
      <c r="C17" s="182"/>
      <c r="D17" s="385"/>
    </row>
    <row r="18" spans="1:4" ht="12" customHeight="1" thickBot="1" x14ac:dyDescent="0.25">
      <c r="A18" s="306" t="s">
        <v>97</v>
      </c>
      <c r="B18" s="6" t="s">
        <v>242</v>
      </c>
      <c r="C18" s="367"/>
      <c r="D18" s="387">
        <v>2795</v>
      </c>
    </row>
    <row r="19" spans="1:4" s="347" customFormat="1" ht="20.25" customHeight="1" thickBot="1" x14ac:dyDescent="0.25">
      <c r="A19" s="345" t="s">
        <v>11</v>
      </c>
      <c r="B19" s="346" t="s">
        <v>434</v>
      </c>
      <c r="C19" s="365"/>
      <c r="D19" s="383"/>
    </row>
    <row r="20" spans="1:4" ht="12" customHeight="1" x14ac:dyDescent="0.2">
      <c r="A20" s="306" t="s">
        <v>86</v>
      </c>
      <c r="B20" s="8" t="s">
        <v>208</v>
      </c>
      <c r="C20" s="182"/>
      <c r="D20" s="385"/>
    </row>
    <row r="21" spans="1:4" ht="12" customHeight="1" x14ac:dyDescent="0.2">
      <c r="A21" s="306" t="s">
        <v>87</v>
      </c>
      <c r="B21" s="7" t="s">
        <v>435</v>
      </c>
      <c r="C21" s="182"/>
      <c r="D21" s="385"/>
    </row>
    <row r="22" spans="1:4" ht="12" customHeight="1" x14ac:dyDescent="0.2">
      <c r="A22" s="306" t="s">
        <v>88</v>
      </c>
      <c r="B22" s="7" t="s">
        <v>436</v>
      </c>
      <c r="C22" s="182"/>
      <c r="D22" s="385"/>
    </row>
    <row r="23" spans="1:4" ht="12" customHeight="1" thickBot="1" x14ac:dyDescent="0.25">
      <c r="A23" s="306" t="s">
        <v>89</v>
      </c>
      <c r="B23" s="7" t="s">
        <v>437</v>
      </c>
      <c r="C23" s="182"/>
      <c r="D23" s="385"/>
    </row>
    <row r="24" spans="1:4" ht="12" customHeight="1" thickBot="1" x14ac:dyDescent="0.25">
      <c r="A24" s="307" t="s">
        <v>12</v>
      </c>
      <c r="B24" s="65" t="s">
        <v>128</v>
      </c>
      <c r="C24" s="368"/>
      <c r="D24" s="388"/>
    </row>
    <row r="25" spans="1:4" s="347" customFormat="1" ht="16.5" customHeight="1" thickBot="1" x14ac:dyDescent="0.25">
      <c r="A25" s="345" t="s">
        <v>13</v>
      </c>
      <c r="B25" s="348" t="s">
        <v>438</v>
      </c>
      <c r="C25" s="365"/>
      <c r="D25" s="383"/>
    </row>
    <row r="26" spans="1:4" ht="12" customHeight="1" x14ac:dyDescent="0.2">
      <c r="A26" s="308" t="s">
        <v>218</v>
      </c>
      <c r="B26" s="309" t="s">
        <v>435</v>
      </c>
      <c r="C26" s="369"/>
      <c r="D26" s="389"/>
    </row>
    <row r="27" spans="1:4" ht="12" customHeight="1" x14ac:dyDescent="0.2">
      <c r="A27" s="308" t="s">
        <v>221</v>
      </c>
      <c r="B27" s="310" t="s">
        <v>439</v>
      </c>
      <c r="C27" s="370"/>
      <c r="D27" s="390"/>
    </row>
    <row r="28" spans="1:4" ht="12" customHeight="1" thickBot="1" x14ac:dyDescent="0.25">
      <c r="A28" s="306" t="s">
        <v>222</v>
      </c>
      <c r="B28" s="311" t="s">
        <v>440</v>
      </c>
      <c r="C28" s="371"/>
      <c r="D28" s="391"/>
    </row>
    <row r="29" spans="1:4" ht="12" customHeight="1" thickBot="1" x14ac:dyDescent="0.25">
      <c r="A29" s="307" t="s">
        <v>14</v>
      </c>
      <c r="B29" s="65" t="s">
        <v>441</v>
      </c>
      <c r="C29" s="365"/>
      <c r="D29" s="383"/>
    </row>
    <row r="30" spans="1:4" ht="12" customHeight="1" x14ac:dyDescent="0.2">
      <c r="A30" s="308" t="s">
        <v>73</v>
      </c>
      <c r="B30" s="309" t="s">
        <v>247</v>
      </c>
      <c r="C30" s="369"/>
      <c r="D30" s="389"/>
    </row>
    <row r="31" spans="1:4" ht="12" customHeight="1" x14ac:dyDescent="0.2">
      <c r="A31" s="308" t="s">
        <v>74</v>
      </c>
      <c r="B31" s="310" t="s">
        <v>248</v>
      </c>
      <c r="C31" s="370"/>
      <c r="D31" s="390"/>
    </row>
    <row r="32" spans="1:4" ht="12" customHeight="1" thickBot="1" x14ac:dyDescent="0.25">
      <c r="A32" s="306" t="s">
        <v>75</v>
      </c>
      <c r="B32" s="312" t="s">
        <v>249</v>
      </c>
      <c r="C32" s="371"/>
      <c r="D32" s="391"/>
    </row>
    <row r="33" spans="1:5" ht="12" customHeight="1" thickBot="1" x14ac:dyDescent="0.25">
      <c r="A33" s="307" t="s">
        <v>15</v>
      </c>
      <c r="B33" s="65" t="s">
        <v>360</v>
      </c>
      <c r="C33" s="368"/>
      <c r="D33" s="388"/>
    </row>
    <row r="34" spans="1:5" ht="12" customHeight="1" thickBot="1" x14ac:dyDescent="0.25">
      <c r="A34" s="307" t="s">
        <v>16</v>
      </c>
      <c r="B34" s="65" t="s">
        <v>391</v>
      </c>
      <c r="C34" s="372"/>
      <c r="D34" s="388"/>
    </row>
    <row r="35" spans="1:5" ht="12" customHeight="1" thickBot="1" x14ac:dyDescent="0.25">
      <c r="A35" s="123" t="s">
        <v>17</v>
      </c>
      <c r="B35" s="65" t="s">
        <v>442</v>
      </c>
      <c r="C35" s="373">
        <v>235200</v>
      </c>
      <c r="D35" s="383">
        <v>283879</v>
      </c>
    </row>
    <row r="36" spans="1:5" ht="12" customHeight="1" thickBot="1" x14ac:dyDescent="0.25">
      <c r="A36" s="313" t="s">
        <v>18</v>
      </c>
      <c r="B36" s="65" t="s">
        <v>443</v>
      </c>
      <c r="C36" s="373">
        <v>21599527</v>
      </c>
      <c r="D36" s="383">
        <v>23263959</v>
      </c>
    </row>
    <row r="37" spans="1:5" ht="12" customHeight="1" x14ac:dyDescent="0.2">
      <c r="A37" s="308" t="s">
        <v>444</v>
      </c>
      <c r="B37" s="309" t="s">
        <v>183</v>
      </c>
      <c r="C37" s="369">
        <v>115032</v>
      </c>
      <c r="D37" s="389">
        <v>115032</v>
      </c>
    </row>
    <row r="38" spans="1:5" ht="12" customHeight="1" x14ac:dyDescent="0.2">
      <c r="A38" s="308" t="s">
        <v>445</v>
      </c>
      <c r="B38" s="310" t="s">
        <v>446</v>
      </c>
      <c r="C38" s="370"/>
      <c r="D38" s="390"/>
    </row>
    <row r="39" spans="1:5" ht="12" customHeight="1" thickBot="1" x14ac:dyDescent="0.25">
      <c r="A39" s="306" t="s">
        <v>447</v>
      </c>
      <c r="B39" s="312" t="s">
        <v>448</v>
      </c>
      <c r="C39" s="371">
        <v>21484495</v>
      </c>
      <c r="D39" s="391">
        <v>23148927</v>
      </c>
    </row>
    <row r="40" spans="1:5" ht="12" customHeight="1" thickBot="1" x14ac:dyDescent="0.25">
      <c r="A40" s="313" t="s">
        <v>19</v>
      </c>
      <c r="B40" s="349" t="s">
        <v>449</v>
      </c>
      <c r="C40" s="374">
        <v>21834727</v>
      </c>
      <c r="D40" s="350">
        <v>23547838</v>
      </c>
    </row>
    <row r="41" spans="1:5" ht="12" customHeight="1" x14ac:dyDescent="0.2">
      <c r="A41" s="137"/>
      <c r="B41" s="138"/>
      <c r="C41" s="233"/>
      <c r="D41" s="233"/>
    </row>
    <row r="42" spans="1:5" ht="2.25" customHeight="1" thickBot="1" x14ac:dyDescent="0.25">
      <c r="A42" s="315"/>
      <c r="B42" s="139"/>
      <c r="C42" s="234"/>
      <c r="D42" s="234"/>
    </row>
    <row r="43" spans="1:5" ht="21.75" customHeight="1" thickBot="1" x14ac:dyDescent="0.25">
      <c r="A43" s="140"/>
      <c r="B43" s="141" t="s">
        <v>46</v>
      </c>
      <c r="C43" s="350"/>
      <c r="D43" s="350"/>
    </row>
    <row r="44" spans="1:5" ht="12" customHeight="1" thickBot="1" x14ac:dyDescent="0.25">
      <c r="A44" s="307" t="s">
        <v>10</v>
      </c>
      <c r="B44" s="65" t="s">
        <v>450</v>
      </c>
      <c r="C44" s="365">
        <v>20895221</v>
      </c>
      <c r="D44" s="383">
        <f>SUM(D45:D47)</f>
        <v>20982735</v>
      </c>
    </row>
    <row r="45" spans="1:5" ht="12" customHeight="1" x14ac:dyDescent="0.2">
      <c r="A45" s="306" t="s">
        <v>80</v>
      </c>
      <c r="B45" s="8" t="s">
        <v>40</v>
      </c>
      <c r="C45" s="369">
        <v>12480037</v>
      </c>
      <c r="D45" s="389">
        <v>12946956</v>
      </c>
      <c r="E45" s="351"/>
    </row>
    <row r="46" spans="1:5" ht="12" customHeight="1" x14ac:dyDescent="0.2">
      <c r="A46" s="306" t="s">
        <v>81</v>
      </c>
      <c r="B46" s="7" t="s">
        <v>137</v>
      </c>
      <c r="C46" s="375">
        <v>2910840</v>
      </c>
      <c r="D46" s="394">
        <v>2875819</v>
      </c>
    </row>
    <row r="47" spans="1:5" ht="12" customHeight="1" x14ac:dyDescent="0.2">
      <c r="A47" s="306" t="s">
        <v>82</v>
      </c>
      <c r="B47" s="7" t="s">
        <v>110</v>
      </c>
      <c r="C47" s="375">
        <v>5504344</v>
      </c>
      <c r="D47" s="394">
        <v>5159960</v>
      </c>
    </row>
    <row r="48" spans="1:5" ht="12" customHeight="1" x14ac:dyDescent="0.2">
      <c r="A48" s="306" t="s">
        <v>83</v>
      </c>
      <c r="B48" s="7" t="s">
        <v>138</v>
      </c>
      <c r="C48" s="375"/>
      <c r="D48" s="394"/>
    </row>
    <row r="49" spans="1:4" ht="12" customHeight="1" thickBot="1" x14ac:dyDescent="0.25">
      <c r="A49" s="306" t="s">
        <v>117</v>
      </c>
      <c r="B49" s="7" t="s">
        <v>139</v>
      </c>
      <c r="C49" s="375"/>
      <c r="D49" s="394"/>
    </row>
    <row r="50" spans="1:4" ht="12" customHeight="1" thickBot="1" x14ac:dyDescent="0.25">
      <c r="A50" s="307" t="s">
        <v>11</v>
      </c>
      <c r="B50" s="65" t="s">
        <v>451</v>
      </c>
      <c r="C50" s="365">
        <v>939506</v>
      </c>
      <c r="D50" s="383">
        <f>SUM(D51:D52)</f>
        <v>2565103</v>
      </c>
    </row>
    <row r="51" spans="1:4" ht="12" customHeight="1" x14ac:dyDescent="0.2">
      <c r="A51" s="306" t="s">
        <v>86</v>
      </c>
      <c r="B51" s="8" t="s">
        <v>174</v>
      </c>
      <c r="C51" s="369">
        <v>190500</v>
      </c>
      <c r="D51" s="389">
        <v>944606</v>
      </c>
    </row>
    <row r="52" spans="1:4" ht="12" customHeight="1" x14ac:dyDescent="0.2">
      <c r="A52" s="306" t="s">
        <v>87</v>
      </c>
      <c r="B52" s="7" t="s">
        <v>141</v>
      </c>
      <c r="C52" s="375">
        <v>749006</v>
      </c>
      <c r="D52" s="394">
        <v>1620497</v>
      </c>
    </row>
    <row r="53" spans="1:4" ht="12" customHeight="1" x14ac:dyDescent="0.2">
      <c r="A53" s="306" t="s">
        <v>88</v>
      </c>
      <c r="B53" s="7" t="s">
        <v>452</v>
      </c>
      <c r="C53" s="375"/>
      <c r="D53" s="394"/>
    </row>
    <row r="54" spans="1:4" ht="12" customHeight="1" thickBot="1" x14ac:dyDescent="0.25">
      <c r="A54" s="306" t="s">
        <v>89</v>
      </c>
      <c r="B54" s="7" t="s">
        <v>453</v>
      </c>
      <c r="C54" s="375"/>
      <c r="D54" s="394"/>
    </row>
    <row r="55" spans="1:4" ht="12" customHeight="1" thickBot="1" x14ac:dyDescent="0.25">
      <c r="A55" s="307" t="s">
        <v>12</v>
      </c>
      <c r="B55" s="316" t="s">
        <v>454</v>
      </c>
      <c r="C55" s="376">
        <v>21834727</v>
      </c>
      <c r="D55" s="350">
        <v>23547838</v>
      </c>
    </row>
    <row r="56" spans="1:4" x14ac:dyDescent="0.2">
      <c r="A56" s="317"/>
      <c r="B56" s="318"/>
    </row>
  </sheetData>
  <phoneticPr fontId="29" type="noConversion"/>
  <pageMargins left="0.75" right="0.75" top="1" bottom="1" header="0.5" footer="0.5"/>
  <pageSetup paperSize="9" scale="8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10"/>
  </sheetPr>
  <dimension ref="A1:G27"/>
  <sheetViews>
    <sheetView view="pageBreakPreview" zoomScale="60" zoomScaleNormal="100" workbookViewId="0">
      <selection activeCell="J12" sqref="J12"/>
    </sheetView>
  </sheetViews>
  <sheetFormatPr defaultColWidth="9.33203125" defaultRowHeight="12.75" x14ac:dyDescent="0.2"/>
  <cols>
    <col min="1" max="1" width="5.5" style="34" customWidth="1"/>
    <col min="2" max="2" width="33.1640625" style="34" customWidth="1"/>
    <col min="3" max="3" width="12.33203125" style="34" customWidth="1"/>
    <col min="4" max="4" width="11.5" style="34" customWidth="1"/>
    <col min="5" max="5" width="11.33203125" style="34" customWidth="1"/>
    <col min="6" max="6" width="11" style="34" customWidth="1"/>
    <col min="7" max="7" width="14.33203125" style="34" customWidth="1"/>
    <col min="8" max="16384" width="9.33203125" style="34"/>
  </cols>
  <sheetData>
    <row r="1" spans="1:7" ht="43.5" customHeight="1" x14ac:dyDescent="0.25">
      <c r="A1" s="714" t="s">
        <v>2</v>
      </c>
      <c r="B1" s="714"/>
      <c r="C1" s="714"/>
      <c r="D1" s="714"/>
      <c r="E1" s="714"/>
      <c r="F1" s="714"/>
      <c r="G1" s="714"/>
    </row>
    <row r="3" spans="1:7" s="87" customFormat="1" ht="3.75" customHeight="1" x14ac:dyDescent="0.25">
      <c r="A3" s="85"/>
      <c r="B3" s="86"/>
      <c r="C3" s="713"/>
      <c r="D3" s="713"/>
      <c r="E3" s="713"/>
      <c r="F3" s="713"/>
      <c r="G3" s="713"/>
    </row>
    <row r="4" spans="1:7" s="87" customFormat="1" ht="9.75" customHeight="1" x14ac:dyDescent="0.25">
      <c r="A4" s="86"/>
      <c r="B4" s="86"/>
      <c r="C4" s="86"/>
      <c r="D4" s="86"/>
      <c r="E4" s="86"/>
      <c r="F4" s="86"/>
      <c r="G4" s="86"/>
    </row>
    <row r="5" spans="1:7" s="87" customFormat="1" ht="24.75" hidden="1" customHeight="1" x14ac:dyDescent="0.25">
      <c r="A5" s="85"/>
      <c r="B5" s="86"/>
      <c r="C5" s="713"/>
      <c r="D5" s="713"/>
      <c r="E5" s="713"/>
      <c r="F5" s="713"/>
      <c r="G5" s="86"/>
    </row>
    <row r="6" spans="1:7" s="88" customFormat="1" x14ac:dyDescent="0.2">
      <c r="A6" s="128"/>
      <c r="B6" s="128"/>
      <c r="C6" s="128"/>
      <c r="D6" s="128"/>
      <c r="E6" s="128"/>
      <c r="F6" s="128"/>
      <c r="G6" s="128"/>
    </row>
    <row r="7" spans="1:7" s="89" customFormat="1" ht="15" customHeight="1" x14ac:dyDescent="0.25">
      <c r="A7" s="157" t="s">
        <v>413</v>
      </c>
      <c r="B7" s="156"/>
      <c r="C7" s="156"/>
      <c r="D7" s="144"/>
      <c r="E7" s="144"/>
      <c r="F7" s="144"/>
      <c r="G7" s="144"/>
    </row>
    <row r="8" spans="1:7" s="89" customFormat="1" ht="15" customHeight="1" thickBot="1" x14ac:dyDescent="0.3">
      <c r="A8" s="157" t="s">
        <v>414</v>
      </c>
      <c r="B8" s="144"/>
      <c r="C8" s="144"/>
      <c r="D8" s="144"/>
      <c r="E8" s="144"/>
      <c r="F8" s="144"/>
      <c r="G8" s="144"/>
    </row>
    <row r="9" spans="1:7" s="89" customFormat="1" ht="15" customHeight="1" thickBot="1" x14ac:dyDescent="0.3">
      <c r="A9" s="715" t="s">
        <v>8</v>
      </c>
      <c r="B9" s="299" t="s">
        <v>405</v>
      </c>
      <c r="C9" s="299" t="s">
        <v>406</v>
      </c>
      <c r="D9" s="299" t="s">
        <v>407</v>
      </c>
      <c r="E9" s="299" t="s">
        <v>408</v>
      </c>
      <c r="F9" s="299" t="s">
        <v>409</v>
      </c>
      <c r="G9" s="299" t="s">
        <v>410</v>
      </c>
    </row>
    <row r="10" spans="1:7" s="44" customFormat="1" ht="42" customHeight="1" thickBot="1" x14ac:dyDescent="0.25">
      <c r="A10" s="716"/>
      <c r="B10" s="121" t="s">
        <v>159</v>
      </c>
      <c r="C10" s="121" t="s">
        <v>160</v>
      </c>
      <c r="D10" s="121" t="s">
        <v>161</v>
      </c>
      <c r="E10" s="121" t="s">
        <v>162</v>
      </c>
      <c r="F10" s="121" t="s">
        <v>163</v>
      </c>
      <c r="G10" s="122" t="s">
        <v>42</v>
      </c>
    </row>
    <row r="11" spans="1:7" ht="24" customHeight="1" x14ac:dyDescent="0.2">
      <c r="A11" s="145" t="s">
        <v>10</v>
      </c>
      <c r="B11" s="126" t="s">
        <v>164</v>
      </c>
      <c r="C11" s="90"/>
      <c r="D11" s="90"/>
      <c r="E11" s="90"/>
      <c r="F11" s="90"/>
      <c r="G11" s="146">
        <f>SUM(C11:F11)</f>
        <v>0</v>
      </c>
    </row>
    <row r="12" spans="1:7" ht="24" customHeight="1" x14ac:dyDescent="0.2">
      <c r="A12" s="147" t="s">
        <v>11</v>
      </c>
      <c r="B12" s="127" t="s">
        <v>165</v>
      </c>
      <c r="C12" s="91"/>
      <c r="D12" s="91"/>
      <c r="E12" s="91"/>
      <c r="F12" s="91"/>
      <c r="G12" s="148">
        <f t="shared" ref="G12:G17" si="0">SUM(C12:F12)</f>
        <v>0</v>
      </c>
    </row>
    <row r="13" spans="1:7" ht="24" customHeight="1" x14ac:dyDescent="0.2">
      <c r="A13" s="147" t="s">
        <v>12</v>
      </c>
      <c r="B13" s="127" t="s">
        <v>166</v>
      </c>
      <c r="C13" s="91"/>
      <c r="D13" s="91"/>
      <c r="E13" s="91"/>
      <c r="F13" s="91"/>
      <c r="G13" s="148">
        <f t="shared" si="0"/>
        <v>0</v>
      </c>
    </row>
    <row r="14" spans="1:7" ht="24" customHeight="1" x14ac:dyDescent="0.2">
      <c r="A14" s="147" t="s">
        <v>13</v>
      </c>
      <c r="B14" s="127" t="s">
        <v>167</v>
      </c>
      <c r="C14" s="91"/>
      <c r="D14" s="91"/>
      <c r="E14" s="91"/>
      <c r="F14" s="91"/>
      <c r="G14" s="148">
        <f t="shared" si="0"/>
        <v>0</v>
      </c>
    </row>
    <row r="15" spans="1:7" ht="24" customHeight="1" x14ac:dyDescent="0.2">
      <c r="A15" s="147" t="s">
        <v>14</v>
      </c>
      <c r="B15" s="127" t="s">
        <v>168</v>
      </c>
      <c r="C15" s="91"/>
      <c r="D15" s="91"/>
      <c r="E15" s="91"/>
      <c r="F15" s="91"/>
      <c r="G15" s="148">
        <f t="shared" si="0"/>
        <v>0</v>
      </c>
    </row>
    <row r="16" spans="1:7" ht="24" customHeight="1" thickBot="1" x14ac:dyDescent="0.25">
      <c r="A16" s="149" t="s">
        <v>15</v>
      </c>
      <c r="B16" s="150" t="s">
        <v>169</v>
      </c>
      <c r="C16" s="92"/>
      <c r="D16" s="92"/>
      <c r="E16" s="92"/>
      <c r="F16" s="92"/>
      <c r="G16" s="151">
        <f t="shared" si="0"/>
        <v>0</v>
      </c>
    </row>
    <row r="17" spans="1:7" s="93" customFormat="1" ht="24" customHeight="1" thickBot="1" x14ac:dyDescent="0.25">
      <c r="A17" s="152" t="s">
        <v>16</v>
      </c>
      <c r="B17" s="153" t="s">
        <v>42</v>
      </c>
      <c r="C17" s="154">
        <f>SUM(C11:C16)</f>
        <v>0</v>
      </c>
      <c r="D17" s="154">
        <f>SUM(D11:D16)</f>
        <v>0</v>
      </c>
      <c r="E17" s="154">
        <f>SUM(E11:E16)</f>
        <v>0</v>
      </c>
      <c r="F17" s="154">
        <f>SUM(F11:F16)</f>
        <v>0</v>
      </c>
      <c r="G17" s="155">
        <f t="shared" si="0"/>
        <v>0</v>
      </c>
    </row>
    <row r="18" spans="1:7" s="88" customFormat="1" x14ac:dyDescent="0.2">
      <c r="A18" s="128"/>
      <c r="B18" s="128"/>
      <c r="C18" s="128"/>
      <c r="D18" s="128"/>
      <c r="E18" s="128"/>
      <c r="F18" s="128"/>
      <c r="G18" s="128"/>
    </row>
    <row r="19" spans="1:7" s="88" customFormat="1" x14ac:dyDescent="0.2">
      <c r="A19" s="128"/>
      <c r="B19" s="128"/>
      <c r="C19" s="128"/>
      <c r="D19" s="128"/>
      <c r="E19" s="128"/>
      <c r="F19" s="128"/>
      <c r="G19" s="128"/>
    </row>
    <row r="20" spans="1:7" s="88" customFormat="1" x14ac:dyDescent="0.2">
      <c r="A20" s="128"/>
      <c r="B20" s="128"/>
      <c r="C20" s="128"/>
      <c r="D20" s="128"/>
      <c r="E20" s="128"/>
      <c r="F20" s="128"/>
      <c r="G20" s="128"/>
    </row>
    <row r="21" spans="1:7" s="88" customFormat="1" ht="15.75" x14ac:dyDescent="0.25">
      <c r="A21" s="87"/>
      <c r="B21" s="128"/>
      <c r="C21" s="128"/>
      <c r="D21" s="128"/>
      <c r="E21" s="128"/>
      <c r="F21" s="128"/>
      <c r="G21" s="128"/>
    </row>
    <row r="22" spans="1:7" s="88" customFormat="1" x14ac:dyDescent="0.2">
      <c r="A22" s="128"/>
      <c r="B22" s="128"/>
      <c r="C22" s="128"/>
      <c r="D22" s="128"/>
      <c r="E22" s="128"/>
      <c r="F22" s="128"/>
      <c r="G22" s="128"/>
    </row>
    <row r="23" spans="1:7" x14ac:dyDescent="0.2">
      <c r="A23" s="128"/>
      <c r="B23" s="128"/>
      <c r="C23" s="128"/>
      <c r="D23" s="128"/>
      <c r="E23" s="128"/>
      <c r="F23" s="128"/>
      <c r="G23" s="128"/>
    </row>
    <row r="24" spans="1:7" x14ac:dyDescent="0.2">
      <c r="A24" s="128"/>
      <c r="B24" s="128"/>
      <c r="C24" s="300"/>
      <c r="D24" s="300"/>
      <c r="E24" s="300"/>
      <c r="F24" s="300"/>
      <c r="G24" s="128"/>
    </row>
    <row r="25" spans="1:7" ht="13.5" x14ac:dyDescent="0.25">
      <c r="A25" s="128"/>
      <c r="B25" s="128"/>
      <c r="C25" s="301"/>
      <c r="D25" s="302"/>
      <c r="E25" s="302"/>
      <c r="F25" s="301"/>
      <c r="G25" s="128"/>
    </row>
    <row r="26" spans="1:7" ht="13.5" x14ac:dyDescent="0.25">
      <c r="C26" s="94"/>
      <c r="D26" s="95"/>
      <c r="E26" s="95"/>
      <c r="F26" s="94"/>
    </row>
    <row r="27" spans="1:7" ht="13.5" x14ac:dyDescent="0.25">
      <c r="C27" s="94"/>
      <c r="D27" s="95"/>
      <c r="E27" s="95"/>
      <c r="F27" s="94"/>
    </row>
  </sheetData>
  <mergeCells count="4">
    <mergeCell ref="C3:G3"/>
    <mergeCell ref="C5:F5"/>
    <mergeCell ref="A1:G1"/>
    <mergeCell ref="A9:A10"/>
  </mergeCells>
  <phoneticPr fontId="29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11. melléklet a 9/2018.(V.29.)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Munka25">
    <tabColor rgb="FF92D050"/>
  </sheetPr>
  <dimension ref="A1:P78"/>
  <sheetViews>
    <sheetView view="pageBreakPreview" topLeftCell="A22" zoomScaleNormal="100" zoomScaleSheetLayoutView="100" workbookViewId="0">
      <selection activeCell="K36" sqref="K36"/>
    </sheetView>
  </sheetViews>
  <sheetFormatPr defaultColWidth="9.33203125" defaultRowHeight="15.75" x14ac:dyDescent="0.25"/>
  <cols>
    <col min="1" max="1" width="6.33203125" style="55" customWidth="1"/>
    <col min="2" max="2" width="33.1640625" style="63" customWidth="1"/>
    <col min="3" max="3" width="11" style="63" customWidth="1"/>
    <col min="4" max="4" width="10.5" style="63" customWidth="1"/>
    <col min="5" max="5" width="11.5" style="63" customWidth="1"/>
    <col min="6" max="6" width="12" style="63" customWidth="1"/>
    <col min="7" max="7" width="10.33203125" style="63" customWidth="1"/>
    <col min="8" max="8" width="10.6640625" style="63" customWidth="1"/>
    <col min="9" max="9" width="10.5" style="63" customWidth="1"/>
    <col min="10" max="11" width="11.83203125" style="63" customWidth="1"/>
    <col min="12" max="12" width="11.5" style="63" customWidth="1"/>
    <col min="13" max="13" width="11" style="63" customWidth="1"/>
    <col min="14" max="14" width="11.1640625" style="63" customWidth="1"/>
    <col min="15" max="15" width="12.6640625" style="55" customWidth="1"/>
    <col min="16" max="16" width="5" style="55" customWidth="1"/>
    <col min="17" max="16384" width="9.33203125" style="63"/>
  </cols>
  <sheetData>
    <row r="1" spans="1:16" ht="31.5" customHeight="1" x14ac:dyDescent="0.25">
      <c r="A1" s="721" t="s">
        <v>536</v>
      </c>
      <c r="B1" s="722"/>
      <c r="C1" s="722"/>
      <c r="D1" s="722"/>
      <c r="E1" s="722"/>
      <c r="F1" s="722"/>
      <c r="G1" s="722"/>
      <c r="H1" s="722"/>
      <c r="I1" s="722"/>
      <c r="J1" s="722"/>
      <c r="K1" s="722"/>
      <c r="L1" s="722"/>
      <c r="M1" s="722"/>
      <c r="N1" s="722"/>
      <c r="O1" s="722"/>
      <c r="P1" s="717" t="s">
        <v>535</v>
      </c>
    </row>
    <row r="2" spans="1:16" ht="16.5" customHeight="1" thickBot="1" x14ac:dyDescent="0.3">
      <c r="O2" s="3"/>
      <c r="P2" s="717"/>
    </row>
    <row r="3" spans="1:16" ht="16.5" customHeight="1" thickBot="1" x14ac:dyDescent="0.3">
      <c r="A3" s="723" t="s">
        <v>8</v>
      </c>
      <c r="B3" s="293" t="s">
        <v>405</v>
      </c>
      <c r="C3" s="293" t="s">
        <v>406</v>
      </c>
      <c r="D3" s="293" t="s">
        <v>407</v>
      </c>
      <c r="E3" s="293" t="s">
        <v>408</v>
      </c>
      <c r="F3" s="293" t="s">
        <v>409</v>
      </c>
      <c r="G3" s="293" t="s">
        <v>410</v>
      </c>
      <c r="H3" s="293" t="s">
        <v>417</v>
      </c>
      <c r="I3" s="293" t="s">
        <v>418</v>
      </c>
      <c r="J3" s="293" t="s">
        <v>419</v>
      </c>
      <c r="K3" s="293" t="s">
        <v>420</v>
      </c>
      <c r="L3" s="293" t="s">
        <v>421</v>
      </c>
      <c r="M3" s="293" t="s">
        <v>422</v>
      </c>
      <c r="N3" s="293" t="s">
        <v>423</v>
      </c>
      <c r="O3" s="294" t="s">
        <v>424</v>
      </c>
      <c r="P3" s="717"/>
    </row>
    <row r="4" spans="1:16" s="55" customFormat="1" ht="26.1" customHeight="1" thickBot="1" x14ac:dyDescent="0.3">
      <c r="A4" s="716"/>
      <c r="B4" s="53" t="s">
        <v>49</v>
      </c>
      <c r="C4" s="53" t="s">
        <v>57</v>
      </c>
      <c r="D4" s="53" t="s">
        <v>58</v>
      </c>
      <c r="E4" s="53" t="s">
        <v>59</v>
      </c>
      <c r="F4" s="53" t="s">
        <v>60</v>
      </c>
      <c r="G4" s="53" t="s">
        <v>61</v>
      </c>
      <c r="H4" s="53" t="s">
        <v>62</v>
      </c>
      <c r="I4" s="53" t="s">
        <v>63</v>
      </c>
      <c r="J4" s="53" t="s">
        <v>64</v>
      </c>
      <c r="K4" s="53" t="s">
        <v>65</v>
      </c>
      <c r="L4" s="53" t="s">
        <v>66</v>
      </c>
      <c r="M4" s="53" t="s">
        <v>67</v>
      </c>
      <c r="N4" s="53" t="s">
        <v>68</v>
      </c>
      <c r="O4" s="54" t="s">
        <v>42</v>
      </c>
      <c r="P4" s="717"/>
    </row>
    <row r="5" spans="1:16" s="57" customFormat="1" ht="15" customHeight="1" thickBot="1" x14ac:dyDescent="0.25">
      <c r="A5" s="56" t="s">
        <v>10</v>
      </c>
      <c r="B5" s="718" t="s">
        <v>44</v>
      </c>
      <c r="C5" s="719"/>
      <c r="D5" s="719"/>
      <c r="E5" s="719"/>
      <c r="F5" s="719"/>
      <c r="G5" s="719"/>
      <c r="H5" s="719"/>
      <c r="I5" s="719"/>
      <c r="J5" s="719"/>
      <c r="K5" s="719"/>
      <c r="L5" s="719"/>
      <c r="M5" s="719"/>
      <c r="N5" s="719"/>
      <c r="O5" s="720"/>
      <c r="P5" s="717"/>
    </row>
    <row r="6" spans="1:16" s="57" customFormat="1" ht="23.25" customHeight="1" x14ac:dyDescent="0.2">
      <c r="A6" s="58" t="s">
        <v>11</v>
      </c>
      <c r="B6" s="290" t="s">
        <v>358</v>
      </c>
      <c r="C6" s="466">
        <v>4224739</v>
      </c>
      <c r="D6" s="466">
        <v>4224739</v>
      </c>
      <c r="E6" s="466">
        <v>4224739</v>
      </c>
      <c r="F6" s="466">
        <v>4224739</v>
      </c>
      <c r="G6" s="466">
        <v>4224739</v>
      </c>
      <c r="H6" s="466">
        <v>4224739</v>
      </c>
      <c r="I6" s="466">
        <v>4224739</v>
      </c>
      <c r="J6" s="466">
        <v>4224739</v>
      </c>
      <c r="K6" s="466">
        <v>4224739</v>
      </c>
      <c r="L6" s="466">
        <v>4224739</v>
      </c>
      <c r="M6" s="466">
        <v>4224739</v>
      </c>
      <c r="N6" s="466">
        <v>4224740</v>
      </c>
      <c r="O6" s="522">
        <f>SUM(C6:N6)</f>
        <v>50696869</v>
      </c>
      <c r="P6" s="717"/>
    </row>
    <row r="7" spans="1:16" s="60" customFormat="1" ht="23.25" customHeight="1" x14ac:dyDescent="0.2">
      <c r="A7" s="59" t="s">
        <v>12</v>
      </c>
      <c r="B7" s="162" t="s">
        <v>393</v>
      </c>
      <c r="C7" s="467"/>
      <c r="D7" s="467">
        <v>3407335</v>
      </c>
      <c r="E7" s="467"/>
      <c r="F7" s="467">
        <v>3705430</v>
      </c>
      <c r="G7" s="467"/>
      <c r="H7" s="467">
        <v>3407430</v>
      </c>
      <c r="I7" s="467">
        <v>6516197</v>
      </c>
      <c r="J7" s="467">
        <v>3407430</v>
      </c>
      <c r="K7" s="467"/>
      <c r="L7" s="467">
        <v>3407430</v>
      </c>
      <c r="M7" s="467"/>
      <c r="N7" s="513">
        <v>3407430</v>
      </c>
      <c r="O7" s="518">
        <f>SUM(C7:N7)</f>
        <v>27258682</v>
      </c>
      <c r="P7" s="717"/>
    </row>
    <row r="8" spans="1:16" s="60" customFormat="1" ht="23.25" customHeight="1" x14ac:dyDescent="0.2">
      <c r="A8" s="59" t="s">
        <v>13</v>
      </c>
      <c r="B8" s="161" t="s">
        <v>394</v>
      </c>
      <c r="C8" s="468">
        <v>5077999</v>
      </c>
      <c r="D8" s="468">
        <v>5077999</v>
      </c>
      <c r="E8" s="468">
        <v>5077999</v>
      </c>
      <c r="F8" s="468">
        <v>5077999</v>
      </c>
      <c r="G8" s="468">
        <v>5077999</v>
      </c>
      <c r="H8" s="468">
        <v>31096118</v>
      </c>
      <c r="I8" s="468">
        <v>5077999</v>
      </c>
      <c r="J8" s="468">
        <v>5077999</v>
      </c>
      <c r="K8" s="468">
        <v>9975855</v>
      </c>
      <c r="L8" s="468">
        <v>5077999</v>
      </c>
      <c r="M8" s="468">
        <v>5078007</v>
      </c>
      <c r="N8" s="512">
        <v>40419172</v>
      </c>
      <c r="O8" s="523">
        <f>SUM(C8:N8)</f>
        <v>127193144</v>
      </c>
      <c r="P8" s="717"/>
    </row>
    <row r="9" spans="1:16" s="60" customFormat="1" ht="14.1" customHeight="1" x14ac:dyDescent="0.2">
      <c r="A9" s="59" t="s">
        <v>14</v>
      </c>
      <c r="B9" s="160" t="s">
        <v>128</v>
      </c>
      <c r="C9" s="467"/>
      <c r="D9" s="467"/>
      <c r="E9" s="467">
        <v>1756206</v>
      </c>
      <c r="F9" s="467">
        <v>1756206</v>
      </c>
      <c r="G9" s="467">
        <v>1756206</v>
      </c>
      <c r="H9" s="467"/>
      <c r="I9" s="467"/>
      <c r="J9" s="467"/>
      <c r="K9" s="467">
        <v>1756206</v>
      </c>
      <c r="L9" s="467">
        <v>1756206</v>
      </c>
      <c r="M9" s="467">
        <v>1756207</v>
      </c>
      <c r="N9" s="513"/>
      <c r="O9" s="518">
        <f>SUM(E9:N9)</f>
        <v>10537237</v>
      </c>
      <c r="P9" s="717"/>
    </row>
    <row r="10" spans="1:16" s="60" customFormat="1" ht="14.1" customHeight="1" x14ac:dyDescent="0.2">
      <c r="A10" s="59" t="s">
        <v>15</v>
      </c>
      <c r="B10" s="160" t="s">
        <v>395</v>
      </c>
      <c r="C10" s="467">
        <v>1351289</v>
      </c>
      <c r="D10" s="467">
        <v>1164709</v>
      </c>
      <c r="E10" s="467">
        <v>2945895</v>
      </c>
      <c r="F10" s="467">
        <v>954794</v>
      </c>
      <c r="G10" s="467">
        <v>1128993</v>
      </c>
      <c r="H10" s="467">
        <v>1435584</v>
      </c>
      <c r="I10" s="467">
        <v>4056394</v>
      </c>
      <c r="J10" s="467">
        <v>1406902</v>
      </c>
      <c r="K10" s="467">
        <v>2846677</v>
      </c>
      <c r="L10" s="467">
        <v>1479377</v>
      </c>
      <c r="M10" s="467">
        <v>160470</v>
      </c>
      <c r="N10" s="513">
        <v>150379</v>
      </c>
      <c r="O10" s="518">
        <f>SUM(C10:N10)</f>
        <v>19081463</v>
      </c>
      <c r="P10" s="717"/>
    </row>
    <row r="11" spans="1:16" s="60" customFormat="1" ht="14.1" customHeight="1" x14ac:dyDescent="0.2">
      <c r="A11" s="59" t="s">
        <v>16</v>
      </c>
      <c r="B11" s="160" t="s">
        <v>3</v>
      </c>
      <c r="C11" s="467"/>
      <c r="D11" s="467"/>
      <c r="E11" s="467"/>
      <c r="F11" s="467">
        <v>638780</v>
      </c>
      <c r="G11" s="467"/>
      <c r="H11" s="467"/>
      <c r="I11" s="467">
        <v>638780</v>
      </c>
      <c r="J11" s="467"/>
      <c r="K11" s="467">
        <v>638780</v>
      </c>
      <c r="L11" s="467"/>
      <c r="M11" s="467"/>
      <c r="N11" s="513">
        <v>638778</v>
      </c>
      <c r="O11" s="518">
        <f>SUM(F11:N11)</f>
        <v>2555118</v>
      </c>
      <c r="P11" s="717"/>
    </row>
    <row r="12" spans="1:16" s="60" customFormat="1" ht="14.1" customHeight="1" x14ac:dyDescent="0.2">
      <c r="A12" s="59" t="s">
        <v>17</v>
      </c>
      <c r="B12" s="160" t="s">
        <v>360</v>
      </c>
      <c r="C12" s="467"/>
      <c r="D12" s="467"/>
      <c r="E12" s="467">
        <v>521500</v>
      </c>
      <c r="F12" s="467"/>
      <c r="G12" s="467"/>
      <c r="H12" s="467">
        <v>521500</v>
      </c>
      <c r="I12" s="467"/>
      <c r="J12" s="467">
        <v>521500</v>
      </c>
      <c r="K12" s="467"/>
      <c r="L12" s="467">
        <v>521500</v>
      </c>
      <c r="M12" s="467"/>
      <c r="N12" s="513"/>
      <c r="O12" s="518">
        <v>2086000</v>
      </c>
      <c r="P12" s="717"/>
    </row>
    <row r="13" spans="1:16" s="60" customFormat="1" ht="23.25" customHeight="1" x14ac:dyDescent="0.2">
      <c r="A13" s="59" t="s">
        <v>18</v>
      </c>
      <c r="B13" s="162" t="s">
        <v>391</v>
      </c>
      <c r="C13" s="467"/>
      <c r="D13" s="467"/>
      <c r="E13" s="467"/>
      <c r="F13" s="467">
        <v>2960071</v>
      </c>
      <c r="G13" s="467"/>
      <c r="H13" s="467"/>
      <c r="I13" s="467"/>
      <c r="J13" s="467"/>
      <c r="K13" s="467"/>
      <c r="L13" s="467"/>
      <c r="M13" s="467"/>
      <c r="N13" s="513"/>
      <c r="O13" s="518">
        <v>2960071</v>
      </c>
      <c r="P13" s="717"/>
    </row>
    <row r="14" spans="1:16" s="60" customFormat="1" ht="14.1" customHeight="1" thickBot="1" x14ac:dyDescent="0.25">
      <c r="A14" s="59" t="s">
        <v>19</v>
      </c>
      <c r="B14" s="160" t="s">
        <v>4</v>
      </c>
      <c r="C14" s="467">
        <v>24583084</v>
      </c>
      <c r="D14" s="467"/>
      <c r="E14" s="467"/>
      <c r="F14" s="467"/>
      <c r="G14" s="467"/>
      <c r="H14" s="467"/>
      <c r="I14" s="467"/>
      <c r="J14" s="467"/>
      <c r="K14" s="467"/>
      <c r="L14" s="467"/>
      <c r="M14" s="467"/>
      <c r="N14" s="513"/>
      <c r="O14" s="518">
        <v>24583084</v>
      </c>
      <c r="P14" s="717"/>
    </row>
    <row r="15" spans="1:16" s="57" customFormat="1" ht="15.95" customHeight="1" thickBot="1" x14ac:dyDescent="0.25">
      <c r="A15" s="56" t="s">
        <v>20</v>
      </c>
      <c r="B15" s="28" t="s">
        <v>91</v>
      </c>
      <c r="C15" s="469">
        <f t="shared" ref="C15:N15" si="0">SUM(C6:C14)</f>
        <v>35237111</v>
      </c>
      <c r="D15" s="469">
        <f t="shared" si="0"/>
        <v>13874782</v>
      </c>
      <c r="E15" s="469">
        <f t="shared" si="0"/>
        <v>14526339</v>
      </c>
      <c r="F15" s="469">
        <f t="shared" si="0"/>
        <v>19318019</v>
      </c>
      <c r="G15" s="469">
        <f t="shared" si="0"/>
        <v>12187937</v>
      </c>
      <c r="H15" s="469">
        <f t="shared" si="0"/>
        <v>40685371</v>
      </c>
      <c r="I15" s="469">
        <f t="shared" si="0"/>
        <v>20514109</v>
      </c>
      <c r="J15" s="469">
        <f t="shared" si="0"/>
        <v>14638570</v>
      </c>
      <c r="K15" s="469">
        <f t="shared" si="0"/>
        <v>19442257</v>
      </c>
      <c r="L15" s="469">
        <f t="shared" si="0"/>
        <v>16467251</v>
      </c>
      <c r="M15" s="469">
        <f t="shared" si="0"/>
        <v>11219423</v>
      </c>
      <c r="N15" s="515">
        <f t="shared" si="0"/>
        <v>48840499</v>
      </c>
      <c r="O15" s="520">
        <f>SUM(C15:N15)</f>
        <v>266951668</v>
      </c>
      <c r="P15" s="717"/>
    </row>
    <row r="16" spans="1:16" s="57" customFormat="1" ht="15" customHeight="1" thickBot="1" x14ac:dyDescent="0.25">
      <c r="A16" s="56" t="s">
        <v>21</v>
      </c>
      <c r="B16" s="718" t="s">
        <v>46</v>
      </c>
      <c r="C16" s="719"/>
      <c r="D16" s="719"/>
      <c r="E16" s="719"/>
      <c r="F16" s="719"/>
      <c r="G16" s="719"/>
      <c r="H16" s="719"/>
      <c r="I16" s="719"/>
      <c r="J16" s="719"/>
      <c r="K16" s="719"/>
      <c r="L16" s="719"/>
      <c r="M16" s="719"/>
      <c r="N16" s="719"/>
      <c r="O16" s="720"/>
      <c r="P16" s="717"/>
    </row>
    <row r="17" spans="1:16" s="60" customFormat="1" ht="14.1" customHeight="1" x14ac:dyDescent="0.2">
      <c r="A17" s="61" t="s">
        <v>22</v>
      </c>
      <c r="B17" s="163" t="s">
        <v>50</v>
      </c>
      <c r="C17" s="468">
        <v>2120226</v>
      </c>
      <c r="D17" s="468">
        <v>2120226</v>
      </c>
      <c r="E17" s="468">
        <v>2120226</v>
      </c>
      <c r="F17" s="468">
        <v>2120226</v>
      </c>
      <c r="G17" s="468">
        <v>2120226</v>
      </c>
      <c r="H17" s="468">
        <v>2120226</v>
      </c>
      <c r="I17" s="468">
        <v>2120226</v>
      </c>
      <c r="J17" s="468">
        <v>2120226</v>
      </c>
      <c r="K17" s="468">
        <v>2120226</v>
      </c>
      <c r="L17" s="468">
        <v>2120226</v>
      </c>
      <c r="M17" s="468">
        <v>2120226</v>
      </c>
      <c r="N17" s="512">
        <v>2120224</v>
      </c>
      <c r="O17" s="517">
        <f>SUM(C17:N17)</f>
        <v>25442710</v>
      </c>
      <c r="P17" s="717"/>
    </row>
    <row r="18" spans="1:16" s="60" customFormat="1" ht="27" customHeight="1" x14ac:dyDescent="0.2">
      <c r="A18" s="59" t="s">
        <v>23</v>
      </c>
      <c r="B18" s="162" t="s">
        <v>137</v>
      </c>
      <c r="C18" s="467">
        <v>263422</v>
      </c>
      <c r="D18" s="467">
        <v>263422</v>
      </c>
      <c r="E18" s="467">
        <v>263422</v>
      </c>
      <c r="F18" s="467">
        <v>263422</v>
      </c>
      <c r="G18" s="467">
        <v>263422</v>
      </c>
      <c r="H18" s="467">
        <v>263422</v>
      </c>
      <c r="I18" s="467">
        <v>263422</v>
      </c>
      <c r="J18" s="467">
        <v>263422</v>
      </c>
      <c r="K18" s="467">
        <v>263422</v>
      </c>
      <c r="L18" s="467">
        <v>263422</v>
      </c>
      <c r="M18" s="467">
        <v>263422</v>
      </c>
      <c r="N18" s="513">
        <v>263419</v>
      </c>
      <c r="O18" s="518">
        <f>SUM(C18:N18)</f>
        <v>3161061</v>
      </c>
      <c r="P18" s="717"/>
    </row>
    <row r="19" spans="1:16" s="60" customFormat="1" ht="14.1" customHeight="1" x14ac:dyDescent="0.2">
      <c r="A19" s="59" t="s">
        <v>24</v>
      </c>
      <c r="B19" s="160" t="s">
        <v>110</v>
      </c>
      <c r="C19" s="467">
        <v>2393584</v>
      </c>
      <c r="D19" s="467">
        <v>2393584</v>
      </c>
      <c r="E19" s="467">
        <v>2393584</v>
      </c>
      <c r="F19" s="467">
        <v>2393584</v>
      </c>
      <c r="G19" s="467">
        <v>2393584</v>
      </c>
      <c r="H19" s="467">
        <v>2393584</v>
      </c>
      <c r="I19" s="467">
        <v>2393584</v>
      </c>
      <c r="J19" s="467">
        <v>2393584</v>
      </c>
      <c r="K19" s="467">
        <v>2393584</v>
      </c>
      <c r="L19" s="467">
        <v>2393584</v>
      </c>
      <c r="M19" s="467">
        <v>2393584</v>
      </c>
      <c r="N19" s="467">
        <v>2393583</v>
      </c>
      <c r="O19" s="518">
        <v>28723007</v>
      </c>
      <c r="P19" s="717"/>
    </row>
    <row r="20" spans="1:16" s="60" customFormat="1" ht="14.1" customHeight="1" x14ac:dyDescent="0.2">
      <c r="A20" s="59" t="s">
        <v>25</v>
      </c>
      <c r="B20" s="160" t="s">
        <v>138</v>
      </c>
      <c r="C20" s="467">
        <v>678726</v>
      </c>
      <c r="D20" s="467"/>
      <c r="E20" s="467">
        <v>678726</v>
      </c>
      <c r="F20" s="467"/>
      <c r="G20" s="467">
        <v>678726</v>
      </c>
      <c r="H20" s="467">
        <v>678726</v>
      </c>
      <c r="I20" s="467">
        <v>678726</v>
      </c>
      <c r="J20" s="467"/>
      <c r="K20" s="467">
        <v>678726</v>
      </c>
      <c r="L20" s="467"/>
      <c r="M20" s="467">
        <v>678726</v>
      </c>
      <c r="N20" s="513">
        <v>678723</v>
      </c>
      <c r="O20" s="518">
        <f>SUM(C20:N20)</f>
        <v>5429805</v>
      </c>
      <c r="P20" s="717"/>
    </row>
    <row r="21" spans="1:16" s="60" customFormat="1" ht="14.1" customHeight="1" x14ac:dyDescent="0.2">
      <c r="A21" s="59" t="s">
        <v>26</v>
      </c>
      <c r="B21" s="160" t="s">
        <v>5</v>
      </c>
      <c r="C21" s="467"/>
      <c r="D21" s="467">
        <v>1529740</v>
      </c>
      <c r="E21" s="467"/>
      <c r="F21" s="467">
        <v>1529740</v>
      </c>
      <c r="G21" s="467"/>
      <c r="H21" s="467">
        <v>1529740</v>
      </c>
      <c r="I21" s="467"/>
      <c r="J21" s="467">
        <v>1529740</v>
      </c>
      <c r="K21" s="467"/>
      <c r="L21" s="467">
        <v>1529741</v>
      </c>
      <c r="M21" s="467"/>
      <c r="N21" s="513"/>
      <c r="O21" s="518">
        <f>SUM(C21:N21)</f>
        <v>7648701</v>
      </c>
      <c r="P21" s="717"/>
    </row>
    <row r="22" spans="1:16" s="60" customFormat="1" ht="14.1" customHeight="1" x14ac:dyDescent="0.2">
      <c r="A22" s="59" t="s">
        <v>27</v>
      </c>
      <c r="B22" s="160" t="s">
        <v>174</v>
      </c>
      <c r="C22" s="467"/>
      <c r="D22" s="467"/>
      <c r="E22" s="467">
        <v>5767510</v>
      </c>
      <c r="F22" s="467">
        <v>5767510</v>
      </c>
      <c r="G22" s="467">
        <v>5767510</v>
      </c>
      <c r="H22" s="467">
        <v>5767510</v>
      </c>
      <c r="I22" s="467">
        <v>5767510</v>
      </c>
      <c r="J22" s="467">
        <v>5767510</v>
      </c>
      <c r="K22" s="467">
        <v>5767510</v>
      </c>
      <c r="L22" s="467">
        <v>5767510</v>
      </c>
      <c r="M22" s="467">
        <v>5767510</v>
      </c>
      <c r="N22" s="513">
        <v>5767508</v>
      </c>
      <c r="O22" s="518">
        <f>SUM(E22:N22)</f>
        <v>57675098</v>
      </c>
      <c r="P22" s="717"/>
    </row>
    <row r="23" spans="1:16" s="60" customFormat="1" ht="16.5" customHeight="1" x14ac:dyDescent="0.2">
      <c r="A23" s="59" t="s">
        <v>28</v>
      </c>
      <c r="B23" s="162" t="s">
        <v>141</v>
      </c>
      <c r="C23" s="467">
        <v>4541321</v>
      </c>
      <c r="D23" s="467"/>
      <c r="E23" s="467">
        <v>4541323</v>
      </c>
      <c r="F23" s="467"/>
      <c r="G23" s="467">
        <v>4541323</v>
      </c>
      <c r="H23" s="467"/>
      <c r="I23" s="467">
        <v>4541323</v>
      </c>
      <c r="J23" s="467"/>
      <c r="K23" s="467">
        <v>4541323</v>
      </c>
      <c r="L23" s="467"/>
      <c r="M23" s="467">
        <v>4541323</v>
      </c>
      <c r="N23" s="513"/>
      <c r="O23" s="518">
        <f>SUM(C23:N23)</f>
        <v>27247936</v>
      </c>
      <c r="P23" s="717"/>
    </row>
    <row r="24" spans="1:16" s="60" customFormat="1" ht="14.1" customHeight="1" x14ac:dyDescent="0.2">
      <c r="A24" s="59" t="s">
        <v>29</v>
      </c>
      <c r="B24" s="160" t="s">
        <v>176</v>
      </c>
      <c r="C24" s="467"/>
      <c r="D24" s="467"/>
      <c r="E24" s="467"/>
      <c r="F24" s="467"/>
      <c r="G24" s="467"/>
      <c r="H24" s="467"/>
      <c r="I24" s="467"/>
      <c r="J24" s="467"/>
      <c r="K24" s="467"/>
      <c r="L24" s="467"/>
      <c r="M24" s="467"/>
      <c r="N24" s="513"/>
      <c r="O24" s="518"/>
      <c r="P24" s="717"/>
    </row>
    <row r="25" spans="1:16" s="60" customFormat="1" ht="14.1" customHeight="1" x14ac:dyDescent="0.2">
      <c r="A25" s="59" t="s">
        <v>30</v>
      </c>
      <c r="B25" s="160" t="s">
        <v>411</v>
      </c>
      <c r="C25" s="467"/>
      <c r="D25" s="467"/>
      <c r="E25" s="467"/>
      <c r="F25" s="467"/>
      <c r="G25" s="467"/>
      <c r="H25" s="467"/>
      <c r="I25" s="467"/>
      <c r="J25" s="467"/>
      <c r="K25" s="467"/>
      <c r="L25" s="467"/>
      <c r="M25" s="467"/>
      <c r="N25" s="513">
        <v>86860993</v>
      </c>
      <c r="O25" s="518">
        <v>86860993</v>
      </c>
      <c r="P25" s="717"/>
    </row>
    <row r="26" spans="1:16" s="60" customFormat="1" ht="14.1" customHeight="1" thickBot="1" x14ac:dyDescent="0.25">
      <c r="A26" s="59" t="s">
        <v>31</v>
      </c>
      <c r="B26" s="510" t="s">
        <v>6</v>
      </c>
      <c r="C26" s="466">
        <v>2063530</v>
      </c>
      <c r="D26" s="466">
        <v>2063530</v>
      </c>
      <c r="E26" s="466">
        <v>2063530</v>
      </c>
      <c r="F26" s="466">
        <v>2063530</v>
      </c>
      <c r="G26" s="466">
        <v>2063530</v>
      </c>
      <c r="H26" s="466">
        <v>2063530</v>
      </c>
      <c r="I26" s="466">
        <v>2063530</v>
      </c>
      <c r="J26" s="466">
        <v>2063530</v>
      </c>
      <c r="K26" s="466">
        <v>2063530</v>
      </c>
      <c r="L26" s="466">
        <v>2063530</v>
      </c>
      <c r="M26" s="466">
        <v>2063530</v>
      </c>
      <c r="N26" s="514">
        <v>2063527</v>
      </c>
      <c r="O26" s="519">
        <f>SUM(C26:N26)</f>
        <v>24762357</v>
      </c>
      <c r="P26" s="717"/>
    </row>
    <row r="27" spans="1:16" s="57" customFormat="1" ht="15.95" customHeight="1" thickBot="1" x14ac:dyDescent="0.25">
      <c r="A27" s="509" t="s">
        <v>32</v>
      </c>
      <c r="B27" s="511" t="s">
        <v>92</v>
      </c>
      <c r="C27" s="469">
        <f t="shared" ref="C27:N27" si="1">SUM(C17:C26)</f>
        <v>12060809</v>
      </c>
      <c r="D27" s="469">
        <f t="shared" si="1"/>
        <v>8370502</v>
      </c>
      <c r="E27" s="469">
        <f t="shared" si="1"/>
        <v>17828321</v>
      </c>
      <c r="F27" s="469">
        <f t="shared" si="1"/>
        <v>14138012</v>
      </c>
      <c r="G27" s="469">
        <f t="shared" si="1"/>
        <v>17828321</v>
      </c>
      <c r="H27" s="469">
        <f t="shared" si="1"/>
        <v>14816738</v>
      </c>
      <c r="I27" s="469">
        <f t="shared" si="1"/>
        <v>17828321</v>
      </c>
      <c r="J27" s="469">
        <f t="shared" si="1"/>
        <v>14138012</v>
      </c>
      <c r="K27" s="469">
        <f t="shared" si="1"/>
        <v>17828321</v>
      </c>
      <c r="L27" s="469">
        <f t="shared" si="1"/>
        <v>14138013</v>
      </c>
      <c r="M27" s="469">
        <f t="shared" si="1"/>
        <v>17828321</v>
      </c>
      <c r="N27" s="515">
        <f t="shared" si="1"/>
        <v>100147977</v>
      </c>
      <c r="O27" s="520">
        <f>SUM(C27:N27)</f>
        <v>266951668</v>
      </c>
      <c r="P27" s="717"/>
    </row>
    <row r="28" spans="1:16" ht="16.5" customHeight="1" thickBot="1" x14ac:dyDescent="0.3">
      <c r="A28" s="62" t="s">
        <v>33</v>
      </c>
      <c r="B28" s="164" t="s">
        <v>93</v>
      </c>
      <c r="C28" s="470">
        <v>23176302</v>
      </c>
      <c r="D28" s="470">
        <v>28680582</v>
      </c>
      <c r="E28" s="470">
        <v>25378600</v>
      </c>
      <c r="F28" s="470">
        <v>30558607</v>
      </c>
      <c r="G28" s="470">
        <v>24918223</v>
      </c>
      <c r="H28" s="470">
        <v>50786856</v>
      </c>
      <c r="I28" s="470">
        <v>53472644</v>
      </c>
      <c r="J28" s="470">
        <v>53973202</v>
      </c>
      <c r="K28" s="470">
        <v>55587138</v>
      </c>
      <c r="L28" s="470">
        <v>57916376</v>
      </c>
      <c r="M28" s="470">
        <v>51307478</v>
      </c>
      <c r="N28" s="516">
        <v>0</v>
      </c>
      <c r="O28" s="521"/>
      <c r="P28" s="717"/>
    </row>
    <row r="29" spans="1:16" x14ac:dyDescent="0.25">
      <c r="O29" s="63"/>
      <c r="P29" s="63"/>
    </row>
    <row r="30" spans="1:16" x14ac:dyDescent="0.25">
      <c r="O30" s="63"/>
      <c r="P30" s="63"/>
    </row>
    <row r="31" spans="1:16" x14ac:dyDescent="0.25">
      <c r="O31" s="63"/>
      <c r="P31" s="63"/>
    </row>
    <row r="32" spans="1:16" x14ac:dyDescent="0.25">
      <c r="O32" s="63"/>
      <c r="P32" s="63"/>
    </row>
    <row r="33" spans="15:16" x14ac:dyDescent="0.25">
      <c r="O33" s="63"/>
      <c r="P33" s="63"/>
    </row>
    <row r="34" spans="15:16" x14ac:dyDescent="0.25">
      <c r="O34" s="63"/>
      <c r="P34" s="63"/>
    </row>
    <row r="35" spans="15:16" x14ac:dyDescent="0.25">
      <c r="O35" s="63"/>
      <c r="P35" s="63"/>
    </row>
    <row r="36" spans="15:16" x14ac:dyDescent="0.25">
      <c r="O36" s="63"/>
      <c r="P36" s="63"/>
    </row>
    <row r="37" spans="15:16" x14ac:dyDescent="0.25">
      <c r="O37" s="63"/>
      <c r="P37" s="63"/>
    </row>
    <row r="38" spans="15:16" x14ac:dyDescent="0.25">
      <c r="O38" s="63"/>
      <c r="P38" s="63"/>
    </row>
    <row r="39" spans="15:16" x14ac:dyDescent="0.25">
      <c r="O39" s="63"/>
      <c r="P39" s="63"/>
    </row>
    <row r="40" spans="15:16" x14ac:dyDescent="0.25">
      <c r="O40" s="63"/>
      <c r="P40" s="63"/>
    </row>
    <row r="41" spans="15:16" x14ac:dyDescent="0.25">
      <c r="O41" s="63"/>
      <c r="P41" s="63"/>
    </row>
    <row r="42" spans="15:16" x14ac:dyDescent="0.25">
      <c r="O42" s="63"/>
      <c r="P42" s="63"/>
    </row>
    <row r="43" spans="15:16" x14ac:dyDescent="0.25">
      <c r="O43" s="63"/>
      <c r="P43" s="63"/>
    </row>
    <row r="44" spans="15:16" x14ac:dyDescent="0.25">
      <c r="O44" s="63"/>
      <c r="P44" s="63"/>
    </row>
    <row r="45" spans="15:16" x14ac:dyDescent="0.25">
      <c r="O45" s="63"/>
      <c r="P45" s="63"/>
    </row>
    <row r="46" spans="15:16" x14ac:dyDescent="0.25">
      <c r="O46" s="63"/>
      <c r="P46" s="63"/>
    </row>
    <row r="47" spans="15:16" x14ac:dyDescent="0.25">
      <c r="O47" s="63"/>
      <c r="P47" s="63"/>
    </row>
    <row r="48" spans="15:16" x14ac:dyDescent="0.25">
      <c r="O48" s="63"/>
      <c r="P48" s="63"/>
    </row>
    <row r="49" spans="15:16" x14ac:dyDescent="0.25">
      <c r="O49" s="63"/>
      <c r="P49" s="63"/>
    </row>
    <row r="50" spans="15:16" x14ac:dyDescent="0.25">
      <c r="O50" s="63"/>
      <c r="P50" s="63"/>
    </row>
    <row r="51" spans="15:16" x14ac:dyDescent="0.25">
      <c r="O51" s="63"/>
      <c r="P51" s="63"/>
    </row>
    <row r="52" spans="15:16" x14ac:dyDescent="0.25">
      <c r="O52" s="63"/>
      <c r="P52" s="63"/>
    </row>
    <row r="53" spans="15:16" x14ac:dyDescent="0.25">
      <c r="O53" s="63"/>
      <c r="P53" s="63"/>
    </row>
    <row r="54" spans="15:16" x14ac:dyDescent="0.25">
      <c r="O54" s="63"/>
      <c r="P54" s="63"/>
    </row>
    <row r="55" spans="15:16" x14ac:dyDescent="0.25">
      <c r="O55" s="63"/>
      <c r="P55" s="63"/>
    </row>
    <row r="56" spans="15:16" x14ac:dyDescent="0.25">
      <c r="O56" s="63"/>
      <c r="P56" s="63"/>
    </row>
    <row r="57" spans="15:16" x14ac:dyDescent="0.25">
      <c r="O57" s="63"/>
      <c r="P57" s="63"/>
    </row>
    <row r="58" spans="15:16" x14ac:dyDescent="0.25">
      <c r="O58" s="63"/>
      <c r="P58" s="63"/>
    </row>
    <row r="59" spans="15:16" x14ac:dyDescent="0.25">
      <c r="O59" s="63"/>
      <c r="P59" s="63"/>
    </row>
    <row r="60" spans="15:16" x14ac:dyDescent="0.25">
      <c r="O60" s="63"/>
      <c r="P60" s="63"/>
    </row>
    <row r="61" spans="15:16" x14ac:dyDescent="0.25">
      <c r="O61" s="63"/>
      <c r="P61" s="63"/>
    </row>
    <row r="62" spans="15:16" x14ac:dyDescent="0.25">
      <c r="O62" s="63"/>
      <c r="P62" s="63"/>
    </row>
    <row r="63" spans="15:16" x14ac:dyDescent="0.25">
      <c r="O63" s="63"/>
      <c r="P63" s="63"/>
    </row>
    <row r="64" spans="15:16" x14ac:dyDescent="0.25">
      <c r="O64" s="63"/>
      <c r="P64" s="63"/>
    </row>
    <row r="65" spans="15:16" x14ac:dyDescent="0.25">
      <c r="O65" s="63"/>
      <c r="P65" s="63"/>
    </row>
    <row r="66" spans="15:16" x14ac:dyDescent="0.25">
      <c r="O66" s="63"/>
      <c r="P66" s="63"/>
    </row>
    <row r="67" spans="15:16" x14ac:dyDescent="0.25">
      <c r="O67" s="63"/>
      <c r="P67" s="63"/>
    </row>
    <row r="68" spans="15:16" x14ac:dyDescent="0.25">
      <c r="O68" s="63"/>
      <c r="P68" s="63"/>
    </row>
    <row r="69" spans="15:16" x14ac:dyDescent="0.25">
      <c r="O69" s="63"/>
      <c r="P69" s="63"/>
    </row>
    <row r="70" spans="15:16" x14ac:dyDescent="0.25">
      <c r="O70" s="63"/>
      <c r="P70" s="63"/>
    </row>
    <row r="71" spans="15:16" x14ac:dyDescent="0.25">
      <c r="O71" s="63"/>
      <c r="P71" s="63"/>
    </row>
    <row r="72" spans="15:16" x14ac:dyDescent="0.25">
      <c r="O72" s="63"/>
      <c r="P72" s="63"/>
    </row>
    <row r="73" spans="15:16" x14ac:dyDescent="0.25">
      <c r="O73" s="63"/>
      <c r="P73" s="63"/>
    </row>
    <row r="74" spans="15:16" x14ac:dyDescent="0.25">
      <c r="O74" s="63"/>
      <c r="P74" s="63"/>
    </row>
    <row r="75" spans="15:16" x14ac:dyDescent="0.25">
      <c r="O75" s="63"/>
      <c r="P75" s="63"/>
    </row>
    <row r="76" spans="15:16" x14ac:dyDescent="0.25">
      <c r="O76" s="63"/>
      <c r="P76" s="63"/>
    </row>
    <row r="77" spans="15:16" x14ac:dyDescent="0.25">
      <c r="O77" s="63"/>
      <c r="P77" s="63"/>
    </row>
    <row r="78" spans="15:16" x14ac:dyDescent="0.25">
      <c r="O78" s="63"/>
      <c r="P78" s="63"/>
    </row>
  </sheetData>
  <mergeCells count="5">
    <mergeCell ref="P1:P28"/>
    <mergeCell ref="B5:O5"/>
    <mergeCell ref="B16:O16"/>
    <mergeCell ref="A1:O1"/>
    <mergeCell ref="A3:A4"/>
  </mergeCells>
  <phoneticPr fontId="0" type="noConversion"/>
  <printOptions horizontalCentered="1"/>
  <pageMargins left="0.78740157480314965" right="0.15748031496062992" top="1.0629921259842521" bottom="0.98425196850393704" header="0.78740157480314965" footer="0.78740157480314965"/>
  <pageSetup paperSize="9" scale="79" orientation="landscape" r:id="rId1"/>
  <headerFooter alignWithMargins="0">
    <oddHeader xml:space="preserve">&amp;R&amp;"Times New Roman CE,Félkövér dőlt"&amp;11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E154"/>
  <sheetViews>
    <sheetView view="pageBreakPreview" topLeftCell="A4" zoomScaleNormal="120" zoomScaleSheetLayoutView="100" workbookViewId="0">
      <selection activeCell="H148" sqref="H148"/>
    </sheetView>
  </sheetViews>
  <sheetFormatPr defaultColWidth="9.33203125" defaultRowHeight="15.75" x14ac:dyDescent="0.25"/>
  <cols>
    <col min="1" max="1" width="9.5" style="237" customWidth="1"/>
    <col min="2" max="2" width="68" style="237" customWidth="1"/>
    <col min="3" max="3" width="21.6640625" style="238" customWidth="1"/>
    <col min="4" max="4" width="20.5" style="256" customWidth="1"/>
    <col min="5" max="16384" width="9.33203125" style="256"/>
  </cols>
  <sheetData>
    <row r="1" spans="1:4" hidden="1" x14ac:dyDescent="0.25">
      <c r="A1" s="648" t="s">
        <v>425</v>
      </c>
      <c r="B1" s="649"/>
      <c r="C1" s="649"/>
    </row>
    <row r="2" spans="1:4" ht="4.5" hidden="1" customHeight="1" x14ac:dyDescent="0.25">
      <c r="A2" s="649"/>
      <c r="B2" s="649"/>
      <c r="C2" s="649"/>
    </row>
    <row r="3" spans="1:4" ht="4.9000000000000004" hidden="1" customHeight="1" x14ac:dyDescent="0.25">
      <c r="A3" s="649"/>
      <c r="B3" s="649"/>
      <c r="C3" s="649"/>
    </row>
    <row r="4" spans="1:4" ht="30.6" customHeight="1" x14ac:dyDescent="0.25">
      <c r="A4" s="646" t="s">
        <v>483</v>
      </c>
      <c r="B4" s="646"/>
      <c r="C4" s="646"/>
      <c r="D4" s="646"/>
    </row>
    <row r="5" spans="1:4" ht="15" customHeight="1" thickBot="1" x14ac:dyDescent="0.3">
      <c r="A5" s="647" t="s">
        <v>426</v>
      </c>
      <c r="B5" s="647"/>
      <c r="C5" s="647"/>
      <c r="D5" s="647"/>
    </row>
    <row r="6" spans="1:4" ht="15.95" customHeight="1" thickBot="1" x14ac:dyDescent="0.3">
      <c r="A6" s="643"/>
      <c r="B6" s="643"/>
      <c r="C6" s="179"/>
    </row>
    <row r="7" spans="1:4" ht="38.1" customHeight="1" thickBot="1" x14ac:dyDescent="0.3">
      <c r="A7" s="21" t="s">
        <v>56</v>
      </c>
      <c r="B7" s="22" t="s">
        <v>9</v>
      </c>
      <c r="C7" s="29" t="s">
        <v>474</v>
      </c>
      <c r="D7" s="29" t="s">
        <v>500</v>
      </c>
    </row>
    <row r="8" spans="1:4" s="257" customFormat="1" ht="12" customHeight="1" thickBot="1" x14ac:dyDescent="0.25">
      <c r="A8" s="251" t="s">
        <v>405</v>
      </c>
      <c r="B8" s="252" t="s">
        <v>406</v>
      </c>
      <c r="C8" s="253" t="s">
        <v>407</v>
      </c>
    </row>
    <row r="9" spans="1:4" s="258" customFormat="1" ht="12" customHeight="1" thickBot="1" x14ac:dyDescent="0.25">
      <c r="A9" s="18" t="s">
        <v>10</v>
      </c>
      <c r="B9" s="19" t="s">
        <v>200</v>
      </c>
      <c r="C9" s="170">
        <v>46728916</v>
      </c>
      <c r="D9" s="425">
        <v>50696869</v>
      </c>
    </row>
    <row r="10" spans="1:4" s="258" customFormat="1" ht="12" customHeight="1" x14ac:dyDescent="0.2">
      <c r="A10" s="14" t="s">
        <v>80</v>
      </c>
      <c r="B10" s="259" t="s">
        <v>201</v>
      </c>
      <c r="C10" s="173">
        <v>16802421</v>
      </c>
      <c r="D10" s="173">
        <v>17802421</v>
      </c>
    </row>
    <row r="11" spans="1:4" s="258" customFormat="1" ht="12" customHeight="1" x14ac:dyDescent="0.2">
      <c r="A11" s="13" t="s">
        <v>81</v>
      </c>
      <c r="B11" s="260" t="s">
        <v>202</v>
      </c>
      <c r="C11" s="172">
        <v>17760041</v>
      </c>
      <c r="D11" s="172">
        <v>18874474</v>
      </c>
    </row>
    <row r="12" spans="1:4" s="258" customFormat="1" ht="12" customHeight="1" x14ac:dyDescent="0.2">
      <c r="A12" s="13" t="s">
        <v>82</v>
      </c>
      <c r="B12" s="260" t="s">
        <v>203</v>
      </c>
      <c r="C12" s="172">
        <v>10966454</v>
      </c>
      <c r="D12" s="172">
        <v>10966454</v>
      </c>
    </row>
    <row r="13" spans="1:4" s="258" customFormat="1" ht="12" customHeight="1" x14ac:dyDescent="0.2">
      <c r="A13" s="13" t="s">
        <v>83</v>
      </c>
      <c r="B13" s="260" t="s">
        <v>204</v>
      </c>
      <c r="C13" s="172">
        <v>1200000</v>
      </c>
      <c r="D13" s="172">
        <v>1200000</v>
      </c>
    </row>
    <row r="14" spans="1:4" s="258" customFormat="1" ht="12" customHeight="1" x14ac:dyDescent="0.2">
      <c r="A14" s="13" t="s">
        <v>117</v>
      </c>
      <c r="B14" s="260" t="s">
        <v>205</v>
      </c>
      <c r="C14" s="172"/>
      <c r="D14" s="172">
        <v>1853520</v>
      </c>
    </row>
    <row r="15" spans="1:4" s="258" customFormat="1" ht="12" customHeight="1" thickBot="1" x14ac:dyDescent="0.25">
      <c r="A15" s="15" t="s">
        <v>84</v>
      </c>
      <c r="B15" s="261" t="s">
        <v>206</v>
      </c>
      <c r="C15" s="172"/>
      <c r="D15" s="172"/>
    </row>
    <row r="16" spans="1:4" s="258" customFormat="1" ht="12" customHeight="1" thickBot="1" x14ac:dyDescent="0.25">
      <c r="A16" s="18" t="s">
        <v>11</v>
      </c>
      <c r="B16" s="165" t="s">
        <v>207</v>
      </c>
      <c r="C16" s="170">
        <v>8148149</v>
      </c>
      <c r="D16" s="170">
        <v>27258682</v>
      </c>
    </row>
    <row r="17" spans="1:4" s="258" customFormat="1" ht="12" customHeight="1" x14ac:dyDescent="0.2">
      <c r="A17" s="14" t="s">
        <v>86</v>
      </c>
      <c r="B17" s="259" t="s">
        <v>208</v>
      </c>
      <c r="C17" s="173"/>
      <c r="D17" s="173"/>
    </row>
    <row r="18" spans="1:4" s="258" customFormat="1" ht="12" customHeight="1" x14ac:dyDescent="0.2">
      <c r="A18" s="13" t="s">
        <v>87</v>
      </c>
      <c r="B18" s="260" t="s">
        <v>209</v>
      </c>
      <c r="C18" s="172"/>
      <c r="D18" s="172"/>
    </row>
    <row r="19" spans="1:4" s="258" customFormat="1" ht="12" customHeight="1" x14ac:dyDescent="0.2">
      <c r="A19" s="13" t="s">
        <v>88</v>
      </c>
      <c r="B19" s="260" t="s">
        <v>396</v>
      </c>
      <c r="C19" s="172"/>
      <c r="D19" s="172"/>
    </row>
    <row r="20" spans="1:4" s="258" customFormat="1" ht="12" customHeight="1" x14ac:dyDescent="0.2">
      <c r="A20" s="13" t="s">
        <v>89</v>
      </c>
      <c r="B20" s="260" t="s">
        <v>397</v>
      </c>
      <c r="C20" s="172"/>
      <c r="D20" s="172"/>
    </row>
    <row r="21" spans="1:4" s="258" customFormat="1" ht="12" customHeight="1" x14ac:dyDescent="0.2">
      <c r="A21" s="13" t="s">
        <v>90</v>
      </c>
      <c r="B21" s="260" t="s">
        <v>210</v>
      </c>
      <c r="C21" s="172">
        <v>8148149</v>
      </c>
      <c r="D21" s="172">
        <v>27208452</v>
      </c>
    </row>
    <row r="22" spans="1:4" s="258" customFormat="1" ht="12" customHeight="1" thickBot="1" x14ac:dyDescent="0.25">
      <c r="A22" s="15" t="s">
        <v>99</v>
      </c>
      <c r="B22" s="261" t="s">
        <v>211</v>
      </c>
      <c r="C22" s="174"/>
      <c r="D22" s="174"/>
    </row>
    <row r="23" spans="1:4" s="258" customFormat="1" ht="12" customHeight="1" thickBot="1" x14ac:dyDescent="0.25">
      <c r="A23" s="18" t="s">
        <v>12</v>
      </c>
      <c r="B23" s="19" t="s">
        <v>212</v>
      </c>
      <c r="C23" s="170">
        <v>1351289</v>
      </c>
      <c r="D23" s="170">
        <v>127193144</v>
      </c>
    </row>
    <row r="24" spans="1:4" s="258" customFormat="1" ht="12" customHeight="1" x14ac:dyDescent="0.2">
      <c r="A24" s="14" t="s">
        <v>69</v>
      </c>
      <c r="B24" s="259" t="s">
        <v>213</v>
      </c>
      <c r="C24" s="173"/>
      <c r="D24" s="173"/>
    </row>
    <row r="25" spans="1:4" s="258" customFormat="1" ht="12" customHeight="1" x14ac:dyDescent="0.2">
      <c r="A25" s="13" t="s">
        <v>70</v>
      </c>
      <c r="B25" s="260" t="s">
        <v>214</v>
      </c>
      <c r="C25" s="172"/>
      <c r="D25" s="172"/>
    </row>
    <row r="26" spans="1:4" s="258" customFormat="1" ht="12" customHeight="1" x14ac:dyDescent="0.2">
      <c r="A26" s="13" t="s">
        <v>71</v>
      </c>
      <c r="B26" s="260" t="s">
        <v>398</v>
      </c>
      <c r="C26" s="172"/>
      <c r="D26" s="172"/>
    </row>
    <row r="27" spans="1:4" s="258" customFormat="1" ht="12" customHeight="1" x14ac:dyDescent="0.2">
      <c r="A27" s="13" t="s">
        <v>72</v>
      </c>
      <c r="B27" s="260" t="s">
        <v>399</v>
      </c>
      <c r="C27" s="172"/>
      <c r="D27" s="172"/>
    </row>
    <row r="28" spans="1:4" s="258" customFormat="1" ht="12" customHeight="1" x14ac:dyDescent="0.2">
      <c r="A28" s="13" t="s">
        <v>125</v>
      </c>
      <c r="B28" s="260" t="s">
        <v>215</v>
      </c>
      <c r="C28" s="172">
        <v>1351289</v>
      </c>
      <c r="D28" s="172">
        <v>127913144</v>
      </c>
    </row>
    <row r="29" spans="1:4" s="258" customFormat="1" ht="12" customHeight="1" thickBot="1" x14ac:dyDescent="0.25">
      <c r="A29" s="15" t="s">
        <v>126</v>
      </c>
      <c r="B29" s="261" t="s">
        <v>216</v>
      </c>
      <c r="C29" s="174"/>
      <c r="D29" s="174"/>
    </row>
    <row r="30" spans="1:4" s="258" customFormat="1" ht="12" customHeight="1" thickBot="1" x14ac:dyDescent="0.25">
      <c r="A30" s="18" t="s">
        <v>127</v>
      </c>
      <c r="B30" s="19" t="s">
        <v>217</v>
      </c>
      <c r="C30" s="176">
        <v>11200000</v>
      </c>
      <c r="D30" s="176">
        <v>10537237</v>
      </c>
    </row>
    <row r="31" spans="1:4" s="258" customFormat="1" ht="12" customHeight="1" x14ac:dyDescent="0.2">
      <c r="A31" s="14" t="s">
        <v>218</v>
      </c>
      <c r="B31" s="259" t="s">
        <v>224</v>
      </c>
      <c r="C31" s="254">
        <v>9150000</v>
      </c>
      <c r="D31" s="254">
        <v>8342059</v>
      </c>
    </row>
    <row r="32" spans="1:4" s="258" customFormat="1" ht="12" customHeight="1" x14ac:dyDescent="0.2">
      <c r="A32" s="13" t="s">
        <v>219</v>
      </c>
      <c r="B32" s="260" t="s">
        <v>225</v>
      </c>
      <c r="C32" s="172"/>
      <c r="D32" s="172"/>
    </row>
    <row r="33" spans="1:4" s="258" customFormat="1" ht="12" customHeight="1" x14ac:dyDescent="0.2">
      <c r="A33" s="13" t="s">
        <v>220</v>
      </c>
      <c r="B33" s="260" t="s">
        <v>226</v>
      </c>
      <c r="C33" s="172">
        <v>9150000</v>
      </c>
      <c r="D33" s="172">
        <v>8342059</v>
      </c>
    </row>
    <row r="34" spans="1:4" s="258" customFormat="1" ht="12" customHeight="1" x14ac:dyDescent="0.2">
      <c r="A34" s="13" t="s">
        <v>221</v>
      </c>
      <c r="B34" s="260" t="s">
        <v>227</v>
      </c>
      <c r="C34" s="172">
        <v>2000000</v>
      </c>
      <c r="D34" s="172">
        <v>2179181</v>
      </c>
    </row>
    <row r="35" spans="1:4" s="258" customFormat="1" ht="12" customHeight="1" x14ac:dyDescent="0.2">
      <c r="A35" s="13" t="s">
        <v>222</v>
      </c>
      <c r="B35" s="260" t="s">
        <v>228</v>
      </c>
      <c r="C35" s="172"/>
      <c r="D35" s="172"/>
    </row>
    <row r="36" spans="1:4" s="258" customFormat="1" ht="12" customHeight="1" thickBot="1" x14ac:dyDescent="0.25">
      <c r="A36" s="15" t="s">
        <v>223</v>
      </c>
      <c r="B36" s="261" t="s">
        <v>229</v>
      </c>
      <c r="C36" s="174">
        <v>50000</v>
      </c>
      <c r="D36" s="174">
        <v>15997</v>
      </c>
    </row>
    <row r="37" spans="1:4" s="258" customFormat="1" ht="12" customHeight="1" thickBot="1" x14ac:dyDescent="0.25">
      <c r="A37" s="18" t="s">
        <v>14</v>
      </c>
      <c r="B37" s="19" t="s">
        <v>230</v>
      </c>
      <c r="C37" s="170">
        <v>12786000</v>
      </c>
      <c r="D37" s="170">
        <f>SUM(D38:D47)</f>
        <v>19081463</v>
      </c>
    </row>
    <row r="38" spans="1:4" s="258" customFormat="1" ht="12" customHeight="1" x14ac:dyDescent="0.2">
      <c r="A38" s="14" t="s">
        <v>73</v>
      </c>
      <c r="B38" s="259" t="s">
        <v>233</v>
      </c>
      <c r="C38" s="173">
        <v>12000000</v>
      </c>
      <c r="D38" s="173">
        <v>15052830</v>
      </c>
    </row>
    <row r="39" spans="1:4" s="258" customFormat="1" ht="12" customHeight="1" x14ac:dyDescent="0.2">
      <c r="A39" s="13" t="s">
        <v>74</v>
      </c>
      <c r="B39" s="260" t="s">
        <v>234</v>
      </c>
      <c r="C39" s="172"/>
      <c r="D39" s="172">
        <v>12598</v>
      </c>
    </row>
    <row r="40" spans="1:4" s="258" customFormat="1" ht="12" customHeight="1" x14ac:dyDescent="0.2">
      <c r="A40" s="13" t="s">
        <v>75</v>
      </c>
      <c r="B40" s="260" t="s">
        <v>235</v>
      </c>
      <c r="C40" s="172">
        <v>300000</v>
      </c>
      <c r="D40" s="172">
        <v>336855</v>
      </c>
    </row>
    <row r="41" spans="1:4" s="258" customFormat="1" ht="12" customHeight="1" x14ac:dyDescent="0.2">
      <c r="A41" s="13" t="s">
        <v>129</v>
      </c>
      <c r="B41" s="260" t="s">
        <v>236</v>
      </c>
      <c r="C41" s="172">
        <v>436000</v>
      </c>
      <c r="D41" s="172">
        <v>471000</v>
      </c>
    </row>
    <row r="42" spans="1:4" s="258" customFormat="1" ht="12" customHeight="1" x14ac:dyDescent="0.2">
      <c r="A42" s="13" t="s">
        <v>130</v>
      </c>
      <c r="B42" s="260" t="s">
        <v>237</v>
      </c>
      <c r="C42" s="172"/>
      <c r="D42" s="172"/>
    </row>
    <row r="43" spans="1:4" s="258" customFormat="1" ht="12" customHeight="1" x14ac:dyDescent="0.2">
      <c r="A43" s="13" t="s">
        <v>131</v>
      </c>
      <c r="B43" s="260" t="s">
        <v>238</v>
      </c>
      <c r="C43" s="172"/>
      <c r="D43" s="172">
        <v>2589722</v>
      </c>
    </row>
    <row r="44" spans="1:4" s="258" customFormat="1" ht="12" customHeight="1" x14ac:dyDescent="0.2">
      <c r="A44" s="13" t="s">
        <v>132</v>
      </c>
      <c r="B44" s="260" t="s">
        <v>239</v>
      </c>
      <c r="C44" s="172"/>
      <c r="D44" s="172">
        <v>559000</v>
      </c>
    </row>
    <row r="45" spans="1:4" s="258" customFormat="1" ht="12" customHeight="1" x14ac:dyDescent="0.2">
      <c r="A45" s="13" t="s">
        <v>133</v>
      </c>
      <c r="B45" s="260" t="s">
        <v>240</v>
      </c>
      <c r="C45" s="172">
        <v>50000</v>
      </c>
      <c r="D45" s="172">
        <v>402</v>
      </c>
    </row>
    <row r="46" spans="1:4" s="258" customFormat="1" ht="12" customHeight="1" x14ac:dyDescent="0.2">
      <c r="A46" s="13" t="s">
        <v>231</v>
      </c>
      <c r="B46" s="260" t="s">
        <v>241</v>
      </c>
      <c r="C46" s="175">
        <v>0</v>
      </c>
      <c r="D46" s="175"/>
    </row>
    <row r="47" spans="1:4" s="258" customFormat="1" ht="12" customHeight="1" thickBot="1" x14ac:dyDescent="0.25">
      <c r="A47" s="15" t="s">
        <v>232</v>
      </c>
      <c r="B47" s="261" t="s">
        <v>242</v>
      </c>
      <c r="C47" s="248">
        <v>0</v>
      </c>
      <c r="D47" s="248">
        <v>59056</v>
      </c>
    </row>
    <row r="48" spans="1:4" s="258" customFormat="1" ht="12" customHeight="1" thickBot="1" x14ac:dyDescent="0.25">
      <c r="A48" s="18" t="s">
        <v>15</v>
      </c>
      <c r="B48" s="19" t="s">
        <v>243</v>
      </c>
      <c r="C48" s="170"/>
      <c r="D48" s="170">
        <v>2555118</v>
      </c>
    </row>
    <row r="49" spans="1:4" s="258" customFormat="1" ht="12" customHeight="1" x14ac:dyDescent="0.2">
      <c r="A49" s="14" t="s">
        <v>76</v>
      </c>
      <c r="B49" s="259" t="s">
        <v>247</v>
      </c>
      <c r="C49" s="283"/>
      <c r="D49" s="283"/>
    </row>
    <row r="50" spans="1:4" s="258" customFormat="1" ht="12" customHeight="1" x14ac:dyDescent="0.2">
      <c r="A50" s="13" t="s">
        <v>77</v>
      </c>
      <c r="B50" s="260" t="s">
        <v>248</v>
      </c>
      <c r="C50" s="175"/>
      <c r="D50" s="175">
        <v>2500000</v>
      </c>
    </row>
    <row r="51" spans="1:4" s="258" customFormat="1" ht="12" customHeight="1" x14ac:dyDescent="0.2">
      <c r="A51" s="13" t="s">
        <v>244</v>
      </c>
      <c r="B51" s="260" t="s">
        <v>249</v>
      </c>
      <c r="C51" s="175"/>
      <c r="D51" s="175">
        <v>55118</v>
      </c>
    </row>
    <row r="52" spans="1:4" s="258" customFormat="1" ht="12" customHeight="1" x14ac:dyDescent="0.2">
      <c r="A52" s="13" t="s">
        <v>245</v>
      </c>
      <c r="B52" s="260" t="s">
        <v>250</v>
      </c>
      <c r="C52" s="175"/>
      <c r="D52" s="175"/>
    </row>
    <row r="53" spans="1:4" s="258" customFormat="1" ht="12" customHeight="1" thickBot="1" x14ac:dyDescent="0.25">
      <c r="A53" s="15" t="s">
        <v>246</v>
      </c>
      <c r="B53" s="261" t="s">
        <v>251</v>
      </c>
      <c r="C53" s="248"/>
      <c r="D53" s="248"/>
    </row>
    <row r="54" spans="1:4" s="258" customFormat="1" ht="12" customHeight="1" thickBot="1" x14ac:dyDescent="0.25">
      <c r="A54" s="18" t="s">
        <v>134</v>
      </c>
      <c r="B54" s="19" t="s">
        <v>252</v>
      </c>
      <c r="C54" s="170">
        <v>36000</v>
      </c>
      <c r="D54" s="170">
        <v>2086000</v>
      </c>
    </row>
    <row r="55" spans="1:4" s="258" customFormat="1" ht="12" customHeight="1" x14ac:dyDescent="0.2">
      <c r="A55" s="14" t="s">
        <v>78</v>
      </c>
      <c r="B55" s="259" t="s">
        <v>253</v>
      </c>
      <c r="C55" s="173"/>
      <c r="D55" s="173"/>
    </row>
    <row r="56" spans="1:4" s="258" customFormat="1" ht="12" customHeight="1" x14ac:dyDescent="0.2">
      <c r="A56" s="13" t="s">
        <v>79</v>
      </c>
      <c r="B56" s="260" t="s">
        <v>400</v>
      </c>
      <c r="C56" s="172"/>
      <c r="D56" s="172"/>
    </row>
    <row r="57" spans="1:4" s="258" customFormat="1" ht="12" customHeight="1" x14ac:dyDescent="0.2">
      <c r="A57" s="13" t="s">
        <v>256</v>
      </c>
      <c r="B57" s="260" t="s">
        <v>254</v>
      </c>
      <c r="C57" s="172">
        <v>36000</v>
      </c>
      <c r="D57" s="172">
        <v>36000</v>
      </c>
    </row>
    <row r="58" spans="1:4" s="258" customFormat="1" ht="12" customHeight="1" thickBot="1" x14ac:dyDescent="0.25">
      <c r="A58" s="15" t="s">
        <v>257</v>
      </c>
      <c r="B58" s="261" t="s">
        <v>255</v>
      </c>
      <c r="C58" s="174"/>
      <c r="D58" s="174"/>
    </row>
    <row r="59" spans="1:4" s="258" customFormat="1" ht="12" customHeight="1" thickBot="1" x14ac:dyDescent="0.25">
      <c r="A59" s="18" t="s">
        <v>17</v>
      </c>
      <c r="B59" s="165" t="s">
        <v>258</v>
      </c>
      <c r="C59" s="170"/>
      <c r="D59" s="170">
        <v>2960071</v>
      </c>
    </row>
    <row r="60" spans="1:4" s="258" customFormat="1" ht="12" customHeight="1" x14ac:dyDescent="0.2">
      <c r="A60" s="14" t="s">
        <v>135</v>
      </c>
      <c r="B60" s="259" t="s">
        <v>260</v>
      </c>
      <c r="C60" s="175"/>
      <c r="D60" s="175"/>
    </row>
    <row r="61" spans="1:4" s="258" customFormat="1" ht="12" customHeight="1" x14ac:dyDescent="0.2">
      <c r="A61" s="13" t="s">
        <v>136</v>
      </c>
      <c r="B61" s="260" t="s">
        <v>401</v>
      </c>
      <c r="C61" s="175"/>
      <c r="D61" s="175"/>
    </row>
    <row r="62" spans="1:4" s="258" customFormat="1" ht="12" customHeight="1" x14ac:dyDescent="0.2">
      <c r="A62" s="13" t="s">
        <v>175</v>
      </c>
      <c r="B62" s="260" t="s">
        <v>261</v>
      </c>
      <c r="C62" s="175"/>
      <c r="D62" s="175">
        <v>2960071</v>
      </c>
    </row>
    <row r="63" spans="1:4" s="258" customFormat="1" ht="12" customHeight="1" thickBot="1" x14ac:dyDescent="0.25">
      <c r="A63" s="15" t="s">
        <v>259</v>
      </c>
      <c r="B63" s="261" t="s">
        <v>262</v>
      </c>
      <c r="C63" s="175"/>
      <c r="D63" s="175"/>
    </row>
    <row r="64" spans="1:4" s="258" customFormat="1" ht="12" customHeight="1" thickBot="1" x14ac:dyDescent="0.25">
      <c r="A64" s="18" t="s">
        <v>18</v>
      </c>
      <c r="B64" s="19" t="s">
        <v>263</v>
      </c>
      <c r="C64" s="176">
        <v>80250354</v>
      </c>
      <c r="D64" s="176">
        <v>242368584</v>
      </c>
    </row>
    <row r="65" spans="1:4" s="258" customFormat="1" ht="12" customHeight="1" thickBot="1" x14ac:dyDescent="0.25">
      <c r="A65" s="262" t="s">
        <v>264</v>
      </c>
      <c r="B65" s="165" t="s">
        <v>265</v>
      </c>
      <c r="C65" s="170"/>
      <c r="D65" s="170"/>
    </row>
    <row r="66" spans="1:4" s="258" customFormat="1" ht="12" customHeight="1" x14ac:dyDescent="0.2">
      <c r="A66" s="14" t="s">
        <v>298</v>
      </c>
      <c r="B66" s="259" t="s">
        <v>266</v>
      </c>
      <c r="C66" s="175"/>
      <c r="D66" s="175"/>
    </row>
    <row r="67" spans="1:4" s="258" customFormat="1" ht="12" customHeight="1" x14ac:dyDescent="0.2">
      <c r="A67" s="13" t="s">
        <v>307</v>
      </c>
      <c r="B67" s="260" t="s">
        <v>267</v>
      </c>
      <c r="C67" s="175"/>
      <c r="D67" s="175"/>
    </row>
    <row r="68" spans="1:4" s="258" customFormat="1" ht="12" customHeight="1" thickBot="1" x14ac:dyDescent="0.25">
      <c r="A68" s="15" t="s">
        <v>308</v>
      </c>
      <c r="B68" s="263" t="s">
        <v>268</v>
      </c>
      <c r="C68" s="175"/>
      <c r="D68" s="175"/>
    </row>
    <row r="69" spans="1:4" s="258" customFormat="1" ht="12" customHeight="1" thickBot="1" x14ac:dyDescent="0.25">
      <c r="A69" s="262" t="s">
        <v>269</v>
      </c>
      <c r="B69" s="165" t="s">
        <v>270</v>
      </c>
      <c r="C69" s="170"/>
      <c r="D69" s="170"/>
    </row>
    <row r="70" spans="1:4" s="258" customFormat="1" ht="12" customHeight="1" x14ac:dyDescent="0.2">
      <c r="A70" s="14" t="s">
        <v>118</v>
      </c>
      <c r="B70" s="259" t="s">
        <v>271</v>
      </c>
      <c r="C70" s="175"/>
      <c r="D70" s="175"/>
    </row>
    <row r="71" spans="1:4" s="258" customFormat="1" ht="12" customHeight="1" x14ac:dyDescent="0.2">
      <c r="A71" s="13" t="s">
        <v>119</v>
      </c>
      <c r="B71" s="260" t="s">
        <v>272</v>
      </c>
      <c r="C71" s="175"/>
      <c r="D71" s="175"/>
    </row>
    <row r="72" spans="1:4" s="258" customFormat="1" ht="12" customHeight="1" x14ac:dyDescent="0.2">
      <c r="A72" s="13" t="s">
        <v>299</v>
      </c>
      <c r="B72" s="260" t="s">
        <v>273</v>
      </c>
      <c r="C72" s="175"/>
      <c r="D72" s="175"/>
    </row>
    <row r="73" spans="1:4" s="258" customFormat="1" ht="12" customHeight="1" thickBot="1" x14ac:dyDescent="0.25">
      <c r="A73" s="15" t="s">
        <v>300</v>
      </c>
      <c r="B73" s="261" t="s">
        <v>274</v>
      </c>
      <c r="C73" s="175"/>
      <c r="D73" s="175"/>
    </row>
    <row r="74" spans="1:4" s="258" customFormat="1" ht="12" customHeight="1" thickBot="1" x14ac:dyDescent="0.25">
      <c r="A74" s="262" t="s">
        <v>275</v>
      </c>
      <c r="B74" s="165" t="s">
        <v>276</v>
      </c>
      <c r="C74" s="170">
        <v>22403455</v>
      </c>
      <c r="D74" s="170">
        <v>22943015</v>
      </c>
    </row>
    <row r="75" spans="1:4" s="258" customFormat="1" ht="12" customHeight="1" x14ac:dyDescent="0.2">
      <c r="A75" s="14" t="s">
        <v>301</v>
      </c>
      <c r="B75" s="259" t="s">
        <v>277</v>
      </c>
      <c r="C75" s="175">
        <v>22403455</v>
      </c>
      <c r="D75" s="175">
        <v>22943015</v>
      </c>
    </row>
    <row r="76" spans="1:4" s="258" customFormat="1" ht="12" customHeight="1" thickBot="1" x14ac:dyDescent="0.25">
      <c r="A76" s="15" t="s">
        <v>302</v>
      </c>
      <c r="B76" s="261" t="s">
        <v>278</v>
      </c>
      <c r="C76" s="175"/>
      <c r="D76" s="175"/>
    </row>
    <row r="77" spans="1:4" s="258" customFormat="1" ht="12" customHeight="1" thickBot="1" x14ac:dyDescent="0.25">
      <c r="A77" s="262" t="s">
        <v>279</v>
      </c>
      <c r="B77" s="165" t="s">
        <v>280</v>
      </c>
      <c r="C77" s="170"/>
      <c r="D77" s="170">
        <v>1640069</v>
      </c>
    </row>
    <row r="78" spans="1:4" s="258" customFormat="1" ht="12" customHeight="1" x14ac:dyDescent="0.2">
      <c r="A78" s="14" t="s">
        <v>303</v>
      </c>
      <c r="B78" s="259" t="s">
        <v>281</v>
      </c>
      <c r="C78" s="175"/>
      <c r="D78" s="175">
        <v>1640069</v>
      </c>
    </row>
    <row r="79" spans="1:4" s="258" customFormat="1" ht="12" customHeight="1" x14ac:dyDescent="0.2">
      <c r="A79" s="13" t="s">
        <v>304</v>
      </c>
      <c r="B79" s="260" t="s">
        <v>282</v>
      </c>
      <c r="C79" s="175"/>
      <c r="D79" s="175"/>
    </row>
    <row r="80" spans="1:4" s="258" customFormat="1" ht="12" customHeight="1" thickBot="1" x14ac:dyDescent="0.25">
      <c r="A80" s="15" t="s">
        <v>305</v>
      </c>
      <c r="B80" s="261" t="s">
        <v>283</v>
      </c>
      <c r="C80" s="175"/>
      <c r="D80" s="175"/>
    </row>
    <row r="81" spans="1:4" s="258" customFormat="1" ht="12" customHeight="1" thickBot="1" x14ac:dyDescent="0.25">
      <c r="A81" s="262" t="s">
        <v>284</v>
      </c>
      <c r="B81" s="165" t="s">
        <v>306</v>
      </c>
      <c r="C81" s="170"/>
      <c r="D81" s="170"/>
    </row>
    <row r="82" spans="1:4" s="258" customFormat="1" ht="12" customHeight="1" x14ac:dyDescent="0.2">
      <c r="A82" s="264" t="s">
        <v>285</v>
      </c>
      <c r="B82" s="259" t="s">
        <v>286</v>
      </c>
      <c r="C82" s="175"/>
      <c r="D82" s="175"/>
    </row>
    <row r="83" spans="1:4" s="258" customFormat="1" ht="12" customHeight="1" x14ac:dyDescent="0.2">
      <c r="A83" s="265" t="s">
        <v>287</v>
      </c>
      <c r="B83" s="260" t="s">
        <v>288</v>
      </c>
      <c r="C83" s="175"/>
      <c r="D83" s="175"/>
    </row>
    <row r="84" spans="1:4" s="258" customFormat="1" ht="12" customHeight="1" x14ac:dyDescent="0.2">
      <c r="A84" s="265" t="s">
        <v>289</v>
      </c>
      <c r="B84" s="260" t="s">
        <v>290</v>
      </c>
      <c r="C84" s="175"/>
      <c r="D84" s="175"/>
    </row>
    <row r="85" spans="1:4" s="258" customFormat="1" ht="12" customHeight="1" thickBot="1" x14ac:dyDescent="0.25">
      <c r="A85" s="266" t="s">
        <v>291</v>
      </c>
      <c r="B85" s="261" t="s">
        <v>292</v>
      </c>
      <c r="C85" s="175"/>
      <c r="D85" s="175"/>
    </row>
    <row r="86" spans="1:4" s="258" customFormat="1" ht="13.5" customHeight="1" thickBot="1" x14ac:dyDescent="0.25">
      <c r="A86" s="262" t="s">
        <v>293</v>
      </c>
      <c r="B86" s="165" t="s">
        <v>294</v>
      </c>
      <c r="C86" s="284"/>
      <c r="D86" s="284"/>
    </row>
    <row r="87" spans="1:4" s="258" customFormat="1" ht="15.75" customHeight="1" thickBot="1" x14ac:dyDescent="0.25">
      <c r="A87" s="262" t="s">
        <v>295</v>
      </c>
      <c r="B87" s="267" t="s">
        <v>296</v>
      </c>
      <c r="C87" s="176">
        <v>22403455</v>
      </c>
      <c r="D87" s="176">
        <v>24583084</v>
      </c>
    </row>
    <row r="88" spans="1:4" s="258" customFormat="1" ht="16.5" customHeight="1" thickBot="1" x14ac:dyDescent="0.25">
      <c r="A88" s="268" t="s">
        <v>309</v>
      </c>
      <c r="B88" s="269" t="s">
        <v>297</v>
      </c>
      <c r="C88" s="176">
        <v>102653809</v>
      </c>
      <c r="D88" s="176">
        <v>266951668</v>
      </c>
    </row>
    <row r="89" spans="1:4" s="258" customFormat="1" ht="3.6" customHeight="1" x14ac:dyDescent="0.2">
      <c r="A89" s="4"/>
      <c r="B89" s="5"/>
      <c r="C89" s="177"/>
    </row>
    <row r="90" spans="1:4" ht="16.5" customHeight="1" x14ac:dyDescent="0.25">
      <c r="A90" s="642" t="s">
        <v>38</v>
      </c>
      <c r="B90" s="642"/>
      <c r="C90" s="642"/>
    </row>
    <row r="91" spans="1:4" s="270" customFormat="1" ht="3.6" customHeight="1" thickBot="1" x14ac:dyDescent="0.3">
      <c r="A91" s="644"/>
      <c r="B91" s="644"/>
      <c r="C91" s="430"/>
    </row>
    <row r="92" spans="1:4" ht="38.1" customHeight="1" thickBot="1" x14ac:dyDescent="0.3">
      <c r="A92" s="21" t="s">
        <v>56</v>
      </c>
      <c r="B92" s="22" t="s">
        <v>39</v>
      </c>
      <c r="C92" s="29" t="s">
        <v>470</v>
      </c>
      <c r="D92" s="29" t="s">
        <v>464</v>
      </c>
    </row>
    <row r="93" spans="1:4" s="257" customFormat="1" ht="12" customHeight="1" thickBot="1" x14ac:dyDescent="0.25">
      <c r="A93" s="25" t="s">
        <v>405</v>
      </c>
      <c r="B93" s="26" t="s">
        <v>406</v>
      </c>
      <c r="C93" s="27" t="s">
        <v>407</v>
      </c>
      <c r="D93" s="27" t="s">
        <v>408</v>
      </c>
    </row>
    <row r="94" spans="1:4" ht="12" customHeight="1" thickBot="1" x14ac:dyDescent="0.3">
      <c r="A94" s="20" t="s">
        <v>10</v>
      </c>
      <c r="B94" s="24" t="s">
        <v>312</v>
      </c>
      <c r="C94" s="169">
        <f>SUM(C95:C99)</f>
        <v>36108152</v>
      </c>
      <c r="D94" s="169">
        <f>SUM(D95:D99)</f>
        <v>70405284</v>
      </c>
    </row>
    <row r="95" spans="1:4" ht="12" customHeight="1" x14ac:dyDescent="0.25">
      <c r="A95" s="16" t="s">
        <v>80</v>
      </c>
      <c r="B95" s="9" t="s">
        <v>40</v>
      </c>
      <c r="C95" s="171">
        <v>7765400</v>
      </c>
      <c r="D95" s="171">
        <v>25442710</v>
      </c>
    </row>
    <row r="96" spans="1:4" ht="12" customHeight="1" x14ac:dyDescent="0.25">
      <c r="A96" s="13" t="s">
        <v>81</v>
      </c>
      <c r="B96" s="7" t="s">
        <v>137</v>
      </c>
      <c r="C96" s="172">
        <v>1231453</v>
      </c>
      <c r="D96" s="172">
        <v>3161061</v>
      </c>
    </row>
    <row r="97" spans="1:4" ht="12" customHeight="1" x14ac:dyDescent="0.25">
      <c r="A97" s="13" t="s">
        <v>82</v>
      </c>
      <c r="B97" s="7" t="s">
        <v>110</v>
      </c>
      <c r="C97" s="174">
        <v>17958699</v>
      </c>
      <c r="D97" s="174">
        <v>28723007</v>
      </c>
    </row>
    <row r="98" spans="1:4" ht="12" customHeight="1" x14ac:dyDescent="0.25">
      <c r="A98" s="13" t="s">
        <v>83</v>
      </c>
      <c r="B98" s="10" t="s">
        <v>138</v>
      </c>
      <c r="C98" s="174">
        <v>6937000</v>
      </c>
      <c r="D98" s="174">
        <v>5429805</v>
      </c>
    </row>
    <row r="99" spans="1:4" ht="12" customHeight="1" x14ac:dyDescent="0.25">
      <c r="A99" s="13" t="s">
        <v>94</v>
      </c>
      <c r="B99" s="17" t="s">
        <v>139</v>
      </c>
      <c r="C99" s="174">
        <v>2215600</v>
      </c>
      <c r="D99" s="174">
        <v>7648701</v>
      </c>
    </row>
    <row r="100" spans="1:4" ht="12" customHeight="1" x14ac:dyDescent="0.25">
      <c r="A100" s="13" t="s">
        <v>84</v>
      </c>
      <c r="B100" s="7" t="s">
        <v>313</v>
      </c>
      <c r="C100" s="174"/>
      <c r="D100" s="174"/>
    </row>
    <row r="101" spans="1:4" ht="12" customHeight="1" x14ac:dyDescent="0.25">
      <c r="A101" s="13" t="s">
        <v>85</v>
      </c>
      <c r="B101" s="68" t="s">
        <v>314</v>
      </c>
      <c r="C101" s="174"/>
      <c r="D101" s="174"/>
    </row>
    <row r="102" spans="1:4" ht="12" customHeight="1" x14ac:dyDescent="0.25">
      <c r="A102" s="13" t="s">
        <v>95</v>
      </c>
      <c r="B102" s="69" t="s">
        <v>315</v>
      </c>
      <c r="C102" s="174"/>
      <c r="D102" s="174"/>
    </row>
    <row r="103" spans="1:4" ht="12" customHeight="1" x14ac:dyDescent="0.25">
      <c r="A103" s="13" t="s">
        <v>96</v>
      </c>
      <c r="B103" s="69" t="s">
        <v>316</v>
      </c>
      <c r="C103" s="174"/>
      <c r="D103" s="174"/>
    </row>
    <row r="104" spans="1:4" ht="12" customHeight="1" x14ac:dyDescent="0.25">
      <c r="A104" s="13" t="s">
        <v>97</v>
      </c>
      <c r="B104" s="68" t="s">
        <v>317</v>
      </c>
      <c r="C104" s="174"/>
      <c r="D104" s="174"/>
    </row>
    <row r="105" spans="1:4" ht="12" customHeight="1" x14ac:dyDescent="0.25">
      <c r="A105" s="13" t="s">
        <v>98</v>
      </c>
      <c r="B105" s="68" t="s">
        <v>318</v>
      </c>
      <c r="C105" s="174"/>
      <c r="D105" s="174"/>
    </row>
    <row r="106" spans="1:4" ht="12" customHeight="1" x14ac:dyDescent="0.25">
      <c r="A106" s="13" t="s">
        <v>100</v>
      </c>
      <c r="B106" s="69" t="s">
        <v>319</v>
      </c>
      <c r="C106" s="174"/>
      <c r="D106" s="174"/>
    </row>
    <row r="107" spans="1:4" ht="12" customHeight="1" x14ac:dyDescent="0.25">
      <c r="A107" s="12" t="s">
        <v>140</v>
      </c>
      <c r="B107" s="70" t="s">
        <v>320</v>
      </c>
      <c r="C107" s="174"/>
      <c r="D107" s="174"/>
    </row>
    <row r="108" spans="1:4" ht="12" customHeight="1" x14ac:dyDescent="0.25">
      <c r="A108" s="13" t="s">
        <v>310</v>
      </c>
      <c r="B108" s="70" t="s">
        <v>321</v>
      </c>
      <c r="C108" s="174"/>
      <c r="D108" s="174"/>
    </row>
    <row r="109" spans="1:4" ht="12" customHeight="1" thickBot="1" x14ac:dyDescent="0.3">
      <c r="A109" s="428" t="s">
        <v>311</v>
      </c>
      <c r="B109" s="429" t="s">
        <v>322</v>
      </c>
      <c r="C109" s="426">
        <v>0</v>
      </c>
      <c r="D109" s="426"/>
    </row>
    <row r="110" spans="1:4" ht="12" customHeight="1" thickBot="1" x14ac:dyDescent="0.3">
      <c r="A110" s="18" t="s">
        <v>11</v>
      </c>
      <c r="B110" s="23" t="s">
        <v>323</v>
      </c>
      <c r="C110" s="170">
        <f>SUM(C111:C113)</f>
        <v>38946560</v>
      </c>
      <c r="D110" s="170">
        <f>SUM(D111:D113)</f>
        <v>84923034</v>
      </c>
    </row>
    <row r="111" spans="1:4" ht="12" customHeight="1" x14ac:dyDescent="0.25">
      <c r="A111" s="14" t="s">
        <v>86</v>
      </c>
      <c r="B111" s="7" t="s">
        <v>174</v>
      </c>
      <c r="C111" s="173">
        <v>17450000</v>
      </c>
      <c r="D111" s="173">
        <v>57675098</v>
      </c>
    </row>
    <row r="112" spans="1:4" ht="12" customHeight="1" x14ac:dyDescent="0.25">
      <c r="A112" s="14" t="s">
        <v>87</v>
      </c>
      <c r="B112" s="11" t="s">
        <v>327</v>
      </c>
      <c r="C112" s="173"/>
      <c r="D112" s="173"/>
    </row>
    <row r="113" spans="1:4" ht="12" customHeight="1" x14ac:dyDescent="0.25">
      <c r="A113" s="14" t="s">
        <v>88</v>
      </c>
      <c r="B113" s="11" t="s">
        <v>141</v>
      </c>
      <c r="C113" s="172">
        <v>21496560</v>
      </c>
      <c r="D113" s="172">
        <v>27247936</v>
      </c>
    </row>
    <row r="114" spans="1:4" ht="12" customHeight="1" x14ac:dyDescent="0.25">
      <c r="A114" s="14" t="s">
        <v>89</v>
      </c>
      <c r="B114" s="11" t="s">
        <v>328</v>
      </c>
      <c r="C114" s="158"/>
      <c r="D114" s="158"/>
    </row>
    <row r="115" spans="1:4" ht="12" customHeight="1" x14ac:dyDescent="0.25">
      <c r="A115" s="14" t="s">
        <v>90</v>
      </c>
      <c r="B115" s="167" t="s">
        <v>176</v>
      </c>
      <c r="C115" s="158"/>
      <c r="D115" s="158"/>
    </row>
    <row r="116" spans="1:4" ht="12" customHeight="1" x14ac:dyDescent="0.25">
      <c r="A116" s="14" t="s">
        <v>99</v>
      </c>
      <c r="B116" s="166" t="s">
        <v>402</v>
      </c>
      <c r="C116" s="158"/>
      <c r="D116" s="158"/>
    </row>
    <row r="117" spans="1:4" ht="12" customHeight="1" x14ac:dyDescent="0.25">
      <c r="A117" s="14" t="s">
        <v>101</v>
      </c>
      <c r="B117" s="255" t="s">
        <v>333</v>
      </c>
      <c r="C117" s="158"/>
      <c r="D117" s="158"/>
    </row>
    <row r="118" spans="1:4" ht="12" customHeight="1" x14ac:dyDescent="0.25">
      <c r="A118" s="14" t="s">
        <v>142</v>
      </c>
      <c r="B118" s="69" t="s">
        <v>316</v>
      </c>
      <c r="C118" s="158"/>
      <c r="D118" s="158"/>
    </row>
    <row r="119" spans="1:4" x14ac:dyDescent="0.25">
      <c r="A119" s="14" t="s">
        <v>143</v>
      </c>
      <c r="B119" s="69" t="s">
        <v>332</v>
      </c>
      <c r="C119" s="158"/>
      <c r="D119" s="158"/>
    </row>
    <row r="120" spans="1:4" ht="12" customHeight="1" x14ac:dyDescent="0.25">
      <c r="A120" s="14" t="s">
        <v>144</v>
      </c>
      <c r="B120" s="69" t="s">
        <v>331</v>
      </c>
      <c r="C120" s="158"/>
      <c r="D120" s="158"/>
    </row>
    <row r="121" spans="1:4" ht="12" customHeight="1" x14ac:dyDescent="0.25">
      <c r="A121" s="14" t="s">
        <v>324</v>
      </c>
      <c r="B121" s="69" t="s">
        <v>319</v>
      </c>
      <c r="C121" s="158"/>
      <c r="D121" s="158"/>
    </row>
    <row r="122" spans="1:4" ht="12" customHeight="1" x14ac:dyDescent="0.25">
      <c r="A122" s="14" t="s">
        <v>325</v>
      </c>
      <c r="B122" s="69" t="s">
        <v>330</v>
      </c>
      <c r="C122" s="158"/>
      <c r="D122" s="158"/>
    </row>
    <row r="123" spans="1:4" ht="12" customHeight="1" thickBot="1" x14ac:dyDescent="0.3">
      <c r="A123" s="12" t="s">
        <v>326</v>
      </c>
      <c r="B123" s="69" t="s">
        <v>329</v>
      </c>
      <c r="C123" s="159"/>
      <c r="D123" s="159"/>
    </row>
    <row r="124" spans="1:4" ht="16.5" thickBot="1" x14ac:dyDescent="0.3">
      <c r="A124" s="18" t="s">
        <v>12</v>
      </c>
      <c r="B124" s="65" t="s">
        <v>334</v>
      </c>
      <c r="C124" s="170">
        <f>SUM(C125:C126)</f>
        <v>4501172</v>
      </c>
      <c r="D124" s="170">
        <v>86860993</v>
      </c>
    </row>
    <row r="125" spans="1:4" ht="12" customHeight="1" x14ac:dyDescent="0.25">
      <c r="A125" s="14" t="s">
        <v>69</v>
      </c>
      <c r="B125" s="8" t="s">
        <v>47</v>
      </c>
      <c r="C125" s="173">
        <v>4501172</v>
      </c>
      <c r="D125" s="173">
        <v>86860993</v>
      </c>
    </row>
    <row r="126" spans="1:4" ht="12" customHeight="1" thickBot="1" x14ac:dyDescent="0.3">
      <c r="A126" s="15" t="s">
        <v>70</v>
      </c>
      <c r="B126" s="11" t="s">
        <v>48</v>
      </c>
      <c r="C126" s="174"/>
      <c r="D126" s="174"/>
    </row>
    <row r="127" spans="1:4" ht="12" customHeight="1" thickBot="1" x14ac:dyDescent="0.3">
      <c r="A127" s="18" t="s">
        <v>13</v>
      </c>
      <c r="B127" s="65" t="s">
        <v>335</v>
      </c>
      <c r="C127" s="170">
        <f>+C94+C110+C124</f>
        <v>79555884</v>
      </c>
      <c r="D127" s="170">
        <v>242189311</v>
      </c>
    </row>
    <row r="128" spans="1:4" ht="12" customHeight="1" thickBot="1" x14ac:dyDescent="0.3">
      <c r="A128" s="18" t="s">
        <v>14</v>
      </c>
      <c r="B128" s="65" t="s">
        <v>336</v>
      </c>
      <c r="C128" s="170">
        <f>+C129+C130+C131</f>
        <v>0</v>
      </c>
      <c r="D128" s="170"/>
    </row>
    <row r="129" spans="1:4" ht="12" customHeight="1" x14ac:dyDescent="0.25">
      <c r="A129" s="14" t="s">
        <v>73</v>
      </c>
      <c r="B129" s="8" t="s">
        <v>337</v>
      </c>
      <c r="C129" s="158"/>
      <c r="D129" s="158"/>
    </row>
    <row r="130" spans="1:4" ht="12" customHeight="1" x14ac:dyDescent="0.25">
      <c r="A130" s="14" t="s">
        <v>74</v>
      </c>
      <c r="B130" s="8" t="s">
        <v>338</v>
      </c>
      <c r="C130" s="158"/>
      <c r="D130" s="158"/>
    </row>
    <row r="131" spans="1:4" ht="12" customHeight="1" thickBot="1" x14ac:dyDescent="0.3">
      <c r="A131" s="12" t="s">
        <v>75</v>
      </c>
      <c r="B131" s="6" t="s">
        <v>339</v>
      </c>
      <c r="C131" s="158"/>
      <c r="D131" s="158"/>
    </row>
    <row r="132" spans="1:4" ht="12" customHeight="1" thickBot="1" x14ac:dyDescent="0.3">
      <c r="A132" s="18" t="s">
        <v>15</v>
      </c>
      <c r="B132" s="65" t="s">
        <v>384</v>
      </c>
      <c r="C132" s="170">
        <f>+C133+C134+C135+C136</f>
        <v>0</v>
      </c>
      <c r="D132" s="170"/>
    </row>
    <row r="133" spans="1:4" ht="12" customHeight="1" x14ac:dyDescent="0.25">
      <c r="A133" s="14" t="s">
        <v>76</v>
      </c>
      <c r="B133" s="8" t="s">
        <v>340</v>
      </c>
      <c r="C133" s="158"/>
      <c r="D133" s="158"/>
    </row>
    <row r="134" spans="1:4" ht="12" customHeight="1" x14ac:dyDescent="0.25">
      <c r="A134" s="14" t="s">
        <v>77</v>
      </c>
      <c r="B134" s="8" t="s">
        <v>341</v>
      </c>
      <c r="C134" s="158"/>
      <c r="D134" s="158"/>
    </row>
    <row r="135" spans="1:4" ht="12" customHeight="1" x14ac:dyDescent="0.25">
      <c r="A135" s="14" t="s">
        <v>244</v>
      </c>
      <c r="B135" s="8" t="s">
        <v>342</v>
      </c>
      <c r="C135" s="158"/>
      <c r="D135" s="158"/>
    </row>
    <row r="136" spans="1:4" ht="12" customHeight="1" thickBot="1" x14ac:dyDescent="0.3">
      <c r="A136" s="12" t="s">
        <v>245</v>
      </c>
      <c r="B136" s="6" t="s">
        <v>343</v>
      </c>
      <c r="C136" s="158"/>
      <c r="D136" s="158"/>
    </row>
    <row r="137" spans="1:4" ht="12" customHeight="1" thickBot="1" x14ac:dyDescent="0.3">
      <c r="A137" s="18" t="s">
        <v>16</v>
      </c>
      <c r="B137" s="65" t="s">
        <v>344</v>
      </c>
      <c r="C137" s="176">
        <f>SUM(C138:C142)</f>
        <v>23097925</v>
      </c>
      <c r="D137" s="176">
        <f>SUM(D138:D142)</f>
        <v>24762357</v>
      </c>
    </row>
    <row r="138" spans="1:4" ht="12" customHeight="1" x14ac:dyDescent="0.25">
      <c r="A138" s="14" t="s">
        <v>78</v>
      </c>
      <c r="B138" s="8" t="s">
        <v>345</v>
      </c>
      <c r="C138" s="158">
        <v>1613430</v>
      </c>
      <c r="D138" s="158">
        <v>1613430</v>
      </c>
    </row>
    <row r="139" spans="1:4" ht="12" customHeight="1" x14ac:dyDescent="0.25">
      <c r="A139" s="14" t="s">
        <v>79</v>
      </c>
      <c r="B139" s="8" t="s">
        <v>354</v>
      </c>
      <c r="C139" s="158"/>
      <c r="D139" s="158"/>
    </row>
    <row r="140" spans="1:4" ht="12" customHeight="1" x14ac:dyDescent="0.25">
      <c r="A140" s="14" t="s">
        <v>256</v>
      </c>
      <c r="B140" s="8" t="s">
        <v>346</v>
      </c>
      <c r="C140" s="158"/>
      <c r="D140" s="158"/>
    </row>
    <row r="141" spans="1:4" ht="12" customHeight="1" x14ac:dyDescent="0.25">
      <c r="A141" s="459" t="s">
        <v>257</v>
      </c>
      <c r="B141" s="7" t="s">
        <v>347</v>
      </c>
      <c r="C141" s="158"/>
      <c r="D141" s="158"/>
    </row>
    <row r="142" spans="1:4" ht="12" customHeight="1" thickBot="1" x14ac:dyDescent="0.3">
      <c r="A142" s="12" t="s">
        <v>477</v>
      </c>
      <c r="B142" s="6" t="s">
        <v>478</v>
      </c>
      <c r="C142" s="427">
        <v>21484495</v>
      </c>
      <c r="D142" s="427">
        <v>23148927</v>
      </c>
    </row>
    <row r="143" spans="1:4" ht="12" customHeight="1" thickBot="1" x14ac:dyDescent="0.3">
      <c r="A143" s="18" t="s">
        <v>17</v>
      </c>
      <c r="B143" s="65" t="s">
        <v>348</v>
      </c>
      <c r="C143" s="178">
        <f>+C144+C145+C146+C147</f>
        <v>0</v>
      </c>
      <c r="D143" s="178"/>
    </row>
    <row r="144" spans="1:4" ht="12" customHeight="1" x14ac:dyDescent="0.25">
      <c r="A144" s="14" t="s">
        <v>135</v>
      </c>
      <c r="B144" s="8" t="s">
        <v>349</v>
      </c>
      <c r="C144" s="158"/>
      <c r="D144" s="158"/>
    </row>
    <row r="145" spans="1:5" ht="12" customHeight="1" x14ac:dyDescent="0.25">
      <c r="A145" s="14" t="s">
        <v>136</v>
      </c>
      <c r="B145" s="8" t="s">
        <v>350</v>
      </c>
      <c r="C145" s="158"/>
      <c r="D145" s="158"/>
    </row>
    <row r="146" spans="1:5" ht="12" customHeight="1" x14ac:dyDescent="0.25">
      <c r="A146" s="14" t="s">
        <v>175</v>
      </c>
      <c r="B146" s="8" t="s">
        <v>351</v>
      </c>
      <c r="C146" s="158"/>
      <c r="D146" s="158"/>
    </row>
    <row r="147" spans="1:5" ht="12" customHeight="1" thickBot="1" x14ac:dyDescent="0.3">
      <c r="A147" s="14" t="s">
        <v>259</v>
      </c>
      <c r="B147" s="8" t="s">
        <v>352</v>
      </c>
      <c r="C147" s="158"/>
      <c r="D147" s="158"/>
    </row>
    <row r="148" spans="1:5" ht="12" customHeight="1" thickBot="1" x14ac:dyDescent="0.3">
      <c r="A148" s="18" t="s">
        <v>18</v>
      </c>
      <c r="B148" s="65" t="s">
        <v>479</v>
      </c>
      <c r="C148" s="271">
        <f>+C128+C132+C137+C143</f>
        <v>23097925</v>
      </c>
      <c r="D148" s="271">
        <v>24762357</v>
      </c>
    </row>
    <row r="149" spans="1:5" ht="15" customHeight="1" thickBot="1" x14ac:dyDescent="0.3">
      <c r="A149" s="168" t="s">
        <v>19</v>
      </c>
      <c r="B149" s="236" t="s">
        <v>353</v>
      </c>
      <c r="C149" s="271">
        <f>+C127+C148</f>
        <v>102653809</v>
      </c>
      <c r="D149" s="271">
        <v>266951668</v>
      </c>
      <c r="E149" s="272"/>
    </row>
    <row r="150" spans="1:5" s="258" customFormat="1" ht="12.95" customHeight="1" x14ac:dyDescent="0.25">
      <c r="A150" s="237"/>
      <c r="B150" s="237"/>
      <c r="C150" s="238"/>
      <c r="D150" s="238"/>
    </row>
    <row r="151" spans="1:5" ht="15" customHeight="1" x14ac:dyDescent="0.25">
      <c r="A151" s="645" t="s">
        <v>355</v>
      </c>
      <c r="B151" s="645"/>
      <c r="C151" s="645"/>
    </row>
    <row r="152" spans="1:5" ht="10.5" customHeight="1" thickBot="1" x14ac:dyDescent="0.3">
      <c r="A152" s="643"/>
      <c r="B152" s="643"/>
      <c r="C152" s="637"/>
      <c r="D152" s="638"/>
    </row>
    <row r="153" spans="1:5" ht="21.75" customHeight="1" thickBot="1" x14ac:dyDescent="0.3">
      <c r="A153" s="18">
        <v>1</v>
      </c>
      <c r="B153" s="23" t="s">
        <v>356</v>
      </c>
      <c r="C153" s="170">
        <v>694470</v>
      </c>
      <c r="D153" s="170">
        <v>154910</v>
      </c>
    </row>
    <row r="154" spans="1:5" ht="21.75" customHeight="1" thickBot="1" x14ac:dyDescent="0.3">
      <c r="A154" s="18" t="s">
        <v>11</v>
      </c>
      <c r="B154" s="23" t="s">
        <v>357</v>
      </c>
      <c r="C154" s="170">
        <v>-694470</v>
      </c>
      <c r="D154" s="170">
        <v>-154910</v>
      </c>
    </row>
  </sheetData>
  <mergeCells count="9">
    <mergeCell ref="A152:B152"/>
    <mergeCell ref="A4:D4"/>
    <mergeCell ref="A5:D5"/>
    <mergeCell ref="A1:C3"/>
    <mergeCell ref="A90:C90"/>
    <mergeCell ref="A151:C151"/>
    <mergeCell ref="A6:B6"/>
    <mergeCell ref="A91:B91"/>
    <mergeCell ref="C152:D152"/>
  </mergeCells>
  <phoneticPr fontId="29" type="noConversion"/>
  <printOptions horizontalCentered="1"/>
  <pageMargins left="0.78740157480314965" right="0.78740157480314965" top="0.38458333333333333" bottom="0.43191666666666667" header="0.14199999999999999" footer="0.59055118110236227"/>
  <pageSetup paperSize="9" scale="71" fitToHeight="2" orientation="portrait" r:id="rId1"/>
  <headerFooter alignWithMargins="0">
    <oddHeader xml:space="preserve">&amp;C&amp;"Times New Roman CE,Félkövér"&amp;12
 &amp;R&amp;"Times New Roman CE,Félkövér dőlt"&amp;11 </oddHeader>
  </headerFooter>
  <rowBreaks count="1" manualBreakCount="1">
    <brk id="89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H31"/>
  <sheetViews>
    <sheetView view="pageBreakPreview" topLeftCell="B1" zoomScaleNormal="115" zoomScaleSheetLayoutView="100" workbookViewId="0">
      <selection activeCell="H1" sqref="H1:H30"/>
    </sheetView>
  </sheetViews>
  <sheetFormatPr defaultColWidth="9.33203125" defaultRowHeight="12.75" x14ac:dyDescent="0.2"/>
  <cols>
    <col min="1" max="1" width="6.83203125" style="40" customWidth="1"/>
    <col min="2" max="2" width="45.83203125" style="118" customWidth="1"/>
    <col min="3" max="4" width="16.33203125" style="40" customWidth="1"/>
    <col min="5" max="5" width="48" style="40" customWidth="1"/>
    <col min="6" max="7" width="16.33203125" style="40" customWidth="1"/>
    <col min="8" max="8" width="4.83203125" style="40" customWidth="1"/>
    <col min="9" max="16384" width="9.33203125" style="40"/>
  </cols>
  <sheetData>
    <row r="1" spans="1:8" ht="39.75" customHeight="1" x14ac:dyDescent="0.2">
      <c r="B1" s="189" t="s">
        <v>122</v>
      </c>
      <c r="C1" s="190"/>
      <c r="D1" s="190"/>
      <c r="E1" s="190"/>
      <c r="F1" s="190"/>
      <c r="G1" s="190"/>
      <c r="H1" s="652" t="s">
        <v>528</v>
      </c>
    </row>
    <row r="2" spans="1:8" ht="14.25" thickBot="1" x14ac:dyDescent="0.25">
      <c r="G2" s="292"/>
      <c r="H2" s="652"/>
    </row>
    <row r="3" spans="1:8" ht="18" customHeight="1" thickBot="1" x14ac:dyDescent="0.25">
      <c r="A3" s="650" t="s">
        <v>56</v>
      </c>
      <c r="B3" s="191" t="s">
        <v>44</v>
      </c>
      <c r="C3" s="192"/>
      <c r="D3" s="192"/>
      <c r="E3" s="191" t="s">
        <v>46</v>
      </c>
      <c r="F3" s="192"/>
      <c r="G3" s="193"/>
      <c r="H3" s="652"/>
    </row>
    <row r="4" spans="1:8" s="194" customFormat="1" ht="29.25" customHeight="1" thickBot="1" x14ac:dyDescent="0.25">
      <c r="A4" s="651"/>
      <c r="B4" s="119" t="s">
        <v>49</v>
      </c>
      <c r="C4" s="120" t="s">
        <v>468</v>
      </c>
      <c r="D4" s="120" t="s">
        <v>469</v>
      </c>
      <c r="E4" s="119" t="s">
        <v>49</v>
      </c>
      <c r="F4" s="120" t="s">
        <v>469</v>
      </c>
      <c r="G4" s="36" t="s">
        <v>427</v>
      </c>
      <c r="H4" s="652"/>
    </row>
    <row r="5" spans="1:8" s="199" customFormat="1" ht="9" customHeight="1" thickBot="1" x14ac:dyDescent="0.25">
      <c r="A5" s="195" t="s">
        <v>405</v>
      </c>
      <c r="B5" s="196" t="s">
        <v>406</v>
      </c>
      <c r="C5" s="197" t="s">
        <v>407</v>
      </c>
      <c r="D5" s="197" t="s">
        <v>408</v>
      </c>
      <c r="E5" s="196" t="s">
        <v>409</v>
      </c>
      <c r="F5" s="197" t="s">
        <v>410</v>
      </c>
      <c r="G5" s="198" t="s">
        <v>417</v>
      </c>
      <c r="H5" s="652"/>
    </row>
    <row r="6" spans="1:8" ht="12.95" customHeight="1" x14ac:dyDescent="0.2">
      <c r="A6" s="200" t="s">
        <v>10</v>
      </c>
      <c r="B6" s="201" t="s">
        <v>358</v>
      </c>
      <c r="C6" s="180">
        <v>46728916</v>
      </c>
      <c r="D6" s="439">
        <v>50696869</v>
      </c>
      <c r="E6" s="201" t="s">
        <v>50</v>
      </c>
      <c r="F6" s="441">
        <v>7765400</v>
      </c>
      <c r="G6" s="232">
        <v>25442710</v>
      </c>
      <c r="H6" s="652"/>
    </row>
    <row r="7" spans="1:8" ht="25.5" customHeight="1" x14ac:dyDescent="0.2">
      <c r="A7" s="202" t="s">
        <v>11</v>
      </c>
      <c r="B7" s="203" t="s">
        <v>359</v>
      </c>
      <c r="C7" s="181">
        <v>8148149</v>
      </c>
      <c r="D7" s="440">
        <v>27258682</v>
      </c>
      <c r="E7" s="203" t="s">
        <v>137</v>
      </c>
      <c r="F7" s="182">
        <v>1231453</v>
      </c>
      <c r="G7" s="186">
        <v>3161061</v>
      </c>
      <c r="H7" s="652"/>
    </row>
    <row r="8" spans="1:8" ht="14.25" customHeight="1" x14ac:dyDescent="0.2">
      <c r="A8" s="202" t="s">
        <v>12</v>
      </c>
      <c r="B8" s="203" t="s">
        <v>386</v>
      </c>
      <c r="C8" s="181"/>
      <c r="D8" s="440"/>
      <c r="E8" s="203" t="s">
        <v>179</v>
      </c>
      <c r="F8" s="182">
        <v>17958699</v>
      </c>
      <c r="G8" s="186">
        <v>28723007</v>
      </c>
      <c r="H8" s="652"/>
    </row>
    <row r="9" spans="1:8" ht="12.95" customHeight="1" x14ac:dyDescent="0.2">
      <c r="A9" s="202" t="s">
        <v>13</v>
      </c>
      <c r="B9" s="203" t="s">
        <v>128</v>
      </c>
      <c r="C9" s="181">
        <v>11200000</v>
      </c>
      <c r="D9" s="440">
        <v>10537237</v>
      </c>
      <c r="E9" s="203" t="s">
        <v>138</v>
      </c>
      <c r="F9" s="182">
        <v>6937000</v>
      </c>
      <c r="G9" s="186">
        <v>5429805</v>
      </c>
      <c r="H9" s="652"/>
    </row>
    <row r="10" spans="1:8" ht="12.95" customHeight="1" x14ac:dyDescent="0.2">
      <c r="A10" s="202" t="s">
        <v>14</v>
      </c>
      <c r="B10" s="204" t="s">
        <v>360</v>
      </c>
      <c r="C10" s="181">
        <v>36000</v>
      </c>
      <c r="D10" s="440">
        <v>2086000</v>
      </c>
      <c r="E10" s="203" t="s">
        <v>139</v>
      </c>
      <c r="F10" s="182">
        <v>2215600</v>
      </c>
      <c r="G10" s="186">
        <v>7648701</v>
      </c>
      <c r="H10" s="652"/>
    </row>
    <row r="11" spans="1:8" ht="12.95" customHeight="1" x14ac:dyDescent="0.2">
      <c r="A11" s="202" t="s">
        <v>15</v>
      </c>
      <c r="B11" s="203" t="s">
        <v>361</v>
      </c>
      <c r="C11" s="182"/>
      <c r="D11" s="186"/>
      <c r="E11" s="203" t="s">
        <v>41</v>
      </c>
      <c r="F11" s="182">
        <v>4501172</v>
      </c>
      <c r="G11" s="186">
        <v>86860993</v>
      </c>
      <c r="H11" s="652"/>
    </row>
    <row r="12" spans="1:8" ht="12.95" customHeight="1" x14ac:dyDescent="0.2">
      <c r="A12" s="202" t="s">
        <v>16</v>
      </c>
      <c r="B12" s="203" t="s">
        <v>242</v>
      </c>
      <c r="C12" s="181">
        <v>12786000</v>
      </c>
      <c r="D12" s="440">
        <v>19081463</v>
      </c>
      <c r="E12" s="33" t="s">
        <v>480</v>
      </c>
      <c r="F12" s="182"/>
      <c r="G12" s="186"/>
      <c r="H12" s="652"/>
    </row>
    <row r="13" spans="1:8" ht="12.95" customHeight="1" x14ac:dyDescent="0.2">
      <c r="A13" s="202" t="s">
        <v>17</v>
      </c>
      <c r="B13" s="33"/>
      <c r="C13" s="181"/>
      <c r="D13" s="440"/>
      <c r="E13" s="33"/>
      <c r="F13" s="182"/>
      <c r="G13" s="186"/>
      <c r="H13" s="652"/>
    </row>
    <row r="14" spans="1:8" ht="12.95" customHeight="1" x14ac:dyDescent="0.2">
      <c r="A14" s="202" t="s">
        <v>18</v>
      </c>
      <c r="B14" s="273"/>
      <c r="C14" s="182"/>
      <c r="D14" s="186"/>
      <c r="E14" s="33"/>
      <c r="F14" s="182"/>
      <c r="G14" s="186"/>
      <c r="H14" s="652"/>
    </row>
    <row r="15" spans="1:8" ht="12.95" customHeight="1" x14ac:dyDescent="0.2">
      <c r="A15" s="202" t="s">
        <v>19</v>
      </c>
      <c r="B15" s="33"/>
      <c r="C15" s="181"/>
      <c r="D15" s="440"/>
      <c r="E15" s="33"/>
      <c r="F15" s="181"/>
      <c r="G15" s="186"/>
      <c r="H15" s="652"/>
    </row>
    <row r="16" spans="1:8" ht="12.95" customHeight="1" x14ac:dyDescent="0.2">
      <c r="A16" s="202" t="s">
        <v>20</v>
      </c>
      <c r="B16" s="33"/>
      <c r="C16" s="181"/>
      <c r="D16" s="181"/>
      <c r="E16" s="33"/>
      <c r="F16" s="181"/>
      <c r="G16" s="186"/>
      <c r="H16" s="652"/>
    </row>
    <row r="17" spans="1:8" ht="12.95" customHeight="1" thickBot="1" x14ac:dyDescent="0.25">
      <c r="A17" s="202" t="s">
        <v>21</v>
      </c>
      <c r="B17" s="41"/>
      <c r="C17" s="183"/>
      <c r="D17" s="183"/>
      <c r="E17" s="33"/>
      <c r="F17" s="183"/>
      <c r="G17" s="187"/>
      <c r="H17" s="652"/>
    </row>
    <row r="18" spans="1:8" ht="21" customHeight="1" thickBot="1" x14ac:dyDescent="0.25">
      <c r="A18" s="205" t="s">
        <v>22</v>
      </c>
      <c r="B18" s="66" t="s">
        <v>387</v>
      </c>
      <c r="C18" s="184">
        <f>SUM(C6:C13)</f>
        <v>78899065</v>
      </c>
      <c r="D18" s="442">
        <f>SUM(D6:D12)</f>
        <v>109660251</v>
      </c>
      <c r="E18" s="66" t="s">
        <v>368</v>
      </c>
      <c r="F18" s="365">
        <f>SUM(F6:F17)</f>
        <v>40609324</v>
      </c>
      <c r="G18" s="188">
        <f>SUM(G6:G17)</f>
        <v>157266277</v>
      </c>
      <c r="H18" s="652"/>
    </row>
    <row r="19" spans="1:8" ht="12.95" customHeight="1" x14ac:dyDescent="0.2">
      <c r="A19" s="206" t="s">
        <v>23</v>
      </c>
      <c r="B19" s="207" t="s">
        <v>363</v>
      </c>
      <c r="C19" s="291">
        <v>22403455</v>
      </c>
      <c r="D19" s="443">
        <v>22943015</v>
      </c>
      <c r="E19" s="208" t="s">
        <v>145</v>
      </c>
      <c r="F19" s="370"/>
      <c r="G19" s="448"/>
      <c r="H19" s="652"/>
    </row>
    <row r="20" spans="1:8" ht="12.95" customHeight="1" x14ac:dyDescent="0.2">
      <c r="A20" s="209" t="s">
        <v>24</v>
      </c>
      <c r="B20" s="208" t="s">
        <v>172</v>
      </c>
      <c r="C20" s="45">
        <v>22403455</v>
      </c>
      <c r="D20" s="444">
        <v>22943015</v>
      </c>
      <c r="E20" s="208" t="s">
        <v>367</v>
      </c>
      <c r="F20" s="375"/>
      <c r="G20" s="46"/>
      <c r="H20" s="652"/>
    </row>
    <row r="21" spans="1:8" ht="12.95" customHeight="1" x14ac:dyDescent="0.2">
      <c r="A21" s="209" t="s">
        <v>25</v>
      </c>
      <c r="B21" s="208" t="s">
        <v>173</v>
      </c>
      <c r="C21" s="45"/>
      <c r="D21" s="444"/>
      <c r="E21" s="208" t="s">
        <v>120</v>
      </c>
      <c r="F21" s="375"/>
      <c r="G21" s="46"/>
      <c r="H21" s="652"/>
    </row>
    <row r="22" spans="1:8" ht="12.95" customHeight="1" x14ac:dyDescent="0.2">
      <c r="A22" s="209" t="s">
        <v>26</v>
      </c>
      <c r="B22" s="208" t="s">
        <v>177</v>
      </c>
      <c r="C22" s="45"/>
      <c r="D22" s="444"/>
      <c r="E22" s="208" t="s">
        <v>121</v>
      </c>
      <c r="F22" s="375"/>
      <c r="G22" s="46"/>
      <c r="H22" s="652"/>
    </row>
    <row r="23" spans="1:8" ht="12.95" customHeight="1" x14ac:dyDescent="0.2">
      <c r="A23" s="209" t="s">
        <v>27</v>
      </c>
      <c r="B23" s="208" t="s">
        <v>178</v>
      </c>
      <c r="C23" s="45"/>
      <c r="D23" s="445"/>
      <c r="E23" s="207" t="s">
        <v>180</v>
      </c>
      <c r="F23" s="375"/>
      <c r="G23" s="46"/>
      <c r="H23" s="652"/>
    </row>
    <row r="24" spans="1:8" ht="12.95" customHeight="1" x14ac:dyDescent="0.2">
      <c r="A24" s="209" t="s">
        <v>28</v>
      </c>
      <c r="B24" s="208" t="s">
        <v>364</v>
      </c>
      <c r="C24" s="210">
        <f>+C25+C26</f>
        <v>0</v>
      </c>
      <c r="D24" s="446"/>
      <c r="E24" s="208" t="s">
        <v>146</v>
      </c>
      <c r="F24" s="375"/>
      <c r="G24" s="46"/>
      <c r="H24" s="652"/>
    </row>
    <row r="25" spans="1:8" ht="12.95" customHeight="1" x14ac:dyDescent="0.2">
      <c r="A25" s="206" t="s">
        <v>29</v>
      </c>
      <c r="B25" s="207" t="s">
        <v>362</v>
      </c>
      <c r="C25" s="185"/>
      <c r="D25" s="445"/>
      <c r="E25" s="201" t="s">
        <v>147</v>
      </c>
      <c r="F25" s="370"/>
      <c r="G25" s="46"/>
      <c r="H25" s="652"/>
    </row>
    <row r="26" spans="1:8" ht="12.95" customHeight="1" thickBot="1" x14ac:dyDescent="0.25">
      <c r="A26" s="209" t="s">
        <v>30</v>
      </c>
      <c r="B26" s="208" t="s">
        <v>281</v>
      </c>
      <c r="C26" s="45"/>
      <c r="D26" s="444">
        <v>1640069</v>
      </c>
      <c r="E26" s="33" t="s">
        <v>354</v>
      </c>
      <c r="F26" s="375">
        <v>1613430</v>
      </c>
      <c r="G26" s="47">
        <v>1613430</v>
      </c>
      <c r="H26" s="652"/>
    </row>
    <row r="27" spans="1:8" ht="27" customHeight="1" thickBot="1" x14ac:dyDescent="0.25">
      <c r="A27" s="205" t="s">
        <v>31</v>
      </c>
      <c r="B27" s="66" t="s">
        <v>365</v>
      </c>
      <c r="C27" s="184">
        <f>+C19+C24</f>
        <v>22403455</v>
      </c>
      <c r="D27" s="442">
        <v>24583084</v>
      </c>
      <c r="E27" s="66" t="s">
        <v>369</v>
      </c>
      <c r="F27" s="365">
        <f>SUM(F19:F26)</f>
        <v>1613430</v>
      </c>
      <c r="G27" s="188">
        <v>1613430</v>
      </c>
      <c r="H27" s="652"/>
    </row>
    <row r="28" spans="1:8" ht="13.5" thickBot="1" x14ac:dyDescent="0.25">
      <c r="A28" s="205" t="s">
        <v>32</v>
      </c>
      <c r="B28" s="211" t="s">
        <v>366</v>
      </c>
      <c r="C28" s="212">
        <f>+C18+C27</f>
        <v>101302520</v>
      </c>
      <c r="D28" s="447">
        <v>134243335</v>
      </c>
      <c r="E28" s="211" t="s">
        <v>370</v>
      </c>
      <c r="F28" s="212">
        <f>+F18+F27</f>
        <v>42222754</v>
      </c>
      <c r="G28" s="449">
        <f>SUM(G18+G27)</f>
        <v>158879707</v>
      </c>
      <c r="H28" s="652"/>
    </row>
    <row r="29" spans="1:8" ht="13.5" thickBot="1" x14ac:dyDescent="0.25">
      <c r="A29" s="205" t="s">
        <v>33</v>
      </c>
      <c r="B29" s="211" t="s">
        <v>123</v>
      </c>
      <c r="C29" s="212" t="str">
        <f>IF(C18-F18&lt;0,F18-C18,"-")</f>
        <v>-</v>
      </c>
      <c r="D29" s="447"/>
      <c r="E29" s="211" t="s">
        <v>124</v>
      </c>
      <c r="F29" s="212"/>
      <c r="G29" s="212"/>
      <c r="H29" s="652"/>
    </row>
    <row r="30" spans="1:8" ht="13.5" thickBot="1" x14ac:dyDescent="0.25">
      <c r="A30" s="205" t="s">
        <v>34</v>
      </c>
      <c r="B30" s="211" t="s">
        <v>181</v>
      </c>
      <c r="C30" s="212" t="str">
        <f>IF(C18+C19-F28&lt;0,F28-(C18+C19),"-")</f>
        <v>-</v>
      </c>
      <c r="D30" s="447"/>
      <c r="E30" s="211" t="s">
        <v>182</v>
      </c>
      <c r="F30" s="212"/>
      <c r="G30" s="212"/>
      <c r="H30" s="652"/>
    </row>
    <row r="31" spans="1:8" ht="18.75" x14ac:dyDescent="0.2">
      <c r="B31" s="653"/>
      <c r="C31" s="653"/>
      <c r="D31" s="653"/>
      <c r="E31" s="653"/>
      <c r="F31" s="334"/>
    </row>
  </sheetData>
  <mergeCells count="3">
    <mergeCell ref="A3:A4"/>
    <mergeCell ref="H1:H30"/>
    <mergeCell ref="B31:E31"/>
  </mergeCells>
  <phoneticPr fontId="0" type="noConversion"/>
  <printOptions horizontalCentered="1"/>
  <pageMargins left="0.33" right="0.48" top="0.9055118110236221" bottom="0.5" header="0.6692913385826772" footer="0.28000000000000003"/>
  <pageSetup paperSize="9" scale="89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H33"/>
  <sheetViews>
    <sheetView view="pageBreakPreview" topLeftCell="A22" zoomScale="83" zoomScaleNormal="100" zoomScaleSheetLayoutView="83" workbookViewId="0">
      <selection activeCell="C13" sqref="C13"/>
    </sheetView>
  </sheetViews>
  <sheetFormatPr defaultColWidth="9.33203125" defaultRowHeight="12.75" x14ac:dyDescent="0.2"/>
  <cols>
    <col min="1" max="1" width="6.83203125" style="40" customWidth="1"/>
    <col min="2" max="2" width="49.33203125" style="118" customWidth="1"/>
    <col min="3" max="4" width="16.33203125" style="40" customWidth="1"/>
    <col min="5" max="5" width="44.6640625" style="40" customWidth="1"/>
    <col min="6" max="7" width="16.33203125" style="40" customWidth="1"/>
    <col min="8" max="8" width="4.83203125" style="40" customWidth="1"/>
    <col min="9" max="16384" width="9.33203125" style="40"/>
  </cols>
  <sheetData>
    <row r="1" spans="1:8" ht="31.5" x14ac:dyDescent="0.2">
      <c r="B1" s="189" t="s">
        <v>475</v>
      </c>
      <c r="C1" s="190"/>
      <c r="D1" s="190"/>
      <c r="E1" s="190"/>
      <c r="F1" s="190"/>
      <c r="G1" s="190"/>
      <c r="H1" s="652"/>
    </row>
    <row r="2" spans="1:8" ht="14.25" thickBot="1" x14ac:dyDescent="0.25">
      <c r="F2" s="292"/>
      <c r="G2" s="292"/>
      <c r="H2" s="652"/>
    </row>
    <row r="3" spans="1:8" ht="13.5" thickBot="1" x14ac:dyDescent="0.25">
      <c r="A3" s="654" t="s">
        <v>56</v>
      </c>
      <c r="B3" s="191" t="s">
        <v>44</v>
      </c>
      <c r="C3" s="192"/>
      <c r="D3" s="192"/>
      <c r="E3" s="191" t="s">
        <v>46</v>
      </c>
      <c r="F3" s="192"/>
      <c r="G3" s="192"/>
      <c r="H3" s="652"/>
    </row>
    <row r="4" spans="1:8" s="194" customFormat="1" ht="24.75" thickBot="1" x14ac:dyDescent="0.25">
      <c r="A4" s="655"/>
      <c r="B4" s="119" t="s">
        <v>49</v>
      </c>
      <c r="C4" s="120" t="s">
        <v>427</v>
      </c>
      <c r="D4" s="120" t="s">
        <v>427</v>
      </c>
      <c r="E4" s="119" t="s">
        <v>49</v>
      </c>
      <c r="F4" s="120" t="s">
        <v>427</v>
      </c>
      <c r="G4" s="120" t="s">
        <v>427</v>
      </c>
      <c r="H4" s="652"/>
    </row>
    <row r="5" spans="1:8" s="194" customFormat="1" ht="13.5" thickBot="1" x14ac:dyDescent="0.25">
      <c r="A5" s="195" t="s">
        <v>405</v>
      </c>
      <c r="B5" s="196" t="s">
        <v>406</v>
      </c>
      <c r="C5" s="197" t="s">
        <v>407</v>
      </c>
      <c r="D5" s="197" t="s">
        <v>408</v>
      </c>
      <c r="E5" s="196" t="s">
        <v>409</v>
      </c>
      <c r="F5" s="197" t="s">
        <v>410</v>
      </c>
      <c r="G5" s="197" t="s">
        <v>417</v>
      </c>
      <c r="H5" s="652"/>
    </row>
    <row r="6" spans="1:8" ht="12.95" customHeight="1" x14ac:dyDescent="0.2">
      <c r="A6" s="200" t="s">
        <v>10</v>
      </c>
      <c r="B6" s="201" t="s">
        <v>371</v>
      </c>
      <c r="C6" s="180">
        <v>1351289</v>
      </c>
      <c r="D6" s="439">
        <v>127193144</v>
      </c>
      <c r="E6" s="201" t="s">
        <v>174</v>
      </c>
      <c r="F6" s="441">
        <v>17450000</v>
      </c>
      <c r="G6" s="232">
        <v>57675098</v>
      </c>
      <c r="H6" s="652"/>
    </row>
    <row r="7" spans="1:8" x14ac:dyDescent="0.2">
      <c r="A7" s="202" t="s">
        <v>11</v>
      </c>
      <c r="B7" s="203" t="s">
        <v>372</v>
      </c>
      <c r="C7" s="181"/>
      <c r="D7" s="440">
        <v>81491145</v>
      </c>
      <c r="E7" s="203" t="s">
        <v>377</v>
      </c>
      <c r="F7" s="182"/>
      <c r="G7" s="186"/>
      <c r="H7" s="652"/>
    </row>
    <row r="8" spans="1:8" ht="12.95" customHeight="1" x14ac:dyDescent="0.2">
      <c r="A8" s="202" t="s">
        <v>12</v>
      </c>
      <c r="B8" s="203" t="s">
        <v>3</v>
      </c>
      <c r="C8" s="181"/>
      <c r="D8" s="440">
        <v>2555118</v>
      </c>
      <c r="E8" s="203" t="s">
        <v>141</v>
      </c>
      <c r="F8" s="182">
        <v>21496560</v>
      </c>
      <c r="G8" s="186">
        <v>27247936</v>
      </c>
      <c r="H8" s="652"/>
    </row>
    <row r="9" spans="1:8" ht="12.95" customHeight="1" x14ac:dyDescent="0.2">
      <c r="A9" s="202" t="s">
        <v>13</v>
      </c>
      <c r="B9" s="203" t="s">
        <v>373</v>
      </c>
      <c r="C9" s="181"/>
      <c r="D9" s="440">
        <v>2960071</v>
      </c>
      <c r="E9" s="203" t="s">
        <v>378</v>
      </c>
      <c r="F9" s="182"/>
      <c r="G9" s="186"/>
      <c r="H9" s="652"/>
    </row>
    <row r="10" spans="1:8" ht="12.75" customHeight="1" x14ac:dyDescent="0.2">
      <c r="A10" s="202" t="s">
        <v>14</v>
      </c>
      <c r="B10" s="203" t="s">
        <v>374</v>
      </c>
      <c r="C10" s="181"/>
      <c r="D10" s="440"/>
      <c r="E10" s="203" t="s">
        <v>176</v>
      </c>
      <c r="F10" s="182"/>
      <c r="G10" s="186"/>
      <c r="H10" s="652"/>
    </row>
    <row r="11" spans="1:8" ht="12.95" customHeight="1" x14ac:dyDescent="0.2">
      <c r="A11" s="202" t="s">
        <v>15</v>
      </c>
      <c r="B11" s="203" t="s">
        <v>375</v>
      </c>
      <c r="C11" s="182"/>
      <c r="D11" s="186"/>
      <c r="E11" s="33" t="s">
        <v>481</v>
      </c>
      <c r="F11" s="182">
        <v>21484495</v>
      </c>
      <c r="G11" s="186">
        <v>23148927</v>
      </c>
      <c r="H11" s="652"/>
    </row>
    <row r="12" spans="1:8" ht="12.95" customHeight="1" x14ac:dyDescent="0.2">
      <c r="A12" s="202" t="s">
        <v>16</v>
      </c>
      <c r="B12" s="33"/>
      <c r="C12" s="181"/>
      <c r="D12" s="440"/>
      <c r="E12" s="33"/>
      <c r="F12" s="182"/>
      <c r="G12" s="186"/>
      <c r="H12" s="652"/>
    </row>
    <row r="13" spans="1:8" ht="12.95" customHeight="1" x14ac:dyDescent="0.2">
      <c r="A13" s="202" t="s">
        <v>17</v>
      </c>
      <c r="B13" s="33"/>
      <c r="C13" s="181"/>
      <c r="D13" s="440"/>
      <c r="E13" s="33"/>
      <c r="F13" s="182"/>
      <c r="G13" s="186"/>
      <c r="H13" s="652"/>
    </row>
    <row r="14" spans="1:8" ht="12.95" customHeight="1" x14ac:dyDescent="0.2">
      <c r="A14" s="202" t="s">
        <v>18</v>
      </c>
      <c r="B14" s="33"/>
      <c r="C14" s="182"/>
      <c r="D14" s="186"/>
      <c r="E14" s="33"/>
      <c r="F14" s="182"/>
      <c r="G14" s="186"/>
      <c r="H14" s="652"/>
    </row>
    <row r="15" spans="1:8" x14ac:dyDescent="0.2">
      <c r="A15" s="202" t="s">
        <v>19</v>
      </c>
      <c r="B15" s="33"/>
      <c r="C15" s="182"/>
      <c r="D15" s="186"/>
      <c r="E15" s="33"/>
      <c r="F15" s="182"/>
      <c r="G15" s="186"/>
      <c r="H15" s="652"/>
    </row>
    <row r="16" spans="1:8" ht="12.95" customHeight="1" thickBot="1" x14ac:dyDescent="0.25">
      <c r="A16" s="245" t="s">
        <v>20</v>
      </c>
      <c r="B16" s="274"/>
      <c r="C16" s="247"/>
      <c r="D16" s="450"/>
      <c r="E16" s="246"/>
      <c r="F16" s="247"/>
      <c r="G16" s="453"/>
      <c r="H16" s="652"/>
    </row>
    <row r="17" spans="1:8" ht="15.95" customHeight="1" thickBot="1" x14ac:dyDescent="0.25">
      <c r="A17" s="205" t="s">
        <v>21</v>
      </c>
      <c r="B17" s="66" t="s">
        <v>388</v>
      </c>
      <c r="C17" s="184">
        <v>1351289</v>
      </c>
      <c r="D17" s="442">
        <v>132708333</v>
      </c>
      <c r="E17" s="66" t="s">
        <v>389</v>
      </c>
      <c r="F17" s="188">
        <f>+F6+F8+F10+F11+F12+F13+F14+F15+F16</f>
        <v>60431055</v>
      </c>
      <c r="G17" s="383">
        <f>SUM(G6:G16)</f>
        <v>108071961</v>
      </c>
      <c r="H17" s="652"/>
    </row>
    <row r="18" spans="1:8" ht="12.95" customHeight="1" x14ac:dyDescent="0.2">
      <c r="A18" s="200" t="s">
        <v>22</v>
      </c>
      <c r="B18" s="214" t="s">
        <v>194</v>
      </c>
      <c r="C18" s="221">
        <f>+C19+C20+C21+C22+C23</f>
        <v>0</v>
      </c>
      <c r="D18" s="451">
        <v>0</v>
      </c>
      <c r="E18" s="208" t="s">
        <v>145</v>
      </c>
      <c r="F18" s="369"/>
      <c r="G18" s="448"/>
      <c r="H18" s="652"/>
    </row>
    <row r="19" spans="1:8" ht="12.95" customHeight="1" x14ac:dyDescent="0.2">
      <c r="A19" s="202" t="s">
        <v>23</v>
      </c>
      <c r="B19" s="215" t="s">
        <v>183</v>
      </c>
      <c r="C19" s="45"/>
      <c r="D19" s="444">
        <v>0</v>
      </c>
      <c r="E19" s="208" t="s">
        <v>148</v>
      </c>
      <c r="F19" s="375"/>
      <c r="G19" s="46"/>
      <c r="H19" s="652"/>
    </row>
    <row r="20" spans="1:8" ht="12.95" customHeight="1" x14ac:dyDescent="0.2">
      <c r="A20" s="200" t="s">
        <v>24</v>
      </c>
      <c r="B20" s="215" t="s">
        <v>184</v>
      </c>
      <c r="C20" s="45"/>
      <c r="D20" s="444"/>
      <c r="E20" s="208" t="s">
        <v>120</v>
      </c>
      <c r="F20" s="375"/>
      <c r="G20" s="46"/>
      <c r="H20" s="652"/>
    </row>
    <row r="21" spans="1:8" ht="12.95" customHeight="1" x14ac:dyDescent="0.2">
      <c r="A21" s="202" t="s">
        <v>25</v>
      </c>
      <c r="B21" s="215" t="s">
        <v>185</v>
      </c>
      <c r="C21" s="45"/>
      <c r="D21" s="444"/>
      <c r="E21" s="208" t="s">
        <v>121</v>
      </c>
      <c r="F21" s="375"/>
      <c r="G21" s="46"/>
      <c r="H21" s="652"/>
    </row>
    <row r="22" spans="1:8" ht="12.95" customHeight="1" x14ac:dyDescent="0.2">
      <c r="A22" s="200" t="s">
        <v>26</v>
      </c>
      <c r="B22" s="215" t="s">
        <v>186</v>
      </c>
      <c r="C22" s="45"/>
      <c r="D22" s="445"/>
      <c r="E22" s="207" t="s">
        <v>180</v>
      </c>
      <c r="F22" s="375"/>
      <c r="G22" s="46"/>
      <c r="H22" s="652"/>
    </row>
    <row r="23" spans="1:8" ht="21" customHeight="1" x14ac:dyDescent="0.2">
      <c r="A23" s="202" t="s">
        <v>27</v>
      </c>
      <c r="B23" s="216" t="s">
        <v>187</v>
      </c>
      <c r="C23" s="45"/>
      <c r="D23" s="444"/>
      <c r="E23" s="208" t="s">
        <v>149</v>
      </c>
      <c r="F23" s="375"/>
      <c r="G23" s="46"/>
      <c r="H23" s="652"/>
    </row>
    <row r="24" spans="1:8" ht="12.95" customHeight="1" x14ac:dyDescent="0.2">
      <c r="A24" s="200" t="s">
        <v>28</v>
      </c>
      <c r="B24" s="217" t="s">
        <v>188</v>
      </c>
      <c r="C24" s="210">
        <f>+C25+C26+C27+C28+C29</f>
        <v>0</v>
      </c>
      <c r="D24" s="451"/>
      <c r="E24" s="218" t="s">
        <v>147</v>
      </c>
      <c r="F24" s="375"/>
      <c r="G24" s="46"/>
      <c r="H24" s="652"/>
    </row>
    <row r="25" spans="1:8" ht="12.95" customHeight="1" x14ac:dyDescent="0.2">
      <c r="A25" s="202" t="s">
        <v>29</v>
      </c>
      <c r="B25" s="216" t="s">
        <v>189</v>
      </c>
      <c r="C25" s="45"/>
      <c r="D25" s="452"/>
      <c r="E25" s="218" t="s">
        <v>379</v>
      </c>
      <c r="F25" s="375"/>
      <c r="G25" s="46"/>
      <c r="H25" s="652"/>
    </row>
    <row r="26" spans="1:8" ht="12.95" customHeight="1" x14ac:dyDescent="0.2">
      <c r="A26" s="200" t="s">
        <v>30</v>
      </c>
      <c r="B26" s="216" t="s">
        <v>190</v>
      </c>
      <c r="C26" s="45"/>
      <c r="D26" s="452"/>
      <c r="E26" s="213"/>
      <c r="F26" s="375"/>
      <c r="G26" s="46"/>
      <c r="H26" s="652"/>
    </row>
    <row r="27" spans="1:8" ht="12.95" customHeight="1" x14ac:dyDescent="0.2">
      <c r="A27" s="202" t="s">
        <v>31</v>
      </c>
      <c r="B27" s="215" t="s">
        <v>191</v>
      </c>
      <c r="C27" s="45"/>
      <c r="D27" s="452"/>
      <c r="E27" s="64"/>
      <c r="F27" s="375"/>
      <c r="G27" s="46"/>
      <c r="H27" s="652"/>
    </row>
    <row r="28" spans="1:8" ht="12.95" customHeight="1" x14ac:dyDescent="0.2">
      <c r="A28" s="200" t="s">
        <v>32</v>
      </c>
      <c r="B28" s="219" t="s">
        <v>192</v>
      </c>
      <c r="C28" s="45"/>
      <c r="D28" s="444"/>
      <c r="E28" s="33"/>
      <c r="F28" s="375"/>
      <c r="G28" s="46"/>
      <c r="H28" s="652"/>
    </row>
    <row r="29" spans="1:8" ht="12.95" customHeight="1" thickBot="1" x14ac:dyDescent="0.25">
      <c r="A29" s="202" t="s">
        <v>33</v>
      </c>
      <c r="B29" s="220" t="s">
        <v>193</v>
      </c>
      <c r="C29" s="45"/>
      <c r="D29" s="452"/>
      <c r="E29" s="64"/>
      <c r="F29" s="375"/>
      <c r="G29" s="47"/>
      <c r="H29" s="652"/>
    </row>
    <row r="30" spans="1:8" ht="29.25" customHeight="1" thickBot="1" x14ac:dyDescent="0.25">
      <c r="A30" s="205" t="s">
        <v>34</v>
      </c>
      <c r="B30" s="66" t="s">
        <v>376</v>
      </c>
      <c r="C30" s="184">
        <f>+C18+C24</f>
        <v>0</v>
      </c>
      <c r="D30" s="442">
        <v>0</v>
      </c>
      <c r="E30" s="66" t="s">
        <v>380</v>
      </c>
      <c r="F30" s="365">
        <f>SUM(F18:F29)</f>
        <v>0</v>
      </c>
      <c r="G30" s="188"/>
      <c r="H30" s="652"/>
    </row>
    <row r="31" spans="1:8" ht="13.5" thickBot="1" x14ac:dyDescent="0.25">
      <c r="A31" s="205" t="s">
        <v>35</v>
      </c>
      <c r="B31" s="211" t="s">
        <v>381</v>
      </c>
      <c r="C31" s="212">
        <f>+C17+C30</f>
        <v>1351289</v>
      </c>
      <c r="D31" s="447">
        <f>SUM(D17+D30)</f>
        <v>132708333</v>
      </c>
      <c r="E31" s="211" t="s">
        <v>382</v>
      </c>
      <c r="F31" s="212">
        <f>+F17+F30</f>
        <v>60431055</v>
      </c>
      <c r="G31" s="454">
        <v>108071961</v>
      </c>
      <c r="H31" s="652"/>
    </row>
    <row r="32" spans="1:8" ht="13.5" thickBot="1" x14ac:dyDescent="0.25">
      <c r="A32" s="205" t="s">
        <v>36</v>
      </c>
      <c r="B32" s="211" t="s">
        <v>123</v>
      </c>
      <c r="C32" s="212"/>
      <c r="D32" s="447"/>
      <c r="E32" s="211" t="s">
        <v>124</v>
      </c>
      <c r="F32" s="212"/>
      <c r="G32" s="449"/>
      <c r="H32" s="652"/>
    </row>
    <row r="33" spans="1:8" ht="13.5" thickBot="1" x14ac:dyDescent="0.25">
      <c r="A33" s="205" t="s">
        <v>37</v>
      </c>
      <c r="B33" s="211" t="s">
        <v>181</v>
      </c>
      <c r="C33" s="212">
        <v>0</v>
      </c>
      <c r="D33" s="447"/>
      <c r="E33" s="211" t="s">
        <v>182</v>
      </c>
      <c r="F33" s="212"/>
      <c r="G33" s="455"/>
      <c r="H33" s="652"/>
    </row>
  </sheetData>
  <mergeCells count="2">
    <mergeCell ref="A3:A4"/>
    <mergeCell ref="H1:H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86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G11"/>
  <sheetViews>
    <sheetView view="pageBreakPreview" zoomScale="60" zoomScaleNormal="120" workbookViewId="0">
      <selection activeCell="I6" sqref="I6"/>
    </sheetView>
  </sheetViews>
  <sheetFormatPr defaultColWidth="9.33203125" defaultRowHeight="15" x14ac:dyDescent="0.25"/>
  <cols>
    <col min="1" max="1" width="5.6640625" style="71" customWidth="1"/>
    <col min="2" max="2" width="35.6640625" style="71" customWidth="1"/>
    <col min="3" max="6" width="14" style="71" customWidth="1"/>
    <col min="7" max="16384" width="9.33203125" style="71"/>
  </cols>
  <sheetData>
    <row r="1" spans="1:7" ht="33" customHeight="1" x14ac:dyDescent="0.25">
      <c r="A1" s="656" t="s">
        <v>415</v>
      </c>
      <c r="B1" s="656"/>
      <c r="C1" s="656"/>
      <c r="D1" s="656"/>
      <c r="E1" s="656"/>
      <c r="F1" s="656"/>
    </row>
    <row r="2" spans="1:7" ht="15.95" customHeight="1" thickBot="1" x14ac:dyDescent="0.3">
      <c r="A2" s="72"/>
      <c r="B2" s="72"/>
      <c r="C2" s="657"/>
      <c r="D2" s="657"/>
      <c r="E2" s="664"/>
      <c r="F2" s="664"/>
      <c r="G2" s="79"/>
    </row>
    <row r="3" spans="1:7" ht="63" customHeight="1" x14ac:dyDescent="0.25">
      <c r="A3" s="660" t="s">
        <v>8</v>
      </c>
      <c r="B3" s="662" t="s">
        <v>152</v>
      </c>
      <c r="C3" s="662" t="s">
        <v>199</v>
      </c>
      <c r="D3" s="662"/>
      <c r="E3" s="662"/>
      <c r="F3" s="658" t="s">
        <v>195</v>
      </c>
    </row>
    <row r="4" spans="1:7" ht="15.75" thickBot="1" x14ac:dyDescent="0.3">
      <c r="A4" s="661"/>
      <c r="B4" s="663"/>
      <c r="C4" s="74" t="s">
        <v>383</v>
      </c>
      <c r="D4" s="74" t="s">
        <v>383</v>
      </c>
      <c r="E4" s="74" t="s">
        <v>412</v>
      </c>
      <c r="F4" s="659"/>
    </row>
    <row r="5" spans="1:7" ht="15.75" thickBot="1" x14ac:dyDescent="0.3">
      <c r="A5" s="76" t="s">
        <v>405</v>
      </c>
      <c r="B5" s="77" t="s">
        <v>406</v>
      </c>
      <c r="C5" s="77" t="s">
        <v>407</v>
      </c>
      <c r="D5" s="77" t="s">
        <v>408</v>
      </c>
      <c r="E5" s="77" t="s">
        <v>409</v>
      </c>
      <c r="F5" s="78" t="s">
        <v>410</v>
      </c>
    </row>
    <row r="6" spans="1:7" x14ac:dyDescent="0.25">
      <c r="A6" s="75" t="s">
        <v>10</v>
      </c>
      <c r="B6" s="96"/>
      <c r="C6" s="97"/>
      <c r="D6" s="97"/>
      <c r="E6" s="97"/>
      <c r="F6" s="82">
        <f>SUM(C6:E6)</f>
        <v>0</v>
      </c>
    </row>
    <row r="7" spans="1:7" x14ac:dyDescent="0.25">
      <c r="A7" s="73" t="s">
        <v>11</v>
      </c>
      <c r="B7" s="98"/>
      <c r="C7" s="99"/>
      <c r="D7" s="99"/>
      <c r="E7" s="99"/>
      <c r="F7" s="83">
        <f>SUM(C7:E7)</f>
        <v>0</v>
      </c>
    </row>
    <row r="8" spans="1:7" x14ac:dyDescent="0.25">
      <c r="A8" s="73" t="s">
        <v>12</v>
      </c>
      <c r="B8" s="98"/>
      <c r="C8" s="99"/>
      <c r="D8" s="99"/>
      <c r="E8" s="99"/>
      <c r="F8" s="83">
        <f>SUM(C8:E8)</f>
        <v>0</v>
      </c>
    </row>
    <row r="9" spans="1:7" x14ac:dyDescent="0.25">
      <c r="A9" s="73" t="s">
        <v>13</v>
      </c>
      <c r="B9" s="98"/>
      <c r="C9" s="99"/>
      <c r="D9" s="99"/>
      <c r="E9" s="99"/>
      <c r="F9" s="83">
        <f>SUM(C9:E9)</f>
        <v>0</v>
      </c>
    </row>
    <row r="10" spans="1:7" ht="15.75" thickBot="1" x14ac:dyDescent="0.3">
      <c r="A10" s="80" t="s">
        <v>14</v>
      </c>
      <c r="B10" s="100"/>
      <c r="C10" s="101"/>
      <c r="D10" s="101"/>
      <c r="E10" s="101"/>
      <c r="F10" s="83">
        <f>SUM(C10:E10)</f>
        <v>0</v>
      </c>
    </row>
    <row r="11" spans="1:7" s="288" customFormat="1" thickBot="1" x14ac:dyDescent="0.25">
      <c r="A11" s="285" t="s">
        <v>15</v>
      </c>
      <c r="B11" s="81" t="s">
        <v>153</v>
      </c>
      <c r="C11" s="286">
        <f>SUM(C6:C10)</f>
        <v>0</v>
      </c>
      <c r="D11" s="286">
        <f>SUM(D6:D10)</f>
        <v>0</v>
      </c>
      <c r="E11" s="286">
        <f>SUM(E6:E10)</f>
        <v>0</v>
      </c>
      <c r="F11" s="287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 xml:space="preserve">&amp;R&amp;"Times New Roman CE,Félkövér dőlt"&amp;11 3.  melléklet a 9/2018.(V.29.) önkormányzati rendelethez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0"/>
  </sheetPr>
  <dimension ref="A1:D12"/>
  <sheetViews>
    <sheetView view="pageBreakPreview" topLeftCell="A2" zoomScaleNormal="120" zoomScaleSheetLayoutView="100" workbookViewId="0">
      <selection activeCell="I6" sqref="I6"/>
    </sheetView>
  </sheetViews>
  <sheetFormatPr defaultColWidth="9.33203125" defaultRowHeight="15" x14ac:dyDescent="0.25"/>
  <cols>
    <col min="1" max="1" width="5.6640625" style="71" customWidth="1"/>
    <col min="2" max="2" width="68.6640625" style="71" customWidth="1"/>
    <col min="3" max="3" width="19.5" style="71" customWidth="1"/>
    <col min="4" max="16384" width="9.33203125" style="71"/>
  </cols>
  <sheetData>
    <row r="1" spans="1:4" ht="33" customHeight="1" x14ac:dyDescent="0.25">
      <c r="A1" s="656" t="s">
        <v>416</v>
      </c>
      <c r="B1" s="656"/>
      <c r="C1" s="656"/>
    </row>
    <row r="2" spans="1:4" ht="44.25" customHeight="1" thickBot="1" x14ac:dyDescent="0.3">
      <c r="A2" s="668" t="s">
        <v>537</v>
      </c>
      <c r="B2" s="668"/>
      <c r="C2" s="668"/>
      <c r="D2" s="79"/>
    </row>
    <row r="3" spans="1:4" ht="26.25" customHeight="1" thickBot="1" x14ac:dyDescent="0.3">
      <c r="A3" s="102" t="s">
        <v>8</v>
      </c>
      <c r="B3" s="103" t="s">
        <v>150</v>
      </c>
      <c r="C3" s="104" t="s">
        <v>427</v>
      </c>
    </row>
    <row r="4" spans="1:4" ht="15.75" thickBot="1" x14ac:dyDescent="0.3">
      <c r="A4" s="105" t="s">
        <v>405</v>
      </c>
      <c r="B4" s="106" t="s">
        <v>406</v>
      </c>
      <c r="C4" s="107" t="s">
        <v>407</v>
      </c>
    </row>
    <row r="5" spans="1:4" x14ac:dyDescent="0.25">
      <c r="A5" s="108" t="s">
        <v>10</v>
      </c>
      <c r="B5" s="225" t="s">
        <v>45</v>
      </c>
      <c r="C5" s="222"/>
    </row>
    <row r="6" spans="1:4" ht="24.75" x14ac:dyDescent="0.25">
      <c r="A6" s="109" t="s">
        <v>11</v>
      </c>
      <c r="B6" s="239" t="s">
        <v>196</v>
      </c>
      <c r="C6" s="223"/>
    </row>
    <row r="7" spans="1:4" x14ac:dyDescent="0.25">
      <c r="A7" s="109" t="s">
        <v>12</v>
      </c>
      <c r="B7" s="240" t="s">
        <v>404</v>
      </c>
      <c r="C7" s="223"/>
    </row>
    <row r="8" spans="1:4" ht="24.75" x14ac:dyDescent="0.25">
      <c r="A8" s="109" t="s">
        <v>13</v>
      </c>
      <c r="B8" s="240" t="s">
        <v>198</v>
      </c>
      <c r="C8" s="223"/>
    </row>
    <row r="9" spans="1:4" x14ac:dyDescent="0.25">
      <c r="A9" s="110" t="s">
        <v>14</v>
      </c>
      <c r="B9" s="240" t="s">
        <v>197</v>
      </c>
      <c r="C9" s="224"/>
    </row>
    <row r="10" spans="1:4" ht="15.75" thickBot="1" x14ac:dyDescent="0.3">
      <c r="A10" s="109" t="s">
        <v>15</v>
      </c>
      <c r="B10" s="241" t="s">
        <v>151</v>
      </c>
      <c r="C10" s="223"/>
    </row>
    <row r="11" spans="1:4" ht="15.75" thickBot="1" x14ac:dyDescent="0.3">
      <c r="A11" s="665" t="s">
        <v>154</v>
      </c>
      <c r="B11" s="666"/>
      <c r="C11" s="111">
        <f>SUM(C5:C10)</f>
        <v>0</v>
      </c>
    </row>
    <row r="12" spans="1:4" ht="23.25" customHeight="1" x14ac:dyDescent="0.25">
      <c r="A12" s="667" t="s">
        <v>463</v>
      </c>
      <c r="B12" s="667"/>
      <c r="C12" s="667"/>
    </row>
  </sheetData>
  <mergeCells count="4">
    <mergeCell ref="A1:C1"/>
    <mergeCell ref="A11:B11"/>
    <mergeCell ref="A12:C12"/>
    <mergeCell ref="A2:C2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 xml:space="preserve">&amp;R&amp;"Times New Roman CE,Félkövér dőlt"&amp;11 4. melléklet a 9/2018.(V.29.) önkormányzati rendelethez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0"/>
  </sheetPr>
  <dimension ref="A1:D8"/>
  <sheetViews>
    <sheetView view="pageBreakPreview" zoomScale="75" zoomScaleNormal="120" zoomScaleSheetLayoutView="75" workbookViewId="0">
      <selection sqref="A1:C1"/>
    </sheetView>
  </sheetViews>
  <sheetFormatPr defaultColWidth="9.33203125" defaultRowHeight="15" x14ac:dyDescent="0.25"/>
  <cols>
    <col min="1" max="1" width="5.6640625" style="71" customWidth="1"/>
    <col min="2" max="2" width="66.83203125" style="71" customWidth="1"/>
    <col min="3" max="3" width="27" style="71" customWidth="1"/>
    <col min="4" max="16384" width="9.33203125" style="71"/>
  </cols>
  <sheetData>
    <row r="1" spans="1:4" ht="33" customHeight="1" x14ac:dyDescent="0.25">
      <c r="A1" s="656" t="s">
        <v>529</v>
      </c>
      <c r="B1" s="656"/>
      <c r="C1" s="656"/>
    </row>
    <row r="2" spans="1:4" ht="15.95" customHeight="1" thickBot="1" x14ac:dyDescent="0.3">
      <c r="A2" s="72"/>
      <c r="B2" s="72"/>
      <c r="C2" s="84"/>
      <c r="D2" s="79"/>
    </row>
    <row r="3" spans="1:4" ht="26.25" customHeight="1" thickBot="1" x14ac:dyDescent="0.3">
      <c r="A3" s="102" t="s">
        <v>8</v>
      </c>
      <c r="B3" s="103" t="s">
        <v>155</v>
      </c>
      <c r="C3" s="104" t="s">
        <v>170</v>
      </c>
    </row>
    <row r="4" spans="1:4" ht="15.75" thickBot="1" x14ac:dyDescent="0.3">
      <c r="A4" s="105" t="s">
        <v>405</v>
      </c>
      <c r="B4" s="106" t="s">
        <v>406</v>
      </c>
      <c r="C4" s="107" t="s">
        <v>407</v>
      </c>
    </row>
    <row r="5" spans="1:4" x14ac:dyDescent="0.25">
      <c r="A5" s="108" t="s">
        <v>10</v>
      </c>
      <c r="B5" s="115"/>
      <c r="C5" s="112"/>
    </row>
    <row r="6" spans="1:4" x14ac:dyDescent="0.25">
      <c r="A6" s="109" t="s">
        <v>11</v>
      </c>
      <c r="B6" s="116"/>
      <c r="C6" s="113"/>
    </row>
    <row r="7" spans="1:4" ht="15.75" thickBot="1" x14ac:dyDescent="0.3">
      <c r="A7" s="110" t="s">
        <v>12</v>
      </c>
      <c r="B7" s="117"/>
      <c r="C7" s="114"/>
    </row>
    <row r="8" spans="1:4" s="288" customFormat="1" ht="17.25" customHeight="1" thickBot="1" x14ac:dyDescent="0.25">
      <c r="A8" s="289" t="s">
        <v>13</v>
      </c>
      <c r="B8" s="67" t="s">
        <v>156</v>
      </c>
      <c r="C8" s="111">
        <f>SUM(C5:C7)</f>
        <v>0</v>
      </c>
    </row>
  </sheetData>
  <mergeCells count="1">
    <mergeCell ref="A1:C1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9/2018.(V.29.)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J32"/>
  <sheetViews>
    <sheetView view="pageBreakPreview" zoomScaleNormal="100" zoomScaleSheetLayoutView="100" workbookViewId="0">
      <selection activeCell="A5" sqref="A5"/>
    </sheetView>
  </sheetViews>
  <sheetFormatPr defaultColWidth="9.33203125" defaultRowHeight="12.75" x14ac:dyDescent="0.2"/>
  <cols>
    <col min="1" max="1" width="42.5" style="31" customWidth="1"/>
    <col min="2" max="2" width="15.6640625" style="30" customWidth="1"/>
    <col min="3" max="3" width="16.33203125" style="30" customWidth="1"/>
    <col min="4" max="4" width="15.33203125" style="30" customWidth="1"/>
    <col min="5" max="7" width="16.6640625" style="30" customWidth="1"/>
    <col min="8" max="8" width="7" style="30" customWidth="1"/>
    <col min="9" max="9" width="15.5" style="30" hidden="1" customWidth="1"/>
    <col min="10" max="10" width="18.83203125" style="40" hidden="1" customWidth="1"/>
    <col min="11" max="12" width="12.83203125" style="30" customWidth="1"/>
    <col min="13" max="13" width="13.83203125" style="30" customWidth="1"/>
    <col min="14" max="16384" width="9.33203125" style="30"/>
  </cols>
  <sheetData>
    <row r="1" spans="1:10" ht="21" customHeight="1" x14ac:dyDescent="0.2">
      <c r="A1" s="669" t="s">
        <v>0</v>
      </c>
      <c r="B1" s="669"/>
      <c r="C1" s="669"/>
      <c r="D1" s="669"/>
      <c r="E1" s="669"/>
      <c r="F1" s="669"/>
      <c r="G1" s="669"/>
      <c r="H1" s="669"/>
      <c r="I1" s="669"/>
      <c r="J1" s="669"/>
    </row>
    <row r="2" spans="1:10" ht="15" customHeight="1" thickBot="1" x14ac:dyDescent="0.3">
      <c r="A2" s="118"/>
      <c r="B2" s="40"/>
      <c r="C2" s="40"/>
      <c r="D2" s="40"/>
      <c r="E2" s="40"/>
      <c r="F2" s="40"/>
      <c r="G2" s="40"/>
      <c r="H2" s="670" t="s">
        <v>530</v>
      </c>
      <c r="I2" s="40"/>
      <c r="J2" s="35"/>
    </row>
    <row r="3" spans="1:10" s="32" customFormat="1" ht="44.25" customHeight="1" thickBot="1" x14ac:dyDescent="0.25">
      <c r="A3" s="119" t="s">
        <v>52</v>
      </c>
      <c r="B3" s="120" t="s">
        <v>53</v>
      </c>
      <c r="C3" s="120" t="s">
        <v>54</v>
      </c>
      <c r="D3" s="120" t="s">
        <v>501</v>
      </c>
      <c r="E3" s="120" t="s">
        <v>427</v>
      </c>
      <c r="F3" s="120" t="s">
        <v>469</v>
      </c>
      <c r="G3" s="36" t="s">
        <v>428</v>
      </c>
      <c r="H3" s="641"/>
    </row>
    <row r="4" spans="1:10" s="40" customFormat="1" ht="12" customHeight="1" thickBot="1" x14ac:dyDescent="0.25">
      <c r="A4" s="37" t="s">
        <v>405</v>
      </c>
      <c r="B4" s="38" t="s">
        <v>406</v>
      </c>
      <c r="C4" s="38" t="s">
        <v>407</v>
      </c>
      <c r="D4" s="38" t="s">
        <v>408</v>
      </c>
      <c r="E4" s="38" t="s">
        <v>409</v>
      </c>
      <c r="F4" s="38" t="s">
        <v>410</v>
      </c>
      <c r="G4" s="39" t="s">
        <v>503</v>
      </c>
      <c r="H4" s="641"/>
    </row>
    <row r="5" spans="1:10" ht="15.95" customHeight="1" x14ac:dyDescent="0.2">
      <c r="A5" s="607" t="s">
        <v>538</v>
      </c>
      <c r="B5" s="608">
        <v>400000</v>
      </c>
      <c r="C5" s="609">
        <v>2017</v>
      </c>
      <c r="D5" s="608"/>
      <c r="E5" s="608">
        <v>400000</v>
      </c>
      <c r="F5" s="608">
        <v>400000</v>
      </c>
      <c r="G5" s="610"/>
      <c r="H5" s="641"/>
    </row>
    <row r="6" spans="1:10" ht="15.95" customHeight="1" x14ac:dyDescent="0.2">
      <c r="A6" s="611" t="s">
        <v>459</v>
      </c>
      <c r="B6" s="612">
        <v>4000000</v>
      </c>
      <c r="C6" s="609">
        <v>2017</v>
      </c>
      <c r="D6" s="612"/>
      <c r="E6" s="612">
        <v>4000000</v>
      </c>
      <c r="F6" s="612">
        <v>4000000</v>
      </c>
      <c r="G6" s="612"/>
      <c r="H6" s="641"/>
    </row>
    <row r="7" spans="1:10" ht="15.95" customHeight="1" x14ac:dyDescent="0.2">
      <c r="A7" s="611" t="s">
        <v>499</v>
      </c>
      <c r="B7" s="612">
        <v>6045866</v>
      </c>
      <c r="C7" s="609">
        <v>2017</v>
      </c>
      <c r="D7" s="612"/>
      <c r="E7" s="612"/>
      <c r="F7" s="612">
        <v>6045866</v>
      </c>
      <c r="G7" s="612"/>
      <c r="H7" s="641"/>
    </row>
    <row r="8" spans="1:10" ht="15.95" customHeight="1" x14ac:dyDescent="0.2">
      <c r="A8" s="607" t="s">
        <v>490</v>
      </c>
      <c r="B8" s="608">
        <v>8763000</v>
      </c>
      <c r="C8" s="609" t="s">
        <v>462</v>
      </c>
      <c r="D8" s="608"/>
      <c r="E8" s="608">
        <v>13000000</v>
      </c>
      <c r="F8" s="608">
        <v>8763000</v>
      </c>
      <c r="G8" s="610"/>
      <c r="H8" s="641"/>
    </row>
    <row r="9" spans="1:10" ht="15.95" customHeight="1" x14ac:dyDescent="0.2">
      <c r="A9" s="607" t="s">
        <v>491</v>
      </c>
      <c r="B9" s="608">
        <v>9500000</v>
      </c>
      <c r="C9" s="609">
        <v>2017</v>
      </c>
      <c r="D9" s="608"/>
      <c r="E9" s="608"/>
      <c r="F9" s="608">
        <v>9500000</v>
      </c>
      <c r="G9" s="610"/>
      <c r="H9" s="641"/>
    </row>
    <row r="10" spans="1:10" ht="15.95" customHeight="1" x14ac:dyDescent="0.2">
      <c r="A10" s="613" t="s">
        <v>496</v>
      </c>
      <c r="B10" s="608">
        <v>100000</v>
      </c>
      <c r="C10" s="609" t="s">
        <v>462</v>
      </c>
      <c r="D10" s="608"/>
      <c r="E10" s="608"/>
      <c r="F10" s="608">
        <v>100000</v>
      </c>
      <c r="G10" s="610"/>
      <c r="H10" s="641"/>
    </row>
    <row r="11" spans="1:10" ht="15.95" customHeight="1" x14ac:dyDescent="0.2">
      <c r="A11" s="607" t="s">
        <v>492</v>
      </c>
      <c r="B11" s="608">
        <v>2350389</v>
      </c>
      <c r="C11" s="609">
        <v>2017</v>
      </c>
      <c r="D11" s="608"/>
      <c r="E11" s="608"/>
      <c r="F11" s="608">
        <v>2350389</v>
      </c>
      <c r="G11" s="610"/>
      <c r="H11" s="641"/>
    </row>
    <row r="12" spans="1:10" ht="15.95" customHeight="1" x14ac:dyDescent="0.2">
      <c r="A12" s="613" t="s">
        <v>493</v>
      </c>
      <c r="B12" s="608">
        <v>1586611</v>
      </c>
      <c r="C12" s="609">
        <v>2017</v>
      </c>
      <c r="D12" s="608"/>
      <c r="E12" s="608"/>
      <c r="F12" s="608">
        <v>1586611</v>
      </c>
      <c r="G12" s="610"/>
      <c r="H12" s="641"/>
    </row>
    <row r="13" spans="1:10" ht="15.95" customHeight="1" x14ac:dyDescent="0.2">
      <c r="A13" s="607" t="s">
        <v>494</v>
      </c>
      <c r="B13" s="608">
        <v>2578100</v>
      </c>
      <c r="C13" s="609">
        <v>2017</v>
      </c>
      <c r="D13" s="608"/>
      <c r="E13" s="608"/>
      <c r="F13" s="608">
        <v>2578100</v>
      </c>
      <c r="G13" s="610"/>
      <c r="H13" s="641"/>
    </row>
    <row r="14" spans="1:10" ht="15.95" customHeight="1" x14ac:dyDescent="0.2">
      <c r="A14" s="607" t="s">
        <v>495</v>
      </c>
      <c r="B14" s="608">
        <v>1500000</v>
      </c>
      <c r="C14" s="609" t="s">
        <v>462</v>
      </c>
      <c r="D14" s="608"/>
      <c r="E14" s="608"/>
      <c r="F14" s="608">
        <v>1500000</v>
      </c>
      <c r="G14" s="610"/>
      <c r="H14" s="641"/>
    </row>
    <row r="15" spans="1:10" ht="15.95" customHeight="1" x14ac:dyDescent="0.2">
      <c r="A15" s="607" t="s">
        <v>497</v>
      </c>
      <c r="B15" s="608">
        <v>191997</v>
      </c>
      <c r="C15" s="609">
        <v>2017</v>
      </c>
      <c r="D15" s="608"/>
      <c r="E15" s="608"/>
      <c r="F15" s="608">
        <v>191997</v>
      </c>
      <c r="G15" s="610"/>
      <c r="H15" s="641"/>
    </row>
    <row r="16" spans="1:10" ht="15.95" customHeight="1" x14ac:dyDescent="0.2">
      <c r="A16" s="607" t="s">
        <v>498</v>
      </c>
      <c r="B16" s="608">
        <v>596845</v>
      </c>
      <c r="C16" s="609" t="s">
        <v>462</v>
      </c>
      <c r="D16" s="608"/>
      <c r="E16" s="608"/>
      <c r="F16" s="608">
        <v>596845</v>
      </c>
      <c r="G16" s="610"/>
      <c r="H16" s="641"/>
    </row>
    <row r="17" spans="1:8" ht="24" customHeight="1" x14ac:dyDescent="0.2">
      <c r="A17" s="614" t="s">
        <v>504</v>
      </c>
      <c r="B17" s="608">
        <v>4443858</v>
      </c>
      <c r="C17" s="609" t="s">
        <v>462</v>
      </c>
      <c r="D17" s="608"/>
      <c r="E17" s="608"/>
      <c r="F17" s="608">
        <v>4443858</v>
      </c>
      <c r="G17" s="610"/>
      <c r="H17" s="641"/>
    </row>
    <row r="18" spans="1:8" ht="16.5" customHeight="1" x14ac:dyDescent="0.2">
      <c r="A18" s="614" t="s">
        <v>505</v>
      </c>
      <c r="B18" s="608">
        <v>1768134</v>
      </c>
      <c r="C18" s="609" t="s">
        <v>462</v>
      </c>
      <c r="D18" s="608"/>
      <c r="E18" s="608"/>
      <c r="F18" s="608">
        <v>1768134</v>
      </c>
      <c r="G18" s="610"/>
      <c r="H18" s="641"/>
    </row>
    <row r="19" spans="1:8" ht="15.95" customHeight="1" x14ac:dyDescent="0.2">
      <c r="A19" s="614" t="s">
        <v>506</v>
      </c>
      <c r="B19" s="608">
        <v>2463800</v>
      </c>
      <c r="C19" s="609" t="s">
        <v>462</v>
      </c>
      <c r="D19" s="608"/>
      <c r="E19" s="608"/>
      <c r="F19" s="608">
        <v>2463800</v>
      </c>
      <c r="G19" s="610"/>
      <c r="H19" s="641"/>
    </row>
    <row r="20" spans="1:8" ht="15.95" customHeight="1" x14ac:dyDescent="0.2">
      <c r="A20" s="614" t="s">
        <v>507</v>
      </c>
      <c r="B20" s="608">
        <v>4603750</v>
      </c>
      <c r="C20" s="609" t="s">
        <v>462</v>
      </c>
      <c r="D20" s="608"/>
      <c r="E20" s="608"/>
      <c r="F20" s="608">
        <v>4603750</v>
      </c>
      <c r="G20" s="610"/>
      <c r="H20" s="641"/>
    </row>
    <row r="21" spans="1:8" ht="15.95" customHeight="1" x14ac:dyDescent="0.2">
      <c r="A21" s="614" t="s">
        <v>508</v>
      </c>
      <c r="B21" s="608">
        <v>289000</v>
      </c>
      <c r="C21" s="609" t="s">
        <v>462</v>
      </c>
      <c r="D21" s="608"/>
      <c r="E21" s="608"/>
      <c r="F21" s="608">
        <v>289000</v>
      </c>
      <c r="G21" s="610"/>
      <c r="H21" s="641"/>
    </row>
    <row r="22" spans="1:8" ht="15.95" customHeight="1" x14ac:dyDescent="0.2">
      <c r="A22" s="614" t="s">
        <v>509</v>
      </c>
      <c r="B22" s="608">
        <v>1181646</v>
      </c>
      <c r="C22" s="609" t="s">
        <v>462</v>
      </c>
      <c r="D22" s="608"/>
      <c r="E22" s="608"/>
      <c r="F22" s="608">
        <v>1181646</v>
      </c>
      <c r="G22" s="610"/>
      <c r="H22" s="641"/>
    </row>
    <row r="23" spans="1:8" ht="15.95" customHeight="1" x14ac:dyDescent="0.2">
      <c r="A23" s="614" t="s">
        <v>510</v>
      </c>
      <c r="B23" s="608">
        <v>104947</v>
      </c>
      <c r="C23" s="609" t="s">
        <v>462</v>
      </c>
      <c r="D23" s="608"/>
      <c r="E23" s="608"/>
      <c r="F23" s="608">
        <v>104947</v>
      </c>
      <c r="G23" s="610"/>
      <c r="H23" s="641"/>
    </row>
    <row r="24" spans="1:8" ht="15.95" customHeight="1" x14ac:dyDescent="0.2">
      <c r="A24" s="614" t="s">
        <v>488</v>
      </c>
      <c r="B24" s="608">
        <v>3427079</v>
      </c>
      <c r="C24" s="609" t="s">
        <v>462</v>
      </c>
      <c r="D24" s="608"/>
      <c r="E24" s="608"/>
      <c r="F24" s="608">
        <v>3427079</v>
      </c>
      <c r="G24" s="610"/>
      <c r="H24" s="641"/>
    </row>
    <row r="25" spans="1:8" ht="15.95" customHeight="1" x14ac:dyDescent="0.2">
      <c r="A25" s="614" t="s">
        <v>511</v>
      </c>
      <c r="B25" s="608">
        <v>500000</v>
      </c>
      <c r="C25" s="609" t="s">
        <v>462</v>
      </c>
      <c r="D25" s="608"/>
      <c r="E25" s="608"/>
      <c r="F25" s="608">
        <v>500000</v>
      </c>
      <c r="G25" s="610"/>
      <c r="H25" s="641"/>
    </row>
    <row r="26" spans="1:8" ht="15.95" customHeight="1" thickBot="1" x14ac:dyDescent="0.25">
      <c r="A26" s="615" t="s">
        <v>512</v>
      </c>
      <c r="B26" s="616">
        <v>1280076</v>
      </c>
      <c r="C26" s="609" t="s">
        <v>462</v>
      </c>
      <c r="D26" s="608"/>
      <c r="E26" s="608"/>
      <c r="F26" s="616">
        <v>1280076</v>
      </c>
      <c r="G26" s="610"/>
      <c r="H26" s="641"/>
    </row>
    <row r="27" spans="1:8" s="42" customFormat="1" ht="15.75" customHeight="1" thickBot="1" x14ac:dyDescent="0.25">
      <c r="A27" s="617" t="s">
        <v>51</v>
      </c>
      <c r="B27" s="618">
        <f>SUM(B5:B26)</f>
        <v>57675098</v>
      </c>
      <c r="C27" s="619"/>
      <c r="D27" s="618">
        <f>SUM(D5:D26)</f>
        <v>0</v>
      </c>
      <c r="E27" s="618">
        <v>37612808</v>
      </c>
      <c r="F27" s="618">
        <f>SUM(F5:F26)</f>
        <v>57675098</v>
      </c>
      <c r="G27" s="620"/>
      <c r="H27" s="641"/>
    </row>
    <row r="28" spans="1:8" ht="10.5" hidden="1" customHeight="1" x14ac:dyDescent="0.2">
      <c r="H28" s="641"/>
    </row>
    <row r="29" spans="1:8" ht="13.15" hidden="1" customHeight="1" x14ac:dyDescent="0.2">
      <c r="H29" s="641"/>
    </row>
    <row r="30" spans="1:8" ht="2.25" hidden="1" customHeight="1" x14ac:dyDescent="0.2">
      <c r="H30" s="641"/>
    </row>
    <row r="31" spans="1:8" ht="13.15" hidden="1" customHeight="1" x14ac:dyDescent="0.2">
      <c r="H31" s="641"/>
    </row>
    <row r="32" spans="1:8" ht="13.15" hidden="1" customHeight="1" x14ac:dyDescent="0.2">
      <c r="H32" s="641"/>
    </row>
  </sheetData>
  <mergeCells count="2">
    <mergeCell ref="A1:J1"/>
    <mergeCell ref="H2:H32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94" orientation="landscape" horizontalDpi="300" verticalDpi="300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H31"/>
  <sheetViews>
    <sheetView view="pageBreakPreview" zoomScaleNormal="100" zoomScaleSheetLayoutView="100" workbookViewId="0">
      <selection activeCell="G7" sqref="G7"/>
    </sheetView>
  </sheetViews>
  <sheetFormatPr defaultColWidth="9.33203125" defaultRowHeight="12.75" x14ac:dyDescent="0.2"/>
  <cols>
    <col min="1" max="1" width="53.83203125" style="31" customWidth="1"/>
    <col min="2" max="2" width="15.6640625" style="30" customWidth="1"/>
    <col min="3" max="3" width="16.33203125" style="30" customWidth="1"/>
    <col min="4" max="4" width="18" style="30" customWidth="1"/>
    <col min="5" max="6" width="16.6640625" style="30" customWidth="1"/>
    <col min="7" max="7" width="18.83203125" style="30" customWidth="1"/>
    <col min="8" max="8" width="7.6640625" style="30" customWidth="1"/>
    <col min="9" max="9" width="12.83203125" style="30" customWidth="1"/>
    <col min="10" max="10" width="13.83203125" style="30" customWidth="1"/>
    <col min="11" max="16384" width="9.33203125" style="30"/>
  </cols>
  <sheetData>
    <row r="1" spans="1:8" ht="24.75" customHeight="1" x14ac:dyDescent="0.2">
      <c r="A1" s="669" t="s">
        <v>1</v>
      </c>
      <c r="B1" s="669"/>
      <c r="C1" s="669"/>
      <c r="D1" s="669"/>
      <c r="E1" s="669"/>
      <c r="F1" s="669"/>
      <c r="G1" s="669"/>
      <c r="H1" s="671" t="s">
        <v>531</v>
      </c>
    </row>
    <row r="2" spans="1:8" ht="23.25" customHeight="1" thickBot="1" x14ac:dyDescent="0.3">
      <c r="A2" s="118"/>
      <c r="B2" s="40"/>
      <c r="C2" s="40"/>
      <c r="D2" s="40"/>
      <c r="E2" s="40"/>
      <c r="F2" s="40"/>
      <c r="G2" s="35"/>
      <c r="H2" s="672"/>
    </row>
    <row r="3" spans="1:8" s="32" customFormat="1" ht="48.75" customHeight="1" thickBot="1" x14ac:dyDescent="0.25">
      <c r="A3" s="119" t="s">
        <v>55</v>
      </c>
      <c r="B3" s="120" t="s">
        <v>53</v>
      </c>
      <c r="C3" s="120" t="s">
        <v>54</v>
      </c>
      <c r="D3" s="120" t="s">
        <v>501</v>
      </c>
      <c r="E3" s="120" t="s">
        <v>468</v>
      </c>
      <c r="F3" s="120" t="s">
        <v>469</v>
      </c>
      <c r="G3" s="36" t="s">
        <v>502</v>
      </c>
      <c r="H3" s="672"/>
    </row>
    <row r="4" spans="1:8" s="40" customFormat="1" ht="15" customHeight="1" thickBot="1" x14ac:dyDescent="0.25">
      <c r="A4" s="37" t="s">
        <v>405</v>
      </c>
      <c r="B4" s="38" t="s">
        <v>406</v>
      </c>
      <c r="C4" s="38" t="s">
        <v>407</v>
      </c>
      <c r="D4" s="38" t="s">
        <v>408</v>
      </c>
      <c r="E4" s="38" t="s">
        <v>409</v>
      </c>
      <c r="F4" s="38" t="s">
        <v>410</v>
      </c>
      <c r="G4" s="39" t="s">
        <v>417</v>
      </c>
      <c r="H4" s="672"/>
    </row>
    <row r="5" spans="1:8" ht="15.95" customHeight="1" x14ac:dyDescent="0.2">
      <c r="A5" s="621" t="s">
        <v>460</v>
      </c>
      <c r="B5" s="622">
        <v>10000000</v>
      </c>
      <c r="C5" s="623">
        <v>2017</v>
      </c>
      <c r="D5" s="622"/>
      <c r="E5" s="622">
        <v>10000000</v>
      </c>
      <c r="F5" s="622">
        <v>10000000</v>
      </c>
      <c r="G5" s="624"/>
      <c r="H5" s="672"/>
    </row>
    <row r="6" spans="1:8" ht="27.75" customHeight="1" x14ac:dyDescent="0.2">
      <c r="A6" s="621" t="s">
        <v>489</v>
      </c>
      <c r="B6" s="622">
        <v>1018245</v>
      </c>
      <c r="C6" s="623">
        <v>2017</v>
      </c>
      <c r="D6" s="622"/>
      <c r="E6" s="622">
        <v>9083560</v>
      </c>
      <c r="F6" s="622">
        <v>1018245</v>
      </c>
      <c r="G6" s="624"/>
      <c r="H6" s="672"/>
    </row>
    <row r="7" spans="1:8" ht="15.95" customHeight="1" x14ac:dyDescent="0.2">
      <c r="A7" s="625" t="s">
        <v>461</v>
      </c>
      <c r="B7" s="622">
        <v>370883</v>
      </c>
      <c r="C7" s="623" t="s">
        <v>462</v>
      </c>
      <c r="D7" s="622"/>
      <c r="E7" s="622">
        <v>2413000</v>
      </c>
      <c r="F7" s="622">
        <v>370883</v>
      </c>
      <c r="G7" s="624"/>
      <c r="H7" s="672"/>
    </row>
    <row r="8" spans="1:8" ht="15.95" customHeight="1" x14ac:dyDescent="0.2">
      <c r="A8" s="625" t="s">
        <v>484</v>
      </c>
      <c r="B8" s="622">
        <v>250000</v>
      </c>
      <c r="C8" s="623">
        <v>2017</v>
      </c>
      <c r="D8" s="622"/>
      <c r="E8" s="622"/>
      <c r="F8" s="622">
        <v>250000</v>
      </c>
      <c r="G8" s="624"/>
      <c r="H8" s="672"/>
    </row>
    <row r="9" spans="1:8" ht="15.95" customHeight="1" x14ac:dyDescent="0.2">
      <c r="A9" s="625" t="s">
        <v>485</v>
      </c>
      <c r="B9" s="622">
        <v>451273</v>
      </c>
      <c r="C9" s="623">
        <v>2017</v>
      </c>
      <c r="D9" s="622"/>
      <c r="E9" s="622"/>
      <c r="F9" s="622">
        <v>451273</v>
      </c>
      <c r="G9" s="624"/>
      <c r="H9" s="672"/>
    </row>
    <row r="10" spans="1:8" ht="15.95" customHeight="1" x14ac:dyDescent="0.2">
      <c r="A10" s="625" t="s">
        <v>486</v>
      </c>
      <c r="B10" s="622">
        <v>94790</v>
      </c>
      <c r="C10" s="623" t="s">
        <v>462</v>
      </c>
      <c r="D10" s="622"/>
      <c r="E10" s="622"/>
      <c r="F10" s="622">
        <v>94790</v>
      </c>
      <c r="G10" s="624"/>
      <c r="H10" s="672"/>
    </row>
    <row r="11" spans="1:8" ht="15.95" customHeight="1" x14ac:dyDescent="0.2">
      <c r="A11" s="625" t="s">
        <v>487</v>
      </c>
      <c r="B11" s="622">
        <v>760000</v>
      </c>
      <c r="C11" s="623">
        <v>2017</v>
      </c>
      <c r="D11" s="622"/>
      <c r="E11" s="622"/>
      <c r="F11" s="622">
        <v>760000</v>
      </c>
      <c r="G11" s="624"/>
      <c r="H11" s="672"/>
    </row>
    <row r="12" spans="1:8" ht="15.95" customHeight="1" x14ac:dyDescent="0.2">
      <c r="A12" s="625" t="s">
        <v>488</v>
      </c>
      <c r="B12" s="622">
        <v>2080245</v>
      </c>
      <c r="C12" s="623" t="s">
        <v>462</v>
      </c>
      <c r="D12" s="622"/>
      <c r="E12" s="622"/>
      <c r="F12" s="622">
        <v>2080245</v>
      </c>
      <c r="G12" s="624"/>
      <c r="H12" s="672"/>
    </row>
    <row r="13" spans="1:8" ht="15.95" customHeight="1" x14ac:dyDescent="0.2">
      <c r="A13" s="626" t="s">
        <v>513</v>
      </c>
      <c r="B13" s="626">
        <v>2222500</v>
      </c>
      <c r="C13" s="623" t="s">
        <v>462</v>
      </c>
      <c r="D13" s="622"/>
      <c r="E13" s="622"/>
      <c r="F13" s="626">
        <v>2222500</v>
      </c>
      <c r="G13" s="624"/>
      <c r="H13" s="672"/>
    </row>
    <row r="14" spans="1:8" ht="15.95" customHeight="1" x14ac:dyDescent="0.2">
      <c r="A14" s="626" t="s">
        <v>514</v>
      </c>
      <c r="B14" s="626">
        <v>10000000</v>
      </c>
      <c r="C14" s="623" t="s">
        <v>462</v>
      </c>
      <c r="D14" s="622"/>
      <c r="E14" s="622"/>
      <c r="F14" s="626">
        <v>10000000</v>
      </c>
      <c r="G14" s="624"/>
      <c r="H14" s="672"/>
    </row>
    <row r="15" spans="1:8" ht="15.95" customHeight="1" x14ac:dyDescent="0.2">
      <c r="A15" s="627"/>
      <c r="B15" s="626"/>
      <c r="C15" s="623"/>
      <c r="D15" s="622"/>
      <c r="E15" s="622"/>
      <c r="F15" s="622"/>
      <c r="G15" s="624"/>
      <c r="H15" s="672"/>
    </row>
    <row r="16" spans="1:8" ht="15.95" customHeight="1" x14ac:dyDescent="0.2">
      <c r="A16" s="627"/>
      <c r="B16" s="626"/>
      <c r="C16" s="623"/>
      <c r="D16" s="622"/>
      <c r="E16" s="622"/>
      <c r="F16" s="622"/>
      <c r="G16" s="624"/>
      <c r="H16" s="672"/>
    </row>
    <row r="17" spans="1:8" ht="15.95" customHeight="1" x14ac:dyDescent="0.2">
      <c r="A17" s="627"/>
      <c r="B17" s="626"/>
      <c r="C17" s="623"/>
      <c r="D17" s="622"/>
      <c r="E17" s="622"/>
      <c r="F17" s="622"/>
      <c r="G17" s="624"/>
      <c r="H17" s="672"/>
    </row>
    <row r="18" spans="1:8" ht="15.95" customHeight="1" x14ac:dyDescent="0.2">
      <c r="A18" s="627"/>
      <c r="B18" s="626"/>
      <c r="C18" s="623"/>
      <c r="D18" s="622"/>
      <c r="E18" s="622"/>
      <c r="F18" s="622"/>
      <c r="G18" s="624"/>
      <c r="H18" s="672"/>
    </row>
    <row r="19" spans="1:8" ht="15.95" customHeight="1" x14ac:dyDescent="0.2">
      <c r="A19" s="627"/>
      <c r="B19" s="626"/>
      <c r="C19" s="623"/>
      <c r="D19" s="622"/>
      <c r="E19" s="622"/>
      <c r="F19" s="622"/>
      <c r="G19" s="624"/>
      <c r="H19" s="672"/>
    </row>
    <row r="20" spans="1:8" ht="15.95" customHeight="1" x14ac:dyDescent="0.2">
      <c r="A20" s="627"/>
      <c r="B20" s="626"/>
      <c r="C20" s="623"/>
      <c r="D20" s="622"/>
      <c r="E20" s="622"/>
      <c r="F20" s="622"/>
      <c r="G20" s="624"/>
      <c r="H20" s="672"/>
    </row>
    <row r="21" spans="1:8" ht="15.95" customHeight="1" x14ac:dyDescent="0.2">
      <c r="A21" s="626"/>
      <c r="B21" s="626"/>
      <c r="C21" s="623"/>
      <c r="D21" s="622"/>
      <c r="E21" s="622"/>
      <c r="F21" s="622"/>
      <c r="G21" s="624"/>
      <c r="H21" s="672"/>
    </row>
    <row r="22" spans="1:8" ht="15.95" customHeight="1" x14ac:dyDescent="0.2">
      <c r="A22" s="626"/>
      <c r="B22" s="626"/>
      <c r="C22" s="628"/>
      <c r="D22" s="629"/>
      <c r="E22" s="629"/>
      <c r="F22" s="629"/>
      <c r="G22" s="630"/>
      <c r="H22" s="672"/>
    </row>
    <row r="23" spans="1:8" ht="15.95" customHeight="1" x14ac:dyDescent="0.2">
      <c r="A23" s="631"/>
      <c r="B23" s="629"/>
      <c r="C23" s="628"/>
      <c r="D23" s="629"/>
      <c r="E23" s="629"/>
      <c r="F23" s="629"/>
      <c r="G23" s="630"/>
      <c r="H23" s="672"/>
    </row>
    <row r="24" spans="1:8" ht="15.95" customHeight="1" x14ac:dyDescent="0.2">
      <c r="A24" s="631"/>
      <c r="B24" s="629"/>
      <c r="C24" s="628"/>
      <c r="D24" s="629"/>
      <c r="E24" s="629"/>
      <c r="F24" s="629"/>
      <c r="G24" s="630"/>
      <c r="H24" s="672"/>
    </row>
    <row r="25" spans="1:8" ht="15.95" customHeight="1" thickBot="1" x14ac:dyDescent="0.25">
      <c r="A25" s="631"/>
      <c r="B25" s="629"/>
      <c r="C25" s="628"/>
      <c r="D25" s="629"/>
      <c r="E25" s="629"/>
      <c r="F25" s="629"/>
      <c r="G25" s="630">
        <f>B25-D25-F25</f>
        <v>0</v>
      </c>
      <c r="H25" s="672"/>
    </row>
    <row r="26" spans="1:8" s="42" customFormat="1" ht="18" customHeight="1" thickBot="1" x14ac:dyDescent="0.25">
      <c r="A26" s="632" t="s">
        <v>51</v>
      </c>
      <c r="B26" s="633">
        <f>SUM(B5:B25)</f>
        <v>27247936</v>
      </c>
      <c r="C26" s="634"/>
      <c r="D26" s="633">
        <f>SUM(D5:D25)</f>
        <v>0</v>
      </c>
      <c r="E26" s="633">
        <f>SUM(E5:E25)</f>
        <v>21496560</v>
      </c>
      <c r="F26" s="633">
        <f>SUM(F5:F24)</f>
        <v>27247936</v>
      </c>
      <c r="G26" s="635">
        <f>SUM(G5:G25)</f>
        <v>0</v>
      </c>
      <c r="H26" s="672"/>
    </row>
    <row r="27" spans="1:8" x14ac:dyDescent="0.2">
      <c r="H27" s="672"/>
    </row>
    <row r="28" spans="1:8" x14ac:dyDescent="0.2">
      <c r="H28" s="672"/>
    </row>
    <row r="29" spans="1:8" x14ac:dyDescent="0.2">
      <c r="H29" s="672"/>
    </row>
    <row r="30" spans="1:8" x14ac:dyDescent="0.2">
      <c r="H30" s="672"/>
    </row>
    <row r="31" spans="1:8" x14ac:dyDescent="0.2">
      <c r="H31" s="672"/>
    </row>
  </sheetData>
  <mergeCells count="2">
    <mergeCell ref="A1:G1"/>
    <mergeCell ref="H1:H3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88" orientation="landscape" horizontalDpi="300" verticalDpi="300" r:id="rId1"/>
  <headerFooter alignWithMargins="0">
    <oddHeader xml:space="preserve">&amp;R&amp;"Times New Roman CE,Félkövér dőlt"&amp;12 &amp;11 &amp;"Times New Roman CE,Normál"&amp;10
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12</vt:i4>
      </vt:variant>
    </vt:vector>
  </HeadingPairs>
  <TitlesOfParts>
    <vt:vector size="28" baseType="lpstr">
      <vt:lpstr>1.mell. 1 OLDAL</vt:lpstr>
      <vt:lpstr>1.mell. 2 OLDAL</vt:lpstr>
      <vt:lpstr>2.mell 1 OLDAL  </vt:lpstr>
      <vt:lpstr>2.mell 2 OLDAL  </vt:lpstr>
      <vt:lpstr>3.mell.  </vt:lpstr>
      <vt:lpstr>4.mell.</vt:lpstr>
      <vt:lpstr>5.mell.</vt:lpstr>
      <vt:lpstr>6.mell.</vt:lpstr>
      <vt:lpstr>7.mell.</vt:lpstr>
      <vt:lpstr>8. mell.</vt:lpstr>
      <vt:lpstr>9. mell 1 OLDAL</vt:lpstr>
      <vt:lpstr>9. mell 2 OLDAL </vt:lpstr>
      <vt:lpstr>10.mell. 1. OLDAL</vt:lpstr>
      <vt:lpstr>10.mell. 2. OLDAL</vt:lpstr>
      <vt:lpstr>11.mell</vt:lpstr>
      <vt:lpstr>12. mell</vt:lpstr>
      <vt:lpstr>'9. mell 1 OLDAL'!Nyomtatási_cím</vt:lpstr>
      <vt:lpstr>'9. mell 2 OLDAL '!Nyomtatási_cím</vt:lpstr>
      <vt:lpstr>'1.mell. 1 OLDAL'!Nyomtatási_terület</vt:lpstr>
      <vt:lpstr>'1.mell. 2 OLDAL'!Nyomtatási_terület</vt:lpstr>
      <vt:lpstr>'10.mell. 2. OLDAL'!Nyomtatási_terület</vt:lpstr>
      <vt:lpstr>'12. mell'!Nyomtatási_terület</vt:lpstr>
      <vt:lpstr>'2.mell 2 OLDAL  '!Nyomtatási_terület</vt:lpstr>
      <vt:lpstr>'6.mell.'!Nyomtatási_terület</vt:lpstr>
      <vt:lpstr>'7.mell.'!Nyomtatási_terület</vt:lpstr>
      <vt:lpstr>'8. mell.'!Nyomtatási_terület</vt:lpstr>
      <vt:lpstr>'9. mell 1 OLDAL'!Nyomtatási_terület</vt:lpstr>
      <vt:lpstr>'9. mell 2 OLDAL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Dr Nagy Artúr</cp:lastModifiedBy>
  <cp:lastPrinted>2018-05-29T10:05:26Z</cp:lastPrinted>
  <dcterms:created xsi:type="dcterms:W3CDTF">1999-10-30T10:30:45Z</dcterms:created>
  <dcterms:modified xsi:type="dcterms:W3CDTF">2018-05-29T13:11:37Z</dcterms:modified>
</cp:coreProperties>
</file>