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 activeTab="3"/>
  </bookViews>
  <sheets>
    <sheet name="bevetel-kiadás" sheetId="8" r:id="rId1"/>
    <sheet name="központi támogatás" sheetId="1" r:id="rId2"/>
    <sheet name="felújítás" sheetId="5" r:id="rId3"/>
    <sheet name="mérleg közgad tagolasban" sheetId="10" r:id="rId4"/>
  </sheets>
  <calcPr calcId="145621"/>
</workbook>
</file>

<file path=xl/calcChain.xml><?xml version="1.0" encoding="utf-8"?>
<calcChain xmlns="http://schemas.openxmlformats.org/spreadsheetml/2006/main">
  <c r="F14" i="10" l="1"/>
  <c r="F23" i="10" s="1"/>
  <c r="C14" i="10"/>
  <c r="F22" i="10"/>
  <c r="C22" i="10"/>
  <c r="E16" i="5"/>
  <c r="C20" i="1"/>
  <c r="AD204" i="8"/>
  <c r="AD61" i="8"/>
  <c r="AD57" i="8"/>
  <c r="AD176" i="8"/>
  <c r="AD171" i="8"/>
  <c r="AD163" i="8"/>
  <c r="AD150" i="8"/>
  <c r="AD140" i="8"/>
  <c r="AD131" i="8"/>
  <c r="AD123" i="8"/>
  <c r="AD120" i="8"/>
  <c r="AD141" i="8" s="1"/>
  <c r="AD114" i="8"/>
  <c r="AD110" i="8"/>
  <c r="AD115" i="8" s="1"/>
  <c r="AD186" i="8" s="1"/>
  <c r="AD212" i="8" s="1"/>
  <c r="AD80" i="8"/>
  <c r="AD86" i="8" s="1"/>
  <c r="AD51" i="8"/>
  <c r="AD38" i="8"/>
  <c r="AD40" i="8" s="1"/>
  <c r="AD26" i="8"/>
  <c r="AD14" i="8"/>
  <c r="AD20" i="8" s="1"/>
  <c r="AD66" i="8" l="1"/>
  <c r="C23" i="10"/>
  <c r="AD94" i="8"/>
  <c r="AC171" i="8" l="1"/>
  <c r="E22" i="10" l="1"/>
  <c r="B22" i="10"/>
  <c r="E14" i="10"/>
  <c r="E23" i="10" s="1"/>
  <c r="B14" i="10"/>
  <c r="B23" i="10" l="1"/>
  <c r="AC176" i="8"/>
  <c r="AC163" i="8"/>
  <c r="AC150" i="8"/>
  <c r="AC140" i="8"/>
  <c r="AC131" i="8"/>
  <c r="AC123" i="8"/>
  <c r="AC120" i="8"/>
  <c r="AC114" i="8"/>
  <c r="AC110" i="8"/>
  <c r="AC80" i="8"/>
  <c r="AC86" i="8" s="1"/>
  <c r="AC51" i="8"/>
  <c r="AC38" i="8"/>
  <c r="AC40" i="8" s="1"/>
  <c r="AC26" i="8"/>
  <c r="AC14" i="8"/>
  <c r="AC20" i="8" s="1"/>
  <c r="AC66" i="8" l="1"/>
  <c r="AC94" i="8" s="1"/>
  <c r="AC115" i="8"/>
  <c r="AC141" i="8"/>
  <c r="AC186" i="8" l="1"/>
  <c r="AC212" i="8" s="1"/>
  <c r="D16" i="5"/>
  <c r="B20" i="1" l="1"/>
</calcChain>
</file>

<file path=xl/sharedStrings.xml><?xml version="1.0" encoding="utf-8"?>
<sst xmlns="http://schemas.openxmlformats.org/spreadsheetml/2006/main" count="484" uniqueCount="368">
  <si>
    <t>A</t>
  </si>
  <si>
    <t>B</t>
  </si>
  <si>
    <t>C</t>
  </si>
  <si>
    <t>D</t>
  </si>
  <si>
    <t>G</t>
  </si>
  <si>
    <t>Jogcím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</si>
  <si>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</si>
  <si>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</si>
  <si>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</si>
  <si>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</si>
  <si>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</si>
  <si>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</si>
  <si>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</si>
  <si>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</si>
  <si>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</si>
  <si>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</si>
  <si>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</si>
  <si>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</si>
  <si>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</si>
  <si>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</si>
  <si>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1.</t>
  </si>
  <si>
    <t>2.</t>
  </si>
  <si>
    <t>3.</t>
  </si>
  <si>
    <t>4.</t>
  </si>
  <si>
    <t>önkormányzati rendelethez</t>
  </si>
  <si>
    <t>Felhalmozási kiadások</t>
  </si>
  <si>
    <t>ezer Ft</t>
  </si>
  <si>
    <t>Sor-
szám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</si>
  <si>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</si>
  <si>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</si>
  <si>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</si>
  <si>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</si>
  <si>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</si>
  <si>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</si>
  <si>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</si>
  <si>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</si>
  <si>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</si>
  <si>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központosított előirányzatok</t>
  </si>
  <si>
    <t>06</t>
  </si>
  <si>
    <t>Helyi önkormányzatok kiegészítő támogatásai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</si>
  <si>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</si>
  <si>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</si>
  <si>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</si>
  <si>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</si>
  <si>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</si>
  <si>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</si>
  <si>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</si>
  <si>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</si>
  <si>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</si>
  <si>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</si>
  <si>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</si>
  <si>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</si>
  <si>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</si>
  <si>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</si>
  <si>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</si>
  <si>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</si>
  <si>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</si>
  <si>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</si>
  <si>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</si>
  <si>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</si>
  <si>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</si>
  <si>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</si>
  <si>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</si>
  <si>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</si>
  <si>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</si>
  <si>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</si>
  <si>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</si>
  <si>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</si>
  <si>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</si>
  <si>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</si>
  <si>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</si>
  <si>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</si>
  <si>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</si>
  <si>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</si>
  <si>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</si>
  <si>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</si>
  <si>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</si>
  <si>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</si>
  <si>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</si>
  <si>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</si>
  <si>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</si>
  <si>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</si>
  <si>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</si>
  <si>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</si>
  <si>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</si>
  <si>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</si>
  <si>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</si>
  <si>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</si>
  <si>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</si>
  <si>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</si>
  <si>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</si>
  <si>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</si>
  <si>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</si>
  <si>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</si>
  <si>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</si>
  <si>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</si>
  <si>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</si>
  <si>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</si>
  <si>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</si>
  <si>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</si>
  <si>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</si>
  <si>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</si>
  <si>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</si>
  <si>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</si>
  <si>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</si>
  <si>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</si>
  <si>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</si>
  <si>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</si>
  <si>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</si>
  <si>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Kamatbevételek</t>
  </si>
  <si>
    <t>42</t>
  </si>
  <si>
    <t>Egyéb pénzügyi műveletek bevételei</t>
  </si>
  <si>
    <t>43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</si>
  <si>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</si>
  <si>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</si>
  <si>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</si>
  <si>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</si>
  <si>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</si>
  <si>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</si>
  <si>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</si>
  <si>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</si>
  <si>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</si>
  <si>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</si>
  <si>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</si>
  <si>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</si>
  <si>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</si>
  <si>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</si>
  <si>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</si>
  <si>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</si>
  <si>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</si>
  <si>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 xml:space="preserve">Hosszú lejáratú hitelek, kölcsönök felvétele </t>
  </si>
  <si>
    <t>Likviditási célú hitelek, kölcsönök felvétele pénzügyi vállalkozástól</t>
  </si>
  <si>
    <t xml:space="preserve">Rövid lejáratú hitelek, kölcsönök felvétele  </t>
  </si>
  <si>
    <t>Hitel-, kölcsönfelvétel államháztartáson kívülről (=01+02+03)</t>
  </si>
  <si>
    <t>Forgatási célú belföldi értékpapírok beváltása,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</si>
  <si>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</si>
  <si>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</si>
  <si>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</si>
  <si>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</si>
  <si>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</si>
  <si>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</si>
  <si>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</si>
  <si>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</si>
  <si>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</si>
  <si>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</si>
  <si>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</si>
  <si>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</si>
  <si>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>Belföldi finanszírozás bevételei (=04+09+12+…+17)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</si>
  <si>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</si>
  <si>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</si>
  <si>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</si>
  <si>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</si>
  <si>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>Külföldi finanszírozás bevételei (=19+…+22)</t>
  </si>
  <si>
    <t>Adóssághoz nem kapcsolódó származékos ügyletek bevételei</t>
  </si>
  <si>
    <t>Finanszírozási bevételek (=18+23+24)</t>
  </si>
  <si>
    <t xml:space="preserve">Működési bevételek </t>
  </si>
  <si>
    <t xml:space="preserve">Finanszírozási bevételek </t>
  </si>
  <si>
    <t>Bevételek összesen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</si>
  <si>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</si>
  <si>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</si>
  <si>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</si>
  <si>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</si>
  <si>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</si>
  <si>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</si>
  <si>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</si>
  <si>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</si>
  <si>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</si>
  <si>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</si>
  <si>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</si>
  <si>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</si>
  <si>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</si>
  <si>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</si>
  <si>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</si>
  <si>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</si>
  <si>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</si>
  <si>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</si>
  <si>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</si>
  <si>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</si>
  <si>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</si>
  <si>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</si>
  <si>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</si>
  <si>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</si>
  <si>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</si>
  <si>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</si>
  <si>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</si>
  <si>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</si>
  <si>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</si>
  <si>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</si>
  <si>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</si>
  <si>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</si>
  <si>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</si>
  <si>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</si>
  <si>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</si>
  <si>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</si>
  <si>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Reklám- és propagandakiadások</t>
  </si>
  <si>
    <t>Kiküldetések, reklám- és propagandakiadások (=36+37)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</si>
  <si>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</si>
  <si>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</si>
  <si>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</si>
  <si>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</si>
  <si>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</si>
  <si>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</si>
  <si>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</si>
  <si>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</si>
  <si>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</si>
  <si>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</si>
  <si>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</si>
  <si>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</si>
  <si>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</si>
  <si>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</si>
  <si>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</si>
  <si>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</si>
  <si>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</si>
  <si>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</si>
  <si>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</si>
  <si>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</si>
  <si>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</si>
  <si>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</si>
  <si>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</si>
  <si>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</si>
  <si>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</si>
  <si>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</si>
  <si>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</si>
  <si>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</si>
  <si>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56</t>
  </si>
  <si>
    <t>Elvonások és befizetések</t>
  </si>
  <si>
    <t>57</t>
  </si>
  <si>
    <t>Működési célú garancia- és kezességvállalásból származó kifizetés államháztartáson belülre</t>
  </si>
  <si>
    <t>58</t>
  </si>
  <si>
    <t>Működési célú visszatérítendő támogatások, kölcsönök nyújtása államháztartáson belülre</t>
  </si>
  <si>
    <t>59</t>
  </si>
  <si>
    <t>Működési célú visszatérítendő támogatások, kölcsönök törlesztése államháztartáson belülre</t>
  </si>
  <si>
    <t>60</t>
  </si>
  <si>
    <t>Egyéb működési célú támogatások államháztartáson belülre</t>
  </si>
  <si>
    <t>61</t>
  </si>
  <si>
    <t>Működési célú garancia- és kezességvállalásból származó kifizetés államháztartáson kívülre</t>
  </si>
  <si>
    <t>62</t>
  </si>
  <si>
    <t>Működési célú visszatérítendő támogatások, kölcsönök nyújtása államháztartáson kívülre</t>
  </si>
  <si>
    <t>63</t>
  </si>
  <si>
    <t>Árkiegészítések, ártámogatások</t>
  </si>
  <si>
    <t>64</t>
  </si>
  <si>
    <t>Kamattámogatások</t>
  </si>
  <si>
    <t>65</t>
  </si>
  <si>
    <t>Egyéb működési célú támogatások államháztartáson kívülre</t>
  </si>
  <si>
    <t>66</t>
  </si>
  <si>
    <t>Tartalékok</t>
  </si>
  <si>
    <t>67</t>
  </si>
  <si>
    <t>Egyéb működési célú kiadások (=55+…+66)</t>
  </si>
  <si>
    <t>68</t>
  </si>
  <si>
    <t>Immateriális javak beszerzése, létesítése</t>
  </si>
  <si>
    <t>69</t>
  </si>
  <si>
    <t>Ingatlanok beszerzése, létesítése</t>
  </si>
  <si>
    <t>70</t>
  </si>
  <si>
    <t>Informatikai eszközök beszerzése, létesítése</t>
  </si>
  <si>
    <t>71</t>
  </si>
  <si>
    <t>Egyéb tárgyi eszközök beszerzése, létesítése</t>
  </si>
  <si>
    <t>72</t>
  </si>
  <si>
    <t>Részesedések beszerzése</t>
  </si>
  <si>
    <t>73</t>
  </si>
  <si>
    <t>Meglévő részesedések növeléséhez kapcsolódó kiadások</t>
  </si>
  <si>
    <t>74</t>
  </si>
  <si>
    <t>Beruházási célú előzetesen felszámított általános forgalmi adó</t>
  </si>
  <si>
    <t>75</t>
  </si>
  <si>
    <t>Beruházások (=68+…+74)</t>
  </si>
  <si>
    <t>76</t>
  </si>
  <si>
    <t>Ingatlanok felújítása</t>
  </si>
  <si>
    <t>77</t>
  </si>
  <si>
    <t>Informatikai eszközök felújítása</t>
  </si>
  <si>
    <t>78</t>
  </si>
  <si>
    <t xml:space="preserve">Egyéb tárgyi eszközök felújítása </t>
  </si>
  <si>
    <t>79</t>
  </si>
  <si>
    <t>Felújítási célú előzetesen felszámított általános forgalmi adó</t>
  </si>
  <si>
    <t>80</t>
  </si>
  <si>
    <t>Felújítások (=76+...+79)</t>
  </si>
  <si>
    <t>81</t>
  </si>
  <si>
    <t>Felhalmozási célú garancia- és kezességvállalásból származó kifizetés államháztartáson belülre</t>
  </si>
  <si>
    <t>82</t>
  </si>
  <si>
    <t>Felhalmozási célú visszatérítendő támogatások, kölcsönök nyújtása államháztartáson belülre</t>
  </si>
  <si>
    <t>83</t>
  </si>
  <si>
    <t>Felhalmozási célú visszatérítendő támogatások, kölcsönök törlesztése államháztartáson belülre</t>
  </si>
  <si>
    <t>84</t>
  </si>
  <si>
    <t>Egyéb felhalmozási célú támogatások államháztartáson belülre</t>
  </si>
  <si>
    <t>85</t>
  </si>
  <si>
    <t>Felhalmozási célú garancia- és kezességvállalásból származó kifizetés államháztartáson kívülre</t>
  </si>
  <si>
    <t>86</t>
  </si>
  <si>
    <t>Felhalmozási célú visszatérítendő támogatások, kölcsönök nyújtása államháztartáson kívülre</t>
  </si>
  <si>
    <t>87</t>
  </si>
  <si>
    <t>Lakástámogatás</t>
  </si>
  <si>
    <t>88</t>
  </si>
  <si>
    <t xml:space="preserve">Egyéb felhalmozási célú támogatások államháztartáson kívülre </t>
  </si>
  <si>
    <t>89</t>
  </si>
  <si>
    <t>Egyéb felhalmozási célú kiadások (=81+…+88)</t>
  </si>
  <si>
    <t>90</t>
  </si>
  <si>
    <t>Költségvetési kiadások (=19+20+45+54+67+75+80+89)</t>
  </si>
  <si>
    <t xml:space="preserve">Költségvetési kiadások </t>
  </si>
  <si>
    <t xml:space="preserve">Hosszú lejáratú hitelek, kölcsönök törlesztése </t>
  </si>
  <si>
    <t>Likviditási célú hitelek, kölcsönök törlesztése pénzügyi vállalkozásnak</t>
  </si>
  <si>
    <t xml:space="preserve">Rövid lejáratú hitelek, kölcsönök törlesztése </t>
  </si>
  <si>
    <t>Hitel-, kölcsöntörlesztés államháztartáson kívülre (=01+02+03)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</si>
  <si>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</si>
  <si>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</si>
  <si>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</si>
  <si>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</si>
  <si>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értékpapírok kiadásai (=05+…+08)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</si>
  <si>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</si>
  <si>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</si>
  <si>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</si>
  <si>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</si>
  <si>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</si>
  <si>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</si>
  <si>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Belföldi finanszírozás kiadásai (=04+09+…+15)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</si>
  <si>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</si>
  <si>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</si>
  <si>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</si>
  <si>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</si>
  <si>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(=17+…+20)</t>
  </si>
  <si>
    <t>Adóssághoz nem kapcsolódó származékos ügyletek kiadásai</t>
  </si>
  <si>
    <t>Finanszírozási kiadások (=16+21+22)</t>
  </si>
  <si>
    <t xml:space="preserve">Finanszírozási kiadások </t>
  </si>
  <si>
    <t>Kiadások összesen</t>
  </si>
  <si>
    <t>Költségvetési kiadások és költségvetési bevételek összesített egyenlege</t>
  </si>
  <si>
    <t>Döbröce község önkormányzati összevont bevételek és kiadások</t>
  </si>
  <si>
    <t xml:space="preserve">III.1. Egyes jövedelempótló támogatások kiegészítése </t>
  </si>
  <si>
    <t>Működési kiadások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</si>
  <si>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</si>
  <si>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</si>
  <si>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</si>
  <si>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</si>
  <si>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</si>
  <si>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</si>
  <si>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</si>
  <si>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</si>
  <si>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</si>
  <si>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</si>
  <si>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</si>
  <si>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</si>
  <si>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</si>
  <si>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</si>
  <si>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</si>
  <si>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</si>
  <si>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</si>
  <si>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</si>
  <si>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</si>
  <si>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</si>
  <si>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</si>
  <si>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</si>
  <si>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</si>
  <si>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</si>
  <si>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</si>
  <si>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</si>
  <si>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</si>
  <si>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</si>
  <si>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Kimutatás Döbröce község Önkormányzata 
2015. évi központi támogatásainak összegéről</t>
  </si>
  <si>
    <t>Beruházási feladatok célonként</t>
  </si>
  <si>
    <t>Beruházási kiadások</t>
  </si>
  <si>
    <t>Ingatlan vásárlás</t>
  </si>
  <si>
    <t>Gépvásárlás</t>
  </si>
  <si>
    <t>Eredeti</t>
  </si>
  <si>
    <t>Biztosító által fizetett kártérítés</t>
  </si>
  <si>
    <t>Módosított</t>
  </si>
  <si>
    <t>Kiegészító támogatás</t>
  </si>
  <si>
    <t>Falugondnoli autó</t>
  </si>
  <si>
    <t>Részesedés vásárlás</t>
  </si>
  <si>
    <t>Módosítás</t>
  </si>
  <si>
    <t>6. melléket a 4 /2016. (IV.29.)</t>
  </si>
  <si>
    <t>1. melléket a 4 /2016. (IV.29.)</t>
  </si>
  <si>
    <t>2. melléket a 4 /2016. (IV.29.)</t>
  </si>
  <si>
    <t>3. melléket a 4 /2016. (IV.29.)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</si>
</sst>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__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right"/>
    </xf>
    <xf numFmtId="0" fontId="5" fillId="4" borderId="1" xfId="0" applyFont="1" applyFill="1" applyBorder="1"/>
    <xf numFmtId="0" fontId="5" fillId="6" borderId="1" xfId="0" applyFont="1" applyFill="1" applyBorder="1"/>
    <xf numFmtId="0" fontId="6" fillId="8" borderId="1" xfId="0" applyFont="1" applyFill="1" applyBorder="1" applyAlignment="1">
      <alignment wrapText="1"/>
    </xf>
    <xf numFmtId="0" fontId="7" fillId="0" borderId="0" xfId="0" applyFont="1"/>
    <xf numFmtId="0" fontId="0" fillId="8" borderId="1" xfId="0" applyFill="1" applyBorder="1"/>
    <xf numFmtId="0" fontId="8" fillId="6" borderId="1" xfId="0" applyFont="1" applyFill="1" applyBorder="1"/>
    <xf numFmtId="0" fontId="0" fillId="6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9" fillId="0" borderId="0" xfId="1"/>
    <xf numFmtId="0" fontId="10" fillId="0" borderId="0" xfId="1" applyFont="1"/>
    <xf numFmtId="0" fontId="9" fillId="0" borderId="1" xfId="1" applyBorder="1"/>
    <xf numFmtId="0" fontId="10" fillId="5" borderId="1" xfId="1" applyFont="1" applyFill="1" applyBorder="1"/>
    <xf numFmtId="0" fontId="10" fillId="0" borderId="1" xfId="1" applyFont="1" applyBorder="1" applyAlignment="1">
      <alignment horizontal="center"/>
    </xf>
    <xf numFmtId="0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8" fillId="6" borderId="2" xfId="0" applyFont="1" applyFill="1" applyBorder="1" applyAlignment="1"/>
    <xf numFmtId="0" fontId="3" fillId="0" borderId="2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8" borderId="2" xfId="0" quotePrefix="1" applyFont="1" applyFill="1" applyBorder="1" applyAlignment="1">
      <alignment horizontal="center" vertical="center"/>
    </xf>
    <xf numFmtId="0" fontId="1" fillId="8" borderId="3" xfId="0" quotePrefix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0" quotePrefix="1" applyNumberFormat="1" applyFont="1" applyFill="1" applyBorder="1" applyAlignment="1">
      <alignment horizontal="center" vertical="center"/>
    </xf>
    <xf numFmtId="164" fontId="3" fillId="0" borderId="3" xfId="0" quotePrefix="1" applyNumberFormat="1" applyFont="1" applyFill="1" applyBorder="1" applyAlignment="1">
      <alignment horizontal="center" vertical="center"/>
    </xf>
    <xf numFmtId="164" fontId="1" fillId="8" borderId="2" xfId="0" quotePrefix="1" applyNumberFormat="1" applyFont="1" applyFill="1" applyBorder="1" applyAlignment="1">
      <alignment horizontal="center" vertical="center"/>
    </xf>
    <xf numFmtId="164" fontId="1" fillId="8" borderId="3" xfId="0" quotePrefix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2" xfId="1" applyNumberFormat="1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4"/>
  <sheetViews>
    <sheetView topLeftCell="A199" workbookViewId="0">
      <selection activeCell="AC2" sqref="AC2"/>
    </sheetView>
  </sheetViews>
  <sheetFormatPr defaultRowHeight="23.25" customHeight="1" x14ac:dyDescent="0.25"/>
  <cols>
    <col min="1" max="1" width="4.42578125" customWidth="1"/>
    <col min="2" max="2" width="6.7109375" customWidth="1"/>
    <col min="9" max="9" width="5" customWidth="1"/>
    <col min="10" max="10" width="9.140625" hidden="1" customWidth="1"/>
    <col min="11" max="11" width="9" hidden="1" customWidth="1"/>
    <col min="12" max="12" width="1.42578125" hidden="1" customWidth="1"/>
    <col min="13" max="13" width="9.140625" hidden="1" customWidth="1"/>
    <col min="14" max="14" width="0.140625" hidden="1" customWidth="1"/>
    <col min="15" max="21" width="9.140625" hidden="1" customWidth="1"/>
    <col min="22" max="22" width="7.28515625" hidden="1" customWidth="1"/>
    <col min="23" max="28" width="9.140625" hidden="1" customWidth="1"/>
  </cols>
  <sheetData>
    <row r="1" spans="1:30" ht="23.25" customHeight="1" x14ac:dyDescent="0.25">
      <c r="A1" t="s">
        <v>365</v>
      </c>
    </row>
    <row r="2" spans="1:30" ht="23.25" customHeight="1" x14ac:dyDescent="0.25">
      <c r="A2" t="s">
        <v>24</v>
      </c>
    </row>
    <row r="4" spans="1:30" ht="23.25" customHeight="1" x14ac:dyDescent="0.25">
      <c r="A4" s="69" t="s">
        <v>321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30" ht="23.25" customHeight="1" x14ac:dyDescent="0.25">
      <c r="AC5" s="13"/>
      <c r="AD5" s="13"/>
    </row>
    <row r="7" spans="1:30" ht="23.25" customHeight="1" x14ac:dyDescent="0.25">
      <c r="A7" s="65" t="s">
        <v>27</v>
      </c>
      <c r="B7" s="66"/>
      <c r="C7" s="50" t="s">
        <v>155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12" t="s">
        <v>357</v>
      </c>
      <c r="AD7" s="12" t="s">
        <v>359</v>
      </c>
    </row>
    <row r="8" spans="1:30" ht="23.25" customHeight="1" x14ac:dyDescent="0.25">
      <c r="A8" s="32" t="s">
        <v>28</v>
      </c>
      <c r="B8" s="68"/>
      <c r="C8" s="61" t="s">
        <v>29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1">
        <v>5929</v>
      </c>
      <c r="AD8" s="1">
        <v>5932</v>
      </c>
    </row>
    <row r="9" spans="1:30" ht="23.25" customHeight="1" x14ac:dyDescent="0.25">
      <c r="A9" s="32" t="s">
        <v>30</v>
      </c>
      <c r="B9" s="68"/>
      <c r="C9" s="57" t="s">
        <v>31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1"/>
      <c r="AD9" s="1"/>
    </row>
    <row r="10" spans="1:30" ht="23.25" customHeight="1" x14ac:dyDescent="0.25">
      <c r="A10" s="32" t="s">
        <v>32</v>
      </c>
      <c r="B10" s="68"/>
      <c r="C10" s="57" t="s">
        <v>33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1">
        <v>3094</v>
      </c>
      <c r="AD10" s="1">
        <v>3313</v>
      </c>
    </row>
    <row r="11" spans="1:30" ht="23.25" customHeight="1" x14ac:dyDescent="0.25">
      <c r="A11" s="32" t="s">
        <v>34</v>
      </c>
      <c r="B11" s="68"/>
      <c r="C11" s="57" t="s">
        <v>35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1">
        <v>1200</v>
      </c>
      <c r="AD11" s="1">
        <v>1200</v>
      </c>
    </row>
    <row r="12" spans="1:30" ht="23.25" customHeight="1" x14ac:dyDescent="0.25">
      <c r="A12" s="32" t="s">
        <v>36</v>
      </c>
      <c r="B12" s="68"/>
      <c r="C12" s="57" t="s">
        <v>37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1"/>
      <c r="AD12" s="1"/>
    </row>
    <row r="13" spans="1:30" ht="23.25" customHeight="1" x14ac:dyDescent="0.25">
      <c r="A13" s="32" t="s">
        <v>38</v>
      </c>
      <c r="B13" s="68"/>
      <c r="C13" s="57" t="s">
        <v>39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1"/>
      <c r="AD13" s="1">
        <v>252</v>
      </c>
    </row>
    <row r="14" spans="1:30" ht="23.25" customHeight="1" x14ac:dyDescent="0.25">
      <c r="A14" s="35" t="s">
        <v>40</v>
      </c>
      <c r="B14" s="67"/>
      <c r="C14" s="58" t="s">
        <v>41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14">
        <f>SUM(AC8:AC13)</f>
        <v>10223</v>
      </c>
      <c r="AD14" s="14">
        <f>SUM(AD8:AD13)</f>
        <v>10697</v>
      </c>
    </row>
    <row r="15" spans="1:30" ht="23.25" customHeight="1" x14ac:dyDescent="0.25">
      <c r="A15" s="32" t="s">
        <v>42</v>
      </c>
      <c r="B15" s="68"/>
      <c r="C15" s="57" t="s">
        <v>43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1"/>
      <c r="AD15" s="1"/>
    </row>
    <row r="16" spans="1:30" ht="23.25" customHeight="1" x14ac:dyDescent="0.25">
      <c r="A16" s="32" t="s">
        <v>44</v>
      </c>
      <c r="B16" s="68"/>
      <c r="C16" s="57" t="s">
        <v>45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1"/>
      <c r="AD16" s="1"/>
    </row>
    <row r="17" spans="1:30" ht="23.25" customHeight="1" x14ac:dyDescent="0.25">
      <c r="A17" s="32" t="s">
        <v>46</v>
      </c>
      <c r="B17" s="68"/>
      <c r="C17" s="57" t="s">
        <v>47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1"/>
      <c r="AD17" s="1"/>
    </row>
    <row r="18" spans="1:30" ht="23.25" customHeight="1" x14ac:dyDescent="0.25">
      <c r="A18" s="32" t="s">
        <v>48</v>
      </c>
      <c r="B18" s="68"/>
      <c r="C18" s="57" t="s">
        <v>49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1"/>
      <c r="AD18" s="1"/>
    </row>
    <row r="19" spans="1:30" ht="23.25" customHeight="1" x14ac:dyDescent="0.25">
      <c r="A19" s="32" t="s">
        <v>50</v>
      </c>
      <c r="B19" s="68"/>
      <c r="C19" s="57" t="s">
        <v>51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1">
        <v>70</v>
      </c>
      <c r="AD19" s="1">
        <v>2837</v>
      </c>
    </row>
    <row r="20" spans="1:30" ht="23.25" customHeight="1" x14ac:dyDescent="0.25">
      <c r="A20" s="35" t="s">
        <v>52</v>
      </c>
      <c r="B20" s="67"/>
      <c r="C20" s="58" t="s">
        <v>53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4">
        <f t="shared" ref="AC20:AD20" si="0">SUM(AC14+AC19)</f>
        <v>10293</v>
      </c>
      <c r="AD20" s="14">
        <f t="shared" si="0"/>
        <v>13534</v>
      </c>
    </row>
    <row r="21" spans="1:30" ht="23.25" customHeight="1" x14ac:dyDescent="0.25">
      <c r="A21" s="32" t="s">
        <v>54</v>
      </c>
      <c r="B21" s="68"/>
      <c r="C21" s="57" t="s">
        <v>55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1"/>
      <c r="AD21" s="1">
        <v>7990</v>
      </c>
    </row>
    <row r="22" spans="1:30" ht="23.25" customHeight="1" x14ac:dyDescent="0.25">
      <c r="A22" s="32" t="s">
        <v>56</v>
      </c>
      <c r="B22" s="68"/>
      <c r="C22" s="57" t="s">
        <v>57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1"/>
      <c r="AD22" s="1"/>
    </row>
    <row r="23" spans="1:30" ht="23.25" customHeight="1" x14ac:dyDescent="0.25">
      <c r="A23" s="32" t="s">
        <v>58</v>
      </c>
      <c r="B23" s="68"/>
      <c r="C23" s="57" t="s">
        <v>59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1"/>
      <c r="AD23" s="1"/>
    </row>
    <row r="24" spans="1:30" ht="23.25" customHeight="1" x14ac:dyDescent="0.25">
      <c r="A24" s="32" t="s">
        <v>60</v>
      </c>
      <c r="B24" s="68"/>
      <c r="C24" s="57" t="s">
        <v>61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1"/>
      <c r="AD24" s="1"/>
    </row>
    <row r="25" spans="1:30" ht="23.25" customHeight="1" x14ac:dyDescent="0.25">
      <c r="A25" s="32" t="s">
        <v>62</v>
      </c>
      <c r="B25" s="68"/>
      <c r="C25" s="57" t="s">
        <v>63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1"/>
      <c r="AD25" s="1"/>
    </row>
    <row r="26" spans="1:30" ht="23.25" customHeight="1" x14ac:dyDescent="0.25">
      <c r="A26" s="35" t="s">
        <v>64</v>
      </c>
      <c r="B26" s="67"/>
      <c r="C26" s="58" t="s">
        <v>65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14">
        <f>SUM(AC21:AC25)</f>
        <v>0</v>
      </c>
      <c r="AD26" s="14">
        <f>SUM(AD21:AD25)</f>
        <v>7990</v>
      </c>
    </row>
    <row r="27" spans="1:30" ht="23.25" customHeight="1" x14ac:dyDescent="0.25">
      <c r="A27" s="32" t="s">
        <v>66</v>
      </c>
      <c r="B27" s="68"/>
      <c r="C27" s="57" t="s">
        <v>67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1"/>
      <c r="AD27" s="1"/>
    </row>
    <row r="28" spans="1:30" ht="23.25" customHeight="1" x14ac:dyDescent="0.25">
      <c r="A28" s="32" t="s">
        <v>68</v>
      </c>
      <c r="B28" s="68"/>
      <c r="C28" s="57" t="s">
        <v>69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1"/>
      <c r="AD28" s="1"/>
    </row>
    <row r="29" spans="1:30" ht="23.25" customHeight="1" x14ac:dyDescent="0.25">
      <c r="A29" s="35" t="s">
        <v>70</v>
      </c>
      <c r="B29" s="67"/>
      <c r="C29" s="58" t="s">
        <v>71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14"/>
      <c r="AD29" s="14"/>
    </row>
    <row r="30" spans="1:30" ht="23.25" customHeight="1" x14ac:dyDescent="0.25">
      <c r="A30" s="32" t="s">
        <v>72</v>
      </c>
      <c r="B30" s="68"/>
      <c r="C30" s="57" t="s">
        <v>73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1"/>
      <c r="AD30" s="1"/>
    </row>
    <row r="31" spans="1:30" ht="23.25" customHeight="1" x14ac:dyDescent="0.25">
      <c r="A31" s="32" t="s">
        <v>74</v>
      </c>
      <c r="B31" s="68"/>
      <c r="C31" s="57" t="s">
        <v>75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1"/>
      <c r="AD31" s="1"/>
    </row>
    <row r="32" spans="1:30" ht="23.25" customHeight="1" x14ac:dyDescent="0.25">
      <c r="A32" s="32" t="s">
        <v>76</v>
      </c>
      <c r="B32" s="68"/>
      <c r="C32" s="57" t="s">
        <v>77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1">
        <v>250</v>
      </c>
      <c r="AD32" s="1">
        <v>250</v>
      </c>
    </row>
    <row r="33" spans="1:30" ht="23.25" customHeight="1" x14ac:dyDescent="0.25">
      <c r="A33" s="32" t="s">
        <v>78</v>
      </c>
      <c r="B33" s="68"/>
      <c r="C33" s="57" t="s">
        <v>79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1"/>
      <c r="AD33" s="1"/>
    </row>
    <row r="34" spans="1:30" ht="23.25" customHeight="1" x14ac:dyDescent="0.25">
      <c r="A34" s="32" t="s">
        <v>80</v>
      </c>
      <c r="B34" s="68"/>
      <c r="C34" s="57" t="s">
        <v>81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1"/>
      <c r="AD34" s="1"/>
    </row>
    <row r="35" spans="1:30" ht="23.25" customHeight="1" x14ac:dyDescent="0.25">
      <c r="A35" s="32" t="s">
        <v>82</v>
      </c>
      <c r="B35" s="68"/>
      <c r="C35" s="57" t="s">
        <v>83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1"/>
      <c r="AD35" s="1"/>
    </row>
    <row r="36" spans="1:30" ht="23.25" customHeight="1" x14ac:dyDescent="0.25">
      <c r="A36" s="32" t="s">
        <v>84</v>
      </c>
      <c r="B36" s="68"/>
      <c r="C36" s="57" t="s">
        <v>85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1">
        <v>160</v>
      </c>
      <c r="AD36" s="1">
        <v>176</v>
      </c>
    </row>
    <row r="37" spans="1:30" ht="23.25" customHeight="1" x14ac:dyDescent="0.25">
      <c r="A37" s="32" t="s">
        <v>86</v>
      </c>
      <c r="B37" s="68"/>
      <c r="C37" s="57" t="s">
        <v>87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1"/>
      <c r="AD37" s="1"/>
    </row>
    <row r="38" spans="1:30" ht="23.25" customHeight="1" x14ac:dyDescent="0.25">
      <c r="A38" s="35" t="s">
        <v>88</v>
      </c>
      <c r="B38" s="67"/>
      <c r="C38" s="58" t="s">
        <v>89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14">
        <f>SUM(AC30:AC37)</f>
        <v>410</v>
      </c>
      <c r="AD38" s="14">
        <f>SUM(AD30:AD37)</f>
        <v>426</v>
      </c>
    </row>
    <row r="39" spans="1:30" ht="23.25" customHeight="1" x14ac:dyDescent="0.25">
      <c r="A39" s="32" t="s">
        <v>90</v>
      </c>
      <c r="B39" s="68"/>
      <c r="C39" s="57" t="s">
        <v>91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1"/>
      <c r="AD39" s="1">
        <v>1</v>
      </c>
    </row>
    <row r="40" spans="1:30" ht="23.25" customHeight="1" x14ac:dyDescent="0.25">
      <c r="A40" s="35" t="s">
        <v>92</v>
      </c>
      <c r="B40" s="67"/>
      <c r="C40" s="58" t="s">
        <v>93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14">
        <f>SUM(AC38:AC39)</f>
        <v>410</v>
      </c>
      <c r="AD40" s="14">
        <f>SUM(AD38:AD39)</f>
        <v>427</v>
      </c>
    </row>
    <row r="41" spans="1:30" ht="23.25" customHeight="1" x14ac:dyDescent="0.25">
      <c r="A41" s="32" t="s">
        <v>94</v>
      </c>
      <c r="B41" s="68"/>
      <c r="C41" s="38" t="s">
        <v>95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1"/>
      <c r="AD41" s="1"/>
    </row>
    <row r="42" spans="1:30" ht="23.25" customHeight="1" x14ac:dyDescent="0.25">
      <c r="A42" s="32" t="s">
        <v>96</v>
      </c>
      <c r="B42" s="68"/>
      <c r="C42" s="38" t="s">
        <v>97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1">
        <v>4260</v>
      </c>
      <c r="AD42" s="1">
        <v>4260</v>
      </c>
    </row>
    <row r="43" spans="1:30" ht="23.25" customHeight="1" x14ac:dyDescent="0.25">
      <c r="A43" s="32" t="s">
        <v>98</v>
      </c>
      <c r="B43" s="68"/>
      <c r="C43" s="38" t="s">
        <v>99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1"/>
      <c r="AD43" s="1"/>
    </row>
    <row r="44" spans="1:30" ht="23.25" customHeight="1" x14ac:dyDescent="0.25">
      <c r="A44" s="32" t="s">
        <v>100</v>
      </c>
      <c r="B44" s="68"/>
      <c r="C44" s="38" t="s">
        <v>101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1"/>
      <c r="AD44" s="1"/>
    </row>
    <row r="45" spans="1:30" ht="23.25" customHeight="1" x14ac:dyDescent="0.25">
      <c r="A45" s="32" t="s">
        <v>102</v>
      </c>
      <c r="B45" s="68"/>
      <c r="C45" s="38" t="s">
        <v>103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1"/>
      <c r="AD45" s="1"/>
    </row>
    <row r="46" spans="1:30" ht="23.25" customHeight="1" x14ac:dyDescent="0.25">
      <c r="A46" s="32" t="s">
        <v>104</v>
      </c>
      <c r="B46" s="68"/>
      <c r="C46" s="38" t="s">
        <v>105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1"/>
      <c r="AD46" s="1"/>
    </row>
    <row r="47" spans="1:30" ht="23.25" customHeight="1" x14ac:dyDescent="0.25">
      <c r="A47" s="32" t="s">
        <v>106</v>
      </c>
      <c r="B47" s="68"/>
      <c r="C47" s="38" t="s">
        <v>107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1"/>
      <c r="AD47" s="1"/>
    </row>
    <row r="48" spans="1:30" ht="23.25" customHeight="1" x14ac:dyDescent="0.25">
      <c r="A48" s="32" t="s">
        <v>108</v>
      </c>
      <c r="B48" s="68"/>
      <c r="C48" s="38" t="s">
        <v>109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1">
        <v>90</v>
      </c>
      <c r="AD48" s="1">
        <v>90</v>
      </c>
    </row>
    <row r="49" spans="1:30" ht="23.25" customHeight="1" x14ac:dyDescent="0.25">
      <c r="A49" s="32" t="s">
        <v>110</v>
      </c>
      <c r="B49" s="68"/>
      <c r="C49" s="38" t="s">
        <v>111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1"/>
      <c r="AD49" s="1"/>
    </row>
    <row r="50" spans="1:30" ht="23.25" customHeight="1" x14ac:dyDescent="0.25">
      <c r="A50" s="32" t="s">
        <v>112</v>
      </c>
      <c r="B50" s="68"/>
      <c r="C50" s="38" t="s">
        <v>358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1"/>
      <c r="AD50" s="1">
        <v>140</v>
      </c>
    </row>
    <row r="51" spans="1:30" ht="23.25" customHeight="1" x14ac:dyDescent="0.25">
      <c r="A51" s="35" t="s">
        <v>113</v>
      </c>
      <c r="B51" s="67"/>
      <c r="C51" s="39" t="s">
        <v>114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14">
        <f>SUM(AC41:AC50)</f>
        <v>4350</v>
      </c>
      <c r="AD51" s="14">
        <f>SUM(AD41:AD50)</f>
        <v>4490</v>
      </c>
    </row>
    <row r="52" spans="1:30" ht="23.25" customHeight="1" x14ac:dyDescent="0.25">
      <c r="A52" s="32">
        <v>45</v>
      </c>
      <c r="B52" s="33"/>
      <c r="C52" s="38" t="s">
        <v>115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1"/>
      <c r="AD52" s="1"/>
    </row>
    <row r="53" spans="1:30" ht="23.25" customHeight="1" x14ac:dyDescent="0.25">
      <c r="A53" s="32">
        <v>46</v>
      </c>
      <c r="B53" s="33"/>
      <c r="C53" s="38" t="s">
        <v>116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1"/>
      <c r="AD53" s="1"/>
    </row>
    <row r="54" spans="1:30" ht="23.25" customHeight="1" x14ac:dyDescent="0.25">
      <c r="A54" s="32">
        <v>47</v>
      </c>
      <c r="B54" s="33"/>
      <c r="C54" s="38" t="s">
        <v>117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1"/>
      <c r="AD54" s="1">
        <v>3750</v>
      </c>
    </row>
    <row r="55" spans="1:30" ht="23.25" customHeight="1" x14ac:dyDescent="0.25">
      <c r="A55" s="32">
        <v>48</v>
      </c>
      <c r="B55" s="33"/>
      <c r="C55" s="38" t="s">
        <v>118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1"/>
      <c r="AD55" s="1"/>
    </row>
    <row r="56" spans="1:30" ht="23.25" customHeight="1" x14ac:dyDescent="0.25">
      <c r="A56" s="32">
        <v>49</v>
      </c>
      <c r="B56" s="33"/>
      <c r="C56" s="38" t="s">
        <v>119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1"/>
      <c r="AD56" s="1"/>
    </row>
    <row r="57" spans="1:30" ht="23.25" customHeight="1" x14ac:dyDescent="0.25">
      <c r="A57" s="35">
        <v>50</v>
      </c>
      <c r="B57" s="36"/>
      <c r="C57" s="58" t="s">
        <v>120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14"/>
      <c r="AD57" s="14">
        <f>SUM(AD52:AD56)</f>
        <v>3750</v>
      </c>
    </row>
    <row r="58" spans="1:30" ht="23.25" customHeight="1" x14ac:dyDescent="0.25">
      <c r="A58" s="32">
        <v>51</v>
      </c>
      <c r="B58" s="33"/>
      <c r="C58" s="38" t="s">
        <v>121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1"/>
      <c r="AD58" s="1"/>
    </row>
    <row r="59" spans="1:30" ht="23.25" customHeight="1" x14ac:dyDescent="0.25">
      <c r="A59" s="32">
        <v>52</v>
      </c>
      <c r="B59" s="33"/>
      <c r="C59" s="57" t="s">
        <v>122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1"/>
      <c r="AD59" s="1"/>
    </row>
    <row r="60" spans="1:30" ht="23.25" customHeight="1" x14ac:dyDescent="0.25">
      <c r="A60" s="32">
        <v>53</v>
      </c>
      <c r="B60" s="33"/>
      <c r="C60" s="38" t="s">
        <v>123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1"/>
      <c r="AD60" s="1">
        <v>3</v>
      </c>
    </row>
    <row r="61" spans="1:30" ht="23.25" customHeight="1" x14ac:dyDescent="0.25">
      <c r="A61" s="35">
        <v>54</v>
      </c>
      <c r="B61" s="36"/>
      <c r="C61" s="58" t="s">
        <v>124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14"/>
      <c r="AD61" s="14">
        <f>SUM(AD58:AD60)</f>
        <v>3</v>
      </c>
    </row>
    <row r="62" spans="1:30" ht="23.25" customHeight="1" x14ac:dyDescent="0.25">
      <c r="A62" s="32">
        <v>55</v>
      </c>
      <c r="B62" s="33"/>
      <c r="C62" s="38" t="s">
        <v>125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1"/>
      <c r="AD62" s="1"/>
    </row>
    <row r="63" spans="1:30" ht="23.25" customHeight="1" x14ac:dyDescent="0.25">
      <c r="A63" s="32">
        <v>56</v>
      </c>
      <c r="B63" s="33"/>
      <c r="C63" s="57" t="s">
        <v>126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1"/>
      <c r="AD63" s="1"/>
    </row>
    <row r="64" spans="1:30" ht="23.25" customHeight="1" x14ac:dyDescent="0.25">
      <c r="A64" s="32">
        <v>57</v>
      </c>
      <c r="B64" s="33"/>
      <c r="C64" s="38" t="s">
        <v>127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1"/>
      <c r="AD64" s="1"/>
    </row>
    <row r="65" spans="1:30" ht="23.25" customHeight="1" x14ac:dyDescent="0.25">
      <c r="A65" s="35">
        <v>58</v>
      </c>
      <c r="B65" s="36"/>
      <c r="C65" s="58" t="s">
        <v>128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14"/>
      <c r="AD65" s="14"/>
    </row>
    <row r="66" spans="1:30" ht="23.25" customHeight="1" x14ac:dyDescent="0.25">
      <c r="A66" s="35">
        <v>59</v>
      </c>
      <c r="B66" s="36"/>
      <c r="C66" s="39" t="s">
        <v>129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14">
        <f t="shared" ref="AC66" si="1">SUM(AC20+AC26+AC38+AC51)</f>
        <v>15053</v>
      </c>
      <c r="AD66" s="14">
        <f>SUM(AD20+AD26+AD40+AD51+AD57+AD61)</f>
        <v>30194</v>
      </c>
    </row>
    <row r="67" spans="1:30" ht="23.25" customHeight="1" x14ac:dyDescent="0.25">
      <c r="A67" s="65" t="s">
        <v>27</v>
      </c>
      <c r="B67" s="66"/>
      <c r="C67" s="50" t="s">
        <v>156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14"/>
      <c r="AD67" s="14"/>
    </row>
    <row r="68" spans="1:30" ht="23.25" customHeight="1" x14ac:dyDescent="0.25">
      <c r="A68" s="40" t="s">
        <v>20</v>
      </c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1"/>
      <c r="AD68" s="1"/>
    </row>
    <row r="69" spans="1:30" ht="23.25" customHeight="1" x14ac:dyDescent="0.25">
      <c r="A69" s="32" t="s">
        <v>28</v>
      </c>
      <c r="B69" s="33"/>
      <c r="C69" s="34" t="s">
        <v>130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1"/>
      <c r="AD69" s="1"/>
    </row>
    <row r="70" spans="1:30" ht="23.25" customHeight="1" x14ac:dyDescent="0.25">
      <c r="A70" s="32" t="s">
        <v>30</v>
      </c>
      <c r="B70" s="33"/>
      <c r="C70" s="38" t="s">
        <v>131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1"/>
      <c r="AD70" s="1"/>
    </row>
    <row r="71" spans="1:30" ht="23.25" customHeight="1" x14ac:dyDescent="0.25">
      <c r="A71" s="32" t="s">
        <v>32</v>
      </c>
      <c r="B71" s="33"/>
      <c r="C71" s="34" t="s">
        <v>132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1"/>
      <c r="AD71" s="1"/>
    </row>
    <row r="72" spans="1:30" ht="23.25" customHeight="1" x14ac:dyDescent="0.25">
      <c r="A72" s="35" t="s">
        <v>34</v>
      </c>
      <c r="B72" s="36"/>
      <c r="C72" s="39" t="s">
        <v>133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14"/>
      <c r="AD72" s="14"/>
    </row>
    <row r="73" spans="1:30" ht="23.25" customHeight="1" x14ac:dyDescent="0.25">
      <c r="A73" s="32" t="s">
        <v>36</v>
      </c>
      <c r="B73" s="33"/>
      <c r="C73" s="38" t="s">
        <v>134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1"/>
      <c r="AD73" s="1"/>
    </row>
    <row r="74" spans="1:30" ht="23.25" customHeight="1" x14ac:dyDescent="0.25">
      <c r="A74" s="32" t="s">
        <v>38</v>
      </c>
      <c r="B74" s="33"/>
      <c r="C74" s="34" t="s">
        <v>135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1"/>
      <c r="AD74" s="1"/>
    </row>
    <row r="75" spans="1:30" ht="23.25" customHeight="1" x14ac:dyDescent="0.25">
      <c r="A75" s="32" t="s">
        <v>40</v>
      </c>
      <c r="B75" s="33"/>
      <c r="C75" s="38" t="s">
        <v>136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1"/>
      <c r="AD75" s="1"/>
    </row>
    <row r="76" spans="1:30" ht="23.25" customHeight="1" x14ac:dyDescent="0.25">
      <c r="A76" s="32" t="s">
        <v>42</v>
      </c>
      <c r="B76" s="33"/>
      <c r="C76" s="34" t="s">
        <v>137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1"/>
      <c r="AD76" s="1"/>
    </row>
    <row r="77" spans="1:30" ht="23.25" customHeight="1" x14ac:dyDescent="0.25">
      <c r="A77" s="35" t="s">
        <v>44</v>
      </c>
      <c r="B77" s="36"/>
      <c r="C77" s="37" t="s">
        <v>138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14"/>
      <c r="AD77" s="14"/>
    </row>
    <row r="78" spans="1:30" ht="23.25" customHeight="1" x14ac:dyDescent="0.25">
      <c r="A78" s="32" t="s">
        <v>46</v>
      </c>
      <c r="B78" s="33"/>
      <c r="C78" s="57" t="s">
        <v>139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1">
        <v>11143</v>
      </c>
      <c r="AD78" s="1">
        <v>11281</v>
      </c>
    </row>
    <row r="79" spans="1:30" ht="23.25" customHeight="1" x14ac:dyDescent="0.25">
      <c r="A79" s="32" t="s">
        <v>48</v>
      </c>
      <c r="B79" s="33"/>
      <c r="C79" s="57" t="s">
        <v>140</v>
      </c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1"/>
      <c r="AD79" s="1"/>
    </row>
    <row r="80" spans="1:30" ht="23.25" customHeight="1" x14ac:dyDescent="0.25">
      <c r="A80" s="35" t="s">
        <v>50</v>
      </c>
      <c r="B80" s="36"/>
      <c r="C80" s="58" t="s">
        <v>141</v>
      </c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14">
        <f>SUM(AC78:AC79)</f>
        <v>11143</v>
      </c>
      <c r="AD80" s="14">
        <f>SUM(AD78:AD79)</f>
        <v>11281</v>
      </c>
    </row>
    <row r="81" spans="1:30" ht="23.25" customHeight="1" x14ac:dyDescent="0.25">
      <c r="A81" s="32" t="s">
        <v>52</v>
      </c>
      <c r="B81" s="33"/>
      <c r="C81" s="34" t="s">
        <v>142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1"/>
      <c r="AD81" s="1"/>
    </row>
    <row r="82" spans="1:30" ht="23.25" customHeight="1" x14ac:dyDescent="0.25">
      <c r="A82" s="32" t="s">
        <v>54</v>
      </c>
      <c r="B82" s="33"/>
      <c r="C82" s="34" t="s">
        <v>143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1"/>
      <c r="AD82" s="1"/>
    </row>
    <row r="83" spans="1:30" ht="23.25" customHeight="1" x14ac:dyDescent="0.25">
      <c r="A83" s="32" t="s">
        <v>56</v>
      </c>
      <c r="B83" s="33"/>
      <c r="C83" s="34" t="s">
        <v>144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1"/>
      <c r="AD83" s="1"/>
    </row>
    <row r="84" spans="1:30" ht="23.25" customHeight="1" x14ac:dyDescent="0.25">
      <c r="A84" s="32" t="s">
        <v>58</v>
      </c>
      <c r="B84" s="33"/>
      <c r="C84" s="34" t="s">
        <v>145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1"/>
      <c r="AD84" s="1"/>
    </row>
    <row r="85" spans="1:30" ht="23.25" customHeight="1" x14ac:dyDescent="0.25">
      <c r="A85" s="32" t="s">
        <v>60</v>
      </c>
      <c r="B85" s="33"/>
      <c r="C85" s="38" t="s">
        <v>146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1"/>
      <c r="AD85" s="1"/>
    </row>
    <row r="86" spans="1:30" ht="23.25" customHeight="1" x14ac:dyDescent="0.25">
      <c r="A86" s="35" t="s">
        <v>62</v>
      </c>
      <c r="B86" s="36"/>
      <c r="C86" s="39" t="s">
        <v>147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14">
        <f>SUM(AC72+AC77+AC80)</f>
        <v>11143</v>
      </c>
      <c r="AD86" s="14">
        <f>SUM(AD72+AD77+AD80)</f>
        <v>11281</v>
      </c>
    </row>
    <row r="87" spans="1:30" ht="23.25" customHeight="1" x14ac:dyDescent="0.25">
      <c r="A87" s="32" t="s">
        <v>64</v>
      </c>
      <c r="B87" s="33"/>
      <c r="C87" s="38" t="s">
        <v>148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1"/>
      <c r="AD87" s="1"/>
    </row>
    <row r="88" spans="1:30" ht="23.25" customHeight="1" x14ac:dyDescent="0.25">
      <c r="A88" s="32" t="s">
        <v>66</v>
      </c>
      <c r="B88" s="33"/>
      <c r="C88" s="38" t="s">
        <v>149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1"/>
      <c r="AD88" s="1"/>
    </row>
    <row r="89" spans="1:30" ht="23.25" customHeight="1" x14ac:dyDescent="0.25">
      <c r="A89" s="32" t="s">
        <v>68</v>
      </c>
      <c r="B89" s="33"/>
      <c r="C89" s="34" t="s">
        <v>150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1"/>
      <c r="AD89" s="1"/>
    </row>
    <row r="90" spans="1:30" ht="23.25" customHeight="1" x14ac:dyDescent="0.25">
      <c r="A90" s="32" t="s">
        <v>70</v>
      </c>
      <c r="B90" s="33"/>
      <c r="C90" s="34" t="s">
        <v>151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1"/>
      <c r="AD90" s="1"/>
    </row>
    <row r="91" spans="1:30" ht="23.25" customHeight="1" x14ac:dyDescent="0.25">
      <c r="A91" s="35" t="s">
        <v>72</v>
      </c>
      <c r="B91" s="36"/>
      <c r="C91" s="37" t="s">
        <v>152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14"/>
      <c r="AD91" s="14"/>
    </row>
    <row r="92" spans="1:30" ht="23.25" customHeight="1" x14ac:dyDescent="0.25">
      <c r="A92" s="32" t="s">
        <v>74</v>
      </c>
      <c r="B92" s="33"/>
      <c r="C92" s="38" t="s">
        <v>153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1"/>
      <c r="AD92" s="1"/>
    </row>
    <row r="93" spans="1:30" ht="23.25" customHeight="1" x14ac:dyDescent="0.25">
      <c r="A93" s="35" t="s">
        <v>76</v>
      </c>
      <c r="B93" s="36"/>
      <c r="C93" s="37" t="s">
        <v>154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14"/>
      <c r="AD93" s="14"/>
    </row>
    <row r="94" spans="1:30" ht="23.25" customHeight="1" x14ac:dyDescent="0.25">
      <c r="A94" s="29" t="s">
        <v>157</v>
      </c>
      <c r="B94" s="30"/>
      <c r="C94" s="31"/>
      <c r="D94" s="29"/>
      <c r="E94" s="29"/>
      <c r="F94" s="29"/>
      <c r="G94" s="29"/>
      <c r="H94" s="29"/>
      <c r="I94" s="29"/>
      <c r="J94" s="29"/>
      <c r="K94" s="3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1">
        <f>SUM(AC66+AC86)</f>
        <v>26196</v>
      </c>
      <c r="AD94" s="11">
        <f>SUM(AD66+AD86)</f>
        <v>41475</v>
      </c>
    </row>
    <row r="95" spans="1:30" ht="23.25" customHeight="1" x14ac:dyDescent="0.25">
      <c r="A95" s="63" t="s">
        <v>27</v>
      </c>
      <c r="B95" s="64"/>
      <c r="C95" s="50" t="s">
        <v>294</v>
      </c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14"/>
      <c r="AD95" s="14"/>
    </row>
    <row r="96" spans="1:30" ht="23.25" customHeight="1" x14ac:dyDescent="0.25">
      <c r="A96" s="40" t="s">
        <v>20</v>
      </c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1"/>
      <c r="AD96" s="1"/>
    </row>
    <row r="97" spans="1:30" ht="23.25" customHeight="1" x14ac:dyDescent="0.25">
      <c r="A97" s="43" t="s">
        <v>28</v>
      </c>
      <c r="B97" s="44"/>
      <c r="C97" s="62" t="s">
        <v>158</v>
      </c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1">
        <v>2254</v>
      </c>
      <c r="AD97" s="1">
        <v>4538</v>
      </c>
    </row>
    <row r="98" spans="1:30" ht="23.25" customHeight="1" x14ac:dyDescent="0.25">
      <c r="A98" s="43" t="s">
        <v>30</v>
      </c>
      <c r="B98" s="44"/>
      <c r="C98" s="62" t="s">
        <v>159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1"/>
      <c r="AD98" s="1"/>
    </row>
    <row r="99" spans="1:30" ht="23.25" customHeight="1" x14ac:dyDescent="0.25">
      <c r="A99" s="43" t="s">
        <v>32</v>
      </c>
      <c r="B99" s="44"/>
      <c r="C99" s="62" t="s">
        <v>160</v>
      </c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1"/>
      <c r="AD99" s="1"/>
    </row>
    <row r="100" spans="1:30" ht="23.25" customHeight="1" x14ac:dyDescent="0.25">
      <c r="A100" s="43" t="s">
        <v>34</v>
      </c>
      <c r="B100" s="44"/>
      <c r="C100" s="61" t="s">
        <v>161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1"/>
      <c r="AD100" s="1"/>
    </row>
    <row r="101" spans="1:30" ht="23.25" customHeight="1" x14ac:dyDescent="0.25">
      <c r="A101" s="43" t="s">
        <v>36</v>
      </c>
      <c r="B101" s="44"/>
      <c r="C101" s="61" t="s">
        <v>162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  <c r="AD101" s="1"/>
    </row>
    <row r="102" spans="1:30" ht="23.25" customHeight="1" x14ac:dyDescent="0.25">
      <c r="A102" s="43" t="s">
        <v>38</v>
      </c>
      <c r="B102" s="44"/>
      <c r="C102" s="61" t="s">
        <v>163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1"/>
      <c r="AD102" s="1"/>
    </row>
    <row r="103" spans="1:30" ht="23.25" customHeight="1" x14ac:dyDescent="0.25">
      <c r="A103" s="43" t="s">
        <v>40</v>
      </c>
      <c r="B103" s="44"/>
      <c r="C103" s="61" t="s">
        <v>164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1">
        <v>96</v>
      </c>
      <c r="AD103" s="1">
        <v>96</v>
      </c>
    </row>
    <row r="104" spans="1:30" ht="23.25" customHeight="1" x14ac:dyDescent="0.25">
      <c r="A104" s="43" t="s">
        <v>42</v>
      </c>
      <c r="B104" s="44"/>
      <c r="C104" s="61" t="s">
        <v>165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1"/>
      <c r="AD104" s="1"/>
    </row>
    <row r="105" spans="1:30" ht="23.25" customHeight="1" x14ac:dyDescent="0.25">
      <c r="A105" s="43" t="s">
        <v>44</v>
      </c>
      <c r="B105" s="44"/>
      <c r="C105" s="57" t="s">
        <v>166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1"/>
      <c r="AD105" s="1"/>
    </row>
    <row r="106" spans="1:30" ht="23.25" customHeight="1" x14ac:dyDescent="0.25">
      <c r="A106" s="43" t="s">
        <v>46</v>
      </c>
      <c r="B106" s="44"/>
      <c r="C106" s="57" t="s">
        <v>167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1"/>
      <c r="AD106" s="1"/>
    </row>
    <row r="107" spans="1:30" ht="23.25" customHeight="1" x14ac:dyDescent="0.25">
      <c r="A107" s="43" t="s">
        <v>48</v>
      </c>
      <c r="B107" s="44"/>
      <c r="C107" s="57" t="s">
        <v>168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1"/>
      <c r="AD107" s="1"/>
    </row>
    <row r="108" spans="1:30" ht="23.25" customHeight="1" x14ac:dyDescent="0.25">
      <c r="A108" s="43" t="s">
        <v>50</v>
      </c>
      <c r="B108" s="44"/>
      <c r="C108" s="57" t="s">
        <v>169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1"/>
      <c r="AD108" s="1"/>
    </row>
    <row r="109" spans="1:30" ht="23.25" customHeight="1" x14ac:dyDescent="0.25">
      <c r="A109" s="43" t="s">
        <v>52</v>
      </c>
      <c r="B109" s="44"/>
      <c r="C109" s="57" t="s">
        <v>170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1"/>
      <c r="AD109" s="1">
        <v>28</v>
      </c>
    </row>
    <row r="110" spans="1:30" ht="23.25" customHeight="1" x14ac:dyDescent="0.25">
      <c r="A110" s="45" t="s">
        <v>54</v>
      </c>
      <c r="B110" s="46"/>
      <c r="C110" s="60" t="s">
        <v>171</v>
      </c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14">
        <f>SUM(AC96:AC109)</f>
        <v>2350</v>
      </c>
      <c r="AD110" s="14">
        <f>SUM(AD96:AD109)</f>
        <v>4662</v>
      </c>
    </row>
    <row r="111" spans="1:30" ht="23.25" customHeight="1" x14ac:dyDescent="0.25">
      <c r="A111" s="43" t="s">
        <v>56</v>
      </c>
      <c r="B111" s="44"/>
      <c r="C111" s="57" t="s">
        <v>172</v>
      </c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1">
        <v>2021</v>
      </c>
      <c r="AD111" s="1">
        <v>2297</v>
      </c>
    </row>
    <row r="112" spans="1:30" ht="23.25" customHeight="1" x14ac:dyDescent="0.25">
      <c r="A112" s="43" t="s">
        <v>58</v>
      </c>
      <c r="B112" s="44"/>
      <c r="C112" s="57" t="s">
        <v>173</v>
      </c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1"/>
      <c r="AD112" s="1"/>
    </row>
    <row r="113" spans="1:30" ht="23.25" customHeight="1" x14ac:dyDescent="0.25">
      <c r="A113" s="43" t="s">
        <v>60</v>
      </c>
      <c r="B113" s="44"/>
      <c r="C113" s="53" t="s">
        <v>174</v>
      </c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1"/>
      <c r="AD113" s="1"/>
    </row>
    <row r="114" spans="1:30" ht="23.25" customHeight="1" x14ac:dyDescent="0.25">
      <c r="A114" s="45" t="s">
        <v>62</v>
      </c>
      <c r="B114" s="46"/>
      <c r="C114" s="58" t="s">
        <v>175</v>
      </c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14">
        <f>SUM(AC111:AC113)</f>
        <v>2021</v>
      </c>
      <c r="AD114" s="14">
        <f>SUM(AD111:AD113)</f>
        <v>2297</v>
      </c>
    </row>
    <row r="115" spans="1:30" ht="23.25" customHeight="1" x14ac:dyDescent="0.25">
      <c r="A115" s="45" t="s">
        <v>64</v>
      </c>
      <c r="B115" s="46"/>
      <c r="C115" s="60" t="s">
        <v>176</v>
      </c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14">
        <f>SUM(AC110+AC114)</f>
        <v>4371</v>
      </c>
      <c r="AD115" s="14">
        <f>SUM(AD110+AD114)</f>
        <v>6959</v>
      </c>
    </row>
    <row r="116" spans="1:30" ht="23.25" customHeight="1" x14ac:dyDescent="0.25">
      <c r="A116" s="45" t="s">
        <v>66</v>
      </c>
      <c r="B116" s="46"/>
      <c r="C116" s="58" t="s">
        <v>177</v>
      </c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14">
        <v>1127</v>
      </c>
      <c r="AD116" s="14">
        <v>1596</v>
      </c>
    </row>
    <row r="117" spans="1:30" ht="23.25" customHeight="1" x14ac:dyDescent="0.25">
      <c r="A117" s="43" t="s">
        <v>68</v>
      </c>
      <c r="B117" s="44"/>
      <c r="C117" s="57" t="s">
        <v>178</v>
      </c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1"/>
      <c r="AD117" s="1"/>
    </row>
    <row r="118" spans="1:30" ht="23.25" customHeight="1" x14ac:dyDescent="0.25">
      <c r="A118" s="43" t="s">
        <v>70</v>
      </c>
      <c r="B118" s="44"/>
      <c r="C118" s="57" t="s">
        <v>179</v>
      </c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1">
        <v>971</v>
      </c>
      <c r="AD118" s="1">
        <v>1374</v>
      </c>
    </row>
    <row r="119" spans="1:30" ht="23.25" customHeight="1" x14ac:dyDescent="0.25">
      <c r="A119" s="43" t="s">
        <v>72</v>
      </c>
      <c r="B119" s="44"/>
      <c r="C119" s="57" t="s">
        <v>180</v>
      </c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1"/>
      <c r="AD119" s="1"/>
    </row>
    <row r="120" spans="1:30" ht="23.25" customHeight="1" x14ac:dyDescent="0.25">
      <c r="A120" s="45" t="s">
        <v>74</v>
      </c>
      <c r="B120" s="46"/>
      <c r="C120" s="58" t="s">
        <v>181</v>
      </c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14">
        <f>SUM(AC117:AC119)</f>
        <v>971</v>
      </c>
      <c r="AD120" s="14">
        <f>SUM(AD117:AD119)</f>
        <v>1374</v>
      </c>
    </row>
    <row r="121" spans="1:30" ht="23.25" customHeight="1" x14ac:dyDescent="0.25">
      <c r="A121" s="43" t="s">
        <v>76</v>
      </c>
      <c r="B121" s="44"/>
      <c r="C121" s="57" t="s">
        <v>182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1"/>
      <c r="AD121" s="1"/>
    </row>
    <row r="122" spans="1:30" ht="23.25" customHeight="1" x14ac:dyDescent="0.25">
      <c r="A122" s="43" t="s">
        <v>78</v>
      </c>
      <c r="B122" s="44"/>
      <c r="C122" s="57" t="s">
        <v>183</v>
      </c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1">
        <v>80</v>
      </c>
      <c r="AD122" s="1">
        <v>92</v>
      </c>
    </row>
    <row r="123" spans="1:30" ht="23.25" customHeight="1" x14ac:dyDescent="0.25">
      <c r="A123" s="45" t="s">
        <v>80</v>
      </c>
      <c r="B123" s="46"/>
      <c r="C123" s="58" t="s">
        <v>184</v>
      </c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14">
        <f>SUM(AC121:AC122)</f>
        <v>80</v>
      </c>
      <c r="AD123" s="14">
        <f>SUM(AD121:AD122)</f>
        <v>92</v>
      </c>
    </row>
    <row r="124" spans="1:30" ht="23.25" customHeight="1" x14ac:dyDescent="0.25">
      <c r="A124" s="43" t="s">
        <v>82</v>
      </c>
      <c r="B124" s="44"/>
      <c r="C124" s="57" t="s">
        <v>185</v>
      </c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1">
        <v>1115</v>
      </c>
      <c r="AD124" s="1">
        <v>872</v>
      </c>
    </row>
    <row r="125" spans="1:30" ht="23.25" customHeight="1" x14ac:dyDescent="0.25">
      <c r="A125" s="43" t="s">
        <v>84</v>
      </c>
      <c r="B125" s="44"/>
      <c r="C125" s="57" t="s">
        <v>186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1"/>
      <c r="AD125" s="1"/>
    </row>
    <row r="126" spans="1:30" ht="23.25" customHeight="1" x14ac:dyDescent="0.25">
      <c r="A126" s="43" t="s">
        <v>86</v>
      </c>
      <c r="B126" s="44"/>
      <c r="C126" s="57" t="s">
        <v>187</v>
      </c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1"/>
      <c r="AD126" s="1"/>
    </row>
    <row r="127" spans="1:30" ht="23.25" customHeight="1" x14ac:dyDescent="0.25">
      <c r="A127" s="43" t="s">
        <v>88</v>
      </c>
      <c r="B127" s="44"/>
      <c r="C127" s="57" t="s">
        <v>188</v>
      </c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1">
        <v>4997</v>
      </c>
      <c r="AD127" s="1">
        <v>4962</v>
      </c>
    </row>
    <row r="128" spans="1:30" ht="23.25" customHeight="1" x14ac:dyDescent="0.25">
      <c r="A128" s="43" t="s">
        <v>90</v>
      </c>
      <c r="B128" s="44"/>
      <c r="C128" s="59" t="s">
        <v>189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1"/>
      <c r="AD128" s="1"/>
    </row>
    <row r="129" spans="1:30" ht="23.25" customHeight="1" x14ac:dyDescent="0.25">
      <c r="A129" s="43" t="s">
        <v>92</v>
      </c>
      <c r="B129" s="44"/>
      <c r="C129" s="53" t="s">
        <v>190</v>
      </c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1"/>
      <c r="AD129" s="1"/>
    </row>
    <row r="130" spans="1:30" ht="23.25" customHeight="1" x14ac:dyDescent="0.25">
      <c r="A130" s="43" t="s">
        <v>94</v>
      </c>
      <c r="B130" s="44"/>
      <c r="C130" s="57" t="s">
        <v>191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1">
        <v>123</v>
      </c>
      <c r="AD130" s="1">
        <v>861</v>
      </c>
    </row>
    <row r="131" spans="1:30" ht="23.25" customHeight="1" x14ac:dyDescent="0.25">
      <c r="A131" s="45" t="s">
        <v>96</v>
      </c>
      <c r="B131" s="46"/>
      <c r="C131" s="58" t="s">
        <v>192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14">
        <f>SUM(AC124:AC130)</f>
        <v>6235</v>
      </c>
      <c r="AD131" s="14">
        <f>SUM(AD124:AD130)</f>
        <v>6695</v>
      </c>
    </row>
    <row r="132" spans="1:30" ht="23.25" customHeight="1" x14ac:dyDescent="0.25">
      <c r="A132" s="43" t="s">
        <v>98</v>
      </c>
      <c r="B132" s="44"/>
      <c r="C132" s="57" t="s">
        <v>193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1"/>
      <c r="AD132" s="1"/>
    </row>
    <row r="133" spans="1:30" ht="23.25" customHeight="1" x14ac:dyDescent="0.25">
      <c r="A133" s="43" t="s">
        <v>100</v>
      </c>
      <c r="B133" s="44"/>
      <c r="C133" s="57" t="s">
        <v>194</v>
      </c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1"/>
      <c r="AD133" s="1"/>
    </row>
    <row r="134" spans="1:30" ht="23.25" customHeight="1" x14ac:dyDescent="0.25">
      <c r="A134" s="45" t="s">
        <v>102</v>
      </c>
      <c r="B134" s="46"/>
      <c r="C134" s="58" t="s">
        <v>195</v>
      </c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14"/>
      <c r="AD134" s="14"/>
    </row>
    <row r="135" spans="1:30" ht="23.25" customHeight="1" x14ac:dyDescent="0.25">
      <c r="A135" s="43" t="s">
        <v>104</v>
      </c>
      <c r="B135" s="44"/>
      <c r="C135" s="57" t="s">
        <v>196</v>
      </c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1">
        <v>2197</v>
      </c>
      <c r="AD135" s="1">
        <v>1119</v>
      </c>
    </row>
    <row r="136" spans="1:30" ht="23.25" customHeight="1" x14ac:dyDescent="0.25">
      <c r="A136" s="43" t="s">
        <v>106</v>
      </c>
      <c r="B136" s="44"/>
      <c r="C136" s="57" t="s">
        <v>197</v>
      </c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1"/>
      <c r="AD136" s="1"/>
    </row>
    <row r="137" spans="1:30" ht="23.25" customHeight="1" x14ac:dyDescent="0.25">
      <c r="A137" s="43" t="s">
        <v>108</v>
      </c>
      <c r="B137" s="44"/>
      <c r="C137" s="57" t="s">
        <v>198</v>
      </c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1"/>
      <c r="AD137" s="1">
        <v>2</v>
      </c>
    </row>
    <row r="138" spans="1:30" ht="23.25" customHeight="1" x14ac:dyDescent="0.25">
      <c r="A138" s="43" t="s">
        <v>110</v>
      </c>
      <c r="B138" s="44"/>
      <c r="C138" s="57" t="s">
        <v>199</v>
      </c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1"/>
      <c r="AD138" s="1"/>
    </row>
    <row r="139" spans="1:30" ht="23.25" customHeight="1" x14ac:dyDescent="0.25">
      <c r="A139" s="43" t="s">
        <v>112</v>
      </c>
      <c r="B139" s="44"/>
      <c r="C139" s="57" t="s">
        <v>200</v>
      </c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1"/>
      <c r="AD139" s="1">
        <v>25</v>
      </c>
    </row>
    <row r="140" spans="1:30" ht="23.25" customHeight="1" x14ac:dyDescent="0.25">
      <c r="A140" s="45" t="s">
        <v>113</v>
      </c>
      <c r="B140" s="46"/>
      <c r="C140" s="58" t="s">
        <v>201</v>
      </c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14">
        <f>SUM(AC135:AC139)</f>
        <v>2197</v>
      </c>
      <c r="AD140" s="14">
        <f>SUM(AD135:AD139)</f>
        <v>1146</v>
      </c>
    </row>
    <row r="141" spans="1:30" ht="23.25" customHeight="1" x14ac:dyDescent="0.25">
      <c r="A141" s="45" t="s">
        <v>202</v>
      </c>
      <c r="B141" s="46"/>
      <c r="C141" s="58" t="s">
        <v>203</v>
      </c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14">
        <f>SUM(AC120+AC123+AC131+AC140)</f>
        <v>9483</v>
      </c>
      <c r="AD141" s="14">
        <f>SUM(AD120+AD123+AD131+AD140)</f>
        <v>9307</v>
      </c>
    </row>
    <row r="142" spans="1:30" ht="23.25" customHeight="1" x14ac:dyDescent="0.25">
      <c r="A142" s="43" t="s">
        <v>204</v>
      </c>
      <c r="B142" s="44"/>
      <c r="C142" s="38" t="s">
        <v>205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1"/>
      <c r="AD142" s="1"/>
    </row>
    <row r="143" spans="1:30" ht="23.25" customHeight="1" x14ac:dyDescent="0.25">
      <c r="A143" s="43" t="s">
        <v>206</v>
      </c>
      <c r="B143" s="44"/>
      <c r="C143" s="38" t="s">
        <v>207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1"/>
      <c r="AD143" s="1">
        <v>70</v>
      </c>
    </row>
    <row r="144" spans="1:30" ht="23.25" customHeight="1" x14ac:dyDescent="0.25">
      <c r="A144" s="43" t="s">
        <v>208</v>
      </c>
      <c r="B144" s="44"/>
      <c r="C144" s="56" t="s">
        <v>209</v>
      </c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1"/>
      <c r="AD144" s="1"/>
    </row>
    <row r="145" spans="1:30" ht="23.25" customHeight="1" x14ac:dyDescent="0.25">
      <c r="A145" s="43" t="s">
        <v>210</v>
      </c>
      <c r="B145" s="44"/>
      <c r="C145" s="56" t="s">
        <v>211</v>
      </c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1"/>
      <c r="AD145" s="1"/>
    </row>
    <row r="146" spans="1:30" ht="23.25" customHeight="1" x14ac:dyDescent="0.25">
      <c r="A146" s="43" t="s">
        <v>212</v>
      </c>
      <c r="B146" s="44"/>
      <c r="C146" s="56" t="s">
        <v>213</v>
      </c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1">
        <v>91</v>
      </c>
      <c r="AD146" s="1">
        <v>163</v>
      </c>
    </row>
    <row r="147" spans="1:30" ht="23.25" customHeight="1" x14ac:dyDescent="0.25">
      <c r="A147" s="43" t="s">
        <v>214</v>
      </c>
      <c r="B147" s="44"/>
      <c r="C147" s="38" t="s">
        <v>215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1">
        <v>177</v>
      </c>
      <c r="AD147" s="1">
        <v>208</v>
      </c>
    </row>
    <row r="148" spans="1:30" ht="23.25" customHeight="1" x14ac:dyDescent="0.25">
      <c r="A148" s="43" t="s">
        <v>216</v>
      </c>
      <c r="B148" s="44"/>
      <c r="C148" s="38" t="s">
        <v>217</v>
      </c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1"/>
      <c r="AD148" s="1"/>
    </row>
    <row r="149" spans="1:30" ht="23.25" customHeight="1" x14ac:dyDescent="0.25">
      <c r="A149" s="43" t="s">
        <v>218</v>
      </c>
      <c r="B149" s="44"/>
      <c r="C149" s="38" t="s">
        <v>219</v>
      </c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1">
        <v>585</v>
      </c>
      <c r="AD149" s="1">
        <v>702</v>
      </c>
    </row>
    <row r="150" spans="1:30" ht="23.25" customHeight="1" x14ac:dyDescent="0.25">
      <c r="A150" s="45" t="s">
        <v>220</v>
      </c>
      <c r="B150" s="46"/>
      <c r="C150" s="39" t="s">
        <v>221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14">
        <f>SUM(AC142:AC149)</f>
        <v>853</v>
      </c>
      <c r="AD150" s="14">
        <f>SUM(AD142:AD149)</f>
        <v>1143</v>
      </c>
    </row>
    <row r="151" spans="1:30" ht="23.25" customHeight="1" x14ac:dyDescent="0.25">
      <c r="A151" s="43" t="s">
        <v>222</v>
      </c>
      <c r="B151" s="44"/>
      <c r="C151" s="55" t="s">
        <v>223</v>
      </c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1"/>
      <c r="AD151" s="1"/>
    </row>
    <row r="152" spans="1:30" ht="23.25" customHeight="1" x14ac:dyDescent="0.25">
      <c r="A152" s="43" t="s">
        <v>224</v>
      </c>
      <c r="B152" s="44"/>
      <c r="C152" s="55" t="s">
        <v>225</v>
      </c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1"/>
      <c r="AD152" s="1"/>
    </row>
    <row r="153" spans="1:30" ht="23.25" customHeight="1" x14ac:dyDescent="0.25">
      <c r="A153" s="43" t="s">
        <v>226</v>
      </c>
      <c r="B153" s="44"/>
      <c r="C153" s="55" t="s">
        <v>227</v>
      </c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1"/>
      <c r="AD153" s="1"/>
    </row>
    <row r="154" spans="1:30" ht="23.25" customHeight="1" x14ac:dyDescent="0.25">
      <c r="A154" s="43" t="s">
        <v>228</v>
      </c>
      <c r="B154" s="44"/>
      <c r="C154" s="55" t="s">
        <v>229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1"/>
      <c r="AD154" s="1"/>
    </row>
    <row r="155" spans="1:30" ht="23.25" customHeight="1" x14ac:dyDescent="0.25">
      <c r="A155" s="43" t="s">
        <v>230</v>
      </c>
      <c r="B155" s="44"/>
      <c r="C155" s="55" t="s">
        <v>231</v>
      </c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1"/>
      <c r="AD155" s="1"/>
    </row>
    <row r="156" spans="1:30" ht="23.25" customHeight="1" x14ac:dyDescent="0.25">
      <c r="A156" s="43" t="s">
        <v>232</v>
      </c>
      <c r="B156" s="44"/>
      <c r="C156" s="55" t="s">
        <v>233</v>
      </c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1">
        <v>97</v>
      </c>
      <c r="AD156" s="1">
        <v>103</v>
      </c>
    </row>
    <row r="157" spans="1:30" ht="23.25" customHeight="1" x14ac:dyDescent="0.25">
      <c r="A157" s="43" t="s">
        <v>234</v>
      </c>
      <c r="B157" s="44"/>
      <c r="C157" s="55" t="s">
        <v>235</v>
      </c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1"/>
      <c r="AD157" s="1"/>
    </row>
    <row r="158" spans="1:30" ht="23.25" customHeight="1" x14ac:dyDescent="0.25">
      <c r="A158" s="43" t="s">
        <v>236</v>
      </c>
      <c r="B158" s="44"/>
      <c r="C158" s="55" t="s">
        <v>237</v>
      </c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1"/>
      <c r="AD158" s="1"/>
    </row>
    <row r="159" spans="1:30" ht="23.25" customHeight="1" x14ac:dyDescent="0.25">
      <c r="A159" s="43" t="s">
        <v>238</v>
      </c>
      <c r="B159" s="44"/>
      <c r="C159" s="55" t="s">
        <v>239</v>
      </c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1"/>
      <c r="AD159" s="1"/>
    </row>
    <row r="160" spans="1:30" ht="23.25" customHeight="1" x14ac:dyDescent="0.25">
      <c r="A160" s="43" t="s">
        <v>240</v>
      </c>
      <c r="B160" s="44"/>
      <c r="C160" s="54" t="s">
        <v>241</v>
      </c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1"/>
      <c r="AD160" s="1"/>
    </row>
    <row r="161" spans="1:30" ht="23.25" customHeight="1" x14ac:dyDescent="0.25">
      <c r="A161" s="43" t="s">
        <v>242</v>
      </c>
      <c r="B161" s="44"/>
      <c r="C161" s="55" t="s">
        <v>243</v>
      </c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1">
        <v>384</v>
      </c>
      <c r="AD161" s="1">
        <v>378</v>
      </c>
    </row>
    <row r="162" spans="1:30" ht="23.25" customHeight="1" x14ac:dyDescent="0.25">
      <c r="A162" s="43" t="s">
        <v>244</v>
      </c>
      <c r="B162" s="44"/>
      <c r="C162" s="54" t="s">
        <v>245</v>
      </c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1">
        <v>5381</v>
      </c>
      <c r="AD162" s="1">
        <v>5381</v>
      </c>
    </row>
    <row r="163" spans="1:30" ht="23.25" customHeight="1" x14ac:dyDescent="0.25">
      <c r="A163" s="45" t="s">
        <v>246</v>
      </c>
      <c r="B163" s="46"/>
      <c r="C163" s="39" t="s">
        <v>247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14">
        <f>SUM(AC151:AC162)</f>
        <v>5862</v>
      </c>
      <c r="AD163" s="14">
        <f>SUM(AD151:AD162)</f>
        <v>5862</v>
      </c>
    </row>
    <row r="164" spans="1:30" ht="23.25" customHeight="1" x14ac:dyDescent="0.25">
      <c r="A164" s="43" t="s">
        <v>248</v>
      </c>
      <c r="B164" s="44"/>
      <c r="C164" s="52" t="s">
        <v>249</v>
      </c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1"/>
      <c r="AD164" s="1"/>
    </row>
    <row r="165" spans="1:30" ht="23.25" customHeight="1" x14ac:dyDescent="0.25">
      <c r="A165" s="43" t="s">
        <v>250</v>
      </c>
      <c r="B165" s="44"/>
      <c r="C165" s="52" t="s">
        <v>251</v>
      </c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1">
        <v>3000</v>
      </c>
      <c r="AD165" s="1">
        <v>4000</v>
      </c>
    </row>
    <row r="166" spans="1:30" ht="23.25" customHeight="1" x14ac:dyDescent="0.25">
      <c r="A166" s="43" t="s">
        <v>252</v>
      </c>
      <c r="B166" s="44"/>
      <c r="C166" s="52" t="s">
        <v>253</v>
      </c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1"/>
      <c r="AD166" s="1"/>
    </row>
    <row r="167" spans="1:30" ht="23.25" customHeight="1" x14ac:dyDescent="0.25">
      <c r="A167" s="43" t="s">
        <v>254</v>
      </c>
      <c r="B167" s="44"/>
      <c r="C167" s="52" t="s">
        <v>255</v>
      </c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1">
        <v>1181</v>
      </c>
      <c r="AD167" s="1">
        <v>9456</v>
      </c>
    </row>
    <row r="168" spans="1:30" ht="23.25" customHeight="1" x14ac:dyDescent="0.25">
      <c r="A168" s="43" t="s">
        <v>256</v>
      </c>
      <c r="B168" s="44"/>
      <c r="C168" s="53" t="s">
        <v>257</v>
      </c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1"/>
      <c r="AD168" s="1">
        <v>100</v>
      </c>
    </row>
    <row r="169" spans="1:30" ht="23.25" customHeight="1" x14ac:dyDescent="0.25">
      <c r="A169" s="43" t="s">
        <v>258</v>
      </c>
      <c r="B169" s="44"/>
      <c r="C169" s="53" t="s">
        <v>259</v>
      </c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1"/>
      <c r="AD169" s="1"/>
    </row>
    <row r="170" spans="1:30" ht="23.25" customHeight="1" x14ac:dyDescent="0.25">
      <c r="A170" s="43" t="s">
        <v>260</v>
      </c>
      <c r="B170" s="44"/>
      <c r="C170" s="53" t="s">
        <v>261</v>
      </c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1">
        <v>319</v>
      </c>
      <c r="AD170" s="1">
        <v>2530</v>
      </c>
    </row>
    <row r="171" spans="1:30" ht="23.25" customHeight="1" x14ac:dyDescent="0.25">
      <c r="A171" s="45" t="s">
        <v>262</v>
      </c>
      <c r="B171" s="46"/>
      <c r="C171" s="47" t="s">
        <v>263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14">
        <f t="shared" ref="AC171:AD171" si="2">SUM(AC164:AC170)</f>
        <v>4500</v>
      </c>
      <c r="AD171" s="14">
        <f t="shared" si="2"/>
        <v>16086</v>
      </c>
    </row>
    <row r="172" spans="1:30" ht="23.25" customHeight="1" x14ac:dyDescent="0.25">
      <c r="A172" s="43" t="s">
        <v>264</v>
      </c>
      <c r="B172" s="44"/>
      <c r="C172" s="38" t="s">
        <v>265</v>
      </c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1"/>
      <c r="AD172" s="1"/>
    </row>
    <row r="173" spans="1:30" ht="23.25" customHeight="1" x14ac:dyDescent="0.25">
      <c r="A173" s="43" t="s">
        <v>266</v>
      </c>
      <c r="B173" s="44"/>
      <c r="C173" s="38" t="s">
        <v>267</v>
      </c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1"/>
      <c r="AD173" s="1"/>
    </row>
    <row r="174" spans="1:30" ht="23.25" customHeight="1" x14ac:dyDescent="0.25">
      <c r="A174" s="43" t="s">
        <v>268</v>
      </c>
      <c r="B174" s="44"/>
      <c r="C174" s="38" t="s">
        <v>269</v>
      </c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1"/>
      <c r="AD174" s="1">
        <v>96</v>
      </c>
    </row>
    <row r="175" spans="1:30" ht="23.25" customHeight="1" x14ac:dyDescent="0.25">
      <c r="A175" s="43" t="s">
        <v>270</v>
      </c>
      <c r="B175" s="44"/>
      <c r="C175" s="38" t="s">
        <v>271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1"/>
      <c r="AD175" s="1">
        <v>26</v>
      </c>
    </row>
    <row r="176" spans="1:30" ht="23.25" customHeight="1" x14ac:dyDescent="0.25">
      <c r="A176" s="45" t="s">
        <v>272</v>
      </c>
      <c r="B176" s="46"/>
      <c r="C176" s="39" t="s">
        <v>273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14">
        <f>SUM(AC172:AC175)</f>
        <v>0</v>
      </c>
      <c r="AD176" s="14">
        <f>SUM(AD172:AD175)</f>
        <v>122</v>
      </c>
    </row>
    <row r="177" spans="1:30" ht="23.25" customHeight="1" x14ac:dyDescent="0.25">
      <c r="A177" s="43" t="s">
        <v>274</v>
      </c>
      <c r="B177" s="44"/>
      <c r="C177" s="38" t="s">
        <v>275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1"/>
      <c r="AD177" s="1"/>
    </row>
    <row r="178" spans="1:30" ht="23.25" customHeight="1" x14ac:dyDescent="0.25">
      <c r="A178" s="43" t="s">
        <v>276</v>
      </c>
      <c r="B178" s="44"/>
      <c r="C178" s="38" t="s">
        <v>277</v>
      </c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1"/>
      <c r="AD178" s="1"/>
    </row>
    <row r="179" spans="1:30" ht="23.25" customHeight="1" x14ac:dyDescent="0.25">
      <c r="A179" s="43" t="s">
        <v>278</v>
      </c>
      <c r="B179" s="44"/>
      <c r="C179" s="38" t="s">
        <v>279</v>
      </c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1"/>
      <c r="AD179" s="1"/>
    </row>
    <row r="180" spans="1:30" ht="23.25" customHeight="1" x14ac:dyDescent="0.25">
      <c r="A180" s="43" t="s">
        <v>280</v>
      </c>
      <c r="B180" s="44"/>
      <c r="C180" s="38" t="s">
        <v>281</v>
      </c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1"/>
      <c r="AD180" s="1"/>
    </row>
    <row r="181" spans="1:30" ht="23.25" customHeight="1" x14ac:dyDescent="0.25">
      <c r="A181" s="43" t="s">
        <v>282</v>
      </c>
      <c r="B181" s="44"/>
      <c r="C181" s="38" t="s">
        <v>283</v>
      </c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1"/>
      <c r="AD181" s="1"/>
    </row>
    <row r="182" spans="1:30" ht="23.25" customHeight="1" x14ac:dyDescent="0.25">
      <c r="A182" s="43" t="s">
        <v>284</v>
      </c>
      <c r="B182" s="44"/>
      <c r="C182" s="38" t="s">
        <v>285</v>
      </c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1"/>
      <c r="AD182" s="1"/>
    </row>
    <row r="183" spans="1:30" ht="23.25" customHeight="1" x14ac:dyDescent="0.25">
      <c r="A183" s="43" t="s">
        <v>286</v>
      </c>
      <c r="B183" s="44"/>
      <c r="C183" s="38" t="s">
        <v>287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1"/>
      <c r="AD183" s="1"/>
    </row>
    <row r="184" spans="1:30" ht="23.25" customHeight="1" x14ac:dyDescent="0.25">
      <c r="A184" s="43" t="s">
        <v>288</v>
      </c>
      <c r="B184" s="44"/>
      <c r="C184" s="38" t="s">
        <v>289</v>
      </c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1"/>
      <c r="AD184" s="1"/>
    </row>
    <row r="185" spans="1:30" ht="23.25" customHeight="1" x14ac:dyDescent="0.25">
      <c r="A185" s="45" t="s">
        <v>290</v>
      </c>
      <c r="B185" s="46"/>
      <c r="C185" s="39" t="s">
        <v>291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14"/>
      <c r="AD185" s="14"/>
    </row>
    <row r="186" spans="1:30" ht="23.25" customHeight="1" x14ac:dyDescent="0.25">
      <c r="A186" s="45" t="s">
        <v>292</v>
      </c>
      <c r="B186" s="46"/>
      <c r="C186" s="47" t="s">
        <v>293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14">
        <f>SUM(AC115+AC116+AC141+AC150+AC163+AC176+AC171)</f>
        <v>26196</v>
      </c>
      <c r="AD186" s="14">
        <f t="shared" ref="AD186" si="3">SUM(AD115+AD116+AD141+AD150+AD163+AD176+AD171)</f>
        <v>41075</v>
      </c>
    </row>
    <row r="187" spans="1:30" ht="23.25" customHeight="1" x14ac:dyDescent="0.25">
      <c r="A187" s="48" t="s">
        <v>27</v>
      </c>
      <c r="B187" s="49"/>
      <c r="C187" s="50" t="s">
        <v>318</v>
      </c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14"/>
      <c r="AD187" s="14"/>
    </row>
    <row r="188" spans="1:30" ht="23.25" customHeight="1" x14ac:dyDescent="0.25">
      <c r="A188" s="40" t="s">
        <v>20</v>
      </c>
      <c r="B188" s="41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1"/>
      <c r="AD188" s="1"/>
    </row>
    <row r="189" spans="1:30" ht="23.25" customHeight="1" x14ac:dyDescent="0.25">
      <c r="A189" s="32" t="s">
        <v>28</v>
      </c>
      <c r="B189" s="33"/>
      <c r="C189" s="38" t="s">
        <v>295</v>
      </c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1"/>
      <c r="AD189" s="1"/>
    </row>
    <row r="190" spans="1:30" ht="23.25" customHeight="1" x14ac:dyDescent="0.25">
      <c r="A190" s="32" t="s">
        <v>30</v>
      </c>
      <c r="B190" s="33"/>
      <c r="C190" s="38" t="s">
        <v>296</v>
      </c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1"/>
      <c r="AD190" s="1"/>
    </row>
    <row r="191" spans="1:30" ht="23.25" customHeight="1" x14ac:dyDescent="0.25">
      <c r="A191" s="32" t="s">
        <v>32</v>
      </c>
      <c r="B191" s="33"/>
      <c r="C191" s="38" t="s">
        <v>297</v>
      </c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1"/>
      <c r="AD191" s="1"/>
    </row>
    <row r="192" spans="1:30" ht="23.25" customHeight="1" x14ac:dyDescent="0.25">
      <c r="A192" s="35" t="s">
        <v>34</v>
      </c>
      <c r="B192" s="36"/>
      <c r="C192" s="39" t="s">
        <v>298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14"/>
      <c r="AD192" s="14"/>
    </row>
    <row r="193" spans="1:30" ht="23.25" customHeight="1" x14ac:dyDescent="0.25">
      <c r="A193" s="32" t="s">
        <v>36</v>
      </c>
      <c r="B193" s="33"/>
      <c r="C193" s="34" t="s">
        <v>299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1"/>
      <c r="AD193" s="1"/>
    </row>
    <row r="194" spans="1:30" ht="23.25" customHeight="1" x14ac:dyDescent="0.25">
      <c r="A194" s="32" t="s">
        <v>38</v>
      </c>
      <c r="B194" s="33"/>
      <c r="C194" s="34" t="s">
        <v>300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1"/>
      <c r="AD194" s="1"/>
    </row>
    <row r="195" spans="1:30" ht="23.25" customHeight="1" x14ac:dyDescent="0.25">
      <c r="A195" s="32" t="s">
        <v>40</v>
      </c>
      <c r="B195" s="33"/>
      <c r="C195" s="38" t="s">
        <v>301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1"/>
      <c r="AD195" s="1"/>
    </row>
    <row r="196" spans="1:30" ht="23.25" customHeight="1" x14ac:dyDescent="0.25">
      <c r="A196" s="32" t="s">
        <v>42</v>
      </c>
      <c r="B196" s="33"/>
      <c r="C196" s="38" t="s">
        <v>302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1"/>
      <c r="AD196" s="1"/>
    </row>
    <row r="197" spans="1:30" ht="23.25" customHeight="1" x14ac:dyDescent="0.25">
      <c r="A197" s="35" t="s">
        <v>44</v>
      </c>
      <c r="B197" s="36"/>
      <c r="C197" s="37" t="s">
        <v>303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14"/>
      <c r="AD197" s="14"/>
    </row>
    <row r="198" spans="1:30" ht="23.25" customHeight="1" x14ac:dyDescent="0.25">
      <c r="A198" s="32" t="s">
        <v>46</v>
      </c>
      <c r="B198" s="33"/>
      <c r="C198" s="34" t="s">
        <v>304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1"/>
      <c r="AD198" s="1"/>
    </row>
    <row r="199" spans="1:30" ht="23.25" customHeight="1" x14ac:dyDescent="0.25">
      <c r="A199" s="32" t="s">
        <v>48</v>
      </c>
      <c r="B199" s="33"/>
      <c r="C199" s="34" t="s">
        <v>305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1"/>
      <c r="AD199" s="1">
        <v>400</v>
      </c>
    </row>
    <row r="200" spans="1:30" ht="23.25" customHeight="1" x14ac:dyDescent="0.25">
      <c r="A200" s="32" t="s">
        <v>50</v>
      </c>
      <c r="B200" s="33"/>
      <c r="C200" s="34" t="s">
        <v>306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1"/>
      <c r="AD200" s="1"/>
    </row>
    <row r="201" spans="1:30" ht="23.25" customHeight="1" x14ac:dyDescent="0.25">
      <c r="A201" s="32" t="s">
        <v>52</v>
      </c>
      <c r="B201" s="33"/>
      <c r="C201" s="34" t="s">
        <v>307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1"/>
      <c r="AD201" s="1"/>
    </row>
    <row r="202" spans="1:30" ht="23.25" customHeight="1" x14ac:dyDescent="0.25">
      <c r="A202" s="32" t="s">
        <v>54</v>
      </c>
      <c r="B202" s="33"/>
      <c r="C202" s="34" t="s">
        <v>308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1"/>
      <c r="AD202" s="1"/>
    </row>
    <row r="203" spans="1:30" ht="23.25" customHeight="1" x14ac:dyDescent="0.25">
      <c r="A203" s="32" t="s">
        <v>56</v>
      </c>
      <c r="B203" s="33"/>
      <c r="C203" s="34" t="s">
        <v>309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1"/>
      <c r="AD203" s="1"/>
    </row>
    <row r="204" spans="1:30" ht="23.25" customHeight="1" x14ac:dyDescent="0.25">
      <c r="A204" s="35" t="s">
        <v>58</v>
      </c>
      <c r="B204" s="36"/>
      <c r="C204" s="37" t="s">
        <v>310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14"/>
      <c r="AD204" s="14">
        <f>SUM(AD198:AD203)</f>
        <v>400</v>
      </c>
    </row>
    <row r="205" spans="1:30" ht="23.25" customHeight="1" x14ac:dyDescent="0.25">
      <c r="A205" s="32" t="s">
        <v>60</v>
      </c>
      <c r="B205" s="33"/>
      <c r="C205" s="34" t="s">
        <v>311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1"/>
      <c r="AD205" s="1"/>
    </row>
    <row r="206" spans="1:30" ht="23.25" customHeight="1" x14ac:dyDescent="0.25">
      <c r="A206" s="32" t="s">
        <v>62</v>
      </c>
      <c r="B206" s="33"/>
      <c r="C206" s="38" t="s">
        <v>312</v>
      </c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1"/>
      <c r="AD206" s="1"/>
    </row>
    <row r="207" spans="1:30" ht="23.25" customHeight="1" x14ac:dyDescent="0.25">
      <c r="A207" s="32" t="s">
        <v>64</v>
      </c>
      <c r="B207" s="33"/>
      <c r="C207" s="34" t="s">
        <v>313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1"/>
      <c r="AD207" s="1"/>
    </row>
    <row r="208" spans="1:30" ht="23.25" customHeight="1" x14ac:dyDescent="0.25">
      <c r="A208" s="32" t="s">
        <v>66</v>
      </c>
      <c r="B208" s="33"/>
      <c r="C208" s="34" t="s">
        <v>314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1"/>
      <c r="AD208" s="1"/>
    </row>
    <row r="209" spans="1:30" ht="23.25" customHeight="1" x14ac:dyDescent="0.25">
      <c r="A209" s="35" t="s">
        <v>68</v>
      </c>
      <c r="B209" s="36"/>
      <c r="C209" s="37" t="s">
        <v>315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14"/>
      <c r="AD209" s="14"/>
    </row>
    <row r="210" spans="1:30" ht="23.25" customHeight="1" x14ac:dyDescent="0.25">
      <c r="A210" s="32" t="s">
        <v>70</v>
      </c>
      <c r="B210" s="33"/>
      <c r="C210" s="38" t="s">
        <v>316</v>
      </c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1"/>
      <c r="AD210" s="1"/>
    </row>
    <row r="211" spans="1:30" ht="23.25" customHeight="1" x14ac:dyDescent="0.25">
      <c r="A211" s="35" t="s">
        <v>72</v>
      </c>
      <c r="B211" s="36"/>
      <c r="C211" s="37" t="s">
        <v>317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14"/>
      <c r="AD211" s="14"/>
    </row>
    <row r="212" spans="1:30" ht="23.25" customHeight="1" x14ac:dyDescent="0.25">
      <c r="A212" s="29" t="s">
        <v>319</v>
      </c>
      <c r="B212" s="30"/>
      <c r="C212" s="31"/>
      <c r="D212" s="29"/>
      <c r="E212" s="29"/>
      <c r="F212" s="29"/>
      <c r="G212" s="29"/>
      <c r="H212" s="29"/>
      <c r="I212" s="29"/>
      <c r="J212" s="29"/>
      <c r="K212" s="30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1">
        <f>AC186</f>
        <v>26196</v>
      </c>
      <c r="AD212" s="11">
        <f>AD186+AD204</f>
        <v>41475</v>
      </c>
    </row>
    <row r="214" spans="1:30" ht="23.25" customHeight="1" x14ac:dyDescent="0.25">
      <c r="A214" s="16" t="s">
        <v>320</v>
      </c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</row>
  </sheetData>
  <mergeCells count="413">
    <mergeCell ref="A7:B7"/>
    <mergeCell ref="C7:AB7"/>
    <mergeCell ref="A8:B8"/>
    <mergeCell ref="C8:AB8"/>
    <mergeCell ref="A4:AC4"/>
    <mergeCell ref="A9:B9"/>
    <mergeCell ref="C9:AB9"/>
    <mergeCell ref="A10:B10"/>
    <mergeCell ref="C10:AB10"/>
    <mergeCell ref="A11:B11"/>
    <mergeCell ref="C11:AB11"/>
    <mergeCell ref="A12:B12"/>
    <mergeCell ref="C12:AB12"/>
    <mergeCell ref="A13:B13"/>
    <mergeCell ref="C13:AB13"/>
    <mergeCell ref="A14:B14"/>
    <mergeCell ref="C14:AB14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22:B22"/>
    <mergeCell ref="C22:AB22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30:B30"/>
    <mergeCell ref="C30:AB30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38:B38"/>
    <mergeCell ref="C38:AB38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46:B46"/>
    <mergeCell ref="C46:AB46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54:B54"/>
    <mergeCell ref="C54:AB54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62:B62"/>
    <mergeCell ref="C62:AB62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70:B70"/>
    <mergeCell ref="C70:AB70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78:B78"/>
    <mergeCell ref="C78:AB78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86:B86"/>
    <mergeCell ref="C86:AB86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  <mergeCell ref="A95:B95"/>
    <mergeCell ref="C95:AB95"/>
    <mergeCell ref="A96:B96"/>
    <mergeCell ref="C96:AB96"/>
    <mergeCell ref="A94:B94"/>
    <mergeCell ref="C94:K94"/>
    <mergeCell ref="A97:B97"/>
    <mergeCell ref="C97:AB97"/>
    <mergeCell ref="A98:B98"/>
    <mergeCell ref="C98:AB98"/>
    <mergeCell ref="A99:B99"/>
    <mergeCell ref="C99:AB99"/>
    <mergeCell ref="A100:B100"/>
    <mergeCell ref="C100:AB100"/>
    <mergeCell ref="A101:B101"/>
    <mergeCell ref="C101:AB101"/>
    <mergeCell ref="A102:B102"/>
    <mergeCell ref="C102:AB102"/>
    <mergeCell ref="A103:B103"/>
    <mergeCell ref="C103:AB103"/>
    <mergeCell ref="A104:B104"/>
    <mergeCell ref="C104:AB104"/>
    <mergeCell ref="A105:B105"/>
    <mergeCell ref="C105:AB105"/>
    <mergeCell ref="A106:B106"/>
    <mergeCell ref="C106:AB106"/>
    <mergeCell ref="A107:B107"/>
    <mergeCell ref="C107:AB107"/>
    <mergeCell ref="A108:B108"/>
    <mergeCell ref="C108:AB108"/>
    <mergeCell ref="A109:B109"/>
    <mergeCell ref="C109:AB109"/>
    <mergeCell ref="A110:B110"/>
    <mergeCell ref="C110:AB110"/>
    <mergeCell ref="A111:B111"/>
    <mergeCell ref="C111:AB111"/>
    <mergeCell ref="A112:B112"/>
    <mergeCell ref="C112:AB112"/>
    <mergeCell ref="A113:B113"/>
    <mergeCell ref="C113:AB113"/>
    <mergeCell ref="A114:B114"/>
    <mergeCell ref="C114:AB114"/>
    <mergeCell ref="A115:B115"/>
    <mergeCell ref="C115:AB115"/>
    <mergeCell ref="A116:B116"/>
    <mergeCell ref="C116:AB116"/>
    <mergeCell ref="A117:B117"/>
    <mergeCell ref="C117:AB117"/>
    <mergeCell ref="A118:B118"/>
    <mergeCell ref="C118:AB118"/>
    <mergeCell ref="A119:B119"/>
    <mergeCell ref="C119:AB119"/>
    <mergeCell ref="A120:B120"/>
    <mergeCell ref="C120:AB120"/>
    <mergeCell ref="A121:B121"/>
    <mergeCell ref="C121:AB121"/>
    <mergeCell ref="A122:B122"/>
    <mergeCell ref="C122:AB122"/>
    <mergeCell ref="A123:B123"/>
    <mergeCell ref="C123:AB123"/>
    <mergeCell ref="A124:B124"/>
    <mergeCell ref="C124:AB124"/>
    <mergeCell ref="A125:B125"/>
    <mergeCell ref="C125:AB125"/>
    <mergeCell ref="A126:B126"/>
    <mergeCell ref="C126:AB126"/>
    <mergeCell ref="A127:B127"/>
    <mergeCell ref="C127:AB127"/>
    <mergeCell ref="A128:B128"/>
    <mergeCell ref="C128:AB128"/>
    <mergeCell ref="A129:B129"/>
    <mergeCell ref="C129:AB129"/>
    <mergeCell ref="A130:B130"/>
    <mergeCell ref="C130:AB130"/>
    <mergeCell ref="A131:B131"/>
    <mergeCell ref="C131:AB131"/>
    <mergeCell ref="A132:B132"/>
    <mergeCell ref="C132:AB132"/>
    <mergeCell ref="A133:B133"/>
    <mergeCell ref="C133:AB133"/>
    <mergeCell ref="A134:B134"/>
    <mergeCell ref="C134:AB134"/>
    <mergeCell ref="A135:B135"/>
    <mergeCell ref="C135:AB135"/>
    <mergeCell ref="A136:B136"/>
    <mergeCell ref="C136:AB136"/>
    <mergeCell ref="A137:B137"/>
    <mergeCell ref="C137:AB137"/>
    <mergeCell ref="A138:B138"/>
    <mergeCell ref="C138:AB138"/>
    <mergeCell ref="A139:B139"/>
    <mergeCell ref="C139:AB139"/>
    <mergeCell ref="A140:B140"/>
    <mergeCell ref="C140:AB140"/>
    <mergeCell ref="A141:B141"/>
    <mergeCell ref="C141:AB141"/>
    <mergeCell ref="A142:B142"/>
    <mergeCell ref="C142:AB142"/>
    <mergeCell ref="A143:B143"/>
    <mergeCell ref="C143:AB143"/>
    <mergeCell ref="A144:B144"/>
    <mergeCell ref="C144:AB144"/>
    <mergeCell ref="A145:B145"/>
    <mergeCell ref="C145:AB145"/>
    <mergeCell ref="A146:B146"/>
    <mergeCell ref="C146:AB146"/>
    <mergeCell ref="A147:B147"/>
    <mergeCell ref="C147:AB147"/>
    <mergeCell ref="A148:B148"/>
    <mergeCell ref="C148:AB148"/>
    <mergeCell ref="A149:B149"/>
    <mergeCell ref="C149:AB149"/>
    <mergeCell ref="A150:B150"/>
    <mergeCell ref="C150:AB150"/>
    <mergeCell ref="A151:B151"/>
    <mergeCell ref="C151:AB151"/>
    <mergeCell ref="A152:B152"/>
    <mergeCell ref="C152:AB152"/>
    <mergeCell ref="A153:B153"/>
    <mergeCell ref="C153:AB153"/>
    <mergeCell ref="A154:B154"/>
    <mergeCell ref="C154:AB154"/>
    <mergeCell ref="A155:B155"/>
    <mergeCell ref="C155:AB155"/>
    <mergeCell ref="A156:B156"/>
    <mergeCell ref="C156:AB156"/>
    <mergeCell ref="A157:B157"/>
    <mergeCell ref="C157:AB157"/>
    <mergeCell ref="A158:B158"/>
    <mergeCell ref="C158:AB158"/>
    <mergeCell ref="A159:B159"/>
    <mergeCell ref="C159:AB159"/>
    <mergeCell ref="A160:B160"/>
    <mergeCell ref="C160:AB160"/>
    <mergeCell ref="A161:B161"/>
    <mergeCell ref="C161:AB161"/>
    <mergeCell ref="A162:B162"/>
    <mergeCell ref="C162:AB162"/>
    <mergeCell ref="A163:B163"/>
    <mergeCell ref="C163:AB163"/>
    <mergeCell ref="A164:B164"/>
    <mergeCell ref="C164:AB164"/>
    <mergeCell ref="A165:B165"/>
    <mergeCell ref="C165:AB165"/>
    <mergeCell ref="A166:B166"/>
    <mergeCell ref="C166:AB166"/>
    <mergeCell ref="A167:B167"/>
    <mergeCell ref="C167:AB167"/>
    <mergeCell ref="A168:B168"/>
    <mergeCell ref="C168:AB168"/>
    <mergeCell ref="A169:B169"/>
    <mergeCell ref="C169:AB169"/>
    <mergeCell ref="A170:B170"/>
    <mergeCell ref="C170:AB170"/>
    <mergeCell ref="A171:B171"/>
    <mergeCell ref="C171:AB171"/>
    <mergeCell ref="A172:B172"/>
    <mergeCell ref="C172:AB172"/>
    <mergeCell ref="A173:B173"/>
    <mergeCell ref="C173:AB173"/>
    <mergeCell ref="A174:B174"/>
    <mergeCell ref="C174:AB174"/>
    <mergeCell ref="A175:B175"/>
    <mergeCell ref="C175:AB175"/>
    <mergeCell ref="A176:B176"/>
    <mergeCell ref="C176:AB176"/>
    <mergeCell ref="A177:B177"/>
    <mergeCell ref="C177:AB177"/>
    <mergeCell ref="A178:B178"/>
    <mergeCell ref="C178:AB178"/>
    <mergeCell ref="A179:B179"/>
    <mergeCell ref="C179:AB179"/>
    <mergeCell ref="A180:B180"/>
    <mergeCell ref="C180:AB180"/>
    <mergeCell ref="A181:B181"/>
    <mergeCell ref="C181:AB181"/>
    <mergeCell ref="A188:B188"/>
    <mergeCell ref="C188:AB188"/>
    <mergeCell ref="A189:B189"/>
    <mergeCell ref="C189:AB189"/>
    <mergeCell ref="A190:B190"/>
    <mergeCell ref="C190:AB190"/>
    <mergeCell ref="A191:B191"/>
    <mergeCell ref="C191:AB191"/>
    <mergeCell ref="A182:B182"/>
    <mergeCell ref="C182:AB182"/>
    <mergeCell ref="A183:B183"/>
    <mergeCell ref="C183:AB183"/>
    <mergeCell ref="A184:B184"/>
    <mergeCell ref="C184:AB184"/>
    <mergeCell ref="A185:B185"/>
    <mergeCell ref="C185:AB185"/>
    <mergeCell ref="A186:B186"/>
    <mergeCell ref="C186:AB186"/>
    <mergeCell ref="A187:B187"/>
    <mergeCell ref="C187:AB187"/>
    <mergeCell ref="A205:B205"/>
    <mergeCell ref="C205:AB205"/>
    <mergeCell ref="A206:B206"/>
    <mergeCell ref="C206:AB206"/>
    <mergeCell ref="A200:B200"/>
    <mergeCell ref="C200:AB200"/>
    <mergeCell ref="A201:B201"/>
    <mergeCell ref="C201:AB201"/>
    <mergeCell ref="A202:B202"/>
    <mergeCell ref="C202:AB202"/>
    <mergeCell ref="A203:B203"/>
    <mergeCell ref="C203:AB203"/>
    <mergeCell ref="A204:B204"/>
    <mergeCell ref="C204:AB204"/>
    <mergeCell ref="A197:B197"/>
    <mergeCell ref="C197:AB197"/>
    <mergeCell ref="A198:B198"/>
    <mergeCell ref="C198:AB198"/>
    <mergeCell ref="A199:B199"/>
    <mergeCell ref="C199:AB199"/>
    <mergeCell ref="A192:B192"/>
    <mergeCell ref="C192:AB192"/>
    <mergeCell ref="A193:B193"/>
    <mergeCell ref="C193:AB193"/>
    <mergeCell ref="A194:B194"/>
    <mergeCell ref="C194:AB194"/>
    <mergeCell ref="A195:B195"/>
    <mergeCell ref="C195:AB195"/>
    <mergeCell ref="A196:B196"/>
    <mergeCell ref="C196:AB196"/>
    <mergeCell ref="A212:B212"/>
    <mergeCell ref="C212:K212"/>
    <mergeCell ref="A208:B208"/>
    <mergeCell ref="C208:AB208"/>
    <mergeCell ref="A209:B209"/>
    <mergeCell ref="C209:AB209"/>
    <mergeCell ref="A210:B210"/>
    <mergeCell ref="C210:AB210"/>
    <mergeCell ref="A207:B207"/>
    <mergeCell ref="C207:AB207"/>
    <mergeCell ref="A211:B211"/>
    <mergeCell ref="C211:AB211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8" sqref="D8"/>
    </sheetView>
  </sheetViews>
  <sheetFormatPr defaultRowHeight="15" x14ac:dyDescent="0.25"/>
  <cols>
    <col min="1" max="1" width="39.28515625" customWidth="1"/>
    <col min="2" max="3" width="21.5703125" customWidth="1"/>
  </cols>
  <sheetData>
    <row r="1" spans="1:3" ht="14.25" customHeight="1" x14ac:dyDescent="0.25">
      <c r="A1" t="s">
        <v>366</v>
      </c>
    </row>
    <row r="2" spans="1:3" x14ac:dyDescent="0.25">
      <c r="A2" t="s">
        <v>24</v>
      </c>
    </row>
    <row r="3" spans="1:3" ht="26.25" customHeight="1" x14ac:dyDescent="0.25">
      <c r="A3" s="73" t="s">
        <v>352</v>
      </c>
      <c r="B3" s="69"/>
    </row>
    <row r="4" spans="1:3" x14ac:dyDescent="0.25">
      <c r="A4" s="2" t="s">
        <v>0</v>
      </c>
      <c r="B4" s="2" t="s">
        <v>4</v>
      </c>
      <c r="C4" s="2" t="s">
        <v>4</v>
      </c>
    </row>
    <row r="5" spans="1:3" x14ac:dyDescent="0.25">
      <c r="A5" s="4" t="s">
        <v>5</v>
      </c>
      <c r="B5" s="18" t="s">
        <v>357</v>
      </c>
      <c r="C5" s="18" t="s">
        <v>359</v>
      </c>
    </row>
    <row r="6" spans="1:3" x14ac:dyDescent="0.25">
      <c r="A6" s="2">
        <v>1</v>
      </c>
      <c r="B6" s="2"/>
      <c r="C6" s="2"/>
    </row>
    <row r="7" spans="1:3" ht="25.5" customHeight="1" x14ac:dyDescent="0.25">
      <c r="A7" s="70" t="s">
        <v>6</v>
      </c>
      <c r="B7" s="70"/>
    </row>
    <row r="8" spans="1:3" ht="29.25" customHeight="1" x14ac:dyDescent="0.25">
      <c r="A8" s="3" t="s">
        <v>7</v>
      </c>
      <c r="B8" s="1">
        <v>542662</v>
      </c>
      <c r="C8" s="1">
        <v>542662</v>
      </c>
    </row>
    <row r="9" spans="1:3" ht="31.5" customHeight="1" x14ac:dyDescent="0.25">
      <c r="A9" s="3" t="s">
        <v>8</v>
      </c>
      <c r="B9" s="1">
        <v>1088000</v>
      </c>
      <c r="C9" s="1">
        <v>1088000</v>
      </c>
    </row>
    <row r="10" spans="1:3" ht="30" x14ac:dyDescent="0.25">
      <c r="A10" s="3" t="s">
        <v>9</v>
      </c>
      <c r="B10" s="1">
        <v>100000</v>
      </c>
      <c r="C10" s="1">
        <v>100000</v>
      </c>
    </row>
    <row r="11" spans="1:3" ht="30" x14ac:dyDescent="0.25">
      <c r="A11" s="3" t="s">
        <v>10</v>
      </c>
      <c r="B11" s="1">
        <v>222460</v>
      </c>
      <c r="C11" s="1">
        <v>222460</v>
      </c>
    </row>
    <row r="12" spans="1:3" ht="27" customHeight="1" x14ac:dyDescent="0.25">
      <c r="A12" s="3" t="s">
        <v>11</v>
      </c>
      <c r="B12" s="1">
        <v>3975855</v>
      </c>
      <c r="C12" s="1">
        <v>3979284</v>
      </c>
    </row>
    <row r="13" spans="1:3" x14ac:dyDescent="0.25">
      <c r="A13" s="3" t="s">
        <v>360</v>
      </c>
      <c r="B13" s="1"/>
      <c r="C13" s="1">
        <v>252476</v>
      </c>
    </row>
    <row r="14" spans="1:3" x14ac:dyDescent="0.25">
      <c r="A14" s="70" t="s">
        <v>12</v>
      </c>
      <c r="B14" s="70"/>
    </row>
    <row r="15" spans="1:3" s="19" customFormat="1" ht="30" x14ac:dyDescent="0.25">
      <c r="A15" s="21" t="s">
        <v>322</v>
      </c>
      <c r="B15" s="20">
        <v>232000</v>
      </c>
      <c r="C15" s="20">
        <v>451704</v>
      </c>
    </row>
    <row r="16" spans="1:3" ht="29.25" customHeight="1" x14ac:dyDescent="0.25">
      <c r="A16" s="3" t="s">
        <v>13</v>
      </c>
      <c r="B16" s="1">
        <v>361520</v>
      </c>
      <c r="C16" s="1">
        <v>361520</v>
      </c>
    </row>
    <row r="17" spans="1:3" x14ac:dyDescent="0.25">
      <c r="A17" s="1" t="s">
        <v>16</v>
      </c>
      <c r="B17" s="1">
        <v>2500000</v>
      </c>
      <c r="C17" s="1">
        <v>2500000</v>
      </c>
    </row>
    <row r="18" spans="1:3" x14ac:dyDescent="0.25">
      <c r="A18" s="71" t="s">
        <v>14</v>
      </c>
      <c r="B18" s="72"/>
    </row>
    <row r="19" spans="1:3" ht="47.25" customHeight="1" x14ac:dyDescent="0.25">
      <c r="A19" s="3" t="s">
        <v>15</v>
      </c>
      <c r="B19" s="1">
        <v>1200000</v>
      </c>
      <c r="C19" s="1">
        <v>1200000</v>
      </c>
    </row>
    <row r="20" spans="1:3" ht="22.5" customHeight="1" x14ac:dyDescent="0.25">
      <c r="A20" s="5" t="s">
        <v>17</v>
      </c>
      <c r="B20" s="6">
        <f t="shared" ref="B20" si="0">+B8+B9+B10+B11+B12+B16+B17+B19+B15</f>
        <v>10222497</v>
      </c>
      <c r="C20" s="6">
        <f>+C8+C9+C10+C11+C12+C16+C17+C19+C15+C13</f>
        <v>10698106</v>
      </c>
    </row>
  </sheetData>
  <mergeCells count="4">
    <mergeCell ref="A7:B7"/>
    <mergeCell ref="A14:B14"/>
    <mergeCell ref="A18:B18"/>
    <mergeCell ref="A3:B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A2" sqref="A2"/>
    </sheetView>
  </sheetViews>
  <sheetFormatPr defaultRowHeight="15" x14ac:dyDescent="0.25"/>
  <cols>
    <col min="2" max="2" width="9.42578125" customWidth="1"/>
    <col min="3" max="3" width="27.7109375" bestFit="1" customWidth="1"/>
    <col min="4" max="4" width="14.42578125" customWidth="1"/>
    <col min="5" max="5" width="20.140625" customWidth="1"/>
  </cols>
  <sheetData>
    <row r="2" spans="1:5" x14ac:dyDescent="0.25">
      <c r="A2" t="s">
        <v>367</v>
      </c>
    </row>
    <row r="3" spans="1:5" x14ac:dyDescent="0.25">
      <c r="A3" t="s">
        <v>24</v>
      </c>
    </row>
    <row r="6" spans="1:5" x14ac:dyDescent="0.25">
      <c r="B6" s="69" t="s">
        <v>354</v>
      </c>
      <c r="C6" s="69"/>
      <c r="D6" s="69"/>
    </row>
    <row r="7" spans="1:5" x14ac:dyDescent="0.25">
      <c r="B7" s="69" t="s">
        <v>353</v>
      </c>
      <c r="C7" s="69"/>
      <c r="D7" s="69"/>
    </row>
    <row r="9" spans="1:5" x14ac:dyDescent="0.25">
      <c r="E9" s="9" t="s">
        <v>26</v>
      </c>
    </row>
    <row r="10" spans="1:5" x14ac:dyDescent="0.25">
      <c r="B10" s="7" t="s">
        <v>0</v>
      </c>
      <c r="C10" s="7" t="s">
        <v>1</v>
      </c>
      <c r="D10" s="7" t="s">
        <v>2</v>
      </c>
      <c r="E10" s="17" t="s">
        <v>3</v>
      </c>
    </row>
    <row r="11" spans="1:5" x14ac:dyDescent="0.25">
      <c r="B11" s="8" t="s">
        <v>18</v>
      </c>
      <c r="C11" s="7" t="s">
        <v>19</v>
      </c>
      <c r="D11" s="17" t="s">
        <v>357</v>
      </c>
      <c r="E11" s="17" t="s">
        <v>359</v>
      </c>
    </row>
    <row r="12" spans="1:5" x14ac:dyDescent="0.25">
      <c r="B12" s="1" t="s">
        <v>20</v>
      </c>
      <c r="C12" s="1" t="s">
        <v>355</v>
      </c>
      <c r="D12" s="1">
        <v>3000</v>
      </c>
      <c r="E12" s="1">
        <v>4000</v>
      </c>
    </row>
    <row r="13" spans="1:5" x14ac:dyDescent="0.25">
      <c r="B13" s="1" t="s">
        <v>21</v>
      </c>
      <c r="C13" s="1" t="s">
        <v>356</v>
      </c>
      <c r="D13" s="1">
        <v>1500</v>
      </c>
      <c r="E13" s="1">
        <v>1862</v>
      </c>
    </row>
    <row r="14" spans="1:5" x14ac:dyDescent="0.25">
      <c r="B14" s="1" t="s">
        <v>22</v>
      </c>
      <c r="C14" s="1" t="s">
        <v>361</v>
      </c>
      <c r="D14" s="1"/>
      <c r="E14" s="1">
        <v>10124</v>
      </c>
    </row>
    <row r="15" spans="1:5" x14ac:dyDescent="0.25">
      <c r="B15" s="1" t="s">
        <v>23</v>
      </c>
      <c r="C15" s="1" t="s">
        <v>362</v>
      </c>
      <c r="D15" s="1"/>
      <c r="E15" s="1">
        <v>100</v>
      </c>
    </row>
    <row r="16" spans="1:5" x14ac:dyDescent="0.25">
      <c r="C16" s="10" t="s">
        <v>17</v>
      </c>
      <c r="D16" s="10">
        <f>SUM(D12:D15)</f>
        <v>4500</v>
      </c>
      <c r="E16" s="10">
        <f>SUM(E12:E15)</f>
        <v>16086</v>
      </c>
    </row>
  </sheetData>
  <mergeCells count="2">
    <mergeCell ref="B6:D6"/>
    <mergeCell ref="B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24" sqref="I24"/>
    </sheetView>
  </sheetViews>
  <sheetFormatPr defaultRowHeight="12.75" x14ac:dyDescent="0.2"/>
  <cols>
    <col min="1" max="1" width="45.42578125" style="22" bestFit="1" customWidth="1"/>
    <col min="2" max="2" width="10.42578125" style="22" customWidth="1"/>
    <col min="3" max="3" width="11.7109375" style="22" customWidth="1"/>
    <col min="4" max="4" width="36" style="22" customWidth="1"/>
    <col min="5" max="5" width="11" style="22" customWidth="1"/>
    <col min="6" max="6" width="13.28515625" style="22" customWidth="1"/>
    <col min="7" max="257" width="9.140625" style="22"/>
    <col min="258" max="258" width="45.42578125" style="22" bestFit="1" customWidth="1"/>
    <col min="259" max="259" width="22.28515625" style="22" customWidth="1"/>
    <col min="260" max="260" width="36" style="22" customWidth="1"/>
    <col min="261" max="261" width="21" style="22" customWidth="1"/>
    <col min="262" max="513" width="9.140625" style="22"/>
    <col min="514" max="514" width="45.42578125" style="22" bestFit="1" customWidth="1"/>
    <col min="515" max="515" width="22.28515625" style="22" customWidth="1"/>
    <col min="516" max="516" width="36" style="22" customWidth="1"/>
    <col min="517" max="517" width="21" style="22" customWidth="1"/>
    <col min="518" max="769" width="9.140625" style="22"/>
    <col min="770" max="770" width="45.42578125" style="22" bestFit="1" customWidth="1"/>
    <col min="771" max="771" width="22.28515625" style="22" customWidth="1"/>
    <col min="772" max="772" width="36" style="22" customWidth="1"/>
    <col min="773" max="773" width="21" style="22" customWidth="1"/>
    <col min="774" max="1025" width="9.140625" style="22"/>
    <col min="1026" max="1026" width="45.42578125" style="22" bestFit="1" customWidth="1"/>
    <col min="1027" max="1027" width="22.28515625" style="22" customWidth="1"/>
    <col min="1028" max="1028" width="36" style="22" customWidth="1"/>
    <col min="1029" max="1029" width="21" style="22" customWidth="1"/>
    <col min="1030" max="1281" width="9.140625" style="22"/>
    <col min="1282" max="1282" width="45.42578125" style="22" bestFit="1" customWidth="1"/>
    <col min="1283" max="1283" width="22.28515625" style="22" customWidth="1"/>
    <col min="1284" max="1284" width="36" style="22" customWidth="1"/>
    <col min="1285" max="1285" width="21" style="22" customWidth="1"/>
    <col min="1286" max="1537" width="9.140625" style="22"/>
    <col min="1538" max="1538" width="45.42578125" style="22" bestFit="1" customWidth="1"/>
    <col min="1539" max="1539" width="22.28515625" style="22" customWidth="1"/>
    <col min="1540" max="1540" width="36" style="22" customWidth="1"/>
    <col min="1541" max="1541" width="21" style="22" customWidth="1"/>
    <col min="1542" max="1793" width="9.140625" style="22"/>
    <col min="1794" max="1794" width="45.42578125" style="22" bestFit="1" customWidth="1"/>
    <col min="1795" max="1795" width="22.28515625" style="22" customWidth="1"/>
    <col min="1796" max="1796" width="36" style="22" customWidth="1"/>
    <col min="1797" max="1797" width="21" style="22" customWidth="1"/>
    <col min="1798" max="2049" width="9.140625" style="22"/>
    <col min="2050" max="2050" width="45.42578125" style="22" bestFit="1" customWidth="1"/>
    <col min="2051" max="2051" width="22.28515625" style="22" customWidth="1"/>
    <col min="2052" max="2052" width="36" style="22" customWidth="1"/>
    <col min="2053" max="2053" width="21" style="22" customWidth="1"/>
    <col min="2054" max="2305" width="9.140625" style="22"/>
    <col min="2306" max="2306" width="45.42578125" style="22" bestFit="1" customWidth="1"/>
    <col min="2307" max="2307" width="22.28515625" style="22" customWidth="1"/>
    <col min="2308" max="2308" width="36" style="22" customWidth="1"/>
    <col min="2309" max="2309" width="21" style="22" customWidth="1"/>
    <col min="2310" max="2561" width="9.140625" style="22"/>
    <col min="2562" max="2562" width="45.42578125" style="22" bestFit="1" customWidth="1"/>
    <col min="2563" max="2563" width="22.28515625" style="22" customWidth="1"/>
    <col min="2564" max="2564" width="36" style="22" customWidth="1"/>
    <col min="2565" max="2565" width="21" style="22" customWidth="1"/>
    <col min="2566" max="2817" width="9.140625" style="22"/>
    <col min="2818" max="2818" width="45.42578125" style="22" bestFit="1" customWidth="1"/>
    <col min="2819" max="2819" width="22.28515625" style="22" customWidth="1"/>
    <col min="2820" max="2820" width="36" style="22" customWidth="1"/>
    <col min="2821" max="2821" width="21" style="22" customWidth="1"/>
    <col min="2822" max="3073" width="9.140625" style="22"/>
    <col min="3074" max="3074" width="45.42578125" style="22" bestFit="1" customWidth="1"/>
    <col min="3075" max="3075" width="22.28515625" style="22" customWidth="1"/>
    <col min="3076" max="3076" width="36" style="22" customWidth="1"/>
    <col min="3077" max="3077" width="21" style="22" customWidth="1"/>
    <col min="3078" max="3329" width="9.140625" style="22"/>
    <col min="3330" max="3330" width="45.42578125" style="22" bestFit="1" customWidth="1"/>
    <col min="3331" max="3331" width="22.28515625" style="22" customWidth="1"/>
    <col min="3332" max="3332" width="36" style="22" customWidth="1"/>
    <col min="3333" max="3333" width="21" style="22" customWidth="1"/>
    <col min="3334" max="3585" width="9.140625" style="22"/>
    <col min="3586" max="3586" width="45.42578125" style="22" bestFit="1" customWidth="1"/>
    <col min="3587" max="3587" width="22.28515625" style="22" customWidth="1"/>
    <col min="3588" max="3588" width="36" style="22" customWidth="1"/>
    <col min="3589" max="3589" width="21" style="22" customWidth="1"/>
    <col min="3590" max="3841" width="9.140625" style="22"/>
    <col min="3842" max="3842" width="45.42578125" style="22" bestFit="1" customWidth="1"/>
    <col min="3843" max="3843" width="22.28515625" style="22" customWidth="1"/>
    <col min="3844" max="3844" width="36" style="22" customWidth="1"/>
    <col min="3845" max="3845" width="21" style="22" customWidth="1"/>
    <col min="3846" max="4097" width="9.140625" style="22"/>
    <col min="4098" max="4098" width="45.42578125" style="22" bestFit="1" customWidth="1"/>
    <col min="4099" max="4099" width="22.28515625" style="22" customWidth="1"/>
    <col min="4100" max="4100" width="36" style="22" customWidth="1"/>
    <col min="4101" max="4101" width="21" style="22" customWidth="1"/>
    <col min="4102" max="4353" width="9.140625" style="22"/>
    <col min="4354" max="4354" width="45.42578125" style="22" bestFit="1" customWidth="1"/>
    <col min="4355" max="4355" width="22.28515625" style="22" customWidth="1"/>
    <col min="4356" max="4356" width="36" style="22" customWidth="1"/>
    <col min="4357" max="4357" width="21" style="22" customWidth="1"/>
    <col min="4358" max="4609" width="9.140625" style="22"/>
    <col min="4610" max="4610" width="45.42578125" style="22" bestFit="1" customWidth="1"/>
    <col min="4611" max="4611" width="22.28515625" style="22" customWidth="1"/>
    <col min="4612" max="4612" width="36" style="22" customWidth="1"/>
    <col min="4613" max="4613" width="21" style="22" customWidth="1"/>
    <col min="4614" max="4865" width="9.140625" style="22"/>
    <col min="4866" max="4866" width="45.42578125" style="22" bestFit="1" customWidth="1"/>
    <col min="4867" max="4867" width="22.28515625" style="22" customWidth="1"/>
    <col min="4868" max="4868" width="36" style="22" customWidth="1"/>
    <col min="4869" max="4869" width="21" style="22" customWidth="1"/>
    <col min="4870" max="5121" width="9.140625" style="22"/>
    <col min="5122" max="5122" width="45.42578125" style="22" bestFit="1" customWidth="1"/>
    <col min="5123" max="5123" width="22.28515625" style="22" customWidth="1"/>
    <col min="5124" max="5124" width="36" style="22" customWidth="1"/>
    <col min="5125" max="5125" width="21" style="22" customWidth="1"/>
    <col min="5126" max="5377" width="9.140625" style="22"/>
    <col min="5378" max="5378" width="45.42578125" style="22" bestFit="1" customWidth="1"/>
    <col min="5379" max="5379" width="22.28515625" style="22" customWidth="1"/>
    <col min="5380" max="5380" width="36" style="22" customWidth="1"/>
    <col min="5381" max="5381" width="21" style="22" customWidth="1"/>
    <col min="5382" max="5633" width="9.140625" style="22"/>
    <col min="5634" max="5634" width="45.42578125" style="22" bestFit="1" customWidth="1"/>
    <col min="5635" max="5635" width="22.28515625" style="22" customWidth="1"/>
    <col min="5636" max="5636" width="36" style="22" customWidth="1"/>
    <col min="5637" max="5637" width="21" style="22" customWidth="1"/>
    <col min="5638" max="5889" width="9.140625" style="22"/>
    <col min="5890" max="5890" width="45.42578125" style="22" bestFit="1" customWidth="1"/>
    <col min="5891" max="5891" width="22.28515625" style="22" customWidth="1"/>
    <col min="5892" max="5892" width="36" style="22" customWidth="1"/>
    <col min="5893" max="5893" width="21" style="22" customWidth="1"/>
    <col min="5894" max="6145" width="9.140625" style="22"/>
    <col min="6146" max="6146" width="45.42578125" style="22" bestFit="1" customWidth="1"/>
    <col min="6147" max="6147" width="22.28515625" style="22" customWidth="1"/>
    <col min="6148" max="6148" width="36" style="22" customWidth="1"/>
    <col min="6149" max="6149" width="21" style="22" customWidth="1"/>
    <col min="6150" max="6401" width="9.140625" style="22"/>
    <col min="6402" max="6402" width="45.42578125" style="22" bestFit="1" customWidth="1"/>
    <col min="6403" max="6403" width="22.28515625" style="22" customWidth="1"/>
    <col min="6404" max="6404" width="36" style="22" customWidth="1"/>
    <col min="6405" max="6405" width="21" style="22" customWidth="1"/>
    <col min="6406" max="6657" width="9.140625" style="22"/>
    <col min="6658" max="6658" width="45.42578125" style="22" bestFit="1" customWidth="1"/>
    <col min="6659" max="6659" width="22.28515625" style="22" customWidth="1"/>
    <col min="6660" max="6660" width="36" style="22" customWidth="1"/>
    <col min="6661" max="6661" width="21" style="22" customWidth="1"/>
    <col min="6662" max="6913" width="9.140625" style="22"/>
    <col min="6914" max="6914" width="45.42578125" style="22" bestFit="1" customWidth="1"/>
    <col min="6915" max="6915" width="22.28515625" style="22" customWidth="1"/>
    <col min="6916" max="6916" width="36" style="22" customWidth="1"/>
    <col min="6917" max="6917" width="21" style="22" customWidth="1"/>
    <col min="6918" max="7169" width="9.140625" style="22"/>
    <col min="7170" max="7170" width="45.42578125" style="22" bestFit="1" customWidth="1"/>
    <col min="7171" max="7171" width="22.28515625" style="22" customWidth="1"/>
    <col min="7172" max="7172" width="36" style="22" customWidth="1"/>
    <col min="7173" max="7173" width="21" style="22" customWidth="1"/>
    <col min="7174" max="7425" width="9.140625" style="22"/>
    <col min="7426" max="7426" width="45.42578125" style="22" bestFit="1" customWidth="1"/>
    <col min="7427" max="7427" width="22.28515625" style="22" customWidth="1"/>
    <col min="7428" max="7428" width="36" style="22" customWidth="1"/>
    <col min="7429" max="7429" width="21" style="22" customWidth="1"/>
    <col min="7430" max="7681" width="9.140625" style="22"/>
    <col min="7682" max="7682" width="45.42578125" style="22" bestFit="1" customWidth="1"/>
    <col min="7683" max="7683" width="22.28515625" style="22" customWidth="1"/>
    <col min="7684" max="7684" width="36" style="22" customWidth="1"/>
    <col min="7685" max="7685" width="21" style="22" customWidth="1"/>
    <col min="7686" max="7937" width="9.140625" style="22"/>
    <col min="7938" max="7938" width="45.42578125" style="22" bestFit="1" customWidth="1"/>
    <col min="7939" max="7939" width="22.28515625" style="22" customWidth="1"/>
    <col min="7940" max="7940" width="36" style="22" customWidth="1"/>
    <col min="7941" max="7941" width="21" style="22" customWidth="1"/>
    <col min="7942" max="8193" width="9.140625" style="22"/>
    <col min="8194" max="8194" width="45.42578125" style="22" bestFit="1" customWidth="1"/>
    <col min="8195" max="8195" width="22.28515625" style="22" customWidth="1"/>
    <col min="8196" max="8196" width="36" style="22" customWidth="1"/>
    <col min="8197" max="8197" width="21" style="22" customWidth="1"/>
    <col min="8198" max="8449" width="9.140625" style="22"/>
    <col min="8450" max="8450" width="45.42578125" style="22" bestFit="1" customWidth="1"/>
    <col min="8451" max="8451" width="22.28515625" style="22" customWidth="1"/>
    <col min="8452" max="8452" width="36" style="22" customWidth="1"/>
    <col min="8453" max="8453" width="21" style="22" customWidth="1"/>
    <col min="8454" max="8705" width="9.140625" style="22"/>
    <col min="8706" max="8706" width="45.42578125" style="22" bestFit="1" customWidth="1"/>
    <col min="8707" max="8707" width="22.28515625" style="22" customWidth="1"/>
    <col min="8708" max="8708" width="36" style="22" customWidth="1"/>
    <col min="8709" max="8709" width="21" style="22" customWidth="1"/>
    <col min="8710" max="8961" width="9.140625" style="22"/>
    <col min="8962" max="8962" width="45.42578125" style="22" bestFit="1" customWidth="1"/>
    <col min="8963" max="8963" width="22.28515625" style="22" customWidth="1"/>
    <col min="8964" max="8964" width="36" style="22" customWidth="1"/>
    <col min="8965" max="8965" width="21" style="22" customWidth="1"/>
    <col min="8966" max="9217" width="9.140625" style="22"/>
    <col min="9218" max="9218" width="45.42578125" style="22" bestFit="1" customWidth="1"/>
    <col min="9219" max="9219" width="22.28515625" style="22" customWidth="1"/>
    <col min="9220" max="9220" width="36" style="22" customWidth="1"/>
    <col min="9221" max="9221" width="21" style="22" customWidth="1"/>
    <col min="9222" max="9473" width="9.140625" style="22"/>
    <col min="9474" max="9474" width="45.42578125" style="22" bestFit="1" customWidth="1"/>
    <col min="9475" max="9475" width="22.28515625" style="22" customWidth="1"/>
    <col min="9476" max="9476" width="36" style="22" customWidth="1"/>
    <col min="9477" max="9477" width="21" style="22" customWidth="1"/>
    <col min="9478" max="9729" width="9.140625" style="22"/>
    <col min="9730" max="9730" width="45.42578125" style="22" bestFit="1" customWidth="1"/>
    <col min="9731" max="9731" width="22.28515625" style="22" customWidth="1"/>
    <col min="9732" max="9732" width="36" style="22" customWidth="1"/>
    <col min="9733" max="9733" width="21" style="22" customWidth="1"/>
    <col min="9734" max="9985" width="9.140625" style="22"/>
    <col min="9986" max="9986" width="45.42578125" style="22" bestFit="1" customWidth="1"/>
    <col min="9987" max="9987" width="22.28515625" style="22" customWidth="1"/>
    <col min="9988" max="9988" width="36" style="22" customWidth="1"/>
    <col min="9989" max="9989" width="21" style="22" customWidth="1"/>
    <col min="9990" max="10241" width="9.140625" style="22"/>
    <col min="10242" max="10242" width="45.42578125" style="22" bestFit="1" customWidth="1"/>
    <col min="10243" max="10243" width="22.28515625" style="22" customWidth="1"/>
    <col min="10244" max="10244" width="36" style="22" customWidth="1"/>
    <col min="10245" max="10245" width="21" style="22" customWidth="1"/>
    <col min="10246" max="10497" width="9.140625" style="22"/>
    <col min="10498" max="10498" width="45.42578125" style="22" bestFit="1" customWidth="1"/>
    <col min="10499" max="10499" width="22.28515625" style="22" customWidth="1"/>
    <col min="10500" max="10500" width="36" style="22" customWidth="1"/>
    <col min="10501" max="10501" width="21" style="22" customWidth="1"/>
    <col min="10502" max="10753" width="9.140625" style="22"/>
    <col min="10754" max="10754" width="45.42578125" style="22" bestFit="1" customWidth="1"/>
    <col min="10755" max="10755" width="22.28515625" style="22" customWidth="1"/>
    <col min="10756" max="10756" width="36" style="22" customWidth="1"/>
    <col min="10757" max="10757" width="21" style="22" customWidth="1"/>
    <col min="10758" max="11009" width="9.140625" style="22"/>
    <col min="11010" max="11010" width="45.42578125" style="22" bestFit="1" customWidth="1"/>
    <col min="11011" max="11011" width="22.28515625" style="22" customWidth="1"/>
    <col min="11012" max="11012" width="36" style="22" customWidth="1"/>
    <col min="11013" max="11013" width="21" style="22" customWidth="1"/>
    <col min="11014" max="11265" width="9.140625" style="22"/>
    <col min="11266" max="11266" width="45.42578125" style="22" bestFit="1" customWidth="1"/>
    <col min="11267" max="11267" width="22.28515625" style="22" customWidth="1"/>
    <col min="11268" max="11268" width="36" style="22" customWidth="1"/>
    <col min="11269" max="11269" width="21" style="22" customWidth="1"/>
    <col min="11270" max="11521" width="9.140625" style="22"/>
    <col min="11522" max="11522" width="45.42578125" style="22" bestFit="1" customWidth="1"/>
    <col min="11523" max="11523" width="22.28515625" style="22" customWidth="1"/>
    <col min="11524" max="11524" width="36" style="22" customWidth="1"/>
    <col min="11525" max="11525" width="21" style="22" customWidth="1"/>
    <col min="11526" max="11777" width="9.140625" style="22"/>
    <col min="11778" max="11778" width="45.42578125" style="22" bestFit="1" customWidth="1"/>
    <col min="11779" max="11779" width="22.28515625" style="22" customWidth="1"/>
    <col min="11780" max="11780" width="36" style="22" customWidth="1"/>
    <col min="11781" max="11781" width="21" style="22" customWidth="1"/>
    <col min="11782" max="12033" width="9.140625" style="22"/>
    <col min="12034" max="12034" width="45.42578125" style="22" bestFit="1" customWidth="1"/>
    <col min="12035" max="12035" width="22.28515625" style="22" customWidth="1"/>
    <col min="12036" max="12036" width="36" style="22" customWidth="1"/>
    <col min="12037" max="12037" width="21" style="22" customWidth="1"/>
    <col min="12038" max="12289" width="9.140625" style="22"/>
    <col min="12290" max="12290" width="45.42578125" style="22" bestFit="1" customWidth="1"/>
    <col min="12291" max="12291" width="22.28515625" style="22" customWidth="1"/>
    <col min="12292" max="12292" width="36" style="22" customWidth="1"/>
    <col min="12293" max="12293" width="21" style="22" customWidth="1"/>
    <col min="12294" max="12545" width="9.140625" style="22"/>
    <col min="12546" max="12546" width="45.42578125" style="22" bestFit="1" customWidth="1"/>
    <col min="12547" max="12547" width="22.28515625" style="22" customWidth="1"/>
    <col min="12548" max="12548" width="36" style="22" customWidth="1"/>
    <col min="12549" max="12549" width="21" style="22" customWidth="1"/>
    <col min="12550" max="12801" width="9.140625" style="22"/>
    <col min="12802" max="12802" width="45.42578125" style="22" bestFit="1" customWidth="1"/>
    <col min="12803" max="12803" width="22.28515625" style="22" customWidth="1"/>
    <col min="12804" max="12804" width="36" style="22" customWidth="1"/>
    <col min="12805" max="12805" width="21" style="22" customWidth="1"/>
    <col min="12806" max="13057" width="9.140625" style="22"/>
    <col min="13058" max="13058" width="45.42578125" style="22" bestFit="1" customWidth="1"/>
    <col min="13059" max="13059" width="22.28515625" style="22" customWidth="1"/>
    <col min="13060" max="13060" width="36" style="22" customWidth="1"/>
    <col min="13061" max="13061" width="21" style="22" customWidth="1"/>
    <col min="13062" max="13313" width="9.140625" style="22"/>
    <col min="13314" max="13314" width="45.42578125" style="22" bestFit="1" customWidth="1"/>
    <col min="13315" max="13315" width="22.28515625" style="22" customWidth="1"/>
    <col min="13316" max="13316" width="36" style="22" customWidth="1"/>
    <col min="13317" max="13317" width="21" style="22" customWidth="1"/>
    <col min="13318" max="13569" width="9.140625" style="22"/>
    <col min="13570" max="13570" width="45.42578125" style="22" bestFit="1" customWidth="1"/>
    <col min="13571" max="13571" width="22.28515625" style="22" customWidth="1"/>
    <col min="13572" max="13572" width="36" style="22" customWidth="1"/>
    <col min="13573" max="13573" width="21" style="22" customWidth="1"/>
    <col min="13574" max="13825" width="9.140625" style="22"/>
    <col min="13826" max="13826" width="45.42578125" style="22" bestFit="1" customWidth="1"/>
    <col min="13827" max="13827" width="22.28515625" style="22" customWidth="1"/>
    <col min="13828" max="13828" width="36" style="22" customWidth="1"/>
    <col min="13829" max="13829" width="21" style="22" customWidth="1"/>
    <col min="13830" max="14081" width="9.140625" style="22"/>
    <col min="14082" max="14082" width="45.42578125" style="22" bestFit="1" customWidth="1"/>
    <col min="14083" max="14083" width="22.28515625" style="22" customWidth="1"/>
    <col min="14084" max="14084" width="36" style="22" customWidth="1"/>
    <col min="14085" max="14085" width="21" style="22" customWidth="1"/>
    <col min="14086" max="14337" width="9.140625" style="22"/>
    <col min="14338" max="14338" width="45.42578125" style="22" bestFit="1" customWidth="1"/>
    <col min="14339" max="14339" width="22.28515625" style="22" customWidth="1"/>
    <col min="14340" max="14340" width="36" style="22" customWidth="1"/>
    <col min="14341" max="14341" width="21" style="22" customWidth="1"/>
    <col min="14342" max="14593" width="9.140625" style="22"/>
    <col min="14594" max="14594" width="45.42578125" style="22" bestFit="1" customWidth="1"/>
    <col min="14595" max="14595" width="22.28515625" style="22" customWidth="1"/>
    <col min="14596" max="14596" width="36" style="22" customWidth="1"/>
    <col min="14597" max="14597" width="21" style="22" customWidth="1"/>
    <col min="14598" max="14849" width="9.140625" style="22"/>
    <col min="14850" max="14850" width="45.42578125" style="22" bestFit="1" customWidth="1"/>
    <col min="14851" max="14851" width="22.28515625" style="22" customWidth="1"/>
    <col min="14852" max="14852" width="36" style="22" customWidth="1"/>
    <col min="14853" max="14853" width="21" style="22" customWidth="1"/>
    <col min="14854" max="15105" width="9.140625" style="22"/>
    <col min="15106" max="15106" width="45.42578125" style="22" bestFit="1" customWidth="1"/>
    <col min="15107" max="15107" width="22.28515625" style="22" customWidth="1"/>
    <col min="15108" max="15108" width="36" style="22" customWidth="1"/>
    <col min="15109" max="15109" width="21" style="22" customWidth="1"/>
    <col min="15110" max="15361" width="9.140625" style="22"/>
    <col min="15362" max="15362" width="45.42578125" style="22" bestFit="1" customWidth="1"/>
    <col min="15363" max="15363" width="22.28515625" style="22" customWidth="1"/>
    <col min="15364" max="15364" width="36" style="22" customWidth="1"/>
    <col min="15365" max="15365" width="21" style="22" customWidth="1"/>
    <col min="15366" max="15617" width="9.140625" style="22"/>
    <col min="15618" max="15618" width="45.42578125" style="22" bestFit="1" customWidth="1"/>
    <col min="15619" max="15619" width="22.28515625" style="22" customWidth="1"/>
    <col min="15620" max="15620" width="36" style="22" customWidth="1"/>
    <col min="15621" max="15621" width="21" style="22" customWidth="1"/>
    <col min="15622" max="15873" width="9.140625" style="22"/>
    <col min="15874" max="15874" width="45.42578125" style="22" bestFit="1" customWidth="1"/>
    <col min="15875" max="15875" width="22.28515625" style="22" customWidth="1"/>
    <col min="15876" max="15876" width="36" style="22" customWidth="1"/>
    <col min="15877" max="15877" width="21" style="22" customWidth="1"/>
    <col min="15878" max="16129" width="9.140625" style="22"/>
    <col min="16130" max="16130" width="45.42578125" style="22" bestFit="1" customWidth="1"/>
    <col min="16131" max="16131" width="22.28515625" style="22" customWidth="1"/>
    <col min="16132" max="16132" width="36" style="22" customWidth="1"/>
    <col min="16133" max="16133" width="21" style="22" customWidth="1"/>
    <col min="16134" max="16384" width="9.140625" style="22"/>
  </cols>
  <sheetData>
    <row r="1" spans="1:6" x14ac:dyDescent="0.2">
      <c r="A1" s="22" t="s">
        <v>364</v>
      </c>
    </row>
    <row r="2" spans="1:6" x14ac:dyDescent="0.2">
      <c r="A2" s="22" t="s">
        <v>24</v>
      </c>
    </row>
    <row r="3" spans="1:6" x14ac:dyDescent="0.2">
      <c r="B3" s="23" t="s">
        <v>324</v>
      </c>
      <c r="C3" s="23"/>
      <c r="F3" s="23"/>
    </row>
    <row r="5" spans="1:6" x14ac:dyDescent="0.2">
      <c r="F5" s="22" t="s">
        <v>26</v>
      </c>
    </row>
    <row r="6" spans="1:6" x14ac:dyDescent="0.2">
      <c r="A6" s="26" t="s">
        <v>19</v>
      </c>
      <c r="B6" s="26" t="s">
        <v>357</v>
      </c>
      <c r="C6" s="26" t="s">
        <v>363</v>
      </c>
      <c r="D6" s="26" t="s">
        <v>19</v>
      </c>
      <c r="E6" s="26" t="s">
        <v>357</v>
      </c>
      <c r="F6" s="26" t="s">
        <v>363</v>
      </c>
    </row>
    <row r="7" spans="1:6" x14ac:dyDescent="0.2">
      <c r="A7" s="74" t="s">
        <v>325</v>
      </c>
      <c r="B7" s="75"/>
      <c r="C7" s="27"/>
      <c r="D7" s="76" t="s">
        <v>326</v>
      </c>
      <c r="E7" s="77"/>
      <c r="F7" s="27"/>
    </row>
    <row r="8" spans="1:6" x14ac:dyDescent="0.2">
      <c r="A8" s="24" t="s">
        <v>325</v>
      </c>
      <c r="B8" s="24">
        <v>4350</v>
      </c>
      <c r="C8" s="24">
        <v>4490</v>
      </c>
      <c r="D8" s="24" t="s">
        <v>326</v>
      </c>
      <c r="E8" s="24"/>
      <c r="F8" s="24">
        <v>3750</v>
      </c>
    </row>
    <row r="9" spans="1:6" x14ac:dyDescent="0.2">
      <c r="A9" s="24" t="s">
        <v>327</v>
      </c>
      <c r="B9" s="24">
        <v>410</v>
      </c>
      <c r="C9" s="24">
        <v>427</v>
      </c>
      <c r="D9" s="24" t="s">
        <v>328</v>
      </c>
      <c r="E9" s="24"/>
      <c r="F9" s="24">
        <v>7990</v>
      </c>
    </row>
    <row r="10" spans="1:6" x14ac:dyDescent="0.2">
      <c r="A10" s="24" t="s">
        <v>329</v>
      </c>
      <c r="B10" s="24">
        <v>10293</v>
      </c>
      <c r="C10" s="24">
        <v>13534</v>
      </c>
      <c r="D10" s="24" t="s">
        <v>330</v>
      </c>
      <c r="E10" s="24"/>
      <c r="F10" s="24"/>
    </row>
    <row r="11" spans="1:6" x14ac:dyDescent="0.2">
      <c r="A11" s="24" t="s">
        <v>331</v>
      </c>
      <c r="B11" s="24"/>
      <c r="C11" s="24">
        <v>3</v>
      </c>
      <c r="D11" s="24" t="s">
        <v>332</v>
      </c>
      <c r="E11" s="24">
        <v>11143</v>
      </c>
      <c r="F11" s="24">
        <v>11281</v>
      </c>
    </row>
    <row r="12" spans="1:6" x14ac:dyDescent="0.2">
      <c r="A12" s="24" t="s">
        <v>333</v>
      </c>
      <c r="B12" s="24"/>
      <c r="C12" s="24"/>
      <c r="D12" s="24" t="s">
        <v>334</v>
      </c>
      <c r="E12" s="24"/>
      <c r="F12" s="24"/>
    </row>
    <row r="13" spans="1:6" x14ac:dyDescent="0.2">
      <c r="A13" s="24" t="s">
        <v>335</v>
      </c>
      <c r="B13" s="24"/>
      <c r="C13" s="24"/>
      <c r="D13" s="24"/>
      <c r="E13" s="24"/>
      <c r="F13" s="24"/>
    </row>
    <row r="14" spans="1:6" x14ac:dyDescent="0.2">
      <c r="A14" s="25" t="s">
        <v>336</v>
      </c>
      <c r="B14" s="25">
        <f>SUM(B8:B13)</f>
        <v>15053</v>
      </c>
      <c r="C14" s="25">
        <f>SUM(C8:C13)</f>
        <v>18454</v>
      </c>
      <c r="D14" s="25" t="s">
        <v>337</v>
      </c>
      <c r="E14" s="25">
        <f>SUM(E8:E13)</f>
        <v>11143</v>
      </c>
      <c r="F14" s="25">
        <f>SUM(F8:F13)</f>
        <v>23021</v>
      </c>
    </row>
    <row r="15" spans="1:6" x14ac:dyDescent="0.2">
      <c r="A15" s="76" t="s">
        <v>323</v>
      </c>
      <c r="B15" s="77"/>
      <c r="C15" s="28"/>
      <c r="D15" s="76" t="s">
        <v>25</v>
      </c>
      <c r="E15" s="77"/>
      <c r="F15" s="28"/>
    </row>
    <row r="16" spans="1:6" x14ac:dyDescent="0.2">
      <c r="A16" s="24" t="s">
        <v>338</v>
      </c>
      <c r="B16" s="24">
        <v>4371</v>
      </c>
      <c r="C16" s="24">
        <v>6959</v>
      </c>
      <c r="D16" s="24" t="s">
        <v>339</v>
      </c>
      <c r="E16" s="24">
        <v>4500</v>
      </c>
      <c r="F16" s="24">
        <v>16086</v>
      </c>
    </row>
    <row r="17" spans="1:6" x14ac:dyDescent="0.2">
      <c r="A17" s="24" t="s">
        <v>340</v>
      </c>
      <c r="B17" s="24">
        <v>1127</v>
      </c>
      <c r="C17" s="24">
        <v>1596</v>
      </c>
      <c r="D17" s="24" t="s">
        <v>341</v>
      </c>
      <c r="E17" s="24"/>
      <c r="F17" s="24">
        <v>122</v>
      </c>
    </row>
    <row r="18" spans="1:6" x14ac:dyDescent="0.2">
      <c r="A18" s="24" t="s">
        <v>342</v>
      </c>
      <c r="B18" s="24">
        <v>9483</v>
      </c>
      <c r="C18" s="24">
        <v>9307</v>
      </c>
      <c r="D18" s="24" t="s">
        <v>343</v>
      </c>
      <c r="E18" s="24"/>
      <c r="F18" s="24"/>
    </row>
    <row r="19" spans="1:6" x14ac:dyDescent="0.2">
      <c r="A19" s="24" t="s">
        <v>344</v>
      </c>
      <c r="B19" s="24">
        <v>5862</v>
      </c>
      <c r="C19" s="24">
        <v>5862</v>
      </c>
      <c r="D19" s="24" t="s">
        <v>345</v>
      </c>
      <c r="E19" s="24"/>
      <c r="F19" s="24"/>
    </row>
    <row r="20" spans="1:6" x14ac:dyDescent="0.2">
      <c r="A20" s="24" t="s">
        <v>346</v>
      </c>
      <c r="B20" s="24">
        <v>853</v>
      </c>
      <c r="C20" s="24">
        <v>1143</v>
      </c>
      <c r="D20" s="24"/>
      <c r="E20" s="24"/>
      <c r="F20" s="24"/>
    </row>
    <row r="21" spans="1:6" x14ac:dyDescent="0.2">
      <c r="A21" s="24" t="s">
        <v>347</v>
      </c>
      <c r="B21" s="24"/>
      <c r="C21" s="24">
        <v>400</v>
      </c>
      <c r="D21" s="24"/>
      <c r="E21" s="24"/>
      <c r="F21" s="24"/>
    </row>
    <row r="22" spans="1:6" x14ac:dyDescent="0.2">
      <c r="A22" s="25" t="s">
        <v>348</v>
      </c>
      <c r="B22" s="25">
        <f>SUM(B16:B21)</f>
        <v>21696</v>
      </c>
      <c r="C22" s="25">
        <f>SUM(C16:C21)</f>
        <v>25267</v>
      </c>
      <c r="D22" s="25" t="s">
        <v>349</v>
      </c>
      <c r="E22" s="25">
        <f>SUM(E16:E21)</f>
        <v>4500</v>
      </c>
      <c r="F22" s="25">
        <f>SUM(F16:F21)</f>
        <v>16208</v>
      </c>
    </row>
    <row r="23" spans="1:6" x14ac:dyDescent="0.2">
      <c r="A23" s="25" t="s">
        <v>350</v>
      </c>
      <c r="B23" s="25">
        <f>B14-B22</f>
        <v>-6643</v>
      </c>
      <c r="C23" s="25">
        <f>C14-C22</f>
        <v>-6813</v>
      </c>
      <c r="D23" s="25" t="s">
        <v>351</v>
      </c>
      <c r="E23" s="25">
        <f>E14-E22</f>
        <v>6643</v>
      </c>
      <c r="F23" s="25">
        <f>F14-F22</f>
        <v>6813</v>
      </c>
    </row>
  </sheetData>
  <mergeCells count="4">
    <mergeCell ref="A7:B7"/>
    <mergeCell ref="D7:E7"/>
    <mergeCell ref="A15:B15"/>
    <mergeCell ref="D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bevetel-kiadás</vt:lpstr>
      <vt:lpstr>központi támogatás</vt:lpstr>
      <vt:lpstr>felújítás</vt:lpstr>
      <vt:lpstr>mérleg közgad tagolasban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Ohid03</cp:lastModifiedBy>
  <cp:lastPrinted>2016-05-02T09:24:25Z</cp:lastPrinted>
  <dcterms:created xsi:type="dcterms:W3CDTF">2014-02-10T13:59:11Z</dcterms:created>
  <dcterms:modified xsi:type="dcterms:W3CDTF">2016-05-03T08:17:38Z</dcterms:modified>
</cp:coreProperties>
</file>