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5" i="1" l="1"/>
  <c r="C54" i="1"/>
  <c r="C53" i="1"/>
  <c r="C50" i="1"/>
  <c r="C49" i="1"/>
  <c r="C48" i="1"/>
  <c r="C47" i="1"/>
  <c r="C59" i="1" s="1"/>
  <c r="C42" i="1"/>
  <c r="C39" i="1" s="1"/>
  <c r="C32" i="1"/>
  <c r="C27" i="1"/>
  <c r="C21" i="1"/>
  <c r="C15" i="1"/>
  <c r="C14" i="1"/>
  <c r="C12" i="1"/>
  <c r="C1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<sst xmlns="http://schemas.openxmlformats.org/spreadsheetml/2006/main" count="113" uniqueCount="99">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</sst>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81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27518165-38100</f>
        <v>27480065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f>1547000+30000</f>
        <v>1577000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5641812-1559958+8100</f>
        <v>4089954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9" customFormat="1" ht="12" customHeight="1" x14ac:dyDescent="0.2">
      <c r="A18" s="33" t="s">
        <v>32</v>
      </c>
      <c r="B18" s="34" t="s">
        <v>33</v>
      </c>
      <c r="C18" s="38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6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8"/>
    </row>
    <row r="24" spans="1:3" s="39" customFormat="1" ht="12" customHeight="1" x14ac:dyDescent="0.2">
      <c r="A24" s="33" t="s">
        <v>44</v>
      </c>
      <c r="B24" s="34" t="s">
        <v>45</v>
      </c>
      <c r="C24" s="38">
        <v>9346560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8">
        <v>9346560</v>
      </c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64828456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139145054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3481566</v>
      </c>
    </row>
    <row r="41" spans="1:3" s="39" customFormat="1" ht="12" customHeight="1" x14ac:dyDescent="0.2">
      <c r="A41" s="46" t="s">
        <v>77</v>
      </c>
      <c r="B41" s="49" t="s">
        <v>78</v>
      </c>
      <c r="C41" s="37"/>
    </row>
    <row r="42" spans="1:3" s="39" customFormat="1" ht="15" customHeight="1" thickBot="1" x14ac:dyDescent="0.25">
      <c r="A42" s="33" t="s">
        <v>79</v>
      </c>
      <c r="B42" s="50" t="s">
        <v>80</v>
      </c>
      <c r="C42" s="55">
        <f>164184089-17655357+289865-11155109</f>
        <v>135663488</v>
      </c>
    </row>
    <row r="43" spans="1:3" s="39" customFormat="1" ht="15" customHeight="1" thickBot="1" x14ac:dyDescent="0.25">
      <c r="A43" s="54" t="s">
        <v>81</v>
      </c>
      <c r="B43" s="56" t="s">
        <v>82</v>
      </c>
      <c r="C43" s="57">
        <f>+C38+C39</f>
        <v>203973510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203489510</v>
      </c>
    </row>
    <row r="48" spans="1:3" ht="12" customHeight="1" x14ac:dyDescent="0.2">
      <c r="A48" s="33" t="s">
        <v>16</v>
      </c>
      <c r="B48" s="41" t="s">
        <v>85</v>
      </c>
      <c r="C48" s="67">
        <f>69090783-195524+195524-47000+47000-182500+182500-119142</f>
        <v>68971641</v>
      </c>
    </row>
    <row r="49" spans="1:6" ht="12" customHeight="1" x14ac:dyDescent="0.2">
      <c r="A49" s="33" t="s">
        <v>18</v>
      </c>
      <c r="B49" s="34" t="s">
        <v>86</v>
      </c>
      <c r="C49" s="68">
        <f>12885750-1059967</f>
        <v>11825783</v>
      </c>
    </row>
    <row r="50" spans="1:6" ht="12" customHeight="1" x14ac:dyDescent="0.2">
      <c r="A50" s="33" t="s">
        <v>20</v>
      </c>
      <c r="B50" s="34" t="s">
        <v>87</v>
      </c>
      <c r="C50" s="68">
        <f>155755158-24992937+289865-8360000</f>
        <v>122692086</v>
      </c>
    </row>
    <row r="51" spans="1:6" ht="12" customHeight="1" x14ac:dyDescent="0.2">
      <c r="A51" s="33" t="s">
        <v>22</v>
      </c>
      <c r="B51" s="34" t="s">
        <v>88</v>
      </c>
      <c r="C51" s="38"/>
    </row>
    <row r="52" spans="1:6" ht="12" customHeight="1" thickBot="1" x14ac:dyDescent="0.25">
      <c r="A52" s="33" t="s">
        <v>24</v>
      </c>
      <c r="B52" s="34" t="s">
        <v>89</v>
      </c>
      <c r="C52" s="38"/>
    </row>
    <row r="53" spans="1:6" s="66" customFormat="1" ht="12" customHeight="1" thickBot="1" x14ac:dyDescent="0.25">
      <c r="A53" s="43" t="s">
        <v>38</v>
      </c>
      <c r="B53" s="44" t="s">
        <v>90</v>
      </c>
      <c r="C53" s="28">
        <f>SUM(C54:C56)</f>
        <v>484000</v>
      </c>
    </row>
    <row r="54" spans="1:6" ht="12" customHeight="1" x14ac:dyDescent="0.2">
      <c r="A54" s="33" t="s">
        <v>40</v>
      </c>
      <c r="B54" s="41" t="s">
        <v>91</v>
      </c>
      <c r="C54" s="67">
        <f>1500000-1016000</f>
        <v>484000</v>
      </c>
    </row>
    <row r="55" spans="1:6" ht="12" customHeight="1" x14ac:dyDescent="0.2">
      <c r="A55" s="33" t="s">
        <v>42</v>
      </c>
      <c r="B55" s="34" t="s">
        <v>92</v>
      </c>
      <c r="C55" s="38">
        <f>600000-600000</f>
        <v>0</v>
      </c>
    </row>
    <row r="56" spans="1:6" ht="12" customHeight="1" x14ac:dyDescent="0.2">
      <c r="A56" s="33" t="s">
        <v>44</v>
      </c>
      <c r="B56" s="34" t="s">
        <v>93</v>
      </c>
      <c r="C56" s="38"/>
    </row>
    <row r="57" spans="1:6" ht="15" customHeight="1" thickBot="1" x14ac:dyDescent="0.25">
      <c r="A57" s="33" t="s">
        <v>46</v>
      </c>
      <c r="B57" s="34" t="s">
        <v>94</v>
      </c>
      <c r="C57" s="38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9" t="s">
        <v>96</v>
      </c>
      <c r="C59" s="70">
        <f>+C47+C53+C58</f>
        <v>203973510</v>
      </c>
    </row>
    <row r="60" spans="1:6" ht="14.25" customHeight="1" thickBot="1" x14ac:dyDescent="0.25">
      <c r="C60" s="72"/>
    </row>
    <row r="61" spans="1:6" x14ac:dyDescent="0.2">
      <c r="A61" s="73" t="s">
        <v>97</v>
      </c>
      <c r="B61" s="74"/>
      <c r="C61" s="75">
        <v>21.67</v>
      </c>
      <c r="E61" s="76"/>
      <c r="F61" s="76"/>
    </row>
    <row r="62" spans="1:6" ht="13.5" thickBot="1" x14ac:dyDescent="0.25">
      <c r="A62" s="77" t="s">
        <v>98</v>
      </c>
      <c r="B62" s="78"/>
      <c r="C62" s="79">
        <v>0.83</v>
      </c>
      <c r="E62" s="80"/>
      <c r="F62" s="80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2020-12-23T10:15:25Z</dcterms:created>
  <dcterms:modified xsi:type="dcterms:W3CDTF">2020-12-23T10:15:26Z</dcterms:modified>
</cp:coreProperties>
</file>