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75" windowWidth="14955" windowHeight="8895" activeTab="6"/>
  </bookViews>
  <sheets>
    <sheet name="1. sz. melléklet önkorm." sheetId="1" r:id="rId1"/>
    <sheet name="1. sz. melléklet Hivatal" sheetId="2" r:id="rId2"/>
    <sheet name="1. sz. melléklet Mesevár" sheetId="3" r:id="rId3"/>
    <sheet name="1. sz. melléklet BLMH" sheetId="4" r:id="rId4"/>
    <sheet name="2. sz. melléklet önkorm." sheetId="5" r:id="rId5"/>
    <sheet name="2. sz. melléklet Hivatal" sheetId="6" r:id="rId6"/>
    <sheet name="2. sz. melléklet Mesevár" sheetId="7" r:id="rId7"/>
    <sheet name="2. sz. melléklet BLMH" sheetId="8" r:id="rId8"/>
    <sheet name="3.sz. műk célú tám és szociális" sheetId="9" r:id="rId9"/>
    <sheet name="4.sz.pénzforgalmi" sheetId="10" r:id="rId10"/>
    <sheet name="5.sz pénzkészlet változás" sheetId="11" r:id="rId11"/>
    <sheet name="6.sz.műk-felh egyenleg" sheetId="12" r:id="rId12"/>
    <sheet name="7.sz felújítás" sheetId="13" r:id="rId13"/>
    <sheet name="8.sz pénzmaradv" sheetId="14" r:id="rId14"/>
    <sheet name="8.sz pénzmaradvány" sheetId="15" r:id="rId15"/>
    <sheet name="9.sz. mérleg" sheetId="16" r:id="rId16"/>
    <sheet name="10.sz.mérleg alátám " sheetId="17" r:id="rId17"/>
    <sheet name="11.sz vagyonkimutatás" sheetId="18" r:id="rId18"/>
    <sheet name="12. sz. értékpapírok" sheetId="19" r:id="rId19"/>
    <sheet name="13. sz. melléklet önkorm." sheetId="20" r:id="rId20"/>
    <sheet name="13. sz. melléklet Közös Hivatal" sheetId="21" r:id="rId21"/>
    <sheet name="13. sz. melléklet Mesevár, Műv." sheetId="22" r:id="rId22"/>
  </sheets>
  <definedNames>
    <definedName name="_xlnm.Print_Area" localSheetId="16">'10.sz.mérleg alátám '!$A$5:$C$58</definedName>
    <definedName name="_xlnm.Print_Area" localSheetId="17">'11.sz vagyonkimutatás'!$A$1:$E$72</definedName>
    <definedName name="_xlnm.Print_Area" localSheetId="15">'9.sz. mérleg'!$A$1:$C$52</definedName>
  </definedNames>
  <calcPr fullCalcOnLoad="1"/>
</workbook>
</file>

<file path=xl/sharedStrings.xml><?xml version="1.0" encoding="utf-8"?>
<sst xmlns="http://schemas.openxmlformats.org/spreadsheetml/2006/main" count="1972" uniqueCount="616">
  <si>
    <t>teljesítés</t>
  </si>
  <si>
    <t>Eszközök</t>
  </si>
  <si>
    <t>előző év záró</t>
  </si>
  <si>
    <t>tárgy év záró</t>
  </si>
  <si>
    <t>IV. Üzemeltetésre, kezelésre átadott eszközök</t>
  </si>
  <si>
    <t xml:space="preserve">   I. Immateriális javak</t>
  </si>
  <si>
    <t xml:space="preserve">  II. Tárgyi eszközök</t>
  </si>
  <si>
    <t xml:space="preserve"> III. Befektetett pénzügyi eszközök</t>
  </si>
  <si>
    <t xml:space="preserve">    I. Készletek</t>
  </si>
  <si>
    <t>Eszközök összesen</t>
  </si>
  <si>
    <t>Források</t>
  </si>
  <si>
    <t>Források összesen</t>
  </si>
  <si>
    <t>A) Befektetett eszközök</t>
  </si>
  <si>
    <t>Részvények, részesedések</t>
  </si>
  <si>
    <t>Értékpapírok</t>
  </si>
  <si>
    <t>Helyi adó túlfizetés</t>
  </si>
  <si>
    <t>pénztár</t>
  </si>
  <si>
    <t>kvetési bankszámla</t>
  </si>
  <si>
    <t>E Ft</t>
  </si>
  <si>
    <t>Dolgozónak nyújtott lakáshitel csökkentve következő évi  esedékes törlesztés</t>
  </si>
  <si>
    <t>adóhátralékok - értékvesztés</t>
  </si>
  <si>
    <t xml:space="preserve">                                                               polgármester</t>
  </si>
  <si>
    <t>Tárgyi eszközök</t>
  </si>
  <si>
    <t>ESZKÖZÖK ÖSSZESEN</t>
  </si>
  <si>
    <t>Forgatási  célú értékpapír</t>
  </si>
  <si>
    <t>Saját tőke</t>
  </si>
  <si>
    <t>FORRÁSOK ÖSSZESEN</t>
  </si>
  <si>
    <t>Pénzeszközök</t>
  </si>
  <si>
    <t>üzleti vagyon</t>
  </si>
  <si>
    <t>törzsvagyon korlátozottan forgalomképes</t>
  </si>
  <si>
    <t>törzsvagyon forgalomképtelen</t>
  </si>
  <si>
    <t>Vasivíz Zrt részvény</t>
  </si>
  <si>
    <t>Kamatozó kincstárjegy</t>
  </si>
  <si>
    <t>Vasivíz Zrt</t>
  </si>
  <si>
    <t>Felújítások</t>
  </si>
  <si>
    <t>Beruházások</t>
  </si>
  <si>
    <t>e Ft</t>
  </si>
  <si>
    <t>Működési célú támogatások államháztartáson belülről (B1)</t>
  </si>
  <si>
    <t>Közhatalmi bevételek (B3)</t>
  </si>
  <si>
    <t>Működési bevételek  (B4)</t>
  </si>
  <si>
    <t>Működési célú átvett pénzeszközök  (B6)</t>
  </si>
  <si>
    <t>Finanszírozási bevételek  (B8)</t>
  </si>
  <si>
    <t>Működési bevételek összesen</t>
  </si>
  <si>
    <t>Személyi juttatások  (K1)</t>
  </si>
  <si>
    <t>Munkaadókat terhelő járulékok és szociális hozzájárulási adó (K2)</t>
  </si>
  <si>
    <t>Dologi kiadások  (K3)</t>
  </si>
  <si>
    <t>Ellátottak pénzbeli juttatásai (K4)</t>
  </si>
  <si>
    <t>Egyéb működési célú kiadások  (K5)</t>
  </si>
  <si>
    <t>Finanszírozási kiadások  (K9)</t>
  </si>
  <si>
    <t>Működési kiadások összesen</t>
  </si>
  <si>
    <t>Felhalmozási célú támogatások államháztartáson belülről (B2)</t>
  </si>
  <si>
    <t>Felhalmozási bevételek  (B5)</t>
  </si>
  <si>
    <t>Felhalmozási célú átvett pénzeszközök  (B7)</t>
  </si>
  <si>
    <t>Finanszírozási bevételek (B8)</t>
  </si>
  <si>
    <t>Felhalmozási bevételek összesen</t>
  </si>
  <si>
    <t>Tartalékok (K512)</t>
  </si>
  <si>
    <t>Beruházások (K6)</t>
  </si>
  <si>
    <t>Felújítások  (K7)</t>
  </si>
  <si>
    <t>Egyéb felhalmozási célú kiadások  (K8)</t>
  </si>
  <si>
    <t>Felhalmozási kiadások összesen</t>
  </si>
  <si>
    <t>Önkormányzat bevételei összesen</t>
  </si>
  <si>
    <t>Önkormányzat kiadásai összesen</t>
  </si>
  <si>
    <t xml:space="preserve">eredeti </t>
  </si>
  <si>
    <t>módosított</t>
  </si>
  <si>
    <t>előirányzat</t>
  </si>
  <si>
    <t>Költségvetési bevételek (B1-B7)</t>
  </si>
  <si>
    <t>Bevételek összesen</t>
  </si>
  <si>
    <t>Költségvetési kiadások (K1-K8)</t>
  </si>
  <si>
    <t>Kiadások összesen</t>
  </si>
  <si>
    <t>ÖTE visszatérítendő kölcsön</t>
  </si>
  <si>
    <t>Egyéb sajátos eszközoldali elszámolások</t>
  </si>
  <si>
    <t>nemzeti vagyon induláskori értéke</t>
  </si>
  <si>
    <t>egyéb eszközök induláskori értéke és változásai</t>
  </si>
  <si>
    <t>felhalmozott eredmény</t>
  </si>
  <si>
    <t>mérleg szerinti eredmény</t>
  </si>
  <si>
    <t>Kvetési évben esedéskes kötelezettségek</t>
  </si>
  <si>
    <t>Kvetési évet követően esedéskes kötelezettségek</t>
  </si>
  <si>
    <t>normatíva előleg 2015</t>
  </si>
  <si>
    <t>Passzív időbeli elhatárolás</t>
  </si>
  <si>
    <t>megnevezés</t>
  </si>
  <si>
    <t xml:space="preserve"> EBBŐL forgalomképtelen törzsvagyyon</t>
  </si>
  <si>
    <t xml:space="preserve"> EBBŐL korlátozottan forgalomképes törzsvagyon</t>
  </si>
  <si>
    <t>EBBŐL üzleti vagyon</t>
  </si>
  <si>
    <t>ESZKÖZÖK</t>
  </si>
  <si>
    <t>1. Alapítás-átszervezés aktivált értéke (111-ből,112-ből)</t>
  </si>
  <si>
    <t>EBBŐL a „0”-ra leírt, de használatban lévő eszközök állománya</t>
  </si>
  <si>
    <t>EBBŐL a „0”-ra leírt, használaton kívüli eszközök állománya</t>
  </si>
  <si>
    <t>2. Kísérleti fejlesztés aktivált értéke (111-ből,112-ből)</t>
  </si>
  <si>
    <t>3. Vagyoni értékű jogok (111-ből,112-ből)</t>
  </si>
  <si>
    <t>4. Szellemi termékek (111-ből,112-ből)</t>
  </si>
  <si>
    <t>5. Immateriális javakra adott előlegek (1181.,1182.)</t>
  </si>
  <si>
    <t>6. Immateriális javak értékhelyesbítése (119.)</t>
  </si>
  <si>
    <t xml:space="preserve">I. Immateriális javak összesen </t>
  </si>
  <si>
    <t>1. Ingatlanok és a kapcsolódó vagyoni értékű jogok (121.,122-ből)</t>
  </si>
  <si>
    <t>2. Gépek, berendezések és felszerelések (1311.,1312-ből)</t>
  </si>
  <si>
    <t>3. Járművek (1321.,1322-ből)</t>
  </si>
  <si>
    <t>4. Tenyészállatok (141.,142-ből)</t>
  </si>
  <si>
    <t>5. Beruházások,felújítások (122-ből,127.,1312-ből,1317.,1322-ből,1327.,142-ből,147.)</t>
  </si>
  <si>
    <t>6. Beruházásra adott előlegek (128.,1318.,1328.,148.1598.,1599.)</t>
  </si>
  <si>
    <t>7. Állami készletek, tartalékok (1591.,1592.)</t>
  </si>
  <si>
    <t>8. Tárgyi eszközök értékhelyesbítése (129.,1319.,1329.,149.)</t>
  </si>
  <si>
    <t xml:space="preserve">II. Tárgyi eszközök összesen </t>
  </si>
  <si>
    <t>1. Tartós részesedés (1711., 1751.)</t>
  </si>
  <si>
    <t>Ebből - tartós társulási részesedés (1711-ből, 1751-ből)</t>
  </si>
  <si>
    <t>2. Tartós hitelviszonyt megtestesítő értékpapír (172-174.,1752.)</t>
  </si>
  <si>
    <t>3. Tartósan adott kölcsön (191-194-ből,1981-ből)</t>
  </si>
  <si>
    <t>4. Hosszú lejáratú betétek (178., 1988.)</t>
  </si>
  <si>
    <t>Ebből:  4/a Hosszú lejáratú betétek bekerülési (könyv szerinti) értéke (178)</t>
  </si>
  <si>
    <t>4/b Hosszú lejáratú betétek elszámolt értékvesztése (1988)</t>
  </si>
  <si>
    <t>5. Egyéb hosszú lejáratú követelések (195-ből, 1982-ből)</t>
  </si>
  <si>
    <t>6. Befektetett pénzügyi eszközök értékhelyesbítése (179.)</t>
  </si>
  <si>
    <t xml:space="preserve">III. Befektetett pénzügyi eszközök összesen </t>
  </si>
  <si>
    <t xml:space="preserve">IV. Üzemeltetésre, kezelésre átadott, koncesszióba, vagyonkezelésbe adott, illetve vagyonkezelésbe vett eszközök  </t>
  </si>
  <si>
    <t xml:space="preserve">A) BEFEKTETETT ESZKÖZÖK ÖSSZESEN </t>
  </si>
  <si>
    <t xml:space="preserve">I. Készletek összesen </t>
  </si>
  <si>
    <t>B) FORGÓESZKÖZÖK ÖSSZESEN</t>
  </si>
  <si>
    <t>az önkormányzatok tulajdonában lévő, a jogszabály alapján érték nélkül nyilvántartott eszközök állománya (használatban lévő kis értékű immateriális javak, tárgyi eszközök, készletek, a szakmai nyilvántartásokban szereplő képzőművészeti alkotások, régészeti leletek, kép- és hangarchívumok, gyűjtemények, kulturális javak),</t>
  </si>
  <si>
    <t>függő követelések állománya</t>
  </si>
  <si>
    <t>biztos ( jövőbeni ) követelések</t>
  </si>
  <si>
    <t>FORRÁSOK</t>
  </si>
  <si>
    <t xml:space="preserve">KÖTELEZETTSÉGEK ÖSSZESEN </t>
  </si>
  <si>
    <t>a mérlegben értékkel nem szereplő kötelezettségek, ideértve a kezesség-, illetve garanciavállalással kapcsolatos függő kötelezettségeket.</t>
  </si>
  <si>
    <t xml:space="preserve">függő kötelezettségek </t>
  </si>
  <si>
    <t>Felújítási, beruházási célok teljesülése:</t>
  </si>
  <si>
    <t>működési és felhalmozási bevételei,kiadásai mérlegszerű bemutatása</t>
  </si>
  <si>
    <t>Beruházási célú előzetesen felszámított forgalmi adó</t>
  </si>
  <si>
    <t>Felújítási célú előzetesen felszámított forgalmi adó</t>
  </si>
  <si>
    <t xml:space="preserve">  II. Értékpapírok</t>
  </si>
  <si>
    <t>B) Forgóeszközök</t>
  </si>
  <si>
    <t>C) Pénzeszközök</t>
  </si>
  <si>
    <t xml:space="preserve">   I.Hosszú lejáratú betétek</t>
  </si>
  <si>
    <t xml:space="preserve">  II.Pénztárak,csekkek,betétkönyvek</t>
  </si>
  <si>
    <t xml:space="preserve"> III. Forintszámlák</t>
  </si>
  <si>
    <t>IV. Devizaszámlák</t>
  </si>
  <si>
    <t>V.Idegen péneszközök</t>
  </si>
  <si>
    <t>D) Követelések</t>
  </si>
  <si>
    <t xml:space="preserve">   I.Költségvetési évben esedékes követelések</t>
  </si>
  <si>
    <t xml:space="preserve"> II.Költségvetési évet követően esedékes követelések</t>
  </si>
  <si>
    <t>III.Követelés jellegű elszámolások</t>
  </si>
  <si>
    <t>E) Egyéb sajátos eszközoldali elszámolások</t>
  </si>
  <si>
    <t>F) Aktív időbeli elhatárolások</t>
  </si>
  <si>
    <t>G) Saját tőke</t>
  </si>
  <si>
    <t>VI.Mérleg szerinti eredmény</t>
  </si>
  <si>
    <t xml:space="preserve"> V.Eszközök értékhelyesbítésének forrása</t>
  </si>
  <si>
    <t xml:space="preserve"> IV. Felhalmozott eredmény</t>
  </si>
  <si>
    <t xml:space="preserve">  III. Egyéb eszközök induláskori értéke és változásai</t>
  </si>
  <si>
    <t xml:space="preserve">   II.Nemzeti vagyon változásai</t>
  </si>
  <si>
    <t xml:space="preserve">    I.Nemzeti vagyon induláskori értéke</t>
  </si>
  <si>
    <t>H) Kötelezettségek</t>
  </si>
  <si>
    <t xml:space="preserve">   I.Költségvetési évben esedékes kötelezettségek</t>
  </si>
  <si>
    <t xml:space="preserve"> II.Költségvetési évet követően esedékes kötelezettségek</t>
  </si>
  <si>
    <t>I) Egyéb sajátos forrásoldali elszámolások</t>
  </si>
  <si>
    <t xml:space="preserve">  III. Kötelezettség jellegű sajátos elszámolások</t>
  </si>
  <si>
    <t>Befektetett pénzügyi eszközök</t>
  </si>
  <si>
    <t>Költségvetési évben esedékes követelések</t>
  </si>
  <si>
    <t>Költségvetési évet követően esedékes követelések</t>
  </si>
  <si>
    <t>Követelés jellegű sajátos elszámolások</t>
  </si>
  <si>
    <t>decemberi bérek</t>
  </si>
  <si>
    <t>Kötelezettség jellegű sajátos elszámolások</t>
  </si>
  <si>
    <t>ÖSSZESEN</t>
  </si>
  <si>
    <t>Pénzkészlet tárgyidőszak elején</t>
  </si>
  <si>
    <t>Pénzkészlet összesen</t>
  </si>
  <si>
    <t>Bevételek                                           (+)</t>
  </si>
  <si>
    <t>Kiadások                                            (-)</t>
  </si>
  <si>
    <t>Pénzkészlet tárgyidőszak végén</t>
  </si>
  <si>
    <t xml:space="preserve">Pénzkészlet összesen </t>
  </si>
  <si>
    <t xml:space="preserve">  Forintszámlák egyenlege</t>
  </si>
  <si>
    <t xml:space="preserve">  Pénztárak egyenlege</t>
  </si>
  <si>
    <t>Betétek megszüntetése                 (-)</t>
  </si>
  <si>
    <t xml:space="preserve">II. Értékpapírok összesen </t>
  </si>
  <si>
    <t xml:space="preserve">C) PÉNZESZKÖZÖK ÖSSZESEN </t>
  </si>
  <si>
    <t>D) KÖVETELÉSEK ÖSSZESEN</t>
  </si>
  <si>
    <t>E) EGYÉB SAJÁTOS ESZKÖZOLDALI ELSZÁMOLÁSOK</t>
  </si>
  <si>
    <t>F) AKTÍV IDŐBELI ELHATÁROLÁSOK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</si>
  <si>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</si>
  <si>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</si>
  <si>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</si>
  <si>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Ikervár Község Önkormányzata</t>
  </si>
  <si>
    <t>Mindösszesen</t>
  </si>
  <si>
    <t>Immateriális  javak</t>
  </si>
  <si>
    <t>Adott előlegek</t>
  </si>
  <si>
    <t>beruházások, felújítások</t>
  </si>
  <si>
    <t>Ingatlanok felújítása</t>
  </si>
  <si>
    <t xml:space="preserve">IKERVÁRÉRT Kereskedelmi </t>
  </si>
  <si>
    <t>Fejlesztési és Szolgáltató Kft</t>
  </si>
  <si>
    <t>Pénzeszközök változása (Ft)</t>
  </si>
  <si>
    <t xml:space="preserve">Előző évi pénzmaradvány igénybevétele         </t>
  </si>
  <si>
    <t>Tárgyi ezköz beszerzés</t>
  </si>
  <si>
    <t>+</t>
  </si>
  <si>
    <t>IKERVÁR  KÖZSÉG ÖNKORMÁNYZATA  3. melléklet</t>
  </si>
  <si>
    <t>összesen</t>
  </si>
  <si>
    <t>kötelező</t>
  </si>
  <si>
    <t>önként vállat</t>
  </si>
  <si>
    <t>államig</t>
  </si>
  <si>
    <t>Összesen</t>
  </si>
  <si>
    <t xml:space="preserve"> Ellátottak pénzbeli juttatásai</t>
  </si>
  <si>
    <t>Ft</t>
  </si>
  <si>
    <t>%-a</t>
  </si>
  <si>
    <t>feladat</t>
  </si>
  <si>
    <t xml:space="preserve">beisk.segély </t>
  </si>
  <si>
    <t>Családi támogatások (K42)</t>
  </si>
  <si>
    <t>ápolási díj helyi</t>
  </si>
  <si>
    <t>közgyógyellátás</t>
  </si>
  <si>
    <t>12/04</t>
  </si>
  <si>
    <t>853311</t>
  </si>
  <si>
    <t>Betegséggel kapcsolatos (nem társadalombiztosítási) ellátások (K44)</t>
  </si>
  <si>
    <t>foglalkoztatást helyettesítő támogatás</t>
  </si>
  <si>
    <t>Foglalkoztatással, munkanélküliséggel kapcsolatos ellátások (K45)</t>
  </si>
  <si>
    <t>lakásfenntartási támogatás normativ</t>
  </si>
  <si>
    <t>Lakhatással kapcsolatos ellátások (K46)</t>
  </si>
  <si>
    <t>átmeneti segély</t>
  </si>
  <si>
    <t>első lakáshoz jutók támogatása</t>
  </si>
  <si>
    <t>Egyéb nem intézményi ellátások (K48)</t>
  </si>
  <si>
    <t>Bankszámlák záró egyenlege</t>
  </si>
  <si>
    <t>Pénztár záróegyenlege</t>
  </si>
  <si>
    <t>Záró pénzkészlet</t>
  </si>
  <si>
    <t xml:space="preserve"> 361-366 főkönyvi számlák egyenlege</t>
  </si>
  <si>
    <t xml:space="preserve"> 367       főkönyvi számla egyenlege</t>
  </si>
  <si>
    <t>Költségvetési pénzmaradvány</t>
  </si>
  <si>
    <t>Megnevezés</t>
  </si>
  <si>
    <t>Közös Hivatal</t>
  </si>
  <si>
    <t>Mesevár Ó</t>
  </si>
  <si>
    <t>Művelődási Ház</t>
  </si>
  <si>
    <t>önkormányzat</t>
  </si>
  <si>
    <t>I) Kincstári szálavezetéssel kapcsolatos elszámolások</t>
  </si>
  <si>
    <t>J2) Passzív időbeli elhatárolások</t>
  </si>
  <si>
    <t>J3)Halasztott eredményszemléletű bevételek</t>
  </si>
  <si>
    <t>Halasztott eredményszemléletű bevételek</t>
  </si>
  <si>
    <t xml:space="preserve"> 2017. évi zárszámadás</t>
  </si>
  <si>
    <t>ingatlanok beszerzése, létesítése</t>
  </si>
  <si>
    <t xml:space="preserve"> Ft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</si>
  <si>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</si>
  <si>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</si>
  <si>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</si>
  <si>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</si>
  <si>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</si>
  <si>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</si>
  <si>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</si>
  <si>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</si>
  <si>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</si>
  <si>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</si>
  <si>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</si>
  <si>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</si>
  <si>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</si>
  <si>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</si>
  <si>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</si>
  <si>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</si>
  <si>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</si>
  <si>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</si>
  <si>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</si>
  <si>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13.számú melléklet</t>
  </si>
  <si>
    <t>Ikervár Község Önkormányzatának</t>
  </si>
  <si>
    <t xml:space="preserve">Megnevezés </t>
  </si>
  <si>
    <t xml:space="preserve">                  Fő</t>
  </si>
  <si>
    <t>Gyermekorvosi szolgálat</t>
  </si>
  <si>
    <t>Védőnői szolgálat</t>
  </si>
  <si>
    <t>Város és községgazdálkodás</t>
  </si>
  <si>
    <t>Összesen:</t>
  </si>
  <si>
    <t>IKERVÁRI KÖZÖS ÖNKORMÁNYZATI HIVATAL</t>
  </si>
  <si>
    <t>Ikervár székhely</t>
  </si>
  <si>
    <t>11 fő</t>
  </si>
  <si>
    <t>Csénye kirendeltség</t>
  </si>
  <si>
    <t xml:space="preserve">  2 fő</t>
  </si>
  <si>
    <t>Pecöl kirendeltség</t>
  </si>
  <si>
    <t>15 fő</t>
  </si>
  <si>
    <t>IKERVÁR  KÖZSÉG ÖNKORMÁNYZATA</t>
  </si>
  <si>
    <t>ÁLTAL IRÁNYÍTOTT KÖLTSÉGVETÉSI SZERVEK LÉTSZÁMA</t>
  </si>
  <si>
    <t>3.számú melléklet</t>
  </si>
  <si>
    <t>Ikervári Mesevár Óvoda</t>
  </si>
  <si>
    <t>Ikervári Batthyány Lajos Művelődési Ház és Könyvtár</t>
  </si>
  <si>
    <t xml:space="preserve">  3,00 fő</t>
  </si>
  <si>
    <t xml:space="preserve">    1.sz.melléklet     Ikervár Község Önkormányzata                          </t>
  </si>
  <si>
    <t>eredeti</t>
  </si>
  <si>
    <t>Módosított</t>
  </si>
  <si>
    <t>tényleges</t>
  </si>
  <si>
    <t>%</t>
  </si>
  <si>
    <t>önként</t>
  </si>
  <si>
    <t>államigaz-</t>
  </si>
  <si>
    <t xml:space="preserve"> Bevételek E-Ft-ban</t>
  </si>
  <si>
    <t>vállalt</t>
  </si>
  <si>
    <t>01</t>
  </si>
  <si>
    <t>Helyi önkormányzatok működésének általános támogatása (B111)</t>
  </si>
  <si>
    <t>02</t>
  </si>
  <si>
    <t>Települési önkormányzatok egyes                                                           köznevelési feladatainak támogatása (B112)</t>
  </si>
  <si>
    <t>03</t>
  </si>
  <si>
    <t>Települési önkormányzatok szociális gyermekjóléti                                                       és gyermekétkeztetési  feladatainak támogatása (B113)</t>
  </si>
  <si>
    <t>04</t>
  </si>
  <si>
    <t>Települési önkormányzatok kulturális feladatainak támogatása (B114)</t>
  </si>
  <si>
    <t>05</t>
  </si>
  <si>
    <t>Működési célú központosított előirányzatok (B115)</t>
  </si>
  <si>
    <t>06</t>
  </si>
  <si>
    <t>Elszámolásból származó  bevételek  (B116)</t>
  </si>
  <si>
    <t>07</t>
  </si>
  <si>
    <t>Önkormányzatok működési támogatásai (B11)</t>
  </si>
  <si>
    <t>08</t>
  </si>
  <si>
    <t>Elvonások és befizetések bevételei (B12)</t>
  </si>
  <si>
    <t>09</t>
  </si>
  <si>
    <t>Működési célú garancia- és kezességvállalásból származó                                                  megtérülések államháztartáson belülről (B13)</t>
  </si>
  <si>
    <t>10</t>
  </si>
  <si>
    <t>Működési célú visszatérítendő támogatások, kölcsönök                                                      visszatérülése államháztartáson belülről (B14)</t>
  </si>
  <si>
    <t>11</t>
  </si>
  <si>
    <t>Működési célú visszatérítendő támogatások, kölcsönök                                                     igénybevétele államháztartáson belülről (B15)</t>
  </si>
  <si>
    <t>12</t>
  </si>
  <si>
    <t>Egyéb működési célú támogatások                                                         bevételei államháztartáson belülről (B16)</t>
  </si>
  <si>
    <t>13</t>
  </si>
  <si>
    <t>14</t>
  </si>
  <si>
    <t>Felhalmozási célú önkormányzati támogatások (B21)</t>
  </si>
  <si>
    <t>15</t>
  </si>
  <si>
    <t>Felhalmozási célú garancia- és kezességvállalásból                                                                 származó megtérülések államháztartáson belülről (B22)</t>
  </si>
  <si>
    <t>16</t>
  </si>
  <si>
    <t>Felhalmozási célú visszatérítendő támogatások,                                                                 kölcsönök visszatérülése államháztartáson belülről (B23)</t>
  </si>
  <si>
    <t>17</t>
  </si>
  <si>
    <t>Felhalmozási célú visszatérítendő támogatások,                                                                   kölcsönök igénybevétele államháztartáson belülről (B24)</t>
  </si>
  <si>
    <t>18</t>
  </si>
  <si>
    <t>Egyéb felhalmozási célú támogatások                                                      bevételei államháztartáson belülről (B25)</t>
  </si>
  <si>
    <t>19</t>
  </si>
  <si>
    <t>Felhalmozási célú támogatások államháztartáson belülről  (B2)</t>
  </si>
  <si>
    <t>20</t>
  </si>
  <si>
    <t>Magánszemélyek jövedelemadói (B311)</t>
  </si>
  <si>
    <t>21</t>
  </si>
  <si>
    <t>Társaságok jövedelemadói  (B312)</t>
  </si>
  <si>
    <t>22</t>
  </si>
  <si>
    <t>Jövedelemadók (B31)</t>
  </si>
  <si>
    <t>23</t>
  </si>
  <si>
    <t>Szociális hozzájárulási adó és járulékok (B32)</t>
  </si>
  <si>
    <t>24</t>
  </si>
  <si>
    <t>Bérhez és foglalkoztatáshoz kapcsolódó adók (B33)</t>
  </si>
  <si>
    <t>25</t>
  </si>
  <si>
    <t>Vagyoni tipusú adók  (B34)</t>
  </si>
  <si>
    <t>26</t>
  </si>
  <si>
    <t>Értékesítési és forgalmi adók  (B351)</t>
  </si>
  <si>
    <t>27</t>
  </si>
  <si>
    <t>Fogyasztási adók  (B352)</t>
  </si>
  <si>
    <t>28</t>
  </si>
  <si>
    <t>Pénzügyi monopóliumok nyereségét terhelő adók  (B353)</t>
  </si>
  <si>
    <t>29</t>
  </si>
  <si>
    <t>Gépjárműadók (B354)</t>
  </si>
  <si>
    <t>30</t>
  </si>
  <si>
    <t>Egyéb áruhasználati és szolgáltatási adók  (B355)</t>
  </si>
  <si>
    <t>31</t>
  </si>
  <si>
    <t>Termékek és szolgáltatások adói  (B35)</t>
  </si>
  <si>
    <t>32</t>
  </si>
  <si>
    <t>Egyéb közhatalmi bevételek  (B36)</t>
  </si>
  <si>
    <t>33</t>
  </si>
  <si>
    <t>Közhatalmi bevételek  (B3)</t>
  </si>
  <si>
    <t>34</t>
  </si>
  <si>
    <t>Készletértékesítés ellenértéke (B401)</t>
  </si>
  <si>
    <t>35</t>
  </si>
  <si>
    <t>Szolgáltatások ellenértéke (B402)</t>
  </si>
  <si>
    <t>36</t>
  </si>
  <si>
    <t>Közvetített szolgáltatások ellenértéke (B403)</t>
  </si>
  <si>
    <t>37</t>
  </si>
  <si>
    <t>Tulajdonosi bevételek (B404)</t>
  </si>
  <si>
    <t>38</t>
  </si>
  <si>
    <t>Ellátási díjak (B405)</t>
  </si>
  <si>
    <t>39</t>
  </si>
  <si>
    <t>Kiszámlázott általános forgalmi adó (B406)</t>
  </si>
  <si>
    <t>40</t>
  </si>
  <si>
    <t>Általános forgalmi adó visszatérítése (B407)</t>
  </si>
  <si>
    <t>41</t>
  </si>
  <si>
    <t>Kamatbevételek (B408)</t>
  </si>
  <si>
    <t>42</t>
  </si>
  <si>
    <t>Egyéb pénzügyi műveletek bevételei (B409)</t>
  </si>
  <si>
    <t>43</t>
  </si>
  <si>
    <t>Egyéb működési bevételek (B410)</t>
  </si>
  <si>
    <t>44</t>
  </si>
  <si>
    <t>Működési bevételek (B4)</t>
  </si>
  <si>
    <t>45</t>
  </si>
  <si>
    <t>Immateriális javak értékesítése (B51)</t>
  </si>
  <si>
    <t>46</t>
  </si>
  <si>
    <t>Ingatlanok értékesítése (B52)</t>
  </si>
  <si>
    <t>47</t>
  </si>
  <si>
    <t>Egyéb tárgyi eszközök értékesítése (B53)</t>
  </si>
  <si>
    <t>48</t>
  </si>
  <si>
    <t>Részesedések értékesítése (B54)</t>
  </si>
  <si>
    <t>49</t>
  </si>
  <si>
    <t>Részesedések megszűnéséhez kapcsolódó bevételek (B55)</t>
  </si>
  <si>
    <t>50</t>
  </si>
  <si>
    <t>Felhalmozási bevételek (B5)</t>
  </si>
  <si>
    <t>51</t>
  </si>
  <si>
    <t>Működési célú garancia- és kezességvállalásból származó                                                  megtérülések államháztartáson kívülről (B61)</t>
  </si>
  <si>
    <t>52</t>
  </si>
  <si>
    <t>53</t>
  </si>
  <si>
    <t>54</t>
  </si>
  <si>
    <t>55</t>
  </si>
  <si>
    <t>Felhalmozási célú garancia- és kezességvállalásból                                                             származó megtérülések államháztartáson kívülről (B71)</t>
  </si>
  <si>
    <t>56</t>
  </si>
  <si>
    <t>Felhalmozási célú visszatérítendő támogatások,                                                                 kölcsönök visszatérülése államháztartáson kívülről (B72)</t>
  </si>
  <si>
    <t>57</t>
  </si>
  <si>
    <t>58</t>
  </si>
  <si>
    <t>Felhalmozási célú átvett pénzeszközök (B7)</t>
  </si>
  <si>
    <t>59</t>
  </si>
  <si>
    <t>Költségvetési bevételek  (B1-B7)</t>
  </si>
  <si>
    <t>Hosszú lejáratú hitelek, kölcsönök felvétele  (B8111)</t>
  </si>
  <si>
    <t>Likviditási célú hitelek, kölcsönök felvétele pénzügyi vállalkozástól (B8112)</t>
  </si>
  <si>
    <t>Rövid lejáratú hitelek, kölcsönök felvétele   (B8113)</t>
  </si>
  <si>
    <t>Hitel-, kölcsönfelvétel államháztartáson kívülről  (B811)</t>
  </si>
  <si>
    <t>Forgatási célú belföldi értékpapírok beváltása, értékesítése (B8121)</t>
  </si>
  <si>
    <t>Forgatási célú belföldi értékpapírok kibocsátása (B8122)</t>
  </si>
  <si>
    <t>Befektetési célú belföldi értékpapírok beváltása,  értékesítése (B8123)</t>
  </si>
  <si>
    <t>Befektetési célú belföldi értékpapírok kibocsátása (B8124)</t>
  </si>
  <si>
    <t>Belföldi értékpapírok bevételei  (B812)</t>
  </si>
  <si>
    <t>Előző év költségvetési maradványának igénybevétele (B8131)</t>
  </si>
  <si>
    <t>Előző év vállalkozási maradványának igénybevétele (B8132)</t>
  </si>
  <si>
    <t>Maradvány igénybevétele 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</si>
  <si>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</si>
  <si>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</si>
  <si>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</si>
  <si>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Betétek megszüntetése (B817)</t>
  </si>
  <si>
    <t>Központi költségvetés sajátos finanszírozási bevételei (B818)</t>
  </si>
  <si>
    <t>Belföldi finanszírozás bevételei  (B81)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</si>
  <si>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</si>
  <si>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</si>
  <si>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</si>
  <si>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Külföldi hitelek, kölcsönök felvétele  (B824)</t>
  </si>
  <si>
    <t>Külföldi finanszírozás bevételei  (B82)</t>
  </si>
  <si>
    <t>Adóssághoz nem kapcsolódó származékos ügyletek bevételei (B83)</t>
  </si>
  <si>
    <t>Eredeti előirányzat</t>
  </si>
  <si>
    <t xml:space="preserve">Módosított előirányzat </t>
  </si>
  <si>
    <t>Teljesítés</t>
  </si>
  <si>
    <t xml:space="preserve"> Kiadásai ezer Ft-ban</t>
  </si>
  <si>
    <t>önként vállalt</t>
  </si>
  <si>
    <t>államigazg.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</si>
  <si>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</si>
  <si>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</si>
  <si>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</si>
  <si>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</si>
  <si>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</si>
  <si>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</si>
  <si>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</si>
  <si>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</si>
  <si>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</si>
  <si>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</si>
  <si>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</si>
  <si>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</si>
  <si>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(K1113)</t>
  </si>
  <si>
    <t>Foglalkoztatottak személyi juttatásai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</si>
  <si>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</si>
  <si>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</si>
  <si>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</si>
  <si>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(K12)</t>
  </si>
  <si>
    <t>Munkaadókat terhelő járulékok és szociális hozzájárulási adó                                                                             (K2)</t>
  </si>
  <si>
    <t>Szakmai anyagok beszerzése (K311)</t>
  </si>
  <si>
    <t>Üzemeltetési anyagok beszerzése (K312)</t>
  </si>
  <si>
    <t>Árubeszerzés (K313)</t>
  </si>
  <si>
    <t>Készletbeszerzés (K31)</t>
  </si>
  <si>
    <t>Informatikai szolgáltatások igénybevétele (K321)</t>
  </si>
  <si>
    <t>Egyéb kommunikációs szolgáltatások (K322)</t>
  </si>
  <si>
    <t>Kommunikációs szolgáltatások (K32)</t>
  </si>
  <si>
    <t>Közüzemi díjak (K331)</t>
  </si>
  <si>
    <t>Vásárolt élelmezés (K332)</t>
  </si>
  <si>
    <t>Bérleti és lízing díjak (K333)</t>
  </si>
  <si>
    <t>Karbantartási, kisjavítási szolgáltatások (K334)</t>
  </si>
  <si>
    <t>Közvetített szolgáltatások (K335)</t>
  </si>
  <si>
    <t>Szakmai tevékenységet segítő szolgáltatások  (K336)</t>
  </si>
  <si>
    <t>Egyéb szolgáltatások (K337)</t>
  </si>
  <si>
    <t>Szolgáltatási kiadások  (K33)</t>
  </si>
  <si>
    <t>Kiküldetések kiadásai (K341)</t>
  </si>
  <si>
    <t>Reklám- és propagandakiadások (K342)</t>
  </si>
  <si>
    <t>Kiküldetések, reklám- és propagandakiadások (K34)</t>
  </si>
  <si>
    <t>Működési célú előzetesen felszámított általános forgalmi adó (K351)</t>
  </si>
  <si>
    <t>Fizetendő általános forgalmi adó  (K352)</t>
  </si>
  <si>
    <t>Kamatkiadások  (K353)</t>
  </si>
  <si>
    <t>Egyéb pénzügyi műveletek kiadásai (K354)</t>
  </si>
  <si>
    <t>Egyéb dologi kiadások (K355)</t>
  </si>
  <si>
    <t>Különféle befizetések és egyéb dologi kiadások  (K35)</t>
  </si>
  <si>
    <t>Dologi kiadások (K3)</t>
  </si>
  <si>
    <t>Társadalombiztosítási ellátások (K41)</t>
  </si>
  <si>
    <t>Pénzbeli kárpótlások, kártérítések (K43)</t>
  </si>
  <si>
    <t>Intézményi ellátottak pénzbeli juttatásai (K47)</t>
  </si>
  <si>
    <t>Nemzetközi kötelezettségek (K501)</t>
  </si>
  <si>
    <t>Elvonások és befizetések (K502)</t>
  </si>
  <si>
    <t>Működési célú garancia- és kezességvállalásból származó kifizetés államháztartáson belülre (K503)</t>
  </si>
  <si>
    <t>Működési célú visszatérítendő támogatások, kölcsönök nyújtása államháztartáson belülre (K504)</t>
  </si>
  <si>
    <t>Működési célú visszatérítendő támogatások, kölcsönök törlesztése államháztartáson belülre (K505)</t>
  </si>
  <si>
    <t>60</t>
  </si>
  <si>
    <t>Egyéb működési célú támogatások államháztartáson belülre (K506)</t>
  </si>
  <si>
    <t>61</t>
  </si>
  <si>
    <t>Működési célú garancia- és kezességvállalásból származó kifizetés államháztartáson kívülre (K507)</t>
  </si>
  <si>
    <t>62</t>
  </si>
  <si>
    <t>Működési célú visszatérítendő támogatások, kölcsönök nyújtása államháztartáson kívülre (K508)</t>
  </si>
  <si>
    <t>63</t>
  </si>
  <si>
    <t>Árkiegészítések, ártámogatások (K509)</t>
  </si>
  <si>
    <t>64</t>
  </si>
  <si>
    <t>Kamattámogatások (K510)</t>
  </si>
  <si>
    <t>65</t>
  </si>
  <si>
    <t>Egyéb működési célú támogatások államháztartáson kívülre (K511)</t>
  </si>
  <si>
    <t>66</t>
  </si>
  <si>
    <t>67</t>
  </si>
  <si>
    <t>Egyéb működési célú kiadások (K5)</t>
  </si>
  <si>
    <t>68</t>
  </si>
  <si>
    <t>Immateriális javak beszerzése, létesítése (K61)</t>
  </si>
  <si>
    <t>69</t>
  </si>
  <si>
    <t>Ingatlanok beszerzése, létesítése (K62)</t>
  </si>
  <si>
    <t>70</t>
  </si>
  <si>
    <t>Informatikai eszközök beszerzése, létesítése (K63)</t>
  </si>
  <si>
    <t>71</t>
  </si>
  <si>
    <t>Egyéb tárgyi eszközök beszerzése, létesítése (K64)</t>
  </si>
  <si>
    <t>72</t>
  </si>
  <si>
    <t>Részesedések beszerzése (K65)</t>
  </si>
  <si>
    <t>73</t>
  </si>
  <si>
    <t>Meglévő részesedések növeléséhez kapcsolódó kiadások (K66)</t>
  </si>
  <si>
    <t>74</t>
  </si>
  <si>
    <t>Beruházási célú előzetesen felszámított általános forgalmi adó (K67)</t>
  </si>
  <si>
    <t>75</t>
  </si>
  <si>
    <t>76</t>
  </si>
  <si>
    <t>Ingatlanok felújítása (K71)</t>
  </si>
  <si>
    <t>77</t>
  </si>
  <si>
    <t>Informatikai eszközök felújítása (K72)</t>
  </si>
  <si>
    <t>78</t>
  </si>
  <si>
    <t>Egyéb tárgyi eszközök felújítása  (K73)</t>
  </si>
  <si>
    <t>79</t>
  </si>
  <si>
    <t>Felújítási célú előzetesen felszámított általános forgalmi adó (K74)</t>
  </si>
  <si>
    <t>80</t>
  </si>
  <si>
    <t>Felújítások (K7)</t>
  </si>
  <si>
    <t>81</t>
  </si>
  <si>
    <t>Felhalmozási célú garancia- és kezességvállalásból származó kifizetés államháztartáson belülre (K81)</t>
  </si>
  <si>
    <t>82</t>
  </si>
  <si>
    <t>Felhalmozási célú visszatérítendő támogatások, kölcsönök nyújtása államháztartáson belülre (K82)</t>
  </si>
  <si>
    <t>83</t>
  </si>
  <si>
    <t>Felhalmozási célú visszatérítendő támogatások, kölcsönök törlesztése államháztartáson belülre (K83)</t>
  </si>
  <si>
    <t>84</t>
  </si>
  <si>
    <t>Egyéb felhalmozási célú támogatások államháztartáson belülre (K84)</t>
  </si>
  <si>
    <t>85</t>
  </si>
  <si>
    <t>Felhalmozási célú garancia- és kezességvállalásból származó kifizetés államháztartáson kívülre (K85)</t>
  </si>
  <si>
    <t>86</t>
  </si>
  <si>
    <t>Felhalmozási célú visszatérítendő támogatások, kölcsönök nyújtása államháztartáson kívülre (K86)</t>
  </si>
  <si>
    <t>87</t>
  </si>
  <si>
    <t>Lakástámogatás (K87)</t>
  </si>
  <si>
    <t>88</t>
  </si>
  <si>
    <t>Egyéb felhalmozási célú támogatások államháztartáson kívülre  (K89)</t>
  </si>
  <si>
    <t>89</t>
  </si>
  <si>
    <t>Egyéb felhalmozási célú kiadások (K8)</t>
  </si>
  <si>
    <t>90</t>
  </si>
  <si>
    <t>Hosszú lejáratú hitelek, kölcsönök törlesztése  (K9111)</t>
  </si>
  <si>
    <t>Likviditási célú hitelek, kölcsönök törlesztése pénzügyi vállalkozásnak (K9112)</t>
  </si>
  <si>
    <t>Rövid lejáratú hitelek, kölcsönök törlesztése  (K9113)</t>
  </si>
  <si>
    <t>Hitel-, kölcsöntörlesztés államháztartáson kívülre (K911)</t>
  </si>
  <si>
    <t>Forgatási célú belföldi értékpapírok vásárlása (K9121)</t>
  </si>
  <si>
    <t>Forgatási célú belföldi értékpapírok beváltása (K9122)</t>
  </si>
  <si>
    <t>Befektetési célú belföldi értékpapírok vásárlása (K9123)</t>
  </si>
  <si>
    <t>Befektetési célú belföldi értékpapírok beváltása (K9124)</t>
  </si>
  <si>
    <t>Belföldi értékpapírok kiadásai 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</si>
  <si>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</si>
  <si>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</si>
  <si>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</si>
  <si>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betétként elhelyezése (K916)</t>
  </si>
  <si>
    <t>Pénzügyi lízing kiadásai (K917)</t>
  </si>
  <si>
    <t>Központi költségvetés sajátos finanszírozási kiadásai (K918)</t>
  </si>
  <si>
    <t>Belföldi finanszírozás kiadásai  (K91)</t>
  </si>
  <si>
    <t>Forgatási célú külföldi értékpapírok vásárlása (K921)</t>
  </si>
  <si>
    <t>Befektetési célú külföldi értékpapírok vásárlása (K922)</t>
  </si>
  <si>
    <t>Külföldi értékpapírok beváltása (K923)</t>
  </si>
  <si>
    <t>Külföldi hitelek, kölcsönök törlesztése (K924)</t>
  </si>
  <si>
    <t>Külföldi finanszírozás kiadásai (K92)</t>
  </si>
  <si>
    <t>Adóssághoz nem kapcsolódó származékos ügyletek kiadásai (K93)</t>
  </si>
  <si>
    <t>Finanszírozási kiadások (K9)</t>
  </si>
  <si>
    <t>Ikervár Közös Önkormányzati Hivatal</t>
  </si>
  <si>
    <t>Módosított előirányzat</t>
  </si>
  <si>
    <t xml:space="preserve"> Bevételei ezer Ft-ban</t>
  </si>
  <si>
    <t>államig.</t>
  </si>
  <si>
    <t>Települési önkormányzatok egyes köznevelési feladatainak támogatása (B112)</t>
  </si>
  <si>
    <t>Települési önkormányzatok szociális gyermekjóléti és gyermekétkeztetési  feladatainak támogatása (B113)</t>
  </si>
  <si>
    <t>Helyi önkormányzatok kiegészítő támogatásai (B116)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</si>
  <si>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</si>
  <si>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</si>
  <si>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</si>
  <si>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</si>
  <si>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</si>
  <si>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</si>
  <si>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</si>
  <si>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</si>
  <si>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Működési célú garancia- és kezességvállalásból származó megtérülések államháztartáson kívülről (B61)</t>
  </si>
  <si>
    <t>Működési célú visszatérítendő támogatások, kölcsönök visszatérülése államháztartáson kívülről (B62)</t>
  </si>
  <si>
    <t>Egyéb működési célú átvett pénzeszközök (B63)</t>
  </si>
  <si>
    <t>Felhalmozási célú garancia- és kezességvállalásból származó megtérülések államháztartáson kívülről (B71)</t>
  </si>
  <si>
    <t>Felhalmozási célú visszatérítendő támogatások, kölcsönök visszatérülése államháztartáson kívülről (B72)</t>
  </si>
  <si>
    <t>Egyéb felhalmozási célú átvett pénzeszközök (B73)</t>
  </si>
  <si>
    <t>Ikervári Közös Önkormányzati Hivatal</t>
  </si>
  <si>
    <t>Egyéb felhalmozási célú támogatások államháztartáson kívülre  (K88)</t>
  </si>
  <si>
    <t>Ikervári Mesevár Óvoda összes bevétele 2014. I. félévi beszámoló</t>
  </si>
  <si>
    <t xml:space="preserve">Ikervári Mesevár Óvoda </t>
  </si>
  <si>
    <t>Kötelező feladat</t>
  </si>
  <si>
    <t>bevételei Ft-ban</t>
  </si>
  <si>
    <t>kiadásai Ft-ban</t>
  </si>
  <si>
    <t>Ikervári Batthyány Lajos  Művelődési Ház és Könyvtár</t>
  </si>
  <si>
    <t xml:space="preserve"> Bevételei Ft-ban</t>
  </si>
  <si>
    <t xml:space="preserve"> Kiadásai Ft-ban</t>
  </si>
  <si>
    <t>12,00 fő</t>
  </si>
  <si>
    <t>15,00 fő</t>
  </si>
  <si>
    <t>2018. ÉVI ZÁRÓ LÉTSZÁM</t>
  </si>
  <si>
    <t>ZÁRÓ  LÉTSZÁMA 2018.év</t>
  </si>
  <si>
    <t>Közfoglalkoztatás</t>
  </si>
  <si>
    <t>2018.év</t>
  </si>
  <si>
    <t>Vagyonkimutatás 2018.</t>
  </si>
  <si>
    <t>2018.</t>
  </si>
  <si>
    <t xml:space="preserve">Ikervár Község Önkormányzata 2018.évi beszámoló  </t>
  </si>
  <si>
    <t>Ikervár  Község Önkormányzata 2018.évi költségvetése egyszerűsített pénzforgalmi jelentés</t>
  </si>
  <si>
    <t>Ikervár  Község Önkormányzata 2018.évi beszámoló maradványkimutatás</t>
  </si>
  <si>
    <t>Záró létszáma 2018.év</t>
  </si>
  <si>
    <t>Korrekciós tételek (-)</t>
  </si>
  <si>
    <t xml:space="preserve">kötelező </t>
  </si>
  <si>
    <t>államigazga-</t>
  </si>
  <si>
    <t>tási</t>
  </si>
  <si>
    <t>2018.évi beszámoló</t>
  </si>
  <si>
    <t>Biztosító által fizetett kártérítés</t>
  </si>
  <si>
    <t>Működési célú visszatérítendő támogatások, kölcsönök                                                     visszatérülése államháztartáson kívülről (B62)</t>
  </si>
  <si>
    <t xml:space="preserve">                        </t>
  </si>
  <si>
    <t xml:space="preserve"> 2.sz.melléklet   2018.év</t>
  </si>
  <si>
    <t>Egyéb működési célú támogatások államháztartáson kívülre (K512)</t>
  </si>
  <si>
    <t>Tartalékok (K513)</t>
  </si>
  <si>
    <t>2018. évi beszámoló  1.sz.melléklet</t>
  </si>
  <si>
    <t>Egyéb működési bevételek (B411)</t>
  </si>
  <si>
    <t xml:space="preserve"> 2016. évi beszámoló  2.számú melléklet</t>
  </si>
  <si>
    <t xml:space="preserve">2018. évi beszámoló </t>
  </si>
  <si>
    <t>2018. évi beszámoló</t>
  </si>
</sst>
</file>

<file path=xl/styles.xml><?xml version="1.0" encoding="utf-8"?>
<styleSheet xmlns="http://schemas.openxmlformats.org/spreadsheetml/2006/main">
  <numFmts count="21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00"/>
    <numFmt numFmtId="176" formatCode="0.00000"/>
  </numFmts>
  <fonts count="7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8"/>
      <name val="Arial CE"/>
      <family val="0"/>
    </font>
    <font>
      <b/>
      <sz val="12"/>
      <name val="Arial"/>
      <family val="2"/>
    </font>
    <font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4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b/>
      <i/>
      <sz val="11"/>
      <name val="Arial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i/>
      <sz val="10"/>
      <color indexed="8"/>
      <name val="Arial CE"/>
      <family val="2"/>
    </font>
    <font>
      <sz val="12"/>
      <name val="Arial CE"/>
      <family val="0"/>
    </font>
    <font>
      <sz val="12"/>
      <name val="Arial"/>
      <family val="2"/>
    </font>
    <font>
      <sz val="8.5"/>
      <name val="MS Sans Serif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MS Sans Serif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1" borderId="7" applyNumberFormat="0" applyFont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8" fillId="28" borderId="0" applyNumberFormat="0" applyBorder="0" applyAlignment="0" applyProtection="0"/>
    <xf numFmtId="0" fontId="69" fillId="29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30" borderId="0" applyNumberFormat="0" applyBorder="0" applyAlignment="0" applyProtection="0"/>
    <xf numFmtId="0" fontId="73" fillId="31" borderId="0" applyNumberFormat="0" applyBorder="0" applyAlignment="0" applyProtection="0"/>
    <xf numFmtId="0" fontId="74" fillId="29" borderId="1" applyNumberFormat="0" applyAlignment="0" applyProtection="0"/>
    <xf numFmtId="9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" fillId="0" borderId="11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0" fillId="0" borderId="0" xfId="0" applyFill="1" applyAlignment="1">
      <alignment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/>
    </xf>
    <xf numFmtId="3" fontId="2" fillId="32" borderId="0" xfId="0" applyNumberFormat="1" applyFont="1" applyFill="1" applyAlignment="1">
      <alignment/>
    </xf>
    <xf numFmtId="3" fontId="2" fillId="32" borderId="0" xfId="0" applyNumberFormat="1" applyFont="1" applyFill="1" applyAlignment="1">
      <alignment horizontal="right"/>
    </xf>
    <xf numFmtId="3" fontId="1" fillId="32" borderId="0" xfId="0" applyNumberFormat="1" applyFont="1" applyFill="1" applyAlignment="1">
      <alignment horizontal="right"/>
    </xf>
    <xf numFmtId="3" fontId="0" fillId="32" borderId="0" xfId="0" applyNumberFormat="1" applyFont="1" applyFill="1" applyAlignment="1">
      <alignment/>
    </xf>
    <xf numFmtId="0" fontId="0" fillId="32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left" vertical="top" wrapText="1"/>
    </xf>
    <xf numFmtId="3" fontId="0" fillId="0" borderId="15" xfId="0" applyNumberForma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3" fontId="0" fillId="0" borderId="11" xfId="0" applyNumberFormat="1" applyBorder="1" applyAlignment="1">
      <alignment/>
    </xf>
    <xf numFmtId="0" fontId="6" fillId="0" borderId="12" xfId="0" applyFont="1" applyBorder="1" applyAlignment="1">
      <alignment horizontal="left" vertical="top" wrapText="1"/>
    </xf>
    <xf numFmtId="3" fontId="0" fillId="0" borderId="13" xfId="0" applyNumberFormat="1" applyBorder="1" applyAlignment="1">
      <alignment/>
    </xf>
    <xf numFmtId="0" fontId="6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3" fontId="1" fillId="0" borderId="0" xfId="0" applyNumberFormat="1" applyFont="1" applyAlignment="1">
      <alignment/>
    </xf>
    <xf numFmtId="0" fontId="6" fillId="0" borderId="14" xfId="0" applyFont="1" applyBorder="1" applyAlignment="1">
      <alignment/>
    </xf>
    <xf numFmtId="3" fontId="0" fillId="0" borderId="0" xfId="0" applyNumberFormat="1" applyBorder="1" applyAlignment="1">
      <alignment/>
    </xf>
    <xf numFmtId="0" fontId="6" fillId="0" borderId="16" xfId="0" applyFont="1" applyBorder="1" applyAlignment="1">
      <alignment horizontal="left" vertical="top" wrapText="1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6" fillId="0" borderId="16" xfId="0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0" fontId="9" fillId="10" borderId="0" xfId="0" applyFont="1" applyFill="1" applyAlignment="1">
      <alignment/>
    </xf>
    <xf numFmtId="0" fontId="11" fillId="0" borderId="21" xfId="0" applyFont="1" applyBorder="1" applyAlignment="1">
      <alignment/>
    </xf>
    <xf numFmtId="0" fontId="13" fillId="33" borderId="21" xfId="0" applyFont="1" applyFill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3" fontId="14" fillId="0" borderId="21" xfId="0" applyNumberFormat="1" applyFont="1" applyBorder="1" applyAlignment="1">
      <alignment horizontal="right" vertical="top" wrapText="1"/>
    </xf>
    <xf numFmtId="0" fontId="15" fillId="0" borderId="21" xfId="0" applyFont="1" applyBorder="1" applyAlignment="1">
      <alignment wrapText="1"/>
    </xf>
    <xf numFmtId="3" fontId="15" fillId="0" borderId="21" xfId="0" applyNumberFormat="1" applyFont="1" applyBorder="1" applyAlignment="1">
      <alignment wrapText="1"/>
    </xf>
    <xf numFmtId="3" fontId="14" fillId="0" borderId="21" xfId="0" applyNumberFormat="1" applyFont="1" applyBorder="1" applyAlignment="1">
      <alignment horizontal="left" vertical="top" wrapText="1"/>
    </xf>
    <xf numFmtId="3" fontId="13" fillId="0" borderId="21" xfId="0" applyNumberFormat="1" applyFont="1" applyBorder="1" applyAlignment="1">
      <alignment horizontal="left" vertical="top" wrapText="1"/>
    </xf>
    <xf numFmtId="3" fontId="13" fillId="0" borderId="21" xfId="0" applyNumberFormat="1" applyFont="1" applyBorder="1" applyAlignment="1">
      <alignment horizontal="right" vertical="top" wrapText="1"/>
    </xf>
    <xf numFmtId="3" fontId="13" fillId="34" borderId="21" xfId="0" applyNumberFormat="1" applyFont="1" applyFill="1" applyBorder="1" applyAlignment="1">
      <alignment horizontal="left" vertical="top" wrapText="1"/>
    </xf>
    <xf numFmtId="3" fontId="13" fillId="34" borderId="21" xfId="0" applyNumberFormat="1" applyFont="1" applyFill="1" applyBorder="1" applyAlignment="1">
      <alignment horizontal="right" vertical="top" wrapText="1"/>
    </xf>
    <xf numFmtId="3" fontId="15" fillId="34" borderId="21" xfId="0" applyNumberFormat="1" applyFont="1" applyFill="1" applyBorder="1" applyAlignment="1">
      <alignment wrapText="1"/>
    </xf>
    <xf numFmtId="3" fontId="13" fillId="0" borderId="21" xfId="0" applyNumberFormat="1" applyFont="1" applyFill="1" applyBorder="1" applyAlignment="1">
      <alignment horizontal="right" vertical="top" wrapText="1"/>
    </xf>
    <xf numFmtId="3" fontId="14" fillId="0" borderId="21" xfId="0" applyNumberFormat="1" applyFont="1" applyFill="1" applyBorder="1" applyAlignment="1">
      <alignment horizontal="left" vertical="top" wrapText="1"/>
    </xf>
    <xf numFmtId="3" fontId="0" fillId="0" borderId="21" xfId="0" applyNumberFormat="1" applyBorder="1" applyAlignment="1">
      <alignment/>
    </xf>
    <xf numFmtId="3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10" xfId="0" applyFont="1" applyBorder="1" applyAlignment="1">
      <alignment/>
    </xf>
    <xf numFmtId="3" fontId="17" fillId="0" borderId="11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16" fillId="0" borderId="15" xfId="0" applyNumberFormat="1" applyFont="1" applyBorder="1" applyAlignment="1">
      <alignment/>
    </xf>
    <xf numFmtId="49" fontId="18" fillId="0" borderId="16" xfId="0" applyNumberFormat="1" applyFont="1" applyBorder="1" applyAlignment="1">
      <alignment/>
    </xf>
    <xf numFmtId="3" fontId="18" fillId="0" borderId="18" xfId="0" applyNumberFormat="1" applyFont="1" applyBorder="1" applyAlignment="1">
      <alignment/>
    </xf>
    <xf numFmtId="0" fontId="17" fillId="0" borderId="12" xfId="0" applyFont="1" applyBorder="1" applyAlignment="1">
      <alignment horizontal="justify"/>
    </xf>
    <xf numFmtId="0" fontId="17" fillId="0" borderId="14" xfId="0" applyFont="1" applyBorder="1" applyAlignment="1">
      <alignment horizontal="justify"/>
    </xf>
    <xf numFmtId="0" fontId="17" fillId="0" borderId="14" xfId="0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17" fillId="0" borderId="16" xfId="0" applyFont="1" applyBorder="1" applyAlignment="1">
      <alignment horizontal="center"/>
    </xf>
    <xf numFmtId="3" fontId="19" fillId="0" borderId="18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20" fillId="0" borderId="21" xfId="0" applyFont="1" applyBorder="1" applyAlignment="1">
      <alignment/>
    </xf>
    <xf numFmtId="0" fontId="21" fillId="0" borderId="21" xfId="0" applyFont="1" applyBorder="1" applyAlignment="1">
      <alignment horizontal="center" wrapText="1"/>
    </xf>
    <xf numFmtId="0" fontId="22" fillId="0" borderId="21" xfId="0" applyFont="1" applyBorder="1" applyAlignment="1">
      <alignment horizontal="center" wrapText="1"/>
    </xf>
    <xf numFmtId="0" fontId="13" fillId="0" borderId="21" xfId="0" applyFont="1" applyBorder="1" applyAlignment="1">
      <alignment horizontal="left" vertical="top" wrapText="1"/>
    </xf>
    <xf numFmtId="3" fontId="21" fillId="0" borderId="21" xfId="0" applyNumberFormat="1" applyFont="1" applyBorder="1" applyAlignment="1">
      <alignment horizontal="right" vertical="top" wrapText="1"/>
    </xf>
    <xf numFmtId="0" fontId="9" fillId="0" borderId="21" xfId="0" applyFont="1" applyBorder="1" applyAlignment="1">
      <alignment/>
    </xf>
    <xf numFmtId="3" fontId="22" fillId="0" borderId="21" xfId="0" applyNumberFormat="1" applyFont="1" applyBorder="1" applyAlignment="1">
      <alignment horizontal="right" vertical="top" wrapText="1"/>
    </xf>
    <xf numFmtId="0" fontId="13" fillId="35" borderId="21" xfId="0" applyFont="1" applyFill="1" applyBorder="1" applyAlignment="1">
      <alignment horizontal="left" vertical="top" wrapText="1"/>
    </xf>
    <xf numFmtId="3" fontId="22" fillId="35" borderId="21" xfId="0" applyNumberFormat="1" applyFont="1" applyFill="1" applyBorder="1" applyAlignment="1">
      <alignment horizontal="right" vertical="top" wrapText="1"/>
    </xf>
    <xf numFmtId="0" fontId="11" fillId="35" borderId="21" xfId="0" applyFont="1" applyFill="1" applyBorder="1" applyAlignment="1">
      <alignment/>
    </xf>
    <xf numFmtId="0" fontId="23" fillId="0" borderId="22" xfId="0" applyFont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6" fillId="0" borderId="14" xfId="0" applyFont="1" applyBorder="1" applyAlignment="1">
      <alignment horizontal="justify"/>
    </xf>
    <xf numFmtId="3" fontId="19" fillId="0" borderId="15" xfId="0" applyNumberFormat="1" applyFont="1" applyBorder="1" applyAlignment="1">
      <alignment/>
    </xf>
    <xf numFmtId="49" fontId="24" fillId="0" borderId="0" xfId="0" applyNumberFormat="1" applyFont="1" applyAlignment="1">
      <alignment/>
    </xf>
    <xf numFmtId="175" fontId="24" fillId="0" borderId="0" xfId="0" applyNumberFormat="1" applyFont="1" applyAlignment="1">
      <alignment/>
    </xf>
    <xf numFmtId="0" fontId="24" fillId="0" borderId="24" xfId="0" applyFont="1" applyBorder="1" applyAlignment="1">
      <alignment horizontal="left"/>
    </xf>
    <xf numFmtId="0" fontId="24" fillId="0" borderId="13" xfId="0" applyFont="1" applyBorder="1" applyAlignment="1">
      <alignment horizontal="right"/>
    </xf>
    <xf numFmtId="176" fontId="25" fillId="0" borderId="0" xfId="0" applyNumberFormat="1" applyFont="1" applyAlignment="1">
      <alignment/>
    </xf>
    <xf numFmtId="14" fontId="24" fillId="0" borderId="25" xfId="0" applyNumberFormat="1" applyFont="1" applyBorder="1" applyAlignment="1">
      <alignment horizontal="left"/>
    </xf>
    <xf numFmtId="0" fontId="24" fillId="0" borderId="15" xfId="0" applyFont="1" applyBorder="1" applyAlignment="1">
      <alignment horizontal="center"/>
    </xf>
    <xf numFmtId="176" fontId="25" fillId="0" borderId="0" xfId="0" applyNumberFormat="1" applyFont="1" applyAlignment="1">
      <alignment horizontal="center"/>
    </xf>
    <xf numFmtId="0" fontId="24" fillId="0" borderId="26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176" fontId="25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4" fillId="0" borderId="25" xfId="0" applyFont="1" applyBorder="1" applyAlignment="1">
      <alignment horizontal="left"/>
    </xf>
    <xf numFmtId="3" fontId="0" fillId="0" borderId="15" xfId="0" applyNumberFormat="1" applyFont="1" applyBorder="1" applyAlignment="1">
      <alignment horizontal="center"/>
    </xf>
    <xf numFmtId="49" fontId="26" fillId="0" borderId="0" xfId="0" applyNumberFormat="1" applyFont="1" applyAlignment="1">
      <alignment/>
    </xf>
    <xf numFmtId="175" fontId="26" fillId="0" borderId="0" xfId="0" applyNumberFormat="1" applyFont="1" applyAlignment="1">
      <alignment/>
    </xf>
    <xf numFmtId="0" fontId="0" fillId="0" borderId="27" xfId="0" applyFont="1" applyBorder="1" applyAlignment="1">
      <alignment/>
    </xf>
    <xf numFmtId="0" fontId="6" fillId="0" borderId="25" xfId="0" applyFont="1" applyBorder="1" applyAlignment="1">
      <alignment horizontal="left" vertical="top" wrapText="1"/>
    </xf>
    <xf numFmtId="3" fontId="24" fillId="0" borderId="15" xfId="0" applyNumberFormat="1" applyFont="1" applyBorder="1" applyAlignment="1">
      <alignment horizontal="right"/>
    </xf>
    <xf numFmtId="0" fontId="25" fillId="0" borderId="25" xfId="0" applyFont="1" applyBorder="1" applyAlignment="1">
      <alignment/>
    </xf>
    <xf numFmtId="3" fontId="25" fillId="0" borderId="15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49" fontId="25" fillId="0" borderId="0" xfId="0" applyNumberFormat="1" applyFont="1" applyAlignment="1">
      <alignment/>
    </xf>
    <xf numFmtId="175" fontId="25" fillId="0" borderId="0" xfId="0" applyNumberFormat="1" applyFont="1" applyAlignment="1">
      <alignment/>
    </xf>
    <xf numFmtId="3" fontId="1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0" fontId="25" fillId="0" borderId="25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24" fillId="0" borderId="15" xfId="0" applyNumberFormat="1" applyFont="1" applyBorder="1" applyAlignment="1">
      <alignment horizontal="right"/>
    </xf>
    <xf numFmtId="1" fontId="25" fillId="0" borderId="0" xfId="0" applyNumberFormat="1" applyFont="1" applyAlignment="1">
      <alignment horizontal="right"/>
    </xf>
    <xf numFmtId="0" fontId="6" fillId="0" borderId="28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16" fillId="0" borderId="0" xfId="0" applyFont="1" applyBorder="1" applyAlignment="1">
      <alignment horizontal="left" vertical="top" wrapText="1"/>
    </xf>
    <xf numFmtId="3" fontId="16" fillId="0" borderId="0" xfId="0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16" fillId="0" borderId="29" xfId="0" applyFont="1" applyBorder="1" applyAlignment="1">
      <alignment horizontal="left" vertical="top" wrapText="1"/>
    </xf>
    <xf numFmtId="0" fontId="16" fillId="0" borderId="30" xfId="0" applyFont="1" applyBorder="1" applyAlignment="1">
      <alignment horizontal="left" vertical="top" wrapText="1"/>
    </xf>
    <xf numFmtId="3" fontId="0" fillId="0" borderId="27" xfId="0" applyNumberFormat="1" applyBorder="1" applyAlignment="1">
      <alignment/>
    </xf>
    <xf numFmtId="0" fontId="6" fillId="0" borderId="30" xfId="0" applyFont="1" applyBorder="1" applyAlignment="1">
      <alignment horizontal="left" vertical="top" wrapText="1"/>
    </xf>
    <xf numFmtId="0" fontId="0" fillId="0" borderId="27" xfId="0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3" fontId="16" fillId="0" borderId="31" xfId="0" applyNumberFormat="1" applyFont="1" applyBorder="1" applyAlignment="1">
      <alignment horizontal="right" vertical="top" wrapText="1"/>
    </xf>
    <xf numFmtId="3" fontId="6" fillId="0" borderId="31" xfId="0" applyNumberFormat="1" applyFont="1" applyBorder="1" applyAlignment="1">
      <alignment horizontal="right" vertical="top" wrapText="1"/>
    </xf>
    <xf numFmtId="3" fontId="0" fillId="0" borderId="32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0" fillId="0" borderId="31" xfId="0" applyBorder="1" applyAlignment="1">
      <alignment/>
    </xf>
    <xf numFmtId="0" fontId="6" fillId="0" borderId="33" xfId="0" applyFont="1" applyBorder="1" applyAlignment="1">
      <alignment horizontal="left" vertical="top" wrapText="1"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0" fontId="27" fillId="0" borderId="21" xfId="0" applyFont="1" applyBorder="1" applyAlignment="1">
      <alignment horizontal="center"/>
    </xf>
    <xf numFmtId="3" fontId="14" fillId="0" borderId="21" xfId="0" applyNumberFormat="1" applyFont="1" applyBorder="1" applyAlignment="1">
      <alignment horizontal="right" wrapText="1"/>
    </xf>
    <xf numFmtId="3" fontId="11" fillId="0" borderId="21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11" fillId="35" borderId="21" xfId="0" applyNumberFormat="1" applyFont="1" applyFill="1" applyBorder="1" applyAlignment="1">
      <alignment/>
    </xf>
    <xf numFmtId="3" fontId="16" fillId="0" borderId="29" xfId="0" applyNumberFormat="1" applyFont="1" applyBorder="1" applyAlignment="1">
      <alignment horizontal="right" vertical="top" wrapText="1"/>
    </xf>
    <xf numFmtId="3" fontId="16" fillId="0" borderId="30" xfId="0" applyNumberFormat="1" applyFont="1" applyBorder="1" applyAlignment="1">
      <alignment horizontal="right" vertical="top" wrapText="1"/>
    </xf>
    <xf numFmtId="3" fontId="6" fillId="0" borderId="30" xfId="0" applyNumberFormat="1" applyFont="1" applyBorder="1" applyAlignment="1">
      <alignment horizontal="right" vertical="top" wrapText="1"/>
    </xf>
    <xf numFmtId="3" fontId="0" fillId="0" borderId="36" xfId="0" applyNumberFormat="1" applyBorder="1" applyAlignment="1">
      <alignment/>
    </xf>
    <xf numFmtId="0" fontId="16" fillId="0" borderId="14" xfId="0" applyFont="1" applyBorder="1" applyAlignment="1">
      <alignment horizontal="left"/>
    </xf>
    <xf numFmtId="0" fontId="71" fillId="0" borderId="0" xfId="0" applyFont="1" applyAlignment="1">
      <alignment/>
    </xf>
    <xf numFmtId="0" fontId="75" fillId="0" borderId="0" xfId="0" applyFont="1" applyAlignment="1">
      <alignment horizontal="left" vertical="center"/>
    </xf>
    <xf numFmtId="0" fontId="75" fillId="0" borderId="0" xfId="0" applyFont="1" applyAlignment="1">
      <alignment horizontal="left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6" fillId="0" borderId="0" xfId="0" applyFont="1" applyAlignment="1">
      <alignment horizontal="left"/>
    </xf>
    <xf numFmtId="0" fontId="0" fillId="0" borderId="37" xfId="0" applyFont="1" applyBorder="1" applyAlignment="1">
      <alignment/>
    </xf>
    <xf numFmtId="2" fontId="0" fillId="0" borderId="21" xfId="0" applyNumberFormat="1" applyBorder="1" applyAlignment="1">
      <alignment/>
    </xf>
    <xf numFmtId="2" fontId="0" fillId="0" borderId="21" xfId="0" applyNumberFormat="1" applyBorder="1" applyAlignment="1">
      <alignment vertical="top"/>
    </xf>
    <xf numFmtId="3" fontId="0" fillId="0" borderId="21" xfId="0" applyNumberFormat="1" applyBorder="1" applyAlignment="1">
      <alignment horizontal="right"/>
    </xf>
    <xf numFmtId="0" fontId="6" fillId="0" borderId="21" xfId="0" applyFont="1" applyBorder="1" applyAlignment="1">
      <alignment horizontal="left" vertical="top" wrapText="1"/>
    </xf>
    <xf numFmtId="3" fontId="6" fillId="0" borderId="21" xfId="0" applyNumberFormat="1" applyFont="1" applyBorder="1" applyAlignment="1">
      <alignment horizontal="right" vertical="top" wrapText="1"/>
    </xf>
    <xf numFmtId="0" fontId="30" fillId="0" borderId="0" xfId="0" applyFont="1" applyAlignment="1">
      <alignment horizontal="center" vertical="top" wrapText="1"/>
    </xf>
    <xf numFmtId="0" fontId="31" fillId="0" borderId="0" xfId="0" applyFont="1" applyAlignment="1">
      <alignment horizontal="center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0" xfId="0" applyFont="1" applyAlignment="1">
      <alignment/>
    </xf>
    <xf numFmtId="3" fontId="30" fillId="0" borderId="21" xfId="0" applyNumberFormat="1" applyFont="1" applyBorder="1" applyAlignment="1">
      <alignment horizontal="right"/>
    </xf>
    <xf numFmtId="2" fontId="30" fillId="0" borderId="21" xfId="0" applyNumberFormat="1" applyFont="1" applyBorder="1" applyAlignment="1">
      <alignment/>
    </xf>
    <xf numFmtId="0" fontId="30" fillId="0" borderId="21" xfId="0" applyFont="1" applyBorder="1" applyAlignment="1">
      <alignment horizontal="right"/>
    </xf>
    <xf numFmtId="0" fontId="31" fillId="0" borderId="21" xfId="0" applyFont="1" applyBorder="1" applyAlignment="1">
      <alignment horizontal="left" vertical="top" wrapText="1"/>
    </xf>
    <xf numFmtId="3" fontId="31" fillId="0" borderId="21" xfId="0" applyNumberFormat="1" applyFont="1" applyBorder="1" applyAlignment="1">
      <alignment horizontal="right"/>
    </xf>
    <xf numFmtId="2" fontId="31" fillId="0" borderId="21" xfId="0" applyNumberFormat="1" applyFont="1" applyBorder="1" applyAlignment="1">
      <alignment/>
    </xf>
    <xf numFmtId="0" fontId="31" fillId="0" borderId="21" xfId="0" applyFont="1" applyBorder="1" applyAlignment="1">
      <alignment horizontal="right"/>
    </xf>
    <xf numFmtId="49" fontId="31" fillId="0" borderId="21" xfId="0" applyNumberFormat="1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1" xfId="0" applyFont="1" applyBorder="1" applyAlignment="1">
      <alignment/>
    </xf>
    <xf numFmtId="0" fontId="31" fillId="0" borderId="21" xfId="0" applyFont="1" applyBorder="1" applyAlignment="1">
      <alignment/>
    </xf>
    <xf numFmtId="0" fontId="32" fillId="36" borderId="0" xfId="0" applyFont="1" applyFill="1" applyAlignment="1">
      <alignment horizontal="center" vertical="top" wrapText="1"/>
    </xf>
    <xf numFmtId="0" fontId="0" fillId="0" borderId="0" xfId="0" applyAlignment="1">
      <alignment wrapText="1"/>
    </xf>
    <xf numFmtId="3" fontId="30" fillId="0" borderId="21" xfId="0" applyNumberFormat="1" applyFont="1" applyBorder="1" applyAlignment="1">
      <alignment/>
    </xf>
    <xf numFmtId="3" fontId="31" fillId="0" borderId="21" xfId="0" applyNumberFormat="1" applyFont="1" applyBorder="1" applyAlignment="1">
      <alignment/>
    </xf>
    <xf numFmtId="0" fontId="32" fillId="0" borderId="21" xfId="0" applyFont="1" applyBorder="1" applyAlignment="1">
      <alignment horizontal="left" vertical="top" wrapText="1"/>
    </xf>
    <xf numFmtId="2" fontId="32" fillId="0" borderId="21" xfId="0" applyNumberFormat="1" applyFont="1" applyBorder="1" applyAlignment="1">
      <alignment/>
    </xf>
    <xf numFmtId="0" fontId="35" fillId="0" borderId="21" xfId="0" applyFont="1" applyBorder="1" applyAlignment="1">
      <alignment horizontal="left" vertical="top" wrapText="1"/>
    </xf>
    <xf numFmtId="2" fontId="35" fillId="0" borderId="21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16" fillId="0" borderId="21" xfId="0" applyFont="1" applyBorder="1" applyAlignment="1">
      <alignment horizontal="left" vertical="top" wrapText="1"/>
    </xf>
    <xf numFmtId="3" fontId="16" fillId="0" borderId="21" xfId="0" applyNumberFormat="1" applyFont="1" applyBorder="1" applyAlignment="1">
      <alignment horizontal="right" vertical="top" wrapText="1"/>
    </xf>
    <xf numFmtId="0" fontId="28" fillId="36" borderId="21" xfId="0" applyFont="1" applyFill="1" applyBorder="1" applyAlignment="1">
      <alignment horizontal="center" vertical="top" wrapText="1"/>
    </xf>
    <xf numFmtId="49" fontId="29" fillId="0" borderId="21" xfId="0" applyNumberFormat="1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16" fontId="29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3" fontId="16" fillId="0" borderId="21" xfId="0" applyNumberFormat="1" applyFont="1" applyBorder="1" applyAlignment="1">
      <alignment horizontal="right" wrapText="1"/>
    </xf>
    <xf numFmtId="1" fontId="0" fillId="0" borderId="21" xfId="0" applyNumberFormat="1" applyBorder="1" applyAlignment="1">
      <alignment/>
    </xf>
    <xf numFmtId="0" fontId="30" fillId="36" borderId="21" xfId="0" applyFont="1" applyFill="1" applyBorder="1" applyAlignment="1">
      <alignment horizontal="center" vertical="top" wrapText="1"/>
    </xf>
    <xf numFmtId="0" fontId="30" fillId="0" borderId="21" xfId="0" applyFont="1" applyBorder="1" applyAlignment="1">
      <alignment horizontal="center" vertical="top" wrapText="1"/>
    </xf>
    <xf numFmtId="0" fontId="31" fillId="0" borderId="21" xfId="0" applyFont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37" borderId="21" xfId="0" applyFont="1" applyFill="1" applyBorder="1" applyAlignment="1">
      <alignment horizontal="center" vertical="top" wrapText="1"/>
    </xf>
    <xf numFmtId="2" fontId="0" fillId="37" borderId="21" xfId="0" applyNumberFormat="1" applyFont="1" applyFill="1" applyBorder="1" applyAlignment="1">
      <alignment horizontal="center" vertical="top"/>
    </xf>
    <xf numFmtId="0" fontId="0" fillId="0" borderId="21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1" xfId="0" applyFont="1" applyBorder="1" applyAlignment="1">
      <alignment/>
    </xf>
    <xf numFmtId="2" fontId="0" fillId="0" borderId="21" xfId="0" applyNumberFormat="1" applyFont="1" applyBorder="1" applyAlignment="1">
      <alignment/>
    </xf>
    <xf numFmtId="0" fontId="32" fillId="0" borderId="21" xfId="0" applyFont="1" applyBorder="1" applyAlignment="1">
      <alignment/>
    </xf>
    <xf numFmtId="0" fontId="5" fillId="0" borderId="2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21" xfId="0" applyBorder="1" applyAlignment="1">
      <alignment horizontal="left" vertical="top" wrapText="1"/>
    </xf>
    <xf numFmtId="0" fontId="5" fillId="0" borderId="21" xfId="0" applyFont="1" applyBorder="1" applyAlignment="1">
      <alignment/>
    </xf>
    <xf numFmtId="0" fontId="5" fillId="0" borderId="32" xfId="0" applyFont="1" applyBorder="1" applyAlignment="1">
      <alignment/>
    </xf>
    <xf numFmtId="0" fontId="36" fillId="36" borderId="21" xfId="0" applyFont="1" applyFill="1" applyBorder="1" applyAlignment="1">
      <alignment horizontal="center" vertical="top" wrapText="1"/>
    </xf>
    <xf numFmtId="0" fontId="36" fillId="0" borderId="21" xfId="0" applyFont="1" applyBorder="1" applyAlignment="1">
      <alignment/>
    </xf>
    <xf numFmtId="49" fontId="37" fillId="0" borderId="21" xfId="0" applyNumberFormat="1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6" fillId="0" borderId="21" xfId="0" applyFont="1" applyBorder="1" applyAlignment="1">
      <alignment horizontal="center" vertical="top" wrapText="1"/>
    </xf>
    <xf numFmtId="0" fontId="36" fillId="0" borderId="21" xfId="0" applyFont="1" applyBorder="1" applyAlignment="1">
      <alignment horizontal="left" vertical="top" wrapText="1"/>
    </xf>
    <xf numFmtId="3" fontId="36" fillId="0" borderId="21" xfId="0" applyNumberFormat="1" applyFont="1" applyBorder="1" applyAlignment="1">
      <alignment horizontal="right"/>
    </xf>
    <xf numFmtId="2" fontId="36" fillId="0" borderId="21" xfId="0" applyNumberFormat="1" applyFont="1" applyBorder="1" applyAlignment="1">
      <alignment/>
    </xf>
    <xf numFmtId="0" fontId="36" fillId="0" borderId="21" xfId="0" applyFont="1" applyBorder="1" applyAlignment="1">
      <alignment horizontal="right"/>
    </xf>
    <xf numFmtId="0" fontId="37" fillId="0" borderId="21" xfId="0" applyFont="1" applyBorder="1" applyAlignment="1">
      <alignment horizontal="center" vertical="top" wrapText="1"/>
    </xf>
    <xf numFmtId="0" fontId="37" fillId="0" borderId="21" xfId="0" applyFont="1" applyBorder="1" applyAlignment="1">
      <alignment horizontal="left" vertical="top" wrapText="1"/>
    </xf>
    <xf numFmtId="3" fontId="37" fillId="0" borderId="21" xfId="0" applyNumberFormat="1" applyFont="1" applyBorder="1" applyAlignment="1">
      <alignment horizontal="right"/>
    </xf>
    <xf numFmtId="2" fontId="37" fillId="0" borderId="21" xfId="0" applyNumberFormat="1" applyFont="1" applyBorder="1" applyAlignment="1">
      <alignment/>
    </xf>
    <xf numFmtId="0" fontId="37" fillId="0" borderId="21" xfId="0" applyFont="1" applyBorder="1" applyAlignment="1">
      <alignment horizontal="right"/>
    </xf>
    <xf numFmtId="0" fontId="30" fillId="37" borderId="21" xfId="0" applyFont="1" applyFill="1" applyBorder="1" applyAlignment="1">
      <alignment horizontal="center" vertical="top" wrapText="1"/>
    </xf>
    <xf numFmtId="0" fontId="34" fillId="38" borderId="21" xfId="0" applyFont="1" applyFill="1" applyBorder="1" applyAlignment="1">
      <alignment horizontal="center" vertical="distributed"/>
    </xf>
    <xf numFmtId="0" fontId="28" fillId="36" borderId="21" xfId="0" applyFont="1" applyFill="1" applyBorder="1" applyAlignment="1">
      <alignment horizontal="center" vertical="top" wrapText="1"/>
    </xf>
    <xf numFmtId="0" fontId="0" fillId="0" borderId="21" xfId="0" applyBorder="1" applyAlignment="1">
      <alignment/>
    </xf>
    <xf numFmtId="0" fontId="0" fillId="37" borderId="38" xfId="0" applyFont="1" applyFill="1" applyBorder="1" applyAlignment="1">
      <alignment horizontal="center" vertical="top" wrapText="1"/>
    </xf>
    <xf numFmtId="0" fontId="0" fillId="37" borderId="39" xfId="0" applyFont="1" applyFill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31" fillId="0" borderId="21" xfId="0" applyNumberFormat="1" applyFont="1" applyBorder="1" applyAlignment="1">
      <alignment horizontal="center" wrapText="1"/>
    </xf>
    <xf numFmtId="0" fontId="31" fillId="0" borderId="21" xfId="0" applyFont="1" applyBorder="1" applyAlignment="1">
      <alignment horizontal="center" wrapText="1"/>
    </xf>
    <xf numFmtId="49" fontId="31" fillId="0" borderId="21" xfId="0" applyNumberFormat="1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0" fillId="37" borderId="21" xfId="0" applyFont="1" applyFill="1" applyBorder="1" applyAlignment="1">
      <alignment horizontal="center" vertical="top" wrapText="1"/>
    </xf>
    <xf numFmtId="0" fontId="30" fillId="37" borderId="21" xfId="0" applyFont="1" applyFill="1" applyBorder="1" applyAlignment="1">
      <alignment wrapText="1"/>
    </xf>
    <xf numFmtId="0" fontId="33" fillId="0" borderId="21" xfId="0" applyFont="1" applyBorder="1" applyAlignment="1">
      <alignment horizontal="center" wrapText="1"/>
    </xf>
    <xf numFmtId="0" fontId="33" fillId="0" borderId="21" xfId="0" applyFont="1" applyBorder="1" applyAlignment="1">
      <alignment horizontal="center"/>
    </xf>
    <xf numFmtId="49" fontId="31" fillId="0" borderId="21" xfId="0" applyNumberFormat="1" applyFont="1" applyFill="1" applyBorder="1" applyAlignment="1">
      <alignment horizontal="center" wrapText="1"/>
    </xf>
    <xf numFmtId="0" fontId="30" fillId="36" borderId="21" xfId="0" applyFont="1" applyFill="1" applyBorder="1" applyAlignment="1">
      <alignment horizontal="center" vertical="top" wrapText="1"/>
    </xf>
    <xf numFmtId="0" fontId="30" fillId="0" borderId="21" xfId="0" applyFont="1" applyBorder="1" applyAlignment="1">
      <alignment/>
    </xf>
    <xf numFmtId="0" fontId="30" fillId="0" borderId="21" xfId="0" applyFont="1" applyBorder="1" applyAlignment="1">
      <alignment horizontal="center" wrapText="1"/>
    </xf>
    <xf numFmtId="0" fontId="30" fillId="0" borderId="21" xfId="0" applyFont="1" applyBorder="1" applyAlignment="1">
      <alignment horizontal="center"/>
    </xf>
    <xf numFmtId="0" fontId="36" fillId="36" borderId="21" xfId="0" applyFont="1" applyFill="1" applyBorder="1" applyAlignment="1">
      <alignment horizontal="center" vertical="top" wrapText="1"/>
    </xf>
    <xf numFmtId="0" fontId="36" fillId="0" borderId="21" xfId="0" applyFont="1" applyBorder="1" applyAlignment="1">
      <alignment/>
    </xf>
    <xf numFmtId="49" fontId="37" fillId="0" borderId="21" xfId="0" applyNumberFormat="1" applyFont="1" applyBorder="1" applyAlignment="1">
      <alignment horizontal="center" wrapText="1"/>
    </xf>
    <xf numFmtId="0" fontId="36" fillId="0" borderId="21" xfId="0" applyFont="1" applyBorder="1" applyAlignment="1">
      <alignment horizontal="center" wrapText="1"/>
    </xf>
    <xf numFmtId="49" fontId="37" fillId="0" borderId="21" xfId="0" applyNumberFormat="1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3" fontId="13" fillId="33" borderId="21" xfId="0" applyNumberFormat="1" applyFont="1" applyFill="1" applyBorder="1" applyAlignment="1">
      <alignment horizontal="left" vertical="top" wrapText="1"/>
    </xf>
    <xf numFmtId="3" fontId="15" fillId="33" borderId="21" xfId="0" applyNumberFormat="1" applyFont="1" applyFill="1" applyBorder="1" applyAlignment="1">
      <alignment wrapText="1"/>
    </xf>
    <xf numFmtId="3" fontId="0" fillId="0" borderId="21" xfId="0" applyNumberFormat="1" applyBorder="1" applyAlignment="1">
      <alignment wrapText="1"/>
    </xf>
    <xf numFmtId="0" fontId="9" fillId="0" borderId="0" xfId="0" applyFont="1" applyAlignment="1">
      <alignment horizontal="right"/>
    </xf>
    <xf numFmtId="0" fontId="11" fillId="0" borderId="32" xfId="0" applyFont="1" applyBorder="1" applyAlignment="1">
      <alignment horizontal="center"/>
    </xf>
    <xf numFmtId="0" fontId="0" fillId="0" borderId="36" xfId="0" applyBorder="1" applyAlignment="1">
      <alignment/>
    </xf>
    <xf numFmtId="0" fontId="12" fillId="0" borderId="21" xfId="0" applyFont="1" applyBorder="1" applyAlignment="1">
      <alignment wrapText="1"/>
    </xf>
    <xf numFmtId="0" fontId="31" fillId="36" borderId="21" xfId="0" applyFont="1" applyFill="1" applyBorder="1" applyAlignment="1">
      <alignment horizontal="center" vertical="top" wrapText="1"/>
    </xf>
    <xf numFmtId="0" fontId="31" fillId="0" borderId="21" xfId="0" applyFont="1" applyBorder="1" applyAlignment="1">
      <alignment/>
    </xf>
    <xf numFmtId="0" fontId="5" fillId="0" borderId="21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31" fillId="36" borderId="21" xfId="0" applyFont="1" applyFill="1" applyBorder="1" applyAlignment="1">
      <alignment horizontal="center" vertical="top" wrapText="1"/>
    </xf>
    <xf numFmtId="0" fontId="32" fillId="0" borderId="21" xfId="0" applyFont="1" applyBorder="1" applyAlignment="1">
      <alignment horizontal="center" vertical="top" wrapText="1"/>
    </xf>
    <xf numFmtId="0" fontId="35" fillId="0" borderId="21" xfId="0" applyFont="1" applyBorder="1" applyAlignment="1">
      <alignment horizontal="center" vertical="top" wrapText="1"/>
    </xf>
    <xf numFmtId="3" fontId="57" fillId="0" borderId="21" xfId="0" applyNumberFormat="1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zoomScalePageLayoutView="0" workbookViewId="0" topLeftCell="B1">
      <selection activeCell="M68" sqref="M68"/>
    </sheetView>
  </sheetViews>
  <sheetFormatPr defaultColWidth="9.00390625" defaultRowHeight="12.75"/>
  <cols>
    <col min="1" max="1" width="0" style="0" hidden="1" customWidth="1"/>
    <col min="2" max="2" width="59.00390625" style="0" customWidth="1"/>
    <col min="3" max="3" width="12.75390625" style="0" customWidth="1"/>
    <col min="4" max="4" width="11.125" style="0" customWidth="1"/>
    <col min="5" max="5" width="10.875" style="0" customWidth="1"/>
    <col min="6" max="6" width="11.625" style="0" customWidth="1"/>
    <col min="7" max="7" width="11.00390625" style="0" customWidth="1"/>
    <col min="8" max="8" width="11.75390625" style="0" customWidth="1"/>
  </cols>
  <sheetData>
    <row r="1" spans="1:9" ht="12.75">
      <c r="A1" s="272" t="s">
        <v>607</v>
      </c>
      <c r="B1" s="273"/>
      <c r="C1" s="169" t="s">
        <v>272</v>
      </c>
      <c r="D1" s="230" t="s">
        <v>273</v>
      </c>
      <c r="E1" s="230" t="s">
        <v>274</v>
      </c>
      <c r="F1" s="230" t="s">
        <v>275</v>
      </c>
      <c r="G1" s="230" t="s">
        <v>191</v>
      </c>
      <c r="H1" s="230" t="s">
        <v>276</v>
      </c>
      <c r="I1" s="230" t="s">
        <v>277</v>
      </c>
    </row>
    <row r="2" spans="1:9" ht="12.75" customHeight="1">
      <c r="A2" s="272" t="s">
        <v>271</v>
      </c>
      <c r="B2" s="273"/>
      <c r="C2" s="169" t="s">
        <v>272</v>
      </c>
      <c r="D2" s="230" t="s">
        <v>273</v>
      </c>
      <c r="E2" s="230" t="s">
        <v>274</v>
      </c>
      <c r="F2" s="230" t="s">
        <v>601</v>
      </c>
      <c r="G2" s="230" t="s">
        <v>276</v>
      </c>
      <c r="H2" s="230" t="s">
        <v>602</v>
      </c>
      <c r="I2" s="230" t="s">
        <v>275</v>
      </c>
    </row>
    <row r="3" spans="1:9" ht="12.75">
      <c r="A3" s="272" t="s">
        <v>278</v>
      </c>
      <c r="B3" s="273"/>
      <c r="C3" s="169" t="s">
        <v>64</v>
      </c>
      <c r="D3" s="231" t="s">
        <v>64</v>
      </c>
      <c r="E3" s="232">
        <v>42369</v>
      </c>
      <c r="F3" s="232" t="s">
        <v>198</v>
      </c>
      <c r="G3" s="232" t="s">
        <v>279</v>
      </c>
      <c r="H3" s="232" t="s">
        <v>603</v>
      </c>
      <c r="I3" s="231"/>
    </row>
    <row r="4" spans="1:9" ht="15">
      <c r="A4" s="229"/>
      <c r="B4" s="229" t="s">
        <v>604</v>
      </c>
      <c r="C4" s="229"/>
      <c r="D4" s="169"/>
      <c r="E4" s="169"/>
      <c r="F4" s="169"/>
      <c r="G4" s="169"/>
      <c r="H4" s="169"/>
      <c r="I4" s="169"/>
    </row>
    <row r="5" spans="1:9" ht="12.75">
      <c r="A5" s="233" t="s">
        <v>280</v>
      </c>
      <c r="B5" s="227" t="s">
        <v>281</v>
      </c>
      <c r="C5" s="228">
        <v>48764980</v>
      </c>
      <c r="D5" s="228">
        <v>48876610</v>
      </c>
      <c r="E5" s="228">
        <v>48876610</v>
      </c>
      <c r="F5" s="228">
        <v>48876610</v>
      </c>
      <c r="G5" s="228"/>
      <c r="H5" s="228"/>
      <c r="I5" s="198">
        <f aca="true" t="shared" si="0" ref="I5:I11">E5/D5*100</f>
        <v>100</v>
      </c>
    </row>
    <row r="6" spans="1:9" ht="25.5">
      <c r="A6" s="233" t="s">
        <v>282</v>
      </c>
      <c r="B6" s="227" t="s">
        <v>283</v>
      </c>
      <c r="C6" s="228">
        <v>39209300</v>
      </c>
      <c r="D6" s="228">
        <v>38712933</v>
      </c>
      <c r="E6" s="228">
        <v>38712933</v>
      </c>
      <c r="F6" s="228">
        <v>38712933</v>
      </c>
      <c r="G6" s="228"/>
      <c r="H6" s="228"/>
      <c r="I6" s="199">
        <f t="shared" si="0"/>
        <v>100</v>
      </c>
    </row>
    <row r="7" spans="1:9" ht="25.5">
      <c r="A7" s="233" t="s">
        <v>284</v>
      </c>
      <c r="B7" s="227" t="s">
        <v>285</v>
      </c>
      <c r="C7" s="228">
        <v>14724010</v>
      </c>
      <c r="D7" s="228">
        <v>14409054</v>
      </c>
      <c r="E7" s="228">
        <v>14409054</v>
      </c>
      <c r="F7" s="228">
        <v>14409054</v>
      </c>
      <c r="G7" s="228"/>
      <c r="H7" s="228"/>
      <c r="I7" s="199">
        <f t="shared" si="0"/>
        <v>100</v>
      </c>
    </row>
    <row r="8" spans="1:9" ht="25.5">
      <c r="A8" s="233" t="s">
        <v>286</v>
      </c>
      <c r="B8" s="227" t="s">
        <v>287</v>
      </c>
      <c r="C8" s="228">
        <v>2109030</v>
      </c>
      <c r="D8" s="228">
        <v>3161232</v>
      </c>
      <c r="E8" s="228">
        <v>3161232</v>
      </c>
      <c r="F8" s="228">
        <v>3161232</v>
      </c>
      <c r="G8" s="228"/>
      <c r="H8" s="228"/>
      <c r="I8" s="198">
        <f t="shared" si="0"/>
        <v>100</v>
      </c>
    </row>
    <row r="9" spans="1:9" ht="12.75">
      <c r="A9" s="233" t="s">
        <v>288</v>
      </c>
      <c r="B9" s="227" t="s">
        <v>289</v>
      </c>
      <c r="C9" s="228"/>
      <c r="D9" s="200">
        <v>4212168</v>
      </c>
      <c r="E9" s="200">
        <v>4212168</v>
      </c>
      <c r="F9" s="200">
        <v>4212168</v>
      </c>
      <c r="G9" s="200"/>
      <c r="H9" s="200"/>
      <c r="I9" s="198">
        <f t="shared" si="0"/>
        <v>100</v>
      </c>
    </row>
    <row r="10" spans="1:9" ht="12.75">
      <c r="A10" s="233" t="s">
        <v>290</v>
      </c>
      <c r="B10" s="227" t="s">
        <v>291</v>
      </c>
      <c r="C10" s="228"/>
      <c r="D10" s="200"/>
      <c r="E10" s="200"/>
      <c r="F10" s="200"/>
      <c r="G10" s="200"/>
      <c r="H10" s="200"/>
      <c r="I10" s="198"/>
    </row>
    <row r="11" spans="1:9" ht="12.75">
      <c r="A11" s="234" t="s">
        <v>292</v>
      </c>
      <c r="B11" s="201" t="s">
        <v>293</v>
      </c>
      <c r="C11" s="202">
        <f>SUM(C5:C10)</f>
        <v>104807320</v>
      </c>
      <c r="D11" s="200">
        <f>SUM(D5:D10)</f>
        <v>109371997</v>
      </c>
      <c r="E11" s="200">
        <f>SUM(E5:E10)</f>
        <v>109371997</v>
      </c>
      <c r="F11" s="200">
        <f>SUM(F5:F10)</f>
        <v>109371997</v>
      </c>
      <c r="G11" s="200"/>
      <c r="H11" s="200"/>
      <c r="I11" s="198">
        <f t="shared" si="0"/>
        <v>100</v>
      </c>
    </row>
    <row r="12" spans="1:9" ht="12.75">
      <c r="A12" s="233" t="s">
        <v>294</v>
      </c>
      <c r="B12" s="227" t="s">
        <v>295</v>
      </c>
      <c r="C12" s="227"/>
      <c r="D12" s="169"/>
      <c r="E12" s="169"/>
      <c r="F12" s="169"/>
      <c r="G12" s="169"/>
      <c r="H12" s="169"/>
      <c r="I12" s="169"/>
    </row>
    <row r="13" spans="1:9" ht="25.5">
      <c r="A13" s="233" t="s">
        <v>296</v>
      </c>
      <c r="B13" s="227" t="s">
        <v>297</v>
      </c>
      <c r="C13" s="227"/>
      <c r="D13" s="169"/>
      <c r="E13" s="169"/>
      <c r="F13" s="169"/>
      <c r="G13" s="169"/>
      <c r="H13" s="169"/>
      <c r="I13" s="169"/>
    </row>
    <row r="14" spans="1:9" ht="25.5">
      <c r="A14" s="233" t="s">
        <v>298</v>
      </c>
      <c r="B14" s="227" t="s">
        <v>299</v>
      </c>
      <c r="C14" s="227"/>
      <c r="D14" s="169"/>
      <c r="E14" s="169"/>
      <c r="F14" s="169"/>
      <c r="G14" s="169"/>
      <c r="H14" s="169"/>
      <c r="I14" s="169"/>
    </row>
    <row r="15" spans="1:9" ht="25.5">
      <c r="A15" s="233" t="s">
        <v>300</v>
      </c>
      <c r="B15" s="227" t="s">
        <v>301</v>
      </c>
      <c r="C15" s="227"/>
      <c r="D15" s="169"/>
      <c r="E15" s="169"/>
      <c r="F15" s="169"/>
      <c r="G15" s="169"/>
      <c r="H15" s="169"/>
      <c r="I15" s="169"/>
    </row>
    <row r="16" spans="1:9" ht="25.5">
      <c r="A16" s="233" t="s">
        <v>302</v>
      </c>
      <c r="B16" s="227" t="s">
        <v>303</v>
      </c>
      <c r="C16" s="235">
        <v>10577680</v>
      </c>
      <c r="D16" s="169">
        <v>12714467</v>
      </c>
      <c r="E16" s="169">
        <v>12372567</v>
      </c>
      <c r="F16" s="169">
        <v>12372567</v>
      </c>
      <c r="G16" s="169"/>
      <c r="H16" s="169"/>
      <c r="I16" s="198">
        <f>E16/D16*100</f>
        <v>97.31093721820979</v>
      </c>
    </row>
    <row r="17" spans="1:9" ht="12.75">
      <c r="A17" s="234" t="s">
        <v>304</v>
      </c>
      <c r="B17" s="201" t="s">
        <v>37</v>
      </c>
      <c r="C17" s="202">
        <f>SUM(C11:C16)</f>
        <v>115385000</v>
      </c>
      <c r="D17" s="85">
        <f>SUM(D11:D16)</f>
        <v>122086464</v>
      </c>
      <c r="E17" s="85">
        <f>SUM(E11:E16)</f>
        <v>121744564</v>
      </c>
      <c r="F17" s="85">
        <f>SUM(F11:F16)</f>
        <v>121744564</v>
      </c>
      <c r="G17" s="169"/>
      <c r="H17" s="169"/>
      <c r="I17" s="198">
        <f>E17/D17*100</f>
        <v>99.71995257393974</v>
      </c>
    </row>
    <row r="18" spans="1:9" ht="12.75">
      <c r="A18" s="233" t="s">
        <v>305</v>
      </c>
      <c r="B18" s="227" t="s">
        <v>306</v>
      </c>
      <c r="C18" s="228"/>
      <c r="D18" s="169"/>
      <c r="E18" s="169"/>
      <c r="F18" s="169"/>
      <c r="G18" s="169"/>
      <c r="H18" s="169"/>
      <c r="I18" s="198"/>
    </row>
    <row r="19" spans="1:9" ht="25.5">
      <c r="A19" s="233" t="s">
        <v>307</v>
      </c>
      <c r="B19" s="227" t="s">
        <v>308</v>
      </c>
      <c r="C19" s="228"/>
      <c r="D19" s="169"/>
      <c r="E19" s="169"/>
      <c r="F19" s="169"/>
      <c r="G19" s="169"/>
      <c r="H19" s="169"/>
      <c r="I19" s="169"/>
    </row>
    <row r="20" spans="1:9" ht="25.5">
      <c r="A20" s="233" t="s">
        <v>309</v>
      </c>
      <c r="B20" s="227" t="s">
        <v>310</v>
      </c>
      <c r="C20" s="228"/>
      <c r="D20" s="169"/>
      <c r="E20" s="169"/>
      <c r="F20" s="169"/>
      <c r="G20" s="169"/>
      <c r="H20" s="169"/>
      <c r="I20" s="169"/>
    </row>
    <row r="21" spans="1:9" ht="25.5">
      <c r="A21" s="233" t="s">
        <v>311</v>
      </c>
      <c r="B21" s="227" t="s">
        <v>312</v>
      </c>
      <c r="C21" s="228"/>
      <c r="D21" s="169"/>
      <c r="E21" s="169"/>
      <c r="F21" s="169"/>
      <c r="G21" s="169"/>
      <c r="H21" s="169"/>
      <c r="I21" s="169"/>
    </row>
    <row r="22" spans="1:9" ht="25.5">
      <c r="A22" s="233" t="s">
        <v>313</v>
      </c>
      <c r="B22" s="227" t="s">
        <v>314</v>
      </c>
      <c r="C22" s="228">
        <v>27900000</v>
      </c>
      <c r="D22" s="228">
        <v>27900000</v>
      </c>
      <c r="E22" s="85"/>
      <c r="F22" s="85"/>
      <c r="G22" s="85"/>
      <c r="H22" s="85"/>
      <c r="I22" s="198">
        <v>0</v>
      </c>
    </row>
    <row r="23" spans="1:9" ht="25.5">
      <c r="A23" s="234" t="s">
        <v>315</v>
      </c>
      <c r="B23" s="201" t="s">
        <v>316</v>
      </c>
      <c r="C23" s="202">
        <f>SUM(C22)</f>
        <v>27900000</v>
      </c>
      <c r="D23" s="85">
        <f>SUM(D22)</f>
        <v>27900000</v>
      </c>
      <c r="E23" s="85"/>
      <c r="F23" s="85"/>
      <c r="G23" s="85"/>
      <c r="H23" s="85"/>
      <c r="I23" s="198">
        <v>0</v>
      </c>
    </row>
    <row r="24" spans="1:9" ht="12.75">
      <c r="A24" s="233" t="s">
        <v>317</v>
      </c>
      <c r="B24" s="227" t="s">
        <v>318</v>
      </c>
      <c r="C24" s="228"/>
      <c r="D24" s="169"/>
      <c r="E24" s="169"/>
      <c r="F24" s="169"/>
      <c r="G24" s="169"/>
      <c r="H24" s="169"/>
      <c r="I24" s="169"/>
    </row>
    <row r="25" spans="1:9" ht="12.75">
      <c r="A25" s="233" t="s">
        <v>319</v>
      </c>
      <c r="B25" s="227" t="s">
        <v>320</v>
      </c>
      <c r="C25" s="228"/>
      <c r="D25" s="169"/>
      <c r="E25" s="169"/>
      <c r="F25" s="169"/>
      <c r="G25" s="169"/>
      <c r="H25" s="169"/>
      <c r="I25" s="169"/>
    </row>
    <row r="26" spans="1:9" ht="12.75">
      <c r="A26" s="234" t="s">
        <v>321</v>
      </c>
      <c r="B26" s="201" t="s">
        <v>322</v>
      </c>
      <c r="C26" s="202"/>
      <c r="D26" s="169"/>
      <c r="E26" s="169"/>
      <c r="F26" s="169"/>
      <c r="G26" s="169"/>
      <c r="H26" s="169"/>
      <c r="I26" s="169"/>
    </row>
    <row r="27" spans="1:9" ht="12.75">
      <c r="A27" s="233" t="s">
        <v>323</v>
      </c>
      <c r="B27" s="227" t="s">
        <v>324</v>
      </c>
      <c r="C27" s="228"/>
      <c r="D27" s="169"/>
      <c r="E27" s="169"/>
      <c r="F27" s="169"/>
      <c r="G27" s="169"/>
      <c r="H27" s="169"/>
      <c r="I27" s="169"/>
    </row>
    <row r="28" spans="1:9" ht="12.75">
      <c r="A28" s="233" t="s">
        <v>325</v>
      </c>
      <c r="B28" s="227" t="s">
        <v>326</v>
      </c>
      <c r="C28" s="228"/>
      <c r="D28" s="169"/>
      <c r="E28" s="169"/>
      <c r="F28" s="169"/>
      <c r="G28" s="169"/>
      <c r="H28" s="169"/>
      <c r="I28" s="169"/>
    </row>
    <row r="29" spans="1:9" ht="12.75">
      <c r="A29" s="233" t="s">
        <v>327</v>
      </c>
      <c r="B29" s="227" t="s">
        <v>328</v>
      </c>
      <c r="C29" s="228">
        <v>2000000</v>
      </c>
      <c r="D29" s="228">
        <v>2000000</v>
      </c>
      <c r="E29" s="85">
        <v>2242334</v>
      </c>
      <c r="F29" s="85">
        <v>2242334</v>
      </c>
      <c r="G29" s="85"/>
      <c r="H29" s="85"/>
      <c r="I29" s="198">
        <f>E29/D29*100</f>
        <v>112.11670000000001</v>
      </c>
    </row>
    <row r="30" spans="1:9" ht="12.75">
      <c r="A30" s="233" t="s">
        <v>329</v>
      </c>
      <c r="B30" s="227" t="s">
        <v>330</v>
      </c>
      <c r="C30" s="228">
        <v>70000000</v>
      </c>
      <c r="D30" s="85">
        <v>98285535</v>
      </c>
      <c r="E30" s="85">
        <v>111849458</v>
      </c>
      <c r="F30" s="85">
        <v>67384749</v>
      </c>
      <c r="G30" s="85">
        <v>31670245</v>
      </c>
      <c r="H30" s="85">
        <v>12794464</v>
      </c>
      <c r="I30" s="198">
        <f>E30/D30*100</f>
        <v>113.80052822625426</v>
      </c>
    </row>
    <row r="31" spans="1:9" ht="12.75">
      <c r="A31" s="233" t="s">
        <v>331</v>
      </c>
      <c r="B31" s="227" t="s">
        <v>332</v>
      </c>
      <c r="C31" s="227"/>
      <c r="D31" s="85"/>
      <c r="E31" s="85"/>
      <c r="F31" s="85"/>
      <c r="G31" s="85"/>
      <c r="H31" s="85"/>
      <c r="I31" s="169"/>
    </row>
    <row r="32" spans="1:9" ht="12.75">
      <c r="A32" s="233" t="s">
        <v>333</v>
      </c>
      <c r="B32" s="227" t="s">
        <v>334</v>
      </c>
      <c r="C32" s="227"/>
      <c r="D32" s="85"/>
      <c r="E32" s="85"/>
      <c r="F32" s="85"/>
      <c r="G32" s="85"/>
      <c r="H32" s="85"/>
      <c r="I32" s="169"/>
    </row>
    <row r="33" spans="1:9" ht="12.75">
      <c r="A33" s="233" t="s">
        <v>335</v>
      </c>
      <c r="B33" s="227" t="s">
        <v>336</v>
      </c>
      <c r="C33" s="228">
        <v>5300000</v>
      </c>
      <c r="D33" s="85">
        <v>5300000</v>
      </c>
      <c r="E33" s="85">
        <v>5526521</v>
      </c>
      <c r="F33" s="85">
        <v>5526521</v>
      </c>
      <c r="G33" s="85"/>
      <c r="H33" s="85"/>
      <c r="I33" s="198">
        <f>E33/D33*100</f>
        <v>104.27398113207546</v>
      </c>
    </row>
    <row r="34" spans="1:9" ht="12.75">
      <c r="A34" s="233" t="s">
        <v>337</v>
      </c>
      <c r="B34" s="227" t="s">
        <v>338</v>
      </c>
      <c r="C34" s="228"/>
      <c r="D34" s="85"/>
      <c r="E34" s="85"/>
      <c r="F34" s="85"/>
      <c r="G34" s="85"/>
      <c r="H34" s="85"/>
      <c r="I34" s="198"/>
    </row>
    <row r="35" spans="1:9" ht="12.75">
      <c r="A35" s="234" t="s">
        <v>339</v>
      </c>
      <c r="B35" s="201" t="s">
        <v>340</v>
      </c>
      <c r="C35" s="202">
        <f>SUM(C30:C34)</f>
        <v>75300000</v>
      </c>
      <c r="D35" s="85">
        <f>SUM(D30:D34)</f>
        <v>103585535</v>
      </c>
      <c r="E35" s="85">
        <f>SUM(E30:E34)</f>
        <v>117375979</v>
      </c>
      <c r="F35" s="85">
        <f>SUM(F33:F34)</f>
        <v>5526521</v>
      </c>
      <c r="G35" s="85"/>
      <c r="H35" s="85"/>
      <c r="I35" s="198">
        <f>E35/D35*100</f>
        <v>113.31309820430045</v>
      </c>
    </row>
    <row r="36" spans="1:9" ht="12.75">
      <c r="A36" s="233" t="s">
        <v>341</v>
      </c>
      <c r="B36" s="227" t="s">
        <v>342</v>
      </c>
      <c r="C36" s="228">
        <v>200000</v>
      </c>
      <c r="D36" s="228">
        <v>200000</v>
      </c>
      <c r="E36" s="85">
        <v>222394</v>
      </c>
      <c r="F36" s="85">
        <v>222394</v>
      </c>
      <c r="G36" s="85"/>
      <c r="H36" s="85"/>
      <c r="I36" s="198">
        <f>E36/D36*100</f>
        <v>111.19699999999999</v>
      </c>
    </row>
    <row r="37" spans="1:9" ht="12.75">
      <c r="A37" s="234" t="s">
        <v>343</v>
      </c>
      <c r="B37" s="201" t="s">
        <v>344</v>
      </c>
      <c r="C37" s="202">
        <v>77500000</v>
      </c>
      <c r="D37" s="85">
        <v>105785535</v>
      </c>
      <c r="E37" s="85">
        <v>119826497</v>
      </c>
      <c r="F37" s="85">
        <f>SUM(F35:F36)</f>
        <v>5748915</v>
      </c>
      <c r="G37" s="85"/>
      <c r="H37" s="85"/>
      <c r="I37" s="198">
        <f>E37/D37*100</f>
        <v>113.27304531758524</v>
      </c>
    </row>
    <row r="38" spans="1:9" ht="12.75">
      <c r="A38" s="233" t="s">
        <v>345</v>
      </c>
      <c r="B38" s="227" t="s">
        <v>346</v>
      </c>
      <c r="C38" s="228"/>
      <c r="D38" s="169"/>
      <c r="E38" s="169"/>
      <c r="F38" s="169"/>
      <c r="G38" s="169"/>
      <c r="H38" s="169"/>
      <c r="I38" s="169"/>
    </row>
    <row r="39" spans="1:9" ht="12.75">
      <c r="A39" s="233" t="s">
        <v>347</v>
      </c>
      <c r="B39" s="227" t="s">
        <v>348</v>
      </c>
      <c r="C39" s="228">
        <v>60000</v>
      </c>
      <c r="D39" s="228">
        <v>60000</v>
      </c>
      <c r="E39" s="85">
        <v>9425</v>
      </c>
      <c r="F39" s="85">
        <v>9425</v>
      </c>
      <c r="G39" s="85"/>
      <c r="H39" s="85"/>
      <c r="I39" s="198">
        <f>E39/D39*100</f>
        <v>15.708333333333332</v>
      </c>
    </row>
    <row r="40" spans="1:9" ht="12.75">
      <c r="A40" s="233" t="s">
        <v>349</v>
      </c>
      <c r="B40" s="227" t="s">
        <v>350</v>
      </c>
      <c r="C40" s="228">
        <v>1000000</v>
      </c>
      <c r="D40" s="228">
        <v>1000000</v>
      </c>
      <c r="E40" s="169">
        <v>1371104</v>
      </c>
      <c r="F40" s="169">
        <v>1371104</v>
      </c>
      <c r="G40" s="169"/>
      <c r="H40" s="169"/>
      <c r="I40" s="198">
        <f>E40/D40*100</f>
        <v>137.1104</v>
      </c>
    </row>
    <row r="41" spans="1:9" ht="12.75">
      <c r="A41" s="233" t="s">
        <v>351</v>
      </c>
      <c r="B41" s="227" t="s">
        <v>352</v>
      </c>
      <c r="C41" s="228">
        <v>10000000</v>
      </c>
      <c r="D41" s="228">
        <v>10000000</v>
      </c>
      <c r="E41" s="228">
        <v>22477456</v>
      </c>
      <c r="F41" s="228">
        <v>22477456</v>
      </c>
      <c r="G41" s="228"/>
      <c r="H41" s="228"/>
      <c r="I41" s="198">
        <f>E41/D41*100</f>
        <v>224.77456</v>
      </c>
    </row>
    <row r="42" spans="1:9" ht="12.75">
      <c r="A42" s="233" t="s">
        <v>353</v>
      </c>
      <c r="B42" s="227" t="s">
        <v>354</v>
      </c>
      <c r="C42" s="228"/>
      <c r="D42" s="228">
        <v>1000000</v>
      </c>
      <c r="E42" s="85">
        <v>1098195</v>
      </c>
      <c r="F42" s="85">
        <v>1098195</v>
      </c>
      <c r="G42" s="85"/>
      <c r="H42" s="85"/>
      <c r="I42" s="198">
        <f>E42/D42*100</f>
        <v>109.8195</v>
      </c>
    </row>
    <row r="43" spans="1:9" ht="12.75">
      <c r="A43" s="233" t="s">
        <v>355</v>
      </c>
      <c r="B43" s="227" t="s">
        <v>356</v>
      </c>
      <c r="C43" s="228">
        <v>1000000</v>
      </c>
      <c r="D43" s="228">
        <v>270000</v>
      </c>
      <c r="E43" s="85">
        <v>1721216</v>
      </c>
      <c r="F43" s="85">
        <v>1721216</v>
      </c>
      <c r="G43" s="85"/>
      <c r="H43" s="85"/>
      <c r="I43" s="198">
        <f>E43/D43*100</f>
        <v>637.4874074074074</v>
      </c>
    </row>
    <row r="44" spans="1:9" ht="12.75">
      <c r="A44" s="233" t="s">
        <v>357</v>
      </c>
      <c r="B44" s="227" t="s">
        <v>358</v>
      </c>
      <c r="C44" s="228"/>
      <c r="D44" s="169"/>
      <c r="E44" s="85"/>
      <c r="F44" s="85"/>
      <c r="G44" s="85"/>
      <c r="H44" s="85"/>
      <c r="I44" s="169"/>
    </row>
    <row r="45" spans="1:9" ht="12.75">
      <c r="A45" s="233" t="s">
        <v>359</v>
      </c>
      <c r="B45" s="227" t="s">
        <v>360</v>
      </c>
      <c r="C45" s="228"/>
      <c r="D45" s="85"/>
      <c r="E45" s="85">
        <v>50141</v>
      </c>
      <c r="F45" s="85">
        <v>50141</v>
      </c>
      <c r="G45" s="85"/>
      <c r="H45" s="85"/>
      <c r="I45" s="198">
        <v>0</v>
      </c>
    </row>
    <row r="46" spans="1:9" ht="12.75">
      <c r="A46" s="233" t="s">
        <v>361</v>
      </c>
      <c r="B46" s="227" t="s">
        <v>362</v>
      </c>
      <c r="C46" s="228"/>
      <c r="D46" s="85"/>
      <c r="E46" s="85"/>
      <c r="F46" s="85"/>
      <c r="G46" s="85"/>
      <c r="H46" s="85"/>
      <c r="I46" s="169"/>
    </row>
    <row r="47" spans="1:9" ht="12.75">
      <c r="A47" s="233"/>
      <c r="B47" s="227" t="s">
        <v>605</v>
      </c>
      <c r="C47" s="228">
        <v>500000</v>
      </c>
      <c r="D47" s="85"/>
      <c r="E47" s="85">
        <v>145300</v>
      </c>
      <c r="F47" s="85">
        <v>145300</v>
      </c>
      <c r="G47" s="85"/>
      <c r="H47" s="85"/>
      <c r="I47" s="198">
        <v>0</v>
      </c>
    </row>
    <row r="48" spans="1:9" ht="12.75">
      <c r="A48" s="233" t="s">
        <v>363</v>
      </c>
      <c r="B48" s="227" t="s">
        <v>364</v>
      </c>
      <c r="C48" s="228"/>
      <c r="D48" s="85">
        <v>758872</v>
      </c>
      <c r="E48" s="85">
        <v>758872</v>
      </c>
      <c r="F48" s="85">
        <v>758872</v>
      </c>
      <c r="G48" s="85"/>
      <c r="H48" s="85"/>
      <c r="I48" s="198">
        <f>E48/D48*100</f>
        <v>100</v>
      </c>
    </row>
    <row r="49" spans="1:9" ht="12.75">
      <c r="A49" s="234" t="s">
        <v>365</v>
      </c>
      <c r="B49" s="201" t="s">
        <v>366</v>
      </c>
      <c r="C49" s="202">
        <v>12830000</v>
      </c>
      <c r="D49" s="85">
        <v>12830000</v>
      </c>
      <c r="E49" s="85">
        <v>27850601</v>
      </c>
      <c r="F49" s="85">
        <v>27850601</v>
      </c>
      <c r="G49" s="85"/>
      <c r="H49" s="85"/>
      <c r="I49" s="198">
        <f>E49/D49*100</f>
        <v>217.07405300077943</v>
      </c>
    </row>
    <row r="50" spans="1:9" ht="12.75">
      <c r="A50" s="233" t="s">
        <v>367</v>
      </c>
      <c r="B50" s="227" t="s">
        <v>368</v>
      </c>
      <c r="C50" s="228"/>
      <c r="D50" s="169"/>
      <c r="E50" s="169"/>
      <c r="F50" s="169"/>
      <c r="G50" s="169"/>
      <c r="H50" s="169"/>
      <c r="I50" s="169"/>
    </row>
    <row r="51" spans="1:9" ht="12.75">
      <c r="A51" s="233" t="s">
        <v>369</v>
      </c>
      <c r="B51" s="227" t="s">
        <v>370</v>
      </c>
      <c r="C51" s="228"/>
      <c r="D51" s="169"/>
      <c r="E51" s="169"/>
      <c r="F51" s="169"/>
      <c r="G51" s="169"/>
      <c r="H51" s="169"/>
      <c r="I51" s="169"/>
    </row>
    <row r="52" spans="1:9" ht="12.75">
      <c r="A52" s="233" t="s">
        <v>371</v>
      </c>
      <c r="B52" s="227" t="s">
        <v>372</v>
      </c>
      <c r="C52" s="228"/>
      <c r="D52" s="169"/>
      <c r="E52" s="169"/>
      <c r="F52" s="169"/>
      <c r="G52" s="169"/>
      <c r="H52" s="169"/>
      <c r="I52" s="169"/>
    </row>
    <row r="53" spans="1:9" ht="12.75">
      <c r="A53" s="233" t="s">
        <v>373</v>
      </c>
      <c r="B53" s="227" t="s">
        <v>374</v>
      </c>
      <c r="C53" s="228"/>
      <c r="D53" s="169"/>
      <c r="E53" s="169"/>
      <c r="F53" s="169"/>
      <c r="G53" s="169"/>
      <c r="H53" s="169"/>
      <c r="I53" s="169"/>
    </row>
    <row r="54" spans="1:9" ht="12.75">
      <c r="A54" s="233" t="s">
        <v>375</v>
      </c>
      <c r="B54" s="227" t="s">
        <v>376</v>
      </c>
      <c r="C54" s="228"/>
      <c r="D54" s="169"/>
      <c r="E54" s="169"/>
      <c r="F54" s="169"/>
      <c r="G54" s="169"/>
      <c r="H54" s="169"/>
      <c r="I54" s="169"/>
    </row>
    <row r="55" spans="1:9" ht="12.75">
      <c r="A55" s="234" t="s">
        <v>377</v>
      </c>
      <c r="B55" s="201" t="s">
        <v>378</v>
      </c>
      <c r="C55" s="202"/>
      <c r="D55" s="169"/>
      <c r="E55" s="169"/>
      <c r="F55" s="169"/>
      <c r="G55" s="169"/>
      <c r="H55" s="169"/>
      <c r="I55" s="169"/>
    </row>
    <row r="56" spans="1:9" ht="25.5">
      <c r="A56" s="233" t="s">
        <v>379</v>
      </c>
      <c r="B56" s="227" t="s">
        <v>380</v>
      </c>
      <c r="C56" s="228"/>
      <c r="D56" s="169"/>
      <c r="E56" s="169"/>
      <c r="F56" s="169"/>
      <c r="G56" s="169"/>
      <c r="H56" s="169"/>
      <c r="I56" s="169"/>
    </row>
    <row r="57" spans="1:9" ht="25.5">
      <c r="A57" s="233" t="s">
        <v>381</v>
      </c>
      <c r="B57" s="227" t="s">
        <v>606</v>
      </c>
      <c r="C57" s="228"/>
      <c r="D57" s="169"/>
      <c r="E57" s="169"/>
      <c r="F57" s="169"/>
      <c r="G57" s="169"/>
      <c r="H57" s="169"/>
      <c r="I57" s="169"/>
    </row>
    <row r="58" spans="1:9" ht="12.75">
      <c r="A58" s="233" t="s">
        <v>382</v>
      </c>
      <c r="B58" s="227" t="s">
        <v>574</v>
      </c>
      <c r="C58" s="228"/>
      <c r="D58" s="85"/>
      <c r="E58" s="85">
        <v>668000</v>
      </c>
      <c r="F58" s="85">
        <v>668000</v>
      </c>
      <c r="G58" s="85"/>
      <c r="H58" s="85"/>
      <c r="I58" s="198">
        <v>0</v>
      </c>
    </row>
    <row r="59" spans="1:9" ht="12.75">
      <c r="A59" s="234" t="s">
        <v>383</v>
      </c>
      <c r="B59" s="201" t="s">
        <v>40</v>
      </c>
      <c r="C59" s="202"/>
      <c r="D59" s="85"/>
      <c r="E59" s="85">
        <f>SUM(E58)</f>
        <v>668000</v>
      </c>
      <c r="F59" s="85">
        <f>SUM(F58)</f>
        <v>668000</v>
      </c>
      <c r="G59" s="85"/>
      <c r="H59" s="85"/>
      <c r="I59" s="198">
        <v>0</v>
      </c>
    </row>
    <row r="60" spans="1:9" ht="25.5">
      <c r="A60" s="233" t="s">
        <v>384</v>
      </c>
      <c r="B60" s="227" t="s">
        <v>385</v>
      </c>
      <c r="C60" s="227"/>
      <c r="D60" s="85"/>
      <c r="E60" s="85"/>
      <c r="F60" s="85"/>
      <c r="G60" s="85"/>
      <c r="H60" s="85"/>
      <c r="I60" s="169"/>
    </row>
    <row r="61" spans="1:9" ht="25.5">
      <c r="A61" s="233" t="s">
        <v>386</v>
      </c>
      <c r="B61" s="227" t="s">
        <v>387</v>
      </c>
      <c r="C61" s="227"/>
      <c r="D61" s="85"/>
      <c r="E61" s="85"/>
      <c r="F61" s="85"/>
      <c r="G61" s="85"/>
      <c r="H61" s="85"/>
      <c r="I61" s="169"/>
    </row>
    <row r="62" spans="1:9" ht="12.75">
      <c r="A62" s="233" t="s">
        <v>388</v>
      </c>
      <c r="B62" s="227" t="s">
        <v>577</v>
      </c>
      <c r="C62" s="227"/>
      <c r="D62" s="85"/>
      <c r="E62" s="85">
        <v>2310530</v>
      </c>
      <c r="F62" s="85">
        <v>2310530</v>
      </c>
      <c r="G62" s="85"/>
      <c r="H62" s="85"/>
      <c r="I62" s="198">
        <v>0</v>
      </c>
    </row>
    <row r="63" spans="1:9" ht="12.75">
      <c r="A63" s="234" t="s">
        <v>389</v>
      </c>
      <c r="B63" s="201" t="s">
        <v>390</v>
      </c>
      <c r="C63" s="202"/>
      <c r="D63" s="85"/>
      <c r="E63" s="85">
        <f>SUM(E62)</f>
        <v>2310530</v>
      </c>
      <c r="F63" s="85">
        <f>SUM(F62)</f>
        <v>2310530</v>
      </c>
      <c r="G63" s="85"/>
      <c r="H63" s="85"/>
      <c r="I63" s="198">
        <v>0</v>
      </c>
    </row>
    <row r="64" spans="1:9" ht="12.75">
      <c r="A64" s="234" t="s">
        <v>391</v>
      </c>
      <c r="B64" s="201" t="s">
        <v>392</v>
      </c>
      <c r="C64" s="202">
        <v>233615000</v>
      </c>
      <c r="D64" s="85">
        <v>268601999</v>
      </c>
      <c r="E64" s="85">
        <v>272400192</v>
      </c>
      <c r="F64" s="85">
        <v>227935483</v>
      </c>
      <c r="G64" s="85">
        <v>31670245</v>
      </c>
      <c r="H64" s="85">
        <v>12794464</v>
      </c>
      <c r="I64" s="198">
        <f>E64/D64*100</f>
        <v>101.41405984100662</v>
      </c>
    </row>
    <row r="65" spans="1:9" ht="12.75">
      <c r="A65" s="233" t="s">
        <v>280</v>
      </c>
      <c r="B65" s="227" t="s">
        <v>393</v>
      </c>
      <c r="C65" s="228"/>
      <c r="D65" s="85"/>
      <c r="E65" s="85"/>
      <c r="F65" s="85"/>
      <c r="G65" s="85"/>
      <c r="H65" s="85"/>
      <c r="I65" s="169"/>
    </row>
    <row r="66" spans="1:9" ht="25.5">
      <c r="A66" s="233" t="s">
        <v>282</v>
      </c>
      <c r="B66" s="227" t="s">
        <v>394</v>
      </c>
      <c r="C66" s="228"/>
      <c r="D66" s="169"/>
      <c r="E66" s="169"/>
      <c r="F66" s="169"/>
      <c r="G66" s="169"/>
      <c r="H66" s="169"/>
      <c r="I66" s="169"/>
    </row>
    <row r="67" spans="1:9" ht="12.75">
      <c r="A67" s="233" t="s">
        <v>284</v>
      </c>
      <c r="B67" s="227" t="s">
        <v>395</v>
      </c>
      <c r="C67" s="228"/>
      <c r="D67" s="169"/>
      <c r="E67" s="169"/>
      <c r="F67" s="169"/>
      <c r="G67" s="169"/>
      <c r="H67" s="169"/>
      <c r="I67" s="169"/>
    </row>
    <row r="68" spans="1:9" ht="12.75">
      <c r="A68" s="234" t="s">
        <v>286</v>
      </c>
      <c r="B68" s="201" t="s">
        <v>396</v>
      </c>
      <c r="C68" s="202"/>
      <c r="D68" s="169"/>
      <c r="E68" s="169"/>
      <c r="F68" s="169"/>
      <c r="G68" s="169"/>
      <c r="H68" s="169"/>
      <c r="I68" s="169"/>
    </row>
    <row r="69" spans="1:9" ht="12.75">
      <c r="A69" s="233" t="s">
        <v>288</v>
      </c>
      <c r="B69" s="227" t="s">
        <v>397</v>
      </c>
      <c r="C69" s="228"/>
      <c r="D69" s="169"/>
      <c r="E69" s="169"/>
      <c r="F69" s="169"/>
      <c r="G69" s="169"/>
      <c r="H69" s="169"/>
      <c r="I69" s="169"/>
    </row>
    <row r="70" spans="1:9" ht="12.75">
      <c r="A70" s="233" t="s">
        <v>290</v>
      </c>
      <c r="B70" s="227" t="s">
        <v>398</v>
      </c>
      <c r="C70" s="228"/>
      <c r="D70" s="169"/>
      <c r="E70" s="169"/>
      <c r="F70" s="169"/>
      <c r="G70" s="169"/>
      <c r="H70" s="169"/>
      <c r="I70" s="169"/>
    </row>
    <row r="71" spans="1:9" ht="25.5">
      <c r="A71" s="233" t="s">
        <v>292</v>
      </c>
      <c r="B71" s="227" t="s">
        <v>399</v>
      </c>
      <c r="C71" s="228"/>
      <c r="D71" s="169"/>
      <c r="E71" s="169"/>
      <c r="F71" s="169"/>
      <c r="G71" s="169"/>
      <c r="H71" s="169"/>
      <c r="I71" s="169"/>
    </row>
    <row r="72" spans="1:9" ht="12.75">
      <c r="A72" s="233" t="s">
        <v>294</v>
      </c>
      <c r="B72" s="227" t="s">
        <v>400</v>
      </c>
      <c r="C72" s="228"/>
      <c r="D72" s="169"/>
      <c r="E72" s="169"/>
      <c r="F72" s="169"/>
      <c r="G72" s="169"/>
      <c r="H72" s="169"/>
      <c r="I72" s="169"/>
    </row>
    <row r="73" spans="1:9" ht="12.75">
      <c r="A73" s="234" t="s">
        <v>296</v>
      </c>
      <c r="B73" s="201" t="s">
        <v>401</v>
      </c>
      <c r="C73" s="202"/>
      <c r="D73" s="169"/>
      <c r="E73" s="169"/>
      <c r="F73" s="169"/>
      <c r="G73" s="169"/>
      <c r="H73" s="169"/>
      <c r="I73" s="169"/>
    </row>
    <row r="74" spans="1:9" ht="12.75">
      <c r="A74" s="233" t="s">
        <v>298</v>
      </c>
      <c r="B74" s="227" t="s">
        <v>402</v>
      </c>
      <c r="C74" s="228">
        <v>81000000</v>
      </c>
      <c r="D74" s="169">
        <v>88605915</v>
      </c>
      <c r="E74" s="169">
        <v>88605915</v>
      </c>
      <c r="F74" s="169">
        <v>88605915</v>
      </c>
      <c r="G74" s="169"/>
      <c r="H74" s="169"/>
      <c r="I74" s="198">
        <f>E74/D74*100</f>
        <v>100</v>
      </c>
    </row>
    <row r="75" spans="1:9" ht="12.75">
      <c r="A75" s="233" t="s">
        <v>300</v>
      </c>
      <c r="B75" s="227" t="s">
        <v>403</v>
      </c>
      <c r="C75" s="228"/>
      <c r="D75" s="169"/>
      <c r="E75" s="169"/>
      <c r="F75" s="169"/>
      <c r="G75" s="169"/>
      <c r="H75" s="169"/>
      <c r="I75" s="169"/>
    </row>
    <row r="76" spans="1:9" ht="12.75">
      <c r="A76" s="234" t="s">
        <v>302</v>
      </c>
      <c r="B76" s="201" t="s">
        <v>404</v>
      </c>
      <c r="C76" s="202">
        <f>SUM(C74:C75)</f>
        <v>81000000</v>
      </c>
      <c r="D76" s="169">
        <f>SUM(D74:D75)</f>
        <v>88605915</v>
      </c>
      <c r="E76" s="169">
        <f>SUM(E74:E75)</f>
        <v>88605915</v>
      </c>
      <c r="F76" s="169">
        <f>SUM(F74:F75)</f>
        <v>88605915</v>
      </c>
      <c r="G76" s="169"/>
      <c r="H76" s="169"/>
      <c r="I76" s="198">
        <f>E76/D76*100</f>
        <v>100</v>
      </c>
    </row>
    <row r="77" spans="1:9" ht="12.75">
      <c r="A77" s="233" t="s">
        <v>304</v>
      </c>
      <c r="B77" s="227" t="s">
        <v>405</v>
      </c>
      <c r="C77" s="228"/>
      <c r="D77" s="169">
        <v>3344922</v>
      </c>
      <c r="E77" s="169">
        <v>3344922</v>
      </c>
      <c r="F77" s="169">
        <v>3344922</v>
      </c>
      <c r="G77" s="169"/>
      <c r="H77" s="169"/>
      <c r="I77" s="198">
        <f>E77/D77*100</f>
        <v>100</v>
      </c>
    </row>
    <row r="78" spans="1:9" ht="12.75">
      <c r="A78" s="233" t="s">
        <v>305</v>
      </c>
      <c r="B78" s="227" t="s">
        <v>406</v>
      </c>
      <c r="C78" s="228"/>
      <c r="D78" s="169"/>
      <c r="E78" s="169"/>
      <c r="F78" s="169"/>
      <c r="G78" s="169"/>
      <c r="H78" s="169"/>
      <c r="I78" s="169"/>
    </row>
    <row r="79" spans="1:9" ht="12.75">
      <c r="A79" s="233" t="s">
        <v>307</v>
      </c>
      <c r="B79" s="227" t="s">
        <v>407</v>
      </c>
      <c r="C79" s="228"/>
      <c r="D79" s="169"/>
      <c r="E79" s="169"/>
      <c r="F79" s="169"/>
      <c r="G79" s="169"/>
      <c r="H79" s="169"/>
      <c r="I79" s="169"/>
    </row>
    <row r="80" spans="1:9" ht="12.75">
      <c r="A80" s="233" t="s">
        <v>309</v>
      </c>
      <c r="B80" s="227" t="s">
        <v>408</v>
      </c>
      <c r="C80" s="228"/>
      <c r="D80" s="169"/>
      <c r="E80" s="169"/>
      <c r="F80" s="169"/>
      <c r="G80" s="169"/>
      <c r="H80" s="169"/>
      <c r="I80" s="169"/>
    </row>
    <row r="81" spans="1:9" ht="12.75">
      <c r="A81" s="233" t="s">
        <v>311</v>
      </c>
      <c r="B81" s="227" t="s">
        <v>409</v>
      </c>
      <c r="C81" s="228"/>
      <c r="D81" s="169"/>
      <c r="E81" s="169"/>
      <c r="F81" s="169"/>
      <c r="G81" s="169"/>
      <c r="H81" s="169"/>
      <c r="I81" s="169"/>
    </row>
    <row r="82" spans="1:9" ht="12.75">
      <c r="A82" s="234" t="s">
        <v>313</v>
      </c>
      <c r="B82" s="201" t="s">
        <v>410</v>
      </c>
      <c r="C82" s="202">
        <f>SUM(C76:C81)</f>
        <v>81000000</v>
      </c>
      <c r="D82" s="169">
        <f>SUM(D76:D81)</f>
        <v>91950837</v>
      </c>
      <c r="E82" s="169">
        <f>SUM(E76:E81)</f>
        <v>91950837</v>
      </c>
      <c r="F82" s="169">
        <f>SUM(F76:F81)</f>
        <v>91950837</v>
      </c>
      <c r="G82" s="169"/>
      <c r="H82" s="169"/>
      <c r="I82" s="198">
        <f>E82/D82*100</f>
        <v>100</v>
      </c>
    </row>
    <row r="83" spans="1:9" ht="12.75">
      <c r="A83" s="233" t="s">
        <v>315</v>
      </c>
      <c r="B83" s="227" t="s">
        <v>411</v>
      </c>
      <c r="C83" s="228"/>
      <c r="D83" s="169"/>
      <c r="E83" s="169"/>
      <c r="F83" s="169"/>
      <c r="G83" s="169"/>
      <c r="H83" s="169"/>
      <c r="I83" s="169"/>
    </row>
    <row r="84" spans="1:9" ht="12.75">
      <c r="A84" s="233" t="s">
        <v>317</v>
      </c>
      <c r="B84" s="227" t="s">
        <v>412</v>
      </c>
      <c r="C84" s="228"/>
      <c r="D84" s="169"/>
      <c r="E84" s="169"/>
      <c r="F84" s="169"/>
      <c r="G84" s="169"/>
      <c r="H84" s="169"/>
      <c r="I84" s="169"/>
    </row>
    <row r="85" spans="1:9" ht="12.75">
      <c r="A85" s="233" t="s">
        <v>319</v>
      </c>
      <c r="B85" s="227" t="s">
        <v>413</v>
      </c>
      <c r="C85" s="228"/>
      <c r="D85" s="169"/>
      <c r="E85" s="169"/>
      <c r="F85" s="169"/>
      <c r="G85" s="169"/>
      <c r="H85" s="169"/>
      <c r="I85" s="169"/>
    </row>
    <row r="86" spans="1:9" ht="12.75">
      <c r="A86" s="233" t="s">
        <v>321</v>
      </c>
      <c r="B86" s="227" t="s">
        <v>414</v>
      </c>
      <c r="C86" s="228"/>
      <c r="D86" s="169"/>
      <c r="E86" s="169"/>
      <c r="F86" s="169"/>
      <c r="G86" s="169"/>
      <c r="H86" s="169"/>
      <c r="I86" s="169"/>
    </row>
    <row r="87" spans="1:9" ht="12.75">
      <c r="A87" s="234" t="s">
        <v>323</v>
      </c>
      <c r="B87" s="201" t="s">
        <v>415</v>
      </c>
      <c r="C87" s="202"/>
      <c r="D87" s="169"/>
      <c r="E87" s="169"/>
      <c r="F87" s="169"/>
      <c r="G87" s="169"/>
      <c r="H87" s="169"/>
      <c r="I87" s="169"/>
    </row>
    <row r="88" spans="1:9" ht="25.5">
      <c r="A88" s="233" t="s">
        <v>325</v>
      </c>
      <c r="B88" s="227" t="s">
        <v>416</v>
      </c>
      <c r="C88" s="228"/>
      <c r="D88" s="169"/>
      <c r="E88" s="169"/>
      <c r="F88" s="169"/>
      <c r="G88" s="169"/>
      <c r="H88" s="169"/>
      <c r="I88" s="169"/>
    </row>
    <row r="89" spans="1:9" ht="12.75">
      <c r="A89" s="234" t="s">
        <v>327</v>
      </c>
      <c r="B89" s="201" t="s">
        <v>41</v>
      </c>
      <c r="C89" s="202"/>
      <c r="D89" s="169"/>
      <c r="E89" s="169"/>
      <c r="F89" s="169"/>
      <c r="G89" s="169"/>
      <c r="H89" s="169"/>
      <c r="I89" s="169"/>
    </row>
    <row r="90" spans="1:9" ht="12.75">
      <c r="A90" s="169"/>
      <c r="B90" s="201" t="s">
        <v>66</v>
      </c>
      <c r="C90" s="202">
        <v>314615000</v>
      </c>
      <c r="D90" s="236">
        <v>360552836</v>
      </c>
      <c r="E90" s="169">
        <v>360552836</v>
      </c>
      <c r="F90" s="169">
        <v>316088127</v>
      </c>
      <c r="G90" s="169">
        <v>31670245</v>
      </c>
      <c r="H90" s="169">
        <v>12794464</v>
      </c>
      <c r="I90" s="198">
        <f>E90/D90*100</f>
        <v>100</v>
      </c>
    </row>
    <row r="91" spans="1:9" ht="12.75">
      <c r="A91" s="169"/>
      <c r="B91" s="169"/>
      <c r="C91" s="169"/>
      <c r="D91" s="169"/>
      <c r="E91" s="169"/>
      <c r="F91" s="169"/>
      <c r="G91" s="169"/>
      <c r="H91" s="169"/>
      <c r="I91" s="169"/>
    </row>
    <row r="92" spans="1:9" ht="12.75">
      <c r="A92" s="169"/>
      <c r="B92" s="169"/>
      <c r="C92" s="169"/>
      <c r="D92" s="169"/>
      <c r="E92" s="169"/>
      <c r="F92" s="169"/>
      <c r="G92" s="169"/>
      <c r="H92" s="169"/>
      <c r="I92" s="169"/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fitToHeight="0" fitToWidth="1" horizontalDpi="600" verticalDpi="600" orientation="portrait" paperSize="9" scale="65" r:id="rId1"/>
  <rowBreaks count="1" manualBreakCount="1">
    <brk id="71" max="255" man="1"/>
  </rowBreaks>
  <colBreaks count="1" manualBreakCount="1">
    <brk id="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27"/>
  <sheetViews>
    <sheetView view="pageLayout" workbookViewId="0" topLeftCell="A1">
      <selection activeCell="D13" sqref="D13"/>
    </sheetView>
  </sheetViews>
  <sheetFormatPr defaultColWidth="9.00390625" defaultRowHeight="12.75"/>
  <cols>
    <col min="1" max="1" width="70.125" style="0" customWidth="1"/>
    <col min="2" max="2" width="11.125" style="0" customWidth="1"/>
    <col min="3" max="3" width="15.25390625" style="0" customWidth="1"/>
    <col min="4" max="4" width="11.75390625" style="0" customWidth="1"/>
  </cols>
  <sheetData>
    <row r="1" spans="1:4" ht="21.75" customHeight="1" thickBot="1">
      <c r="A1" s="299" t="s">
        <v>597</v>
      </c>
      <c r="B1" s="300"/>
      <c r="C1" s="300"/>
      <c r="D1" s="301"/>
    </row>
    <row r="2" spans="1:4" ht="12.75">
      <c r="A2" s="55"/>
      <c r="B2" s="65" t="s">
        <v>62</v>
      </c>
      <c r="C2" s="65" t="s">
        <v>63</v>
      </c>
      <c r="D2" s="66" t="s">
        <v>0</v>
      </c>
    </row>
    <row r="3" spans="1:4" ht="13.5" thickBot="1">
      <c r="A3" s="60"/>
      <c r="B3" s="67" t="s">
        <v>64</v>
      </c>
      <c r="C3" s="67" t="s">
        <v>64</v>
      </c>
      <c r="D3" s="68"/>
    </row>
    <row r="4" spans="1:4" ht="12.75">
      <c r="A4" s="50" t="s">
        <v>37</v>
      </c>
      <c r="B4" s="61">
        <v>115385000</v>
      </c>
      <c r="C4" s="61">
        <v>124600096</v>
      </c>
      <c r="D4" s="51">
        <v>125142290</v>
      </c>
    </row>
    <row r="5" spans="1:4" ht="12.75">
      <c r="A5" s="46" t="s">
        <v>50</v>
      </c>
      <c r="B5" s="56">
        <v>27900000</v>
      </c>
      <c r="C5" s="56">
        <v>27900000</v>
      </c>
      <c r="D5" s="47"/>
    </row>
    <row r="6" spans="1:4" ht="12.75">
      <c r="A6" s="46" t="s">
        <v>38</v>
      </c>
      <c r="B6" s="56">
        <v>77500000</v>
      </c>
      <c r="C6" s="56">
        <v>105785535</v>
      </c>
      <c r="D6" s="47">
        <v>119826497</v>
      </c>
    </row>
    <row r="7" spans="1:4" ht="12.75">
      <c r="A7" s="46" t="s">
        <v>39</v>
      </c>
      <c r="B7" s="56">
        <v>21578000</v>
      </c>
      <c r="C7" s="56">
        <v>21578000</v>
      </c>
      <c r="D7" s="47">
        <v>36630103</v>
      </c>
    </row>
    <row r="8" spans="1:4" ht="12.75">
      <c r="A8" s="46" t="s">
        <v>51</v>
      </c>
      <c r="B8" s="56">
        <v>0</v>
      </c>
      <c r="C8" s="56"/>
      <c r="D8" s="47"/>
    </row>
    <row r="9" spans="1:4" ht="12.75">
      <c r="A9" s="46" t="s">
        <v>40</v>
      </c>
      <c r="B9" s="56"/>
      <c r="C9" s="56"/>
      <c r="D9" s="47">
        <v>668000</v>
      </c>
    </row>
    <row r="10" spans="1:4" ht="13.5" thickBot="1">
      <c r="A10" s="57" t="s">
        <v>52</v>
      </c>
      <c r="B10" s="58"/>
      <c r="C10" s="58"/>
      <c r="D10" s="59">
        <v>2310530</v>
      </c>
    </row>
    <row r="11" spans="1:4" ht="13.5" thickBot="1">
      <c r="A11" s="50" t="s">
        <v>65</v>
      </c>
      <c r="B11" s="61">
        <f>SUM(B4:B10)</f>
        <v>242363000</v>
      </c>
      <c r="C11" s="61">
        <f>SUM(C4:C10)</f>
        <v>279863631</v>
      </c>
      <c r="D11" s="51">
        <f>SUM(D4:D10)</f>
        <v>284577420</v>
      </c>
    </row>
    <row r="12" spans="1:4" ht="13.5" thickBot="1">
      <c r="A12" s="53" t="s">
        <v>53</v>
      </c>
      <c r="B12" s="62">
        <v>81000000</v>
      </c>
      <c r="C12" s="62">
        <v>96428587</v>
      </c>
      <c r="D12" s="49">
        <v>96428587</v>
      </c>
    </row>
    <row r="13" spans="1:4" ht="13.5" thickBot="1">
      <c r="A13" s="57" t="s">
        <v>66</v>
      </c>
      <c r="B13" s="63">
        <f>B11+B12</f>
        <v>323363000</v>
      </c>
      <c r="C13" s="63">
        <f>C11+C12</f>
        <v>376292218</v>
      </c>
      <c r="D13" s="64">
        <f>D11+D12</f>
        <v>381006007</v>
      </c>
    </row>
    <row r="14" spans="1:4" ht="12.75">
      <c r="A14" s="50" t="s">
        <v>43</v>
      </c>
      <c r="B14" s="61">
        <v>129859000</v>
      </c>
      <c r="C14" s="61">
        <v>132904134</v>
      </c>
      <c r="D14" s="51">
        <v>129874284</v>
      </c>
    </row>
    <row r="15" spans="1:4" ht="12.75" customHeight="1">
      <c r="A15" s="52" t="s">
        <v>44</v>
      </c>
      <c r="B15" s="56">
        <v>26878600</v>
      </c>
      <c r="C15" s="56">
        <v>27675576</v>
      </c>
      <c r="D15" s="47">
        <v>27456430</v>
      </c>
    </row>
    <row r="16" spans="1:4" ht="12.75">
      <c r="A16" s="46" t="s">
        <v>45</v>
      </c>
      <c r="B16" s="56">
        <v>66219060</v>
      </c>
      <c r="C16" s="56">
        <v>86805164</v>
      </c>
      <c r="D16" s="47">
        <v>74184558</v>
      </c>
    </row>
    <row r="17" spans="1:4" ht="12.75">
      <c r="A17" s="46" t="s">
        <v>46</v>
      </c>
      <c r="B17" s="56">
        <v>2500000</v>
      </c>
      <c r="C17" s="56">
        <v>2520000</v>
      </c>
      <c r="D17" s="47">
        <v>1614870</v>
      </c>
    </row>
    <row r="18" spans="1:4" ht="12.75">
      <c r="A18" s="46" t="s">
        <v>47</v>
      </c>
      <c r="B18" s="56">
        <v>6100000</v>
      </c>
      <c r="C18" s="56">
        <v>26232579</v>
      </c>
      <c r="D18" s="47">
        <v>9469226</v>
      </c>
    </row>
    <row r="19" spans="1:4" ht="12.75">
      <c r="A19" s="46" t="s">
        <v>56</v>
      </c>
      <c r="B19" s="56">
        <v>381000</v>
      </c>
      <c r="C19" s="56">
        <v>4341344</v>
      </c>
      <c r="D19" s="47">
        <v>3650431</v>
      </c>
    </row>
    <row r="20" spans="1:4" ht="12.75">
      <c r="A20" s="46" t="s">
        <v>57</v>
      </c>
      <c r="B20" s="56">
        <v>91425340</v>
      </c>
      <c r="C20" s="56">
        <v>91425340</v>
      </c>
      <c r="D20" s="47">
        <v>28457230</v>
      </c>
    </row>
    <row r="21" spans="1:4" ht="13.5" thickBot="1">
      <c r="A21" s="57" t="s">
        <v>58</v>
      </c>
      <c r="B21" s="58"/>
      <c r="C21" s="58">
        <v>750000</v>
      </c>
      <c r="D21" s="59">
        <v>750000</v>
      </c>
    </row>
    <row r="22" spans="1:4" ht="13.5" thickBot="1">
      <c r="A22" s="53" t="s">
        <v>67</v>
      </c>
      <c r="B22" s="62">
        <f>SUM(B14:B21)</f>
        <v>323363000</v>
      </c>
      <c r="C22" s="62">
        <f>SUM(C14:C21)</f>
        <v>372654137</v>
      </c>
      <c r="D22" s="49">
        <f>SUM(D14:D21)</f>
        <v>275457029</v>
      </c>
    </row>
    <row r="23" spans="1:4" ht="13.5" thickBot="1">
      <c r="A23" s="53" t="s">
        <v>48</v>
      </c>
      <c r="B23" s="62"/>
      <c r="C23" s="62">
        <v>3638081</v>
      </c>
      <c r="D23" s="49">
        <v>3638081</v>
      </c>
    </row>
    <row r="24" spans="1:4" ht="13.5" thickBot="1">
      <c r="A24" s="57" t="s">
        <v>68</v>
      </c>
      <c r="B24" s="63">
        <f>B22+B23</f>
        <v>323363000</v>
      </c>
      <c r="C24" s="63">
        <f>C22+C23</f>
        <v>376292218</v>
      </c>
      <c r="D24" s="64">
        <f>D22+D23</f>
        <v>279095110</v>
      </c>
    </row>
    <row r="25" spans="2:4" ht="12.75">
      <c r="B25" s="11"/>
      <c r="C25" s="11"/>
      <c r="D25" s="11"/>
    </row>
    <row r="26" spans="2:4" ht="12.75">
      <c r="B26" s="11"/>
      <c r="C26" s="11"/>
      <c r="D26" s="11"/>
    </row>
    <row r="27" spans="2:4" ht="12.75">
      <c r="B27" s="11"/>
      <c r="C27" s="11"/>
      <c r="D27" s="11"/>
    </row>
  </sheetData>
  <sheetProtection/>
  <mergeCells count="1">
    <mergeCell ref="A1:D1"/>
  </mergeCells>
  <printOptions gridLines="1"/>
  <pageMargins left="1.53" right="0.75" top="1.32" bottom="1" header="0.5" footer="0.5"/>
  <pageSetup horizontalDpi="600" verticalDpi="600" orientation="landscape" paperSize="9" r:id="rId1"/>
  <headerFooter alignWithMargins="0">
    <oddHeader>&amp;C4.számú melléklet
Ikervár  Község Önkormányzata 2018.évi beszámoló
Egyszerűsített pénzforgalmi jelentés E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0"/>
  <sheetViews>
    <sheetView view="pageLayout" workbookViewId="0" topLeftCell="A1">
      <selection activeCell="A11" sqref="A11"/>
    </sheetView>
  </sheetViews>
  <sheetFormatPr defaultColWidth="9.00390625" defaultRowHeight="12.75"/>
  <cols>
    <col min="1" max="1" width="52.00390625" style="0" customWidth="1"/>
    <col min="2" max="2" width="10.375" style="0" hidden="1" customWidth="1"/>
    <col min="3" max="3" width="13.875" style="0" hidden="1" customWidth="1"/>
    <col min="4" max="4" width="18.75390625" style="0" customWidth="1"/>
  </cols>
  <sheetData>
    <row r="1" spans="1:4" ht="15" customHeight="1">
      <c r="A1" s="302" t="s">
        <v>177</v>
      </c>
      <c r="B1" s="303"/>
      <c r="C1" s="303"/>
      <c r="D1" s="303"/>
    </row>
    <row r="3" spans="1:4" ht="15" customHeight="1">
      <c r="A3" s="302" t="s">
        <v>228</v>
      </c>
      <c r="B3" s="303"/>
      <c r="C3" s="303"/>
      <c r="D3" s="303"/>
    </row>
    <row r="4" spans="1:4" ht="27.75" customHeight="1">
      <c r="A4" s="302" t="s">
        <v>185</v>
      </c>
      <c r="B4" s="304"/>
      <c r="C4" s="304"/>
      <c r="D4" s="304"/>
    </row>
    <row r="7" spans="1:4" ht="18">
      <c r="A7" s="104" t="s">
        <v>79</v>
      </c>
      <c r="B7" s="105"/>
      <c r="C7" s="105"/>
      <c r="D7" s="106" t="s">
        <v>159</v>
      </c>
    </row>
    <row r="8" spans="1:4" ht="15">
      <c r="A8" s="107" t="s">
        <v>160</v>
      </c>
      <c r="B8" s="71"/>
      <c r="C8" s="71"/>
      <c r="D8" s="180"/>
    </row>
    <row r="9" spans="1:4" ht="15">
      <c r="A9" s="73" t="s">
        <v>167</v>
      </c>
      <c r="B9" s="108"/>
      <c r="C9" s="109"/>
      <c r="D9" s="181">
        <v>463125</v>
      </c>
    </row>
    <row r="10" spans="1:4" ht="15">
      <c r="A10" s="73" t="s">
        <v>166</v>
      </c>
      <c r="B10" s="108"/>
      <c r="C10" s="109"/>
      <c r="D10" s="181">
        <v>112651491</v>
      </c>
    </row>
    <row r="11" spans="1:4" ht="15">
      <c r="A11" s="107" t="s">
        <v>161</v>
      </c>
      <c r="B11" s="110"/>
      <c r="C11" s="71"/>
      <c r="D11" s="180">
        <f>SUM(D9:D10)</f>
        <v>113114616</v>
      </c>
    </row>
    <row r="12" spans="1:4" ht="15">
      <c r="A12" s="107" t="s">
        <v>162</v>
      </c>
      <c r="B12" s="110"/>
      <c r="C12" s="71"/>
      <c r="D12" s="180">
        <v>284577420</v>
      </c>
    </row>
    <row r="13" spans="1:4" ht="15">
      <c r="A13" s="107" t="s">
        <v>186</v>
      </c>
      <c r="B13" s="110"/>
      <c r="C13" s="71"/>
      <c r="D13" s="180">
        <v>93083665</v>
      </c>
    </row>
    <row r="14" spans="1:4" ht="15">
      <c r="A14" s="107" t="s">
        <v>168</v>
      </c>
      <c r="B14" s="110"/>
      <c r="C14" s="71"/>
      <c r="D14" s="180">
        <v>0</v>
      </c>
    </row>
    <row r="15" spans="1:4" ht="15">
      <c r="A15" s="107" t="s">
        <v>600</v>
      </c>
      <c r="B15" s="110"/>
      <c r="C15" s="71"/>
      <c r="D15" s="180">
        <f>+D20+D16-D12-D13</f>
        <v>24004370</v>
      </c>
    </row>
    <row r="16" spans="1:4" ht="15">
      <c r="A16" s="107" t="s">
        <v>163</v>
      </c>
      <c r="B16" s="110"/>
      <c r="C16" s="71"/>
      <c r="D16" s="180">
        <v>279095110</v>
      </c>
    </row>
    <row r="17" spans="1:4" ht="15">
      <c r="A17" s="107" t="s">
        <v>164</v>
      </c>
      <c r="B17" s="71"/>
      <c r="C17" s="71"/>
      <c r="D17" s="180"/>
    </row>
    <row r="18" spans="1:4" ht="15">
      <c r="A18" s="73" t="s">
        <v>167</v>
      </c>
      <c r="B18" s="108"/>
      <c r="C18" s="109"/>
      <c r="D18" s="181">
        <v>531905</v>
      </c>
    </row>
    <row r="19" spans="1:4" ht="15">
      <c r="A19" s="73" t="s">
        <v>166</v>
      </c>
      <c r="B19" s="108"/>
      <c r="C19" s="109"/>
      <c r="D19" s="181">
        <v>122038440</v>
      </c>
    </row>
    <row r="20" spans="1:4" ht="15">
      <c r="A20" s="111" t="s">
        <v>165</v>
      </c>
      <c r="B20" s="112"/>
      <c r="C20" s="113"/>
      <c r="D20" s="182">
        <f>SUM(D18:D19)</f>
        <v>122570345</v>
      </c>
    </row>
  </sheetData>
  <sheetProtection/>
  <mergeCells count="3">
    <mergeCell ref="A1:D1"/>
    <mergeCell ref="A3:D3"/>
    <mergeCell ref="A4:D4"/>
  </mergeCells>
  <printOptions/>
  <pageMargins left="1.37" right="0.75" top="1.73" bottom="1" header="0.5" footer="0.5"/>
  <pageSetup horizontalDpi="600" verticalDpi="600" orientation="portrait" paperSize="9" r:id="rId1"/>
  <headerFooter alignWithMargins="0">
    <oddHeader>&amp;C5.számú melléklet
Ikervár Község Önkormányzat 2017.évi beszámoló
Pénzeszközök változása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29"/>
  <sheetViews>
    <sheetView view="pageLayout" workbookViewId="0" topLeftCell="A1">
      <selection activeCell="A1" sqref="A1"/>
    </sheetView>
  </sheetViews>
  <sheetFormatPr defaultColWidth="9.00390625" defaultRowHeight="12.75"/>
  <cols>
    <col min="1" max="1" width="71.125" style="0" customWidth="1"/>
    <col min="2" max="2" width="13.125" style="0" customWidth="1"/>
  </cols>
  <sheetData>
    <row r="1" spans="1:2" ht="13.5" thickBot="1">
      <c r="A1" s="42" t="s">
        <v>596</v>
      </c>
      <c r="B1" s="43" t="s">
        <v>595</v>
      </c>
    </row>
    <row r="2" spans="1:2" ht="13.5" thickBot="1">
      <c r="A2" s="44" t="s">
        <v>124</v>
      </c>
      <c r="B2" s="45" t="s">
        <v>36</v>
      </c>
    </row>
    <row r="3" spans="1:2" ht="15.75" customHeight="1">
      <c r="A3" s="46" t="s">
        <v>37</v>
      </c>
      <c r="B3" s="47">
        <v>125142290</v>
      </c>
    </row>
    <row r="4" spans="1:2" ht="15.75" customHeight="1">
      <c r="A4" s="46" t="s">
        <v>38</v>
      </c>
      <c r="B4" s="47">
        <v>119826497</v>
      </c>
    </row>
    <row r="5" spans="1:2" ht="15.75" customHeight="1">
      <c r="A5" s="46" t="s">
        <v>39</v>
      </c>
      <c r="B5" s="47">
        <v>36630103</v>
      </c>
    </row>
    <row r="6" spans="1:2" ht="15.75" customHeight="1">
      <c r="A6" s="46" t="s">
        <v>40</v>
      </c>
      <c r="B6" s="47">
        <v>668000</v>
      </c>
    </row>
    <row r="7" spans="1:2" ht="13.5" thickBot="1">
      <c r="A7" s="46" t="s">
        <v>41</v>
      </c>
      <c r="B7" s="47">
        <v>96428587</v>
      </c>
    </row>
    <row r="8" spans="1:2" ht="13.5" thickBot="1">
      <c r="A8" s="48" t="s">
        <v>42</v>
      </c>
      <c r="B8" s="49">
        <f>SUM(B3:B7)</f>
        <v>378695477</v>
      </c>
    </row>
    <row r="9" spans="1:2" ht="12.75">
      <c r="A9" s="50" t="s">
        <v>43</v>
      </c>
      <c r="B9" s="51">
        <v>129874284</v>
      </c>
    </row>
    <row r="10" spans="1:2" ht="12.75">
      <c r="A10" s="52" t="s">
        <v>44</v>
      </c>
      <c r="B10" s="47">
        <v>27456430</v>
      </c>
    </row>
    <row r="11" spans="1:2" ht="12.75">
      <c r="A11" s="46" t="s">
        <v>45</v>
      </c>
      <c r="B11" s="47">
        <v>74184558</v>
      </c>
    </row>
    <row r="12" spans="1:2" ht="12.75">
      <c r="A12" s="46" t="s">
        <v>46</v>
      </c>
      <c r="B12" s="47">
        <v>1614870</v>
      </c>
    </row>
    <row r="13" spans="1:2" ht="12.75">
      <c r="A13" s="46" t="s">
        <v>47</v>
      </c>
      <c r="B13" s="47">
        <v>9469226</v>
      </c>
    </row>
    <row r="14" spans="1:2" ht="13.5" thickBot="1">
      <c r="A14" s="46" t="s">
        <v>48</v>
      </c>
      <c r="B14" s="47"/>
    </row>
    <row r="15" spans="1:2" ht="13.5" thickBot="1">
      <c r="A15" s="48" t="s">
        <v>49</v>
      </c>
      <c r="B15" s="49">
        <f>SUM(B9:B14)</f>
        <v>242599368</v>
      </c>
    </row>
    <row r="16" spans="1:2" ht="12.75">
      <c r="A16" s="50" t="s">
        <v>50</v>
      </c>
      <c r="B16" s="51"/>
    </row>
    <row r="17" spans="1:2" ht="12.75">
      <c r="A17" s="46" t="s">
        <v>38</v>
      </c>
      <c r="B17" s="47"/>
    </row>
    <row r="18" spans="1:2" ht="12.75">
      <c r="A18" s="46" t="s">
        <v>51</v>
      </c>
      <c r="B18" s="47"/>
    </row>
    <row r="19" spans="1:2" ht="12.75">
      <c r="A19" s="46" t="s">
        <v>52</v>
      </c>
      <c r="B19" s="47">
        <v>2310530</v>
      </c>
    </row>
    <row r="20" spans="1:2" ht="13.5" thickBot="1">
      <c r="A20" s="46" t="s">
        <v>53</v>
      </c>
      <c r="B20" s="47"/>
    </row>
    <row r="21" spans="1:2" ht="13.5" thickBot="1">
      <c r="A21" s="48" t="s">
        <v>54</v>
      </c>
      <c r="B21" s="49">
        <f>SUM(B16:B20)</f>
        <v>2310530</v>
      </c>
    </row>
    <row r="22" spans="1:2" ht="12.75">
      <c r="A22" s="52" t="s">
        <v>55</v>
      </c>
      <c r="B22" s="47"/>
    </row>
    <row r="23" spans="1:2" ht="12.75">
      <c r="A23" s="46" t="s">
        <v>56</v>
      </c>
      <c r="B23" s="47">
        <v>3650431</v>
      </c>
    </row>
    <row r="24" spans="1:2" ht="12.75">
      <c r="A24" s="46" t="s">
        <v>57</v>
      </c>
      <c r="B24" s="47">
        <v>28457230</v>
      </c>
    </row>
    <row r="25" spans="1:2" ht="12.75">
      <c r="A25" s="46" t="s">
        <v>58</v>
      </c>
      <c r="B25" s="47">
        <v>750000</v>
      </c>
    </row>
    <row r="26" spans="1:2" ht="13.5" thickBot="1">
      <c r="A26" s="46" t="s">
        <v>48</v>
      </c>
      <c r="B26" s="47">
        <v>3638081</v>
      </c>
    </row>
    <row r="27" spans="1:2" ht="13.5" thickBot="1">
      <c r="A27" s="53" t="s">
        <v>59</v>
      </c>
      <c r="B27" s="49">
        <f>SUM(B22:B26)</f>
        <v>36495742</v>
      </c>
    </row>
    <row r="28" spans="1:2" ht="13.5" thickBot="1">
      <c r="A28" s="50" t="s">
        <v>60</v>
      </c>
      <c r="B28" s="51">
        <f>B8+B21</f>
        <v>381006007</v>
      </c>
    </row>
    <row r="29" spans="1:2" ht="13.5" thickBot="1">
      <c r="A29" s="53" t="s">
        <v>61</v>
      </c>
      <c r="B29" s="49">
        <f>B15+B27</f>
        <v>279095110</v>
      </c>
    </row>
  </sheetData>
  <sheetProtection/>
  <printOptions gridLines="1"/>
  <pageMargins left="0.75" right="0.75" top="1.75" bottom="1" header="0.5" footer="0.5"/>
  <pageSetup horizontalDpi="600" verticalDpi="600" orientation="portrait" paperSize="9" r:id="rId1"/>
  <headerFooter alignWithMargins="0">
    <oddHeader>&amp;C6.számú melléklet
Ikervár Község Önkormányzata 2018.évi beszámoló
Működési és felhalmozási bevételek és kiadások mérlegszerű bemutatása e Ft-ban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C14"/>
  <sheetViews>
    <sheetView view="pageLayout" workbookViewId="0" topLeftCell="A1">
      <selection activeCell="A1" sqref="A1"/>
    </sheetView>
  </sheetViews>
  <sheetFormatPr defaultColWidth="9.00390625" defaultRowHeight="12.75"/>
  <cols>
    <col min="1" max="1" width="9.125" style="87" customWidth="1"/>
    <col min="2" max="2" width="78.00390625" style="87" customWidth="1"/>
    <col min="3" max="3" width="14.125" style="86" customWidth="1"/>
    <col min="4" max="16384" width="9.125" style="87" customWidth="1"/>
  </cols>
  <sheetData>
    <row r="1" spans="2:3" ht="12.75" customHeight="1">
      <c r="B1" s="96" t="s">
        <v>177</v>
      </c>
      <c r="C1" s="92"/>
    </row>
    <row r="2" spans="2:3" ht="15">
      <c r="B2" s="97"/>
      <c r="C2" s="93"/>
    </row>
    <row r="3" spans="2:3" s="88" customFormat="1" ht="15">
      <c r="B3" s="98" t="s">
        <v>123</v>
      </c>
      <c r="C3" s="99" t="s">
        <v>593</v>
      </c>
    </row>
    <row r="4" spans="2:3" ht="15.75">
      <c r="B4" s="100"/>
      <c r="C4" s="99" t="s">
        <v>18</v>
      </c>
    </row>
    <row r="5" spans="2:3" s="89" customFormat="1" ht="15.75" thickBot="1">
      <c r="B5" s="101"/>
      <c r="C5" s="102"/>
    </row>
    <row r="6" spans="2:3" s="89" customFormat="1" ht="15">
      <c r="B6" s="98"/>
      <c r="C6" s="119"/>
    </row>
    <row r="7" spans="2:3" s="89" customFormat="1" ht="12.75">
      <c r="B7" s="187" t="s">
        <v>229</v>
      </c>
      <c r="C7" s="119">
        <v>750389</v>
      </c>
    </row>
    <row r="8" spans="2:3" s="89" customFormat="1" ht="12.75">
      <c r="B8" s="118" t="s">
        <v>187</v>
      </c>
      <c r="C8" s="93">
        <v>1903236</v>
      </c>
    </row>
    <row r="9" spans="2:3" ht="13.5" thickBot="1">
      <c r="B9" s="94" t="s">
        <v>125</v>
      </c>
      <c r="C9" s="95">
        <v>559390</v>
      </c>
    </row>
    <row r="10" spans="2:3" ht="15.75" thickBot="1">
      <c r="B10" s="90" t="s">
        <v>35</v>
      </c>
      <c r="C10" s="91">
        <f>SUM(C7:C9)</f>
        <v>3213015</v>
      </c>
    </row>
    <row r="11" spans="2:3" ht="12.75">
      <c r="B11" s="118" t="s">
        <v>182</v>
      </c>
      <c r="C11" s="93">
        <v>23502367</v>
      </c>
    </row>
    <row r="12" spans="2:3" ht="13.5" thickBot="1">
      <c r="B12" s="94" t="s">
        <v>126</v>
      </c>
      <c r="C12" s="95">
        <v>4954863</v>
      </c>
    </row>
    <row r="13" spans="2:3" ht="15.75" thickBot="1">
      <c r="B13" s="90" t="s">
        <v>34</v>
      </c>
      <c r="C13" s="91">
        <f>SUM(C11:C12)</f>
        <v>28457230</v>
      </c>
    </row>
    <row r="14" spans="2:3" ht="15.75" thickBot="1">
      <c r="B14" s="114" t="s">
        <v>178</v>
      </c>
      <c r="C14" s="91">
        <v>31670245</v>
      </c>
    </row>
  </sheetData>
  <sheetProtection/>
  <printOptions gridLines="1"/>
  <pageMargins left="2.08" right="0.75" top="1.45" bottom="1" header="0.5" footer="0.5"/>
  <pageSetup horizontalDpi="600" verticalDpi="600" orientation="landscape" paperSize="9" r:id="rId1"/>
  <headerFooter alignWithMargins="0">
    <oddHeader>&amp;C7.számú melléklet
Ikervár Község Önkormányzata 2018.évi beszámoló
Felújítási és beruházási előirányzatok teljesülése e-Ft-ban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20"/>
  <sheetViews>
    <sheetView view="pageLayout" workbookViewId="0" topLeftCell="A1">
      <selection activeCell="A26" sqref="A26"/>
    </sheetView>
  </sheetViews>
  <sheetFormatPr defaultColWidth="9.00390625" defaultRowHeight="12.75"/>
  <cols>
    <col min="1" max="1" width="82.00390625" style="0" customWidth="1"/>
    <col min="2" max="2" width="19.125" style="0" customWidth="1"/>
  </cols>
  <sheetData>
    <row r="1" spans="1:2" ht="15.75">
      <c r="A1" s="226" t="s">
        <v>598</v>
      </c>
      <c r="B1" s="168" t="s">
        <v>230</v>
      </c>
    </row>
    <row r="2" spans="1:2" ht="12.75">
      <c r="A2" s="227" t="s">
        <v>231</v>
      </c>
      <c r="B2" s="228">
        <v>272400192</v>
      </c>
    </row>
    <row r="3" spans="1:2" ht="12.75">
      <c r="A3" s="227" t="s">
        <v>232</v>
      </c>
      <c r="B3" s="228">
        <v>122561671</v>
      </c>
    </row>
    <row r="4" spans="1:2" ht="12.75">
      <c r="A4" s="201" t="s">
        <v>233</v>
      </c>
      <c r="B4" s="202">
        <f>B2-B3</f>
        <v>149838521</v>
      </c>
    </row>
    <row r="5" spans="1:2" ht="12.75">
      <c r="A5" s="227" t="s">
        <v>234</v>
      </c>
      <c r="B5" s="228">
        <v>91950837</v>
      </c>
    </row>
    <row r="6" spans="1:2" ht="12.75">
      <c r="A6" s="227" t="s">
        <v>235</v>
      </c>
      <c r="B6" s="228">
        <v>147190803</v>
      </c>
    </row>
    <row r="7" spans="1:2" ht="12.75">
      <c r="A7" s="201" t="s">
        <v>236</v>
      </c>
      <c r="B7" s="202">
        <f>B5-B6</f>
        <v>-55239966</v>
      </c>
    </row>
    <row r="8" spans="1:2" ht="12.75">
      <c r="A8" s="201" t="s">
        <v>237</v>
      </c>
      <c r="B8" s="202">
        <f>B4+B7</f>
        <v>94598555</v>
      </c>
    </row>
    <row r="9" spans="1:2" ht="12.75">
      <c r="A9" s="227" t="s">
        <v>238</v>
      </c>
      <c r="B9" s="228">
        <v>0</v>
      </c>
    </row>
    <row r="10" spans="1:2" ht="12.75">
      <c r="A10" s="227" t="s">
        <v>239</v>
      </c>
      <c r="B10" s="228">
        <v>0</v>
      </c>
    </row>
    <row r="11" spans="1:2" ht="12.75">
      <c r="A11" s="201" t="s">
        <v>240</v>
      </c>
      <c r="B11" s="202">
        <v>0</v>
      </c>
    </row>
    <row r="12" spans="1:2" ht="12.75">
      <c r="A12" s="227" t="s">
        <v>241</v>
      </c>
      <c r="B12" s="228">
        <v>0</v>
      </c>
    </row>
    <row r="13" spans="1:2" ht="12.75">
      <c r="A13" s="227" t="s">
        <v>242</v>
      </c>
      <c r="B13" s="228">
        <v>0</v>
      </c>
    </row>
    <row r="14" spans="1:2" ht="12.75">
      <c r="A14" s="201" t="s">
        <v>243</v>
      </c>
      <c r="B14" s="202">
        <v>0</v>
      </c>
    </row>
    <row r="15" spans="1:2" ht="12.75">
      <c r="A15" s="201" t="s">
        <v>244</v>
      </c>
      <c r="B15" s="202">
        <v>0</v>
      </c>
    </row>
    <row r="16" spans="1:2" ht="12.75">
      <c r="A16" s="201" t="s">
        <v>245</v>
      </c>
      <c r="B16" s="202">
        <f>B8+B15</f>
        <v>94598555</v>
      </c>
    </row>
    <row r="17" spans="1:2" ht="12.75">
      <c r="A17" s="201" t="s">
        <v>246</v>
      </c>
      <c r="B17" s="202">
        <v>0</v>
      </c>
    </row>
    <row r="18" spans="1:2" ht="12.75">
      <c r="A18" s="201" t="s">
        <v>247</v>
      </c>
      <c r="B18" s="202">
        <f>B16-B17</f>
        <v>94598555</v>
      </c>
    </row>
    <row r="19" spans="1:2" ht="12.75">
      <c r="A19" s="201" t="s">
        <v>248</v>
      </c>
      <c r="B19" s="202">
        <v>0</v>
      </c>
    </row>
    <row r="20" spans="1:2" ht="12.75">
      <c r="A20" s="201" t="s">
        <v>249</v>
      </c>
      <c r="B20" s="202">
        <v>0</v>
      </c>
    </row>
  </sheetData>
  <sheetProtection/>
  <printOptions/>
  <pageMargins left="0.7" right="0.7" top="1.0833333333333333" bottom="0.75" header="0.3" footer="0.3"/>
  <pageSetup horizontalDpi="600" verticalDpi="600" orientation="landscape" paperSize="9" r:id="rId1"/>
  <headerFooter>
    <oddHeader>&amp;C8.számú melléklet
Ikervár Község Önkormányzata 2018.évi beszámoló
Pénzmaradvány kimutatás  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33"/>
  <sheetViews>
    <sheetView view="pageLayout" workbookViewId="0" topLeftCell="A1">
      <selection activeCell="G7" sqref="G7"/>
    </sheetView>
  </sheetViews>
  <sheetFormatPr defaultColWidth="9.00390625" defaultRowHeight="12.75"/>
  <cols>
    <col min="1" max="1" width="44.75390625" style="0" customWidth="1"/>
    <col min="2" max="2" width="20.75390625" style="0" customWidth="1"/>
    <col min="3" max="3" width="19.125" style="0" customWidth="1"/>
    <col min="4" max="4" width="12.75390625" style="0" customWidth="1"/>
    <col min="5" max="5" width="12.875" style="0" customWidth="1"/>
    <col min="6" max="6" width="13.625" style="0" customWidth="1"/>
    <col min="7" max="7" width="12.375" style="0" customWidth="1"/>
  </cols>
  <sheetData>
    <row r="1" spans="1:6" ht="15.75">
      <c r="A1" s="158" t="s">
        <v>219</v>
      </c>
      <c r="B1" s="168" t="s">
        <v>190</v>
      </c>
      <c r="C1" s="178" t="s">
        <v>223</v>
      </c>
      <c r="D1" s="169" t="s">
        <v>220</v>
      </c>
      <c r="E1" s="169" t="s">
        <v>221</v>
      </c>
      <c r="F1" s="169" t="s">
        <v>222</v>
      </c>
    </row>
    <row r="2" spans="1:7" ht="12.75">
      <c r="A2" s="163" t="s">
        <v>213</v>
      </c>
      <c r="B2" s="183">
        <v>122038440</v>
      </c>
      <c r="C2" s="170">
        <v>115059142</v>
      </c>
      <c r="D2" s="56">
        <v>1686779</v>
      </c>
      <c r="E2" s="172">
        <v>3199362</v>
      </c>
      <c r="F2" s="165">
        <v>2093157</v>
      </c>
      <c r="G2" s="11"/>
    </row>
    <row r="3" spans="1:7" ht="12.75">
      <c r="A3" s="164" t="s">
        <v>214</v>
      </c>
      <c r="B3" s="184">
        <v>531905</v>
      </c>
      <c r="C3" s="170">
        <v>244540</v>
      </c>
      <c r="D3" s="56">
        <v>14285</v>
      </c>
      <c r="E3" s="173">
        <v>176250</v>
      </c>
      <c r="F3" s="165">
        <v>96830</v>
      </c>
      <c r="G3" s="11"/>
    </row>
    <row r="4" spans="1:6" ht="12.75">
      <c r="A4" s="166" t="s">
        <v>215</v>
      </c>
      <c r="B4" s="185">
        <f>SUM(B2:B3)</f>
        <v>122570345</v>
      </c>
      <c r="C4" s="171">
        <f>SUM(C2:C3)</f>
        <v>115303682</v>
      </c>
      <c r="D4" s="56"/>
      <c r="E4" s="173">
        <f>SUM(E2:E3)</f>
        <v>3375612</v>
      </c>
      <c r="F4" s="165">
        <f>SUM(F2:F3)</f>
        <v>2189987</v>
      </c>
    </row>
    <row r="5" spans="1:6" ht="12.75">
      <c r="A5" s="164" t="s">
        <v>216</v>
      </c>
      <c r="B5" s="184">
        <v>381810</v>
      </c>
      <c r="C5" s="170">
        <v>381810</v>
      </c>
      <c r="D5" s="131"/>
      <c r="E5" s="174"/>
      <c r="F5" s="167"/>
    </row>
    <row r="6" spans="1:6" ht="12.75">
      <c r="A6" s="164" t="s">
        <v>217</v>
      </c>
      <c r="B6" s="184">
        <v>-3013208</v>
      </c>
      <c r="C6" s="170">
        <v>-3013208</v>
      </c>
      <c r="D6" s="131"/>
      <c r="E6" s="174"/>
      <c r="F6" s="167"/>
    </row>
    <row r="7" spans="1:7" ht="13.5" thickBot="1">
      <c r="A7" s="175" t="s">
        <v>218</v>
      </c>
      <c r="B7" s="186">
        <f>SUM(B4:B6)</f>
        <v>119938947</v>
      </c>
      <c r="C7" s="186">
        <f>SUM(C4:C6)</f>
        <v>112672284</v>
      </c>
      <c r="D7" s="58">
        <f>SUM(D2:D6)</f>
        <v>1701064</v>
      </c>
      <c r="E7" s="176">
        <f>SUM(E4:E6)</f>
        <v>3375612</v>
      </c>
      <c r="F7" s="177">
        <f>SUM(F4:F6)</f>
        <v>2189987</v>
      </c>
      <c r="G7" s="11"/>
    </row>
    <row r="8" spans="1:8" ht="12.75">
      <c r="A8" s="162"/>
      <c r="B8" s="161"/>
      <c r="C8" s="161"/>
      <c r="D8" s="131"/>
      <c r="E8" s="131"/>
      <c r="F8" s="131"/>
      <c r="G8" s="131"/>
      <c r="H8" s="131"/>
    </row>
    <row r="9" spans="1:8" ht="12.75">
      <c r="A9" s="159"/>
      <c r="B9" s="160"/>
      <c r="C9" s="160"/>
      <c r="D9" s="131"/>
      <c r="E9" s="131"/>
      <c r="F9" s="131"/>
      <c r="G9" s="131"/>
      <c r="H9" s="131"/>
    </row>
    <row r="10" spans="1:8" ht="12.75">
      <c r="A10" s="159"/>
      <c r="B10" s="160"/>
      <c r="C10" s="160"/>
      <c r="D10" s="131"/>
      <c r="E10" s="131"/>
      <c r="F10" s="131"/>
      <c r="G10" s="131"/>
      <c r="H10" s="131"/>
    </row>
    <row r="11" spans="1:8" ht="12.75">
      <c r="A11" s="162"/>
      <c r="B11" s="161"/>
      <c r="C11" s="161"/>
      <c r="D11" s="131"/>
      <c r="E11" s="131"/>
      <c r="F11" s="131"/>
      <c r="G11" s="131"/>
      <c r="H11" s="131"/>
    </row>
    <row r="12" spans="1:8" ht="12.75">
      <c r="A12" s="159"/>
      <c r="B12" s="160"/>
      <c r="C12" s="160"/>
      <c r="D12" s="131"/>
      <c r="E12" s="131"/>
      <c r="F12" s="131"/>
      <c r="G12" s="131"/>
      <c r="H12" s="131"/>
    </row>
    <row r="13" spans="1:8" ht="12.75">
      <c r="A13" s="159"/>
      <c r="B13" s="160"/>
      <c r="C13" s="160"/>
      <c r="D13" s="131"/>
      <c r="E13" s="131"/>
      <c r="F13" s="131"/>
      <c r="G13" s="131"/>
      <c r="H13" s="131"/>
    </row>
    <row r="14" spans="1:8" ht="12.75">
      <c r="A14" s="162"/>
      <c r="B14" s="161"/>
      <c r="C14" s="161"/>
      <c r="D14" s="131"/>
      <c r="E14" s="131"/>
      <c r="F14" s="131"/>
      <c r="G14" s="131"/>
      <c r="H14" s="131"/>
    </row>
    <row r="15" spans="1:8" ht="12.75">
      <c r="A15" s="162"/>
      <c r="B15" s="161"/>
      <c r="C15" s="161"/>
      <c r="D15" s="131"/>
      <c r="E15" s="131"/>
      <c r="F15" s="131"/>
      <c r="G15" s="131"/>
      <c r="H15" s="131"/>
    </row>
    <row r="16" spans="1:8" ht="12.75">
      <c r="A16" s="162"/>
      <c r="B16" s="161"/>
      <c r="C16" s="161"/>
      <c r="D16" s="131"/>
      <c r="E16" s="131"/>
      <c r="F16" s="131"/>
      <c r="G16" s="131"/>
      <c r="H16" s="131"/>
    </row>
    <row r="17" spans="1:8" ht="12.75">
      <c r="A17" s="162"/>
      <c r="B17" s="161"/>
      <c r="C17" s="161"/>
      <c r="D17" s="131"/>
      <c r="E17" s="131"/>
      <c r="F17" s="131"/>
      <c r="G17" s="131"/>
      <c r="H17" s="131"/>
    </row>
    <row r="18" spans="1:8" ht="12.75">
      <c r="A18" s="162"/>
      <c r="B18" s="161"/>
      <c r="C18" s="161"/>
      <c r="D18" s="131"/>
      <c r="E18" s="131"/>
      <c r="F18" s="131"/>
      <c r="G18" s="131"/>
      <c r="H18" s="131"/>
    </row>
    <row r="19" spans="1:8" ht="12.75">
      <c r="A19" s="162"/>
      <c r="B19" s="161"/>
      <c r="C19" s="161"/>
      <c r="D19" s="131"/>
      <c r="E19" s="131"/>
      <c r="F19" s="131"/>
      <c r="G19" s="131"/>
      <c r="H19" s="131"/>
    </row>
    <row r="20" spans="1:8" ht="12.75">
      <c r="A20" s="162"/>
      <c r="B20" s="161">
        <v>0</v>
      </c>
      <c r="C20" s="161"/>
      <c r="D20" s="131"/>
      <c r="E20" s="131"/>
      <c r="F20" s="131"/>
      <c r="G20" s="131"/>
      <c r="H20" s="131"/>
    </row>
    <row r="21" spans="1:8" ht="12.75">
      <c r="A21" s="131"/>
      <c r="B21" s="131"/>
      <c r="C21" s="131"/>
      <c r="D21" s="131"/>
      <c r="E21" s="131"/>
      <c r="F21" s="131"/>
      <c r="G21" s="131"/>
      <c r="H21" s="131"/>
    </row>
    <row r="22" spans="1:8" ht="12.75">
      <c r="A22" s="131"/>
      <c r="B22" s="131"/>
      <c r="C22" s="131"/>
      <c r="D22" s="131"/>
      <c r="E22" s="131"/>
      <c r="F22" s="131"/>
      <c r="G22" s="131"/>
      <c r="H22" s="131"/>
    </row>
    <row r="23" spans="1:8" ht="12.75">
      <c r="A23" s="131"/>
      <c r="B23" s="131"/>
      <c r="C23" s="131"/>
      <c r="D23" s="131"/>
      <c r="E23" s="131"/>
      <c r="F23" s="131"/>
      <c r="G23" s="131"/>
      <c r="H23" s="131"/>
    </row>
    <row r="24" spans="1:8" ht="12.75">
      <c r="A24" s="131"/>
      <c r="B24" s="131"/>
      <c r="C24" s="131"/>
      <c r="D24" s="131"/>
      <c r="E24" s="131"/>
      <c r="F24" s="131"/>
      <c r="G24" s="131"/>
      <c r="H24" s="131"/>
    </row>
    <row r="25" spans="1:8" ht="12.75">
      <c r="A25" s="131"/>
      <c r="B25" s="131"/>
      <c r="C25" s="131"/>
      <c r="D25" s="131"/>
      <c r="E25" s="131"/>
      <c r="F25" s="131"/>
      <c r="G25" s="131"/>
      <c r="H25" s="131"/>
    </row>
    <row r="26" spans="1:8" ht="12.75">
      <c r="A26" s="131"/>
      <c r="B26" s="131"/>
      <c r="C26" s="131"/>
      <c r="D26" s="131"/>
      <c r="E26" s="131"/>
      <c r="F26" s="131"/>
      <c r="G26" s="131"/>
      <c r="H26" s="131"/>
    </row>
    <row r="27" spans="1:8" ht="12.75">
      <c r="A27" s="131"/>
      <c r="B27" s="131"/>
      <c r="C27" s="131"/>
      <c r="D27" s="131"/>
      <c r="E27" s="131"/>
      <c r="F27" s="131"/>
      <c r="G27" s="131"/>
      <c r="H27" s="131"/>
    </row>
    <row r="28" spans="1:8" ht="12.75">
      <c r="A28" s="131"/>
      <c r="B28" s="131"/>
      <c r="C28" s="131"/>
      <c r="D28" s="131"/>
      <c r="E28" s="131"/>
      <c r="F28" s="131"/>
      <c r="G28" s="131"/>
      <c r="H28" s="131"/>
    </row>
    <row r="29" spans="1:8" ht="12.75">
      <c r="A29" s="131"/>
      <c r="B29" s="131"/>
      <c r="C29" s="131"/>
      <c r="D29" s="131"/>
      <c r="E29" s="131"/>
      <c r="F29" s="131"/>
      <c r="G29" s="131"/>
      <c r="H29" s="131"/>
    </row>
    <row r="30" spans="1:8" ht="12.75">
      <c r="A30" s="131"/>
      <c r="B30" s="131"/>
      <c r="C30" s="131"/>
      <c r="D30" s="131"/>
      <c r="E30" s="131"/>
      <c r="F30" s="131"/>
      <c r="G30" s="131"/>
      <c r="H30" s="131"/>
    </row>
    <row r="31" spans="1:8" ht="12.75">
      <c r="A31" s="131"/>
      <c r="B31" s="131"/>
      <c r="C31" s="131"/>
      <c r="D31" s="131"/>
      <c r="E31" s="131"/>
      <c r="F31" s="131"/>
      <c r="G31" s="131"/>
      <c r="H31" s="131"/>
    </row>
    <row r="32" spans="1:8" ht="12.75">
      <c r="A32" s="131"/>
      <c r="B32" s="131"/>
      <c r="C32" s="131"/>
      <c r="D32" s="131"/>
      <c r="E32" s="131"/>
      <c r="F32" s="131"/>
      <c r="G32" s="131"/>
      <c r="H32" s="131"/>
    </row>
    <row r="33" spans="1:8" ht="12.75">
      <c r="A33" s="131"/>
      <c r="B33" s="131"/>
      <c r="C33" s="131"/>
      <c r="D33" s="131"/>
      <c r="E33" s="131"/>
      <c r="F33" s="131"/>
      <c r="G33" s="131"/>
      <c r="H33" s="131"/>
    </row>
  </sheetData>
  <sheetProtection/>
  <printOptions gridLines="1"/>
  <pageMargins left="0.75" right="0.75" top="1.52" bottom="1" header="0.5" footer="0.5"/>
  <pageSetup horizontalDpi="600" verticalDpi="600" orientation="landscape" paperSize="9" r:id="rId1"/>
  <headerFooter alignWithMargins="0">
    <oddHeader>&amp;C8.számú melléklet
Ikervár Község Önkormányzata 2018.évi beszámoló
Pénzmaradvány kimutatás e Ft-ban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52"/>
  <sheetViews>
    <sheetView view="pageLayout" workbookViewId="0" topLeftCell="A1">
      <selection activeCell="B44" sqref="B44"/>
    </sheetView>
  </sheetViews>
  <sheetFormatPr defaultColWidth="9.00390625" defaultRowHeight="12.75"/>
  <cols>
    <col min="1" max="1" width="50.125" style="0" customWidth="1"/>
    <col min="2" max="3" width="16.375" style="0" customWidth="1"/>
  </cols>
  <sheetData>
    <row r="1" spans="1:4" s="5" customFormat="1" ht="15.75" thickBot="1">
      <c r="A1" s="7" t="s">
        <v>1</v>
      </c>
      <c r="B1" s="8" t="s">
        <v>2</v>
      </c>
      <c r="C1" s="8" t="s">
        <v>3</v>
      </c>
      <c r="D1" s="8"/>
    </row>
    <row r="2" spans="2:3" s="4" customFormat="1" ht="12.75">
      <c r="B2" s="14"/>
      <c r="C2" s="14"/>
    </row>
    <row r="3" spans="1:3" s="4" customFormat="1" ht="12.75">
      <c r="A3" s="4" t="s">
        <v>12</v>
      </c>
      <c r="B3" s="14">
        <v>1529655760</v>
      </c>
      <c r="C3" s="14">
        <v>1504469665</v>
      </c>
    </row>
    <row r="4" spans="1:3" ht="12.75">
      <c r="A4" t="s">
        <v>5</v>
      </c>
      <c r="B4" s="11">
        <v>401725</v>
      </c>
      <c r="C4" s="11">
        <v>401725</v>
      </c>
    </row>
    <row r="5" spans="1:3" ht="12.75">
      <c r="A5" t="s">
        <v>6</v>
      </c>
      <c r="B5" s="11">
        <v>1524567035</v>
      </c>
      <c r="C5" s="11">
        <v>1499380940</v>
      </c>
    </row>
    <row r="6" spans="1:3" ht="12.75">
      <c r="A6" t="s">
        <v>7</v>
      </c>
      <c r="B6" s="11">
        <v>4687000</v>
      </c>
      <c r="C6" s="11">
        <v>4687000</v>
      </c>
    </row>
    <row r="7" spans="1:3" ht="12.75">
      <c r="A7" t="s">
        <v>4</v>
      </c>
      <c r="B7" s="11"/>
      <c r="C7" s="11"/>
    </row>
    <row r="8" spans="2:3" ht="12.75">
      <c r="B8" s="11"/>
      <c r="C8" s="11"/>
    </row>
    <row r="9" spans="1:3" s="4" customFormat="1" ht="12.75">
      <c r="A9" s="4" t="s">
        <v>128</v>
      </c>
      <c r="B9" s="14">
        <f>SUM(B10:B11)</f>
        <v>0</v>
      </c>
      <c r="C9" s="14">
        <f>SUM(C10:C11)</f>
        <v>0</v>
      </c>
    </row>
    <row r="10" spans="1:3" ht="12.75">
      <c r="A10" t="s">
        <v>8</v>
      </c>
      <c r="B10" s="11"/>
      <c r="C10" s="11"/>
    </row>
    <row r="11" spans="1:3" ht="12.75">
      <c r="A11" t="s">
        <v>127</v>
      </c>
      <c r="B11" s="11"/>
      <c r="C11" s="11"/>
    </row>
    <row r="12" spans="2:3" ht="12.75">
      <c r="B12" s="11"/>
      <c r="C12" s="11"/>
    </row>
    <row r="13" spans="1:3" ht="12.75">
      <c r="A13" s="4" t="s">
        <v>129</v>
      </c>
      <c r="B13" s="54">
        <v>108636185</v>
      </c>
      <c r="C13" s="54">
        <v>115303682</v>
      </c>
    </row>
    <row r="14" spans="1:3" ht="12.75">
      <c r="A14" t="s">
        <v>130</v>
      </c>
      <c r="B14" s="11"/>
      <c r="C14" s="11"/>
    </row>
    <row r="15" spans="1:3" ht="12.75">
      <c r="A15" t="s">
        <v>131</v>
      </c>
      <c r="B15" s="11">
        <v>28770</v>
      </c>
      <c r="C15" s="11">
        <v>244540</v>
      </c>
    </row>
    <row r="16" spans="1:3" ht="12.75">
      <c r="A16" t="s">
        <v>132</v>
      </c>
      <c r="B16" s="11">
        <v>108607415</v>
      </c>
      <c r="C16" s="11">
        <v>115059142</v>
      </c>
    </row>
    <row r="17" spans="1:3" ht="12.75">
      <c r="A17" t="s">
        <v>133</v>
      </c>
      <c r="B17" s="11"/>
      <c r="C17" s="11"/>
    </row>
    <row r="18" spans="1:3" ht="12.75">
      <c r="A18" t="s">
        <v>134</v>
      </c>
      <c r="B18" s="11"/>
      <c r="C18" s="11"/>
    </row>
    <row r="19" spans="2:3" ht="12.75">
      <c r="B19" s="11"/>
      <c r="C19" s="11"/>
    </row>
    <row r="20" spans="1:3" ht="12.75">
      <c r="A20" s="4" t="s">
        <v>135</v>
      </c>
      <c r="B20" s="54">
        <v>17101703</v>
      </c>
      <c r="C20" s="54">
        <v>17823178</v>
      </c>
    </row>
    <row r="21" spans="1:3" ht="12.75">
      <c r="A21" t="s">
        <v>136</v>
      </c>
      <c r="B21" s="11">
        <v>16946295</v>
      </c>
      <c r="C21" s="11">
        <v>17441368</v>
      </c>
    </row>
    <row r="22" spans="1:3" ht="12.75">
      <c r="A22" t="s">
        <v>137</v>
      </c>
      <c r="B22" s="11"/>
      <c r="C22" s="11"/>
    </row>
    <row r="23" spans="1:3" ht="12.75">
      <c r="A23" t="s">
        <v>138</v>
      </c>
      <c r="B23" s="11">
        <v>155408</v>
      </c>
      <c r="C23" s="11">
        <v>381810</v>
      </c>
    </row>
    <row r="24" spans="2:3" ht="12.75">
      <c r="B24" s="11"/>
      <c r="C24" s="11"/>
    </row>
    <row r="25" spans="1:3" ht="12.75">
      <c r="A25" s="4" t="s">
        <v>139</v>
      </c>
      <c r="B25" s="54">
        <v>-1472747</v>
      </c>
      <c r="C25" s="54">
        <v>518906</v>
      </c>
    </row>
    <row r="26" spans="1:3" ht="12.75">
      <c r="A26" s="4"/>
      <c r="B26" s="11"/>
      <c r="C26" s="11"/>
    </row>
    <row r="27" spans="1:3" ht="12.75">
      <c r="A27" s="4" t="s">
        <v>140</v>
      </c>
      <c r="B27" s="54"/>
      <c r="C27" s="54"/>
    </row>
    <row r="28" spans="2:3" ht="13.5" thickBot="1">
      <c r="B28" s="11"/>
      <c r="C28" s="11"/>
    </row>
    <row r="29" spans="1:3" s="3" customFormat="1" ht="16.5" thickBot="1">
      <c r="A29" s="29" t="s">
        <v>9</v>
      </c>
      <c r="B29" s="30">
        <f>B3+B9+B13+B20+B25+B27</f>
        <v>1653920901</v>
      </c>
      <c r="C29" s="30">
        <f>C3+C9+C13+C20+C25+C27</f>
        <v>1638115431</v>
      </c>
    </row>
    <row r="30" spans="2:5" s="3" customFormat="1" ht="15.75">
      <c r="B30" s="15"/>
      <c r="C30" s="15"/>
      <c r="E30" s="10"/>
    </row>
    <row r="31" spans="2:3" ht="13.5" thickBot="1">
      <c r="B31" s="11"/>
      <c r="C31" s="11"/>
    </row>
    <row r="32" spans="1:5" s="6" customFormat="1" ht="15.75" thickBot="1">
      <c r="A32" s="7" t="s">
        <v>10</v>
      </c>
      <c r="B32" s="16"/>
      <c r="C32" s="16"/>
      <c r="E32" s="9"/>
    </row>
    <row r="33" spans="2:3" ht="12.75">
      <c r="B33" s="11"/>
      <c r="C33" s="11"/>
    </row>
    <row r="34" spans="1:3" s="4" customFormat="1" ht="12.75">
      <c r="A34" s="4" t="s">
        <v>141</v>
      </c>
      <c r="B34" s="14">
        <v>1595312180</v>
      </c>
      <c r="C34" s="14">
        <v>1577754916</v>
      </c>
    </row>
    <row r="35" spans="1:3" s="4" customFormat="1" ht="12.75">
      <c r="A35" t="s">
        <v>147</v>
      </c>
      <c r="B35" s="103">
        <v>1464792000</v>
      </c>
      <c r="C35" s="103">
        <v>1464792000</v>
      </c>
    </row>
    <row r="36" spans="1:3" s="4" customFormat="1" ht="12.75">
      <c r="A36" t="s">
        <v>146</v>
      </c>
      <c r="B36" s="14"/>
      <c r="C36" s="14"/>
    </row>
    <row r="37" spans="1:3" s="4" customFormat="1" ht="12.75">
      <c r="A37" t="s">
        <v>145</v>
      </c>
      <c r="B37" s="103">
        <v>47928000</v>
      </c>
      <c r="C37" s="103">
        <v>47928000</v>
      </c>
    </row>
    <row r="38" spans="1:3" ht="12.75">
      <c r="A38" t="s">
        <v>144</v>
      </c>
      <c r="B38" s="11">
        <v>95030687</v>
      </c>
      <c r="C38" s="11">
        <v>95030687</v>
      </c>
    </row>
    <row r="39" spans="1:3" ht="12.75">
      <c r="A39" t="s">
        <v>143</v>
      </c>
      <c r="B39" s="11"/>
      <c r="C39" s="11"/>
    </row>
    <row r="40" spans="1:3" ht="12.75">
      <c r="A40" t="s">
        <v>142</v>
      </c>
      <c r="B40" s="11">
        <v>-12438507</v>
      </c>
      <c r="C40" s="11">
        <v>17557264</v>
      </c>
    </row>
    <row r="41" spans="1:3" s="4" customFormat="1" ht="12.75">
      <c r="A41" s="4" t="s">
        <v>148</v>
      </c>
      <c r="B41" s="14">
        <v>5750030</v>
      </c>
      <c r="C41" s="14">
        <v>7344316</v>
      </c>
    </row>
    <row r="42" spans="1:3" ht="12.75">
      <c r="A42" t="s">
        <v>149</v>
      </c>
      <c r="B42" s="11">
        <v>0</v>
      </c>
      <c r="C42" s="11">
        <v>986186</v>
      </c>
    </row>
    <row r="43" spans="1:3" ht="12.75">
      <c r="A43" t="s">
        <v>150</v>
      </c>
      <c r="B43" s="11">
        <v>3638081</v>
      </c>
      <c r="C43" s="11">
        <v>3344922</v>
      </c>
    </row>
    <row r="44" spans="1:3" ht="12.75">
      <c r="A44" t="s">
        <v>152</v>
      </c>
      <c r="B44" s="11">
        <v>2111949</v>
      </c>
      <c r="C44" s="11">
        <v>3013208</v>
      </c>
    </row>
    <row r="45" spans="2:3" ht="12.75">
      <c r="B45" s="11"/>
      <c r="C45" s="11"/>
    </row>
    <row r="46" spans="1:3" s="4" customFormat="1" ht="12.75">
      <c r="A46" s="4" t="s">
        <v>151</v>
      </c>
      <c r="B46" s="14"/>
      <c r="C46" s="14"/>
    </row>
    <row r="47" spans="1:3" ht="12.75">
      <c r="A47" s="4" t="s">
        <v>224</v>
      </c>
      <c r="B47" s="11"/>
      <c r="C47" s="11"/>
    </row>
    <row r="48" spans="1:3" ht="12.75">
      <c r="A48" s="4"/>
      <c r="B48" s="11"/>
      <c r="C48" s="11"/>
    </row>
    <row r="49" spans="1:3" ht="12.75">
      <c r="A49" s="4" t="s">
        <v>225</v>
      </c>
      <c r="B49" s="54">
        <v>2758691</v>
      </c>
      <c r="C49" s="54">
        <v>2916199</v>
      </c>
    </row>
    <row r="50" spans="1:3" ht="12.75">
      <c r="A50" s="4"/>
      <c r="B50" s="54"/>
      <c r="C50" s="54"/>
    </row>
    <row r="51" spans="1:3" ht="13.5" thickBot="1">
      <c r="A51" s="4" t="s">
        <v>226</v>
      </c>
      <c r="B51" s="54">
        <v>50100000</v>
      </c>
      <c r="C51" s="54">
        <v>50100000</v>
      </c>
    </row>
    <row r="52" spans="1:3" s="3" customFormat="1" ht="16.5" thickBot="1">
      <c r="A52" s="29" t="s">
        <v>11</v>
      </c>
      <c r="B52" s="30">
        <v>1653920901</v>
      </c>
      <c r="C52" s="30">
        <v>1638115431</v>
      </c>
    </row>
  </sheetData>
  <sheetProtection/>
  <printOptions gridLines="1"/>
  <pageMargins left="0.7874015748031497" right="0.7874015748031497" top="1.299212598425197" bottom="0.984251968503937" header="0.35433070866141736" footer="0.5118110236220472"/>
  <pageSetup horizontalDpi="600" verticalDpi="600" orientation="portrait" paperSize="9" r:id="rId1"/>
  <headerFooter alignWithMargins="0">
    <oddHeader>&amp;LIkervár Község Önkormányzata 2018.évi beszámoló éves egyszűsített mérlege E Ft-ban     9.sz.melléklet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64"/>
  <sheetViews>
    <sheetView view="pageLayout" workbookViewId="0" topLeftCell="A1">
      <selection activeCell="D9" sqref="D9"/>
    </sheetView>
  </sheetViews>
  <sheetFormatPr defaultColWidth="9.00390625" defaultRowHeight="12.75"/>
  <cols>
    <col min="1" max="1" width="50.75390625" style="0" bestFit="1" customWidth="1"/>
    <col min="2" max="2" width="17.00390625" style="0" customWidth="1"/>
    <col min="3" max="3" width="17.00390625" style="2" customWidth="1"/>
    <col min="4" max="6" width="11.625" style="0" customWidth="1"/>
  </cols>
  <sheetData>
    <row r="1" ht="12.75">
      <c r="A1" s="115"/>
    </row>
    <row r="2" ht="12.75">
      <c r="A2" s="116"/>
    </row>
    <row r="5" spans="1:7" s="27" customFormat="1" ht="15.75" customHeight="1">
      <c r="A5" s="116" t="s">
        <v>179</v>
      </c>
      <c r="B5" s="2">
        <v>401725</v>
      </c>
      <c r="C5" s="2">
        <v>401725</v>
      </c>
      <c r="D5" s="28"/>
      <c r="E5" s="28"/>
      <c r="F5" s="28"/>
      <c r="G5" s="28"/>
    </row>
    <row r="6" spans="1:7" s="27" customFormat="1" ht="15.75" customHeight="1">
      <c r="A6" s="20" t="s">
        <v>22</v>
      </c>
      <c r="B6" s="21">
        <v>1521707035</v>
      </c>
      <c r="C6" s="21">
        <v>1499380940</v>
      </c>
      <c r="D6" s="28"/>
      <c r="E6" s="28"/>
      <c r="F6" s="28"/>
      <c r="G6" s="28"/>
    </row>
    <row r="7" spans="1:7" s="27" customFormat="1" ht="15.75" customHeight="1">
      <c r="A7" s="23" t="s">
        <v>28</v>
      </c>
      <c r="B7" s="41">
        <v>47304111</v>
      </c>
      <c r="C7" s="41">
        <v>47264858</v>
      </c>
      <c r="D7" s="28"/>
      <c r="E7" s="28"/>
      <c r="F7" s="28"/>
      <c r="G7" s="28"/>
    </row>
    <row r="8" spans="1:7" s="27" customFormat="1" ht="15.75" customHeight="1">
      <c r="A8" s="23" t="s">
        <v>29</v>
      </c>
      <c r="B8" s="41">
        <v>1088270311</v>
      </c>
      <c r="C8" s="41">
        <v>1062284401</v>
      </c>
      <c r="D8" s="28"/>
      <c r="E8" s="28"/>
      <c r="F8" s="28"/>
      <c r="G8" s="28"/>
    </row>
    <row r="9" spans="1:7" s="27" customFormat="1" ht="15.75" customHeight="1">
      <c r="A9" s="23" t="s">
        <v>30</v>
      </c>
      <c r="B9" s="24">
        <v>386132613</v>
      </c>
      <c r="C9" s="24">
        <v>372280279</v>
      </c>
      <c r="D9" s="28"/>
      <c r="E9" s="28"/>
      <c r="F9" s="28"/>
      <c r="G9" s="28"/>
    </row>
    <row r="10" spans="1:7" s="20" customFormat="1" ht="12.75">
      <c r="A10" s="20" t="s">
        <v>181</v>
      </c>
      <c r="B10" s="21">
        <v>2860000</v>
      </c>
      <c r="C10" s="21">
        <v>17551402</v>
      </c>
      <c r="D10" s="22"/>
      <c r="E10" s="22"/>
      <c r="F10" s="22"/>
      <c r="G10" s="22"/>
    </row>
    <row r="11" spans="1:7" s="23" customFormat="1" ht="12.75">
      <c r="A11" s="117" t="s">
        <v>153</v>
      </c>
      <c r="B11" s="24">
        <v>4687000</v>
      </c>
      <c r="C11" s="24">
        <v>4687000</v>
      </c>
      <c r="D11" s="24"/>
      <c r="E11" s="24"/>
      <c r="F11" s="24"/>
      <c r="G11" s="24"/>
    </row>
    <row r="12" spans="1:7" s="23" customFormat="1" ht="12.75">
      <c r="A12" s="23" t="s">
        <v>31</v>
      </c>
      <c r="B12" s="24">
        <v>4687000</v>
      </c>
      <c r="C12" s="24">
        <v>4687000</v>
      </c>
      <c r="D12" s="24"/>
      <c r="E12" s="24"/>
      <c r="F12" s="24"/>
      <c r="G12" s="24"/>
    </row>
    <row r="13" spans="2:7" s="23" customFormat="1" ht="12.75">
      <c r="B13" s="21"/>
      <c r="C13" s="24"/>
      <c r="D13" s="24"/>
      <c r="E13" s="24"/>
      <c r="F13" s="24"/>
      <c r="G13" s="24"/>
    </row>
    <row r="14" spans="1:7" s="23" customFormat="1" ht="12.75">
      <c r="A14" s="20" t="s">
        <v>14</v>
      </c>
      <c r="B14" s="21">
        <v>0</v>
      </c>
      <c r="C14" s="21">
        <f>C15+C16</f>
        <v>0</v>
      </c>
      <c r="D14" s="24"/>
      <c r="E14" s="24"/>
      <c r="F14" s="24"/>
      <c r="G14" s="24"/>
    </row>
    <row r="15" spans="1:7" s="23" customFormat="1" ht="12.75">
      <c r="A15" s="23" t="s">
        <v>24</v>
      </c>
      <c r="B15" s="21"/>
      <c r="C15" s="41"/>
      <c r="D15" s="24"/>
      <c r="E15" s="24"/>
      <c r="F15" s="24"/>
      <c r="G15" s="24"/>
    </row>
    <row r="16" spans="1:7" s="23" customFormat="1" ht="12.75">
      <c r="A16" s="23" t="s">
        <v>32</v>
      </c>
      <c r="B16" s="21"/>
      <c r="C16" s="17"/>
      <c r="D16" s="24"/>
      <c r="E16" s="24"/>
      <c r="F16" s="24"/>
      <c r="G16" s="24"/>
    </row>
    <row r="17" spans="2:7" s="23" customFormat="1" ht="12.75">
      <c r="B17" s="21"/>
      <c r="C17" s="17"/>
      <c r="D17" s="24"/>
      <c r="E17" s="24"/>
      <c r="F17" s="24"/>
      <c r="G17" s="24"/>
    </row>
    <row r="18" spans="1:7" s="23" customFormat="1" ht="12.75">
      <c r="A18" s="20" t="s">
        <v>27</v>
      </c>
      <c r="B18" s="21">
        <v>108636185</v>
      </c>
      <c r="C18" s="21">
        <v>115303682</v>
      </c>
      <c r="D18" s="24"/>
      <c r="E18" s="24"/>
      <c r="F18" s="24"/>
      <c r="G18" s="24"/>
    </row>
    <row r="19" spans="1:7" s="23" customFormat="1" ht="12.75">
      <c r="A19" s="23" t="s">
        <v>16</v>
      </c>
      <c r="B19" s="17">
        <v>28770</v>
      </c>
      <c r="C19" s="17">
        <v>244540</v>
      </c>
      <c r="D19" s="24"/>
      <c r="E19" s="24"/>
      <c r="F19" s="24"/>
      <c r="G19" s="24"/>
    </row>
    <row r="20" spans="1:7" s="23" customFormat="1" ht="12.75">
      <c r="A20" s="23" t="s">
        <v>17</v>
      </c>
      <c r="B20" s="17">
        <v>108617415</v>
      </c>
      <c r="C20" s="17">
        <v>115059142</v>
      </c>
      <c r="D20" s="24"/>
      <c r="E20" s="24"/>
      <c r="F20" s="24"/>
      <c r="G20" s="24"/>
    </row>
    <row r="21" spans="2:7" s="23" customFormat="1" ht="12.75">
      <c r="B21" s="21"/>
      <c r="C21" s="24"/>
      <c r="D21" s="24"/>
      <c r="E21" s="24"/>
      <c r="F21" s="24"/>
      <c r="G21" s="24"/>
    </row>
    <row r="22" spans="1:7" s="23" customFormat="1" ht="12.75">
      <c r="A22" s="1" t="s">
        <v>154</v>
      </c>
      <c r="B22" s="18">
        <v>0</v>
      </c>
      <c r="C22" s="18">
        <f>C23</f>
        <v>0</v>
      </c>
      <c r="D22" s="24"/>
      <c r="E22" s="24"/>
      <c r="F22" s="24"/>
      <c r="G22" s="24"/>
    </row>
    <row r="23" spans="1:7" s="23" customFormat="1" ht="12.75">
      <c r="A23" t="s">
        <v>20</v>
      </c>
      <c r="B23" s="18"/>
      <c r="C23" s="32"/>
      <c r="D23" s="24"/>
      <c r="E23" s="24"/>
      <c r="F23" s="24"/>
      <c r="G23" s="24"/>
    </row>
    <row r="24" spans="2:7" ht="12.75">
      <c r="B24" s="11"/>
      <c r="C24" s="13"/>
      <c r="D24" s="11"/>
      <c r="E24" s="11"/>
      <c r="F24" s="11"/>
      <c r="G24" s="11"/>
    </row>
    <row r="25" spans="1:7" s="20" customFormat="1" ht="12.75">
      <c r="A25" s="1" t="s">
        <v>155</v>
      </c>
      <c r="B25" s="21">
        <v>16946295</v>
      </c>
      <c r="C25" s="21">
        <v>17823178</v>
      </c>
      <c r="D25" s="22"/>
      <c r="E25" s="22"/>
      <c r="F25" s="22"/>
      <c r="G25" s="22"/>
    </row>
    <row r="26" spans="1:7" s="25" customFormat="1" ht="25.5">
      <c r="A26" s="31" t="s">
        <v>19</v>
      </c>
      <c r="B26" s="21"/>
      <c r="C26" s="24"/>
      <c r="D26" s="26"/>
      <c r="E26" s="26"/>
      <c r="F26" s="26"/>
      <c r="G26" s="26"/>
    </row>
    <row r="27" spans="1:7" s="25" customFormat="1" ht="12.75">
      <c r="A27" t="s">
        <v>69</v>
      </c>
      <c r="B27" s="21"/>
      <c r="C27" s="24"/>
      <c r="D27" s="26"/>
      <c r="E27" s="26"/>
      <c r="F27" s="26"/>
      <c r="G27" s="26"/>
    </row>
    <row r="28" spans="1:7" ht="13.5" customHeight="1">
      <c r="A28" t="s">
        <v>180</v>
      </c>
      <c r="B28" s="32">
        <v>55408</v>
      </c>
      <c r="C28" s="32">
        <v>281810</v>
      </c>
      <c r="D28" s="11"/>
      <c r="E28" s="11"/>
      <c r="F28" s="19"/>
      <c r="G28" s="11"/>
    </row>
    <row r="29" spans="1:7" s="1" customFormat="1" ht="13.5" customHeight="1">
      <c r="A29" s="1" t="s">
        <v>156</v>
      </c>
      <c r="B29" s="18">
        <v>100000</v>
      </c>
      <c r="C29" s="18">
        <v>100000</v>
      </c>
      <c r="D29" s="12"/>
      <c r="E29" s="12"/>
      <c r="F29" s="18"/>
      <c r="G29" s="12"/>
    </row>
    <row r="30" spans="2:7" s="23" customFormat="1" ht="12.75">
      <c r="B30" s="21"/>
      <c r="C30" s="24"/>
      <c r="D30" s="24"/>
      <c r="E30" s="24"/>
      <c r="F30" s="24"/>
      <c r="G30" s="24"/>
    </row>
    <row r="31" spans="1:7" s="20" customFormat="1" ht="12.75">
      <c r="A31" s="20" t="s">
        <v>70</v>
      </c>
      <c r="B31" s="21">
        <v>-1472747</v>
      </c>
      <c r="C31" s="21">
        <v>518906</v>
      </c>
      <c r="D31" s="22"/>
      <c r="E31" s="22"/>
      <c r="F31" s="22"/>
      <c r="G31" s="22"/>
    </row>
    <row r="32" spans="1:7" s="23" customFormat="1" ht="12.75">
      <c r="A32" s="23" t="s">
        <v>157</v>
      </c>
      <c r="B32" s="21"/>
      <c r="C32" s="24"/>
      <c r="D32" s="24"/>
      <c r="E32" s="24"/>
      <c r="F32" s="24"/>
      <c r="G32" s="24"/>
    </row>
    <row r="33" spans="2:7" s="23" customFormat="1" ht="12.75">
      <c r="B33" s="21"/>
      <c r="C33" s="24"/>
      <c r="D33" s="24"/>
      <c r="E33" s="24"/>
      <c r="F33" s="24"/>
      <c r="G33" s="24"/>
    </row>
    <row r="34" spans="1:7" s="40" customFormat="1" ht="27" customHeight="1">
      <c r="A34" s="35" t="s">
        <v>23</v>
      </c>
      <c r="B34" s="37">
        <v>1653920901</v>
      </c>
      <c r="C34" s="37">
        <v>1638115431</v>
      </c>
      <c r="D34" s="38"/>
      <c r="E34" s="39"/>
      <c r="F34" s="39"/>
      <c r="G34" s="39"/>
    </row>
    <row r="35" spans="2:7" s="23" customFormat="1" ht="12.75">
      <c r="B35" s="21"/>
      <c r="C35" s="24"/>
      <c r="D35" s="24"/>
      <c r="E35" s="24"/>
      <c r="F35" s="24"/>
      <c r="G35" s="24"/>
    </row>
    <row r="36" spans="2:7" s="23" customFormat="1" ht="12.75" hidden="1">
      <c r="B36" s="21"/>
      <c r="C36" s="17"/>
      <c r="D36" s="24"/>
      <c r="E36" s="24"/>
      <c r="F36" s="24"/>
      <c r="G36" s="24"/>
    </row>
    <row r="37" spans="2:7" s="23" customFormat="1" ht="12.75">
      <c r="B37" s="21"/>
      <c r="C37" s="17"/>
      <c r="D37" s="24"/>
      <c r="E37" s="24"/>
      <c r="F37" s="24"/>
      <c r="G37" s="24"/>
    </row>
    <row r="38" spans="1:7" s="23" customFormat="1" ht="12.75">
      <c r="A38" s="20" t="s">
        <v>25</v>
      </c>
      <c r="B38" s="21">
        <v>1595312180</v>
      </c>
      <c r="C38" s="21">
        <v>1577754916</v>
      </c>
      <c r="D38" s="24"/>
      <c r="E38" s="24"/>
      <c r="F38" s="24"/>
      <c r="G38" s="24"/>
    </row>
    <row r="39" spans="1:7" s="23" customFormat="1" ht="12.75">
      <c r="A39" s="23" t="s">
        <v>71</v>
      </c>
      <c r="B39" s="17">
        <v>1464792000</v>
      </c>
      <c r="C39" s="17">
        <v>1464792000</v>
      </c>
      <c r="D39" s="24"/>
      <c r="E39" s="24"/>
      <c r="F39" s="24"/>
      <c r="G39" s="24"/>
    </row>
    <row r="40" spans="1:7" s="23" customFormat="1" ht="12.75">
      <c r="A40" s="23" t="s">
        <v>72</v>
      </c>
      <c r="B40" s="21">
        <v>47928000</v>
      </c>
      <c r="C40" s="17">
        <v>47928000</v>
      </c>
      <c r="D40" s="24"/>
      <c r="E40" s="24"/>
      <c r="F40" s="24"/>
      <c r="G40" s="24"/>
    </row>
    <row r="41" spans="1:7" s="23" customFormat="1" ht="12.75">
      <c r="A41" s="23" t="s">
        <v>73</v>
      </c>
      <c r="B41" s="17">
        <v>95030687</v>
      </c>
      <c r="C41" s="17">
        <v>95030687</v>
      </c>
      <c r="D41" s="24"/>
      <c r="E41" s="24"/>
      <c r="F41" s="24"/>
      <c r="G41" s="24"/>
    </row>
    <row r="42" spans="1:7" s="23" customFormat="1" ht="12.75">
      <c r="A42" s="23" t="s">
        <v>74</v>
      </c>
      <c r="B42" s="17">
        <v>-12438507</v>
      </c>
      <c r="C42" s="17">
        <v>17557264</v>
      </c>
      <c r="D42" s="24"/>
      <c r="E42" s="24"/>
      <c r="F42" s="24"/>
      <c r="G42" s="24"/>
    </row>
    <row r="43" spans="2:7" s="23" customFormat="1" ht="12.75">
      <c r="B43" s="21"/>
      <c r="C43" s="17"/>
      <c r="D43" s="24"/>
      <c r="E43" s="24"/>
      <c r="F43" s="24"/>
      <c r="G43" s="24"/>
    </row>
    <row r="44" spans="1:7" s="20" customFormat="1" ht="12.75">
      <c r="A44" s="20" t="s">
        <v>75</v>
      </c>
      <c r="B44" s="21">
        <v>0</v>
      </c>
      <c r="C44" s="21">
        <v>0</v>
      </c>
      <c r="D44" s="22"/>
      <c r="E44" s="22"/>
      <c r="F44" s="22"/>
      <c r="G44" s="22"/>
    </row>
    <row r="45" spans="1:7" s="23" customFormat="1" ht="12.75">
      <c r="A45"/>
      <c r="B45" s="24"/>
      <c r="C45" s="24"/>
      <c r="D45" s="24"/>
      <c r="E45" s="24"/>
      <c r="F45" s="24"/>
      <c r="G45" s="24"/>
    </row>
    <row r="46" spans="1:7" s="2" customFormat="1" ht="12.75">
      <c r="A46"/>
      <c r="B46" s="13"/>
      <c r="C46" s="13"/>
      <c r="D46" s="13"/>
      <c r="E46" s="13"/>
      <c r="F46" s="13"/>
      <c r="G46" s="13"/>
    </row>
    <row r="47" spans="1:7" s="2" customFormat="1" ht="12.75">
      <c r="A47" s="23"/>
      <c r="B47" s="13"/>
      <c r="C47" s="13"/>
      <c r="D47" s="13"/>
      <c r="E47" s="13"/>
      <c r="F47" s="13"/>
      <c r="G47" s="13"/>
    </row>
    <row r="48" spans="1:7" s="1" customFormat="1" ht="12.75">
      <c r="A48" s="20" t="s">
        <v>76</v>
      </c>
      <c r="B48" s="12">
        <v>3638081</v>
      </c>
      <c r="C48" s="12">
        <v>3344922</v>
      </c>
      <c r="D48" s="12"/>
      <c r="E48" s="12"/>
      <c r="F48" s="12"/>
      <c r="G48" s="12"/>
    </row>
    <row r="49" spans="1:7" s="1" customFormat="1" ht="12.75">
      <c r="A49" t="s">
        <v>77</v>
      </c>
      <c r="B49" s="13"/>
      <c r="C49" s="13"/>
      <c r="D49" s="12"/>
      <c r="E49" s="12"/>
      <c r="F49" s="12"/>
      <c r="G49" s="12"/>
    </row>
    <row r="50" spans="1:7" s="1" customFormat="1" ht="12.75">
      <c r="A50" s="25"/>
      <c r="B50" s="12"/>
      <c r="C50" s="24"/>
      <c r="D50" s="12"/>
      <c r="E50" s="12"/>
      <c r="F50" s="12"/>
      <c r="G50" s="12"/>
    </row>
    <row r="51" spans="1:7" s="1" customFormat="1" ht="12.75">
      <c r="A51" s="25"/>
      <c r="B51" s="12"/>
      <c r="C51" s="24"/>
      <c r="D51" s="12"/>
      <c r="E51" s="12"/>
      <c r="F51" s="12"/>
      <c r="G51" s="12"/>
    </row>
    <row r="52" spans="1:7" s="1" customFormat="1" ht="12.75">
      <c r="A52" s="1" t="s">
        <v>158</v>
      </c>
      <c r="B52" s="12">
        <v>2111949</v>
      </c>
      <c r="C52" s="12">
        <v>3013208</v>
      </c>
      <c r="D52" s="12"/>
      <c r="E52" s="12"/>
      <c r="F52" s="12"/>
      <c r="G52" s="12"/>
    </row>
    <row r="53" spans="1:7" s="1" customFormat="1" ht="12.75">
      <c r="A53" s="2" t="s">
        <v>15</v>
      </c>
      <c r="B53" s="12"/>
      <c r="C53" s="33"/>
      <c r="D53" s="12"/>
      <c r="E53" s="12"/>
      <c r="F53" s="12"/>
      <c r="G53" s="12"/>
    </row>
    <row r="54" spans="2:7" ht="12.75">
      <c r="B54" s="11"/>
      <c r="C54" s="24"/>
      <c r="D54" s="11"/>
      <c r="E54" s="11"/>
      <c r="F54" s="11"/>
      <c r="G54" s="11"/>
    </row>
    <row r="55" spans="1:7" s="1" customFormat="1" ht="12.75">
      <c r="A55" s="20" t="s">
        <v>78</v>
      </c>
      <c r="B55" s="12">
        <v>2758691</v>
      </c>
      <c r="C55" s="12">
        <v>2916199</v>
      </c>
      <c r="D55" s="12"/>
      <c r="E55" s="12"/>
      <c r="F55" s="12"/>
      <c r="G55" s="12"/>
    </row>
    <row r="56" spans="1:7" s="1" customFormat="1" ht="12.75">
      <c r="A56" s="2" t="s">
        <v>227</v>
      </c>
      <c r="B56" s="12">
        <v>50100000</v>
      </c>
      <c r="C56" s="54">
        <v>50100000</v>
      </c>
      <c r="D56" s="12"/>
      <c r="E56" s="12"/>
      <c r="F56" s="12"/>
      <c r="G56" s="12"/>
    </row>
    <row r="57" spans="2:7" ht="12.75">
      <c r="B57" s="11"/>
      <c r="C57" s="13"/>
      <c r="D57" s="11"/>
      <c r="E57" s="11"/>
      <c r="F57" s="11"/>
      <c r="G57" s="11"/>
    </row>
    <row r="58" spans="1:3" s="34" customFormat="1" ht="28.5" customHeight="1">
      <c r="A58" s="35" t="s">
        <v>26</v>
      </c>
      <c r="B58" s="36">
        <v>1653920901</v>
      </c>
      <c r="C58" s="36">
        <v>1638115431</v>
      </c>
    </row>
    <row r="62" ht="12.75" hidden="1"/>
    <row r="63" spans="1:3" ht="12.75" hidden="1">
      <c r="A63" s="304"/>
      <c r="B63" s="304"/>
      <c r="C63" s="304"/>
    </row>
    <row r="64" ht="12.75" hidden="1">
      <c r="A64" t="s">
        <v>21</v>
      </c>
    </row>
    <row r="65" ht="12.75" hidden="1"/>
  </sheetData>
  <sheetProtection/>
  <mergeCells count="1">
    <mergeCell ref="A63:C63"/>
  </mergeCells>
  <printOptions gridLines="1"/>
  <pageMargins left="1.22" right="0.75" top="1.04" bottom="0.24" header="0.47" footer="0.17"/>
  <pageSetup horizontalDpi="600" verticalDpi="600" orientation="portrait" paperSize="9" scale="95" r:id="rId1"/>
  <headerFooter alignWithMargins="0">
    <oddHeader>&amp;C10.számú melléklet             E Ft
Ikervár Község Önkormányzata 2018.évi költségvetési beszámolója vagyonleltára a mérleg sorainak alátámasztása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03"/>
  <sheetViews>
    <sheetView view="pageLayout" workbookViewId="0" topLeftCell="A22">
      <selection activeCell="C24" sqref="C24:D24"/>
    </sheetView>
  </sheetViews>
  <sheetFormatPr defaultColWidth="9.00390625" defaultRowHeight="12.75"/>
  <cols>
    <col min="1" max="1" width="61.125" style="0" customWidth="1"/>
    <col min="2" max="2" width="17.00390625" style="0" customWidth="1"/>
    <col min="3" max="3" width="15.625" style="0" customWidth="1"/>
    <col min="4" max="4" width="17.125" style="0" customWidth="1"/>
    <col min="5" max="5" width="16.125" style="0" customWidth="1"/>
  </cols>
  <sheetData>
    <row r="1" spans="1:7" ht="15" customHeight="1" hidden="1">
      <c r="A1" s="308"/>
      <c r="B1" s="308"/>
      <c r="C1" s="308"/>
      <c r="D1" s="308"/>
      <c r="E1" s="308"/>
      <c r="F1" s="308"/>
      <c r="G1" s="308"/>
    </row>
    <row r="2" ht="15" hidden="1">
      <c r="A2" s="69"/>
    </row>
    <row r="3" spans="1:7" ht="15" customHeight="1">
      <c r="A3" s="302"/>
      <c r="B3" s="303"/>
      <c r="C3" s="303"/>
      <c r="D3" s="303"/>
      <c r="E3" s="303"/>
      <c r="F3" s="303"/>
      <c r="G3" s="303"/>
    </row>
    <row r="4" spans="1:5" ht="24" customHeight="1">
      <c r="A4" s="302" t="s">
        <v>594</v>
      </c>
      <c r="B4" s="304"/>
      <c r="C4" s="304"/>
      <c r="D4" s="304"/>
      <c r="E4" s="304"/>
    </row>
    <row r="6" ht="15">
      <c r="A6" s="70"/>
    </row>
    <row r="7" spans="1:5" ht="28.5" customHeight="1">
      <c r="A7" s="71" t="s">
        <v>79</v>
      </c>
      <c r="B7" s="309" t="s">
        <v>593</v>
      </c>
      <c r="C7" s="311" t="s">
        <v>80</v>
      </c>
      <c r="D7" s="311" t="s">
        <v>81</v>
      </c>
      <c r="E7" s="311" t="s">
        <v>82</v>
      </c>
    </row>
    <row r="8" spans="1:5" ht="24.75" customHeight="1">
      <c r="A8" s="72" t="s">
        <v>83</v>
      </c>
      <c r="B8" s="310"/>
      <c r="C8" s="311"/>
      <c r="D8" s="311"/>
      <c r="E8" s="311"/>
    </row>
    <row r="9" spans="1:5" ht="15">
      <c r="A9" s="73" t="s">
        <v>84</v>
      </c>
      <c r="B9" s="74"/>
      <c r="C9" s="75"/>
      <c r="D9" s="75"/>
      <c r="E9" s="75"/>
    </row>
    <row r="10" spans="1:5" ht="15">
      <c r="A10" s="75" t="s">
        <v>85</v>
      </c>
      <c r="B10" s="74"/>
      <c r="C10" s="75"/>
      <c r="D10" s="75"/>
      <c r="E10" s="75"/>
    </row>
    <row r="11" spans="1:5" ht="15">
      <c r="A11" s="75" t="s">
        <v>86</v>
      </c>
      <c r="B11" s="74"/>
      <c r="C11" s="75"/>
      <c r="D11" s="75"/>
      <c r="E11" s="75"/>
    </row>
    <row r="12" spans="1:5" ht="15">
      <c r="A12" s="73" t="s">
        <v>87</v>
      </c>
      <c r="B12" s="74"/>
      <c r="C12" s="75"/>
      <c r="D12" s="75"/>
      <c r="E12" s="75"/>
    </row>
    <row r="13" spans="1:5" ht="15">
      <c r="A13" s="75" t="s">
        <v>85</v>
      </c>
      <c r="B13" s="74"/>
      <c r="C13" s="75"/>
      <c r="D13" s="75"/>
      <c r="E13" s="75"/>
    </row>
    <row r="14" spans="1:5" ht="15">
      <c r="A14" s="75" t="s">
        <v>86</v>
      </c>
      <c r="B14" s="74"/>
      <c r="C14" s="75"/>
      <c r="D14" s="75"/>
      <c r="E14" s="75"/>
    </row>
    <row r="15" spans="1:5" ht="15">
      <c r="A15" s="73" t="s">
        <v>88</v>
      </c>
      <c r="B15" s="74"/>
      <c r="C15" s="75"/>
      <c r="D15" s="75"/>
      <c r="E15" s="75"/>
    </row>
    <row r="16" spans="1:5" ht="15">
      <c r="A16" s="75" t="s">
        <v>85</v>
      </c>
      <c r="B16" s="74"/>
      <c r="C16" s="75"/>
      <c r="D16" s="75"/>
      <c r="E16" s="75"/>
    </row>
    <row r="17" spans="1:5" ht="15">
      <c r="A17" s="76" t="s">
        <v>86</v>
      </c>
      <c r="B17" s="74"/>
      <c r="C17" s="76"/>
      <c r="D17" s="76"/>
      <c r="E17" s="76"/>
    </row>
    <row r="18" spans="1:5" ht="15">
      <c r="A18" s="77" t="s">
        <v>89</v>
      </c>
      <c r="B18" s="74"/>
      <c r="C18" s="76"/>
      <c r="D18" s="76"/>
      <c r="E18" s="76"/>
    </row>
    <row r="19" spans="1:5" ht="15">
      <c r="A19" s="76" t="s">
        <v>85</v>
      </c>
      <c r="B19" s="74"/>
      <c r="C19" s="76"/>
      <c r="D19" s="76"/>
      <c r="E19" s="76"/>
    </row>
    <row r="20" spans="1:5" ht="15">
      <c r="A20" s="76" t="s">
        <v>86</v>
      </c>
      <c r="B20" s="74"/>
      <c r="C20" s="76"/>
      <c r="D20" s="76"/>
      <c r="E20" s="76"/>
    </row>
    <row r="21" spans="1:5" ht="15">
      <c r="A21" s="77" t="s">
        <v>90</v>
      </c>
      <c r="B21" s="74"/>
      <c r="C21" s="76"/>
      <c r="D21" s="76"/>
      <c r="E21" s="76"/>
    </row>
    <row r="22" spans="1:5" ht="15">
      <c r="A22" s="77" t="s">
        <v>91</v>
      </c>
      <c r="B22" s="74"/>
      <c r="C22" s="76"/>
      <c r="D22" s="76"/>
      <c r="E22" s="76"/>
    </row>
    <row r="23" spans="1:5" ht="15">
      <c r="A23" s="78" t="s">
        <v>92</v>
      </c>
      <c r="B23" s="79">
        <v>401725</v>
      </c>
      <c r="C23" s="76"/>
      <c r="D23" s="76"/>
      <c r="E23" s="76"/>
    </row>
    <row r="24" spans="1:5" ht="30">
      <c r="A24" s="77" t="s">
        <v>93</v>
      </c>
      <c r="B24" s="179">
        <v>1475763181</v>
      </c>
      <c r="C24" s="76">
        <v>372280279</v>
      </c>
      <c r="D24" s="76">
        <v>1057329777</v>
      </c>
      <c r="E24" s="76">
        <v>46153125</v>
      </c>
    </row>
    <row r="25" spans="1:5" ht="15">
      <c r="A25" s="76" t="s">
        <v>85</v>
      </c>
      <c r="B25" s="74"/>
      <c r="C25" s="76"/>
      <c r="D25" s="76"/>
      <c r="E25" s="76"/>
    </row>
    <row r="26" spans="1:5" ht="15">
      <c r="A26" s="76" t="s">
        <v>86</v>
      </c>
      <c r="B26" s="74"/>
      <c r="C26" s="76"/>
      <c r="D26" s="76"/>
      <c r="E26" s="76"/>
    </row>
    <row r="27" spans="1:5" ht="15">
      <c r="A27" s="77" t="s">
        <v>94</v>
      </c>
      <c r="B27" s="74">
        <v>6066357</v>
      </c>
      <c r="C27" s="76"/>
      <c r="D27" s="76">
        <v>4954624</v>
      </c>
      <c r="E27" s="76">
        <v>1111733</v>
      </c>
    </row>
    <row r="28" spans="1:5" ht="15">
      <c r="A28" s="76" t="s">
        <v>85</v>
      </c>
      <c r="B28" s="74"/>
      <c r="C28" s="76"/>
      <c r="D28" s="76"/>
      <c r="E28" s="76"/>
    </row>
    <row r="29" spans="1:5" ht="15">
      <c r="A29" s="76" t="s">
        <v>86</v>
      </c>
      <c r="B29" s="74"/>
      <c r="C29" s="76"/>
      <c r="D29" s="76"/>
      <c r="E29" s="76"/>
    </row>
    <row r="30" spans="1:5" ht="15">
      <c r="A30" s="77" t="s">
        <v>95</v>
      </c>
      <c r="B30" s="74"/>
      <c r="C30" s="76"/>
      <c r="D30" s="76"/>
      <c r="E30" s="76"/>
    </row>
    <row r="31" spans="1:5" ht="15">
      <c r="A31" s="76" t="s">
        <v>85</v>
      </c>
      <c r="B31" s="74"/>
      <c r="C31" s="76"/>
      <c r="D31" s="76"/>
      <c r="E31" s="76"/>
    </row>
    <row r="32" spans="1:5" ht="15">
      <c r="A32" s="76" t="s">
        <v>86</v>
      </c>
      <c r="B32" s="74"/>
      <c r="C32" s="76"/>
      <c r="D32" s="76"/>
      <c r="E32" s="76"/>
    </row>
    <row r="33" spans="1:5" ht="15">
      <c r="A33" s="77" t="s">
        <v>96</v>
      </c>
      <c r="B33" s="74"/>
      <c r="C33" s="76"/>
      <c r="D33" s="76"/>
      <c r="E33" s="76"/>
    </row>
    <row r="34" spans="1:5" ht="15">
      <c r="A34" s="76" t="s">
        <v>85</v>
      </c>
      <c r="B34" s="74"/>
      <c r="C34" s="76"/>
      <c r="D34" s="76"/>
      <c r="E34" s="76"/>
    </row>
    <row r="35" spans="1:5" ht="15">
      <c r="A35" s="76" t="s">
        <v>86</v>
      </c>
      <c r="B35" s="74"/>
      <c r="C35" s="76"/>
      <c r="D35" s="76"/>
      <c r="E35" s="76"/>
    </row>
    <row r="36" spans="1:5" ht="30">
      <c r="A36" s="77" t="s">
        <v>97</v>
      </c>
      <c r="B36" s="76">
        <v>17551402</v>
      </c>
      <c r="C36" s="76"/>
      <c r="D36" s="76"/>
      <c r="E36" s="76"/>
    </row>
    <row r="37" spans="1:5" ht="30">
      <c r="A37" s="77" t="s">
        <v>98</v>
      </c>
      <c r="B37" s="74"/>
      <c r="C37" s="76"/>
      <c r="D37" s="76"/>
      <c r="E37" s="76"/>
    </row>
    <row r="38" spans="1:5" ht="15">
      <c r="A38" s="77" t="s">
        <v>99</v>
      </c>
      <c r="B38" s="74"/>
      <c r="C38" s="76"/>
      <c r="D38" s="76"/>
      <c r="E38" s="76"/>
    </row>
    <row r="39" spans="1:5" ht="15">
      <c r="A39" s="77" t="s">
        <v>100</v>
      </c>
      <c r="B39" s="74"/>
      <c r="C39" s="76"/>
      <c r="D39" s="76"/>
      <c r="E39" s="76"/>
    </row>
    <row r="40" spans="1:5" ht="12.75">
      <c r="A40" s="78" t="s">
        <v>101</v>
      </c>
      <c r="B40" s="79">
        <f>B24+B27+B30+B33+B36+B37+B38+B39</f>
        <v>1499380940</v>
      </c>
      <c r="C40" s="79">
        <f>C24+C27+C30+C33+C36+C37+C38+C39</f>
        <v>372280279</v>
      </c>
      <c r="D40" s="79">
        <f>D24+D27+D30+D33+D36+D37+D38+D39</f>
        <v>1062284401</v>
      </c>
      <c r="E40" s="79">
        <f>E24+E27+E30+E33+E36+E37+E38+E39</f>
        <v>47264858</v>
      </c>
    </row>
    <row r="41" spans="1:5" ht="15">
      <c r="A41" s="77" t="s">
        <v>102</v>
      </c>
      <c r="B41" s="74"/>
      <c r="C41" s="76"/>
      <c r="D41" s="76"/>
      <c r="E41" s="76"/>
    </row>
    <row r="42" spans="1:5" ht="15">
      <c r="A42" s="77" t="s">
        <v>103</v>
      </c>
      <c r="B42" s="74"/>
      <c r="C42" s="76"/>
      <c r="D42" s="76"/>
      <c r="E42" s="76"/>
    </row>
    <row r="43" spans="1:5" ht="30">
      <c r="A43" s="77" t="s">
        <v>104</v>
      </c>
      <c r="B43" s="74"/>
      <c r="C43" s="76"/>
      <c r="D43" s="76"/>
      <c r="E43" s="76"/>
    </row>
    <row r="44" spans="1:5" ht="15">
      <c r="A44" s="77" t="s">
        <v>105</v>
      </c>
      <c r="B44" s="74"/>
      <c r="C44" s="76"/>
      <c r="D44" s="76"/>
      <c r="E44" s="76"/>
    </row>
    <row r="45" spans="1:5" ht="15">
      <c r="A45" s="77" t="s">
        <v>106</v>
      </c>
      <c r="B45" s="74"/>
      <c r="C45" s="76"/>
      <c r="D45" s="76"/>
      <c r="E45" s="76"/>
    </row>
    <row r="46" spans="1:5" ht="30">
      <c r="A46" s="77" t="s">
        <v>107</v>
      </c>
      <c r="B46" s="74"/>
      <c r="C46" s="76"/>
      <c r="D46" s="76"/>
      <c r="E46" s="76"/>
    </row>
    <row r="47" spans="1:5" ht="15">
      <c r="A47" s="77" t="s">
        <v>108</v>
      </c>
      <c r="B47" s="74"/>
      <c r="C47" s="76"/>
      <c r="D47" s="76"/>
      <c r="E47" s="76"/>
    </row>
    <row r="48" spans="1:5" ht="15">
      <c r="A48" s="77" t="s">
        <v>109</v>
      </c>
      <c r="B48" s="74"/>
      <c r="C48" s="76"/>
      <c r="D48" s="76"/>
      <c r="E48" s="76"/>
    </row>
    <row r="49" spans="1:5" ht="15">
      <c r="A49" s="77" t="s">
        <v>110</v>
      </c>
      <c r="B49" s="74"/>
      <c r="C49" s="76"/>
      <c r="D49" s="76"/>
      <c r="E49" s="76"/>
    </row>
    <row r="50" spans="1:5" ht="15">
      <c r="A50" s="78" t="s">
        <v>111</v>
      </c>
      <c r="B50" s="79">
        <v>4687000</v>
      </c>
      <c r="C50" s="76"/>
      <c r="D50" s="76"/>
      <c r="E50" s="76"/>
    </row>
    <row r="51" spans="1:5" ht="38.25">
      <c r="A51" s="78" t="s">
        <v>112</v>
      </c>
      <c r="B51" s="79"/>
      <c r="C51" s="76"/>
      <c r="D51" s="76"/>
      <c r="E51" s="76"/>
    </row>
    <row r="52" spans="1:5" ht="15">
      <c r="A52" s="76" t="s">
        <v>85</v>
      </c>
      <c r="B52" s="79"/>
      <c r="C52" s="76"/>
      <c r="D52" s="76"/>
      <c r="E52" s="76"/>
    </row>
    <row r="53" spans="1:5" ht="15">
      <c r="A53" s="76" t="s">
        <v>86</v>
      </c>
      <c r="B53" s="79"/>
      <c r="C53" s="76"/>
      <c r="D53" s="76"/>
      <c r="E53" s="76"/>
    </row>
    <row r="54" spans="1:5" ht="12.75">
      <c r="A54" s="78" t="s">
        <v>113</v>
      </c>
      <c r="B54" s="79">
        <f>B23+B40+B50+B51</f>
        <v>1504469665</v>
      </c>
      <c r="C54" s="79">
        <f>C23+C40+C50+C51</f>
        <v>372280279</v>
      </c>
      <c r="D54" s="79">
        <f>D23+D40+D50+D51</f>
        <v>1062284401</v>
      </c>
      <c r="E54" s="79">
        <f>E23+E40+E50+E51</f>
        <v>47264858</v>
      </c>
    </row>
    <row r="55" spans="1:5" ht="15">
      <c r="A55" s="78" t="s">
        <v>114</v>
      </c>
      <c r="B55" s="79"/>
      <c r="C55" s="76"/>
      <c r="D55" s="76"/>
      <c r="E55" s="76"/>
    </row>
    <row r="56" spans="1:5" ht="15">
      <c r="A56" s="78" t="s">
        <v>169</v>
      </c>
      <c r="B56" s="79"/>
      <c r="C56" s="76"/>
      <c r="D56" s="76"/>
      <c r="E56" s="76"/>
    </row>
    <row r="57" spans="1:5" ht="15">
      <c r="A57" s="78" t="s">
        <v>115</v>
      </c>
      <c r="B57" s="79">
        <f>B55+B56</f>
        <v>0</v>
      </c>
      <c r="C57" s="76"/>
      <c r="D57" s="76"/>
      <c r="E57" s="76"/>
    </row>
    <row r="58" spans="1:5" ht="15">
      <c r="A58" s="78" t="s">
        <v>170</v>
      </c>
      <c r="B58" s="79">
        <v>115303682</v>
      </c>
      <c r="C58" s="76"/>
      <c r="D58" s="76"/>
      <c r="E58" s="76"/>
    </row>
    <row r="59" spans="1:5" ht="15">
      <c r="A59" s="78" t="s">
        <v>171</v>
      </c>
      <c r="B59" s="79">
        <v>17823178</v>
      </c>
      <c r="C59" s="76"/>
      <c r="D59" s="76"/>
      <c r="E59" s="76"/>
    </row>
    <row r="60" spans="1:5" ht="15">
      <c r="A60" s="78" t="s">
        <v>172</v>
      </c>
      <c r="B60" s="79">
        <v>518906</v>
      </c>
      <c r="C60" s="76"/>
      <c r="D60" s="76"/>
      <c r="E60" s="76"/>
    </row>
    <row r="61" spans="1:5" ht="15">
      <c r="A61" s="78" t="s">
        <v>173</v>
      </c>
      <c r="B61" s="79"/>
      <c r="C61" s="76"/>
      <c r="D61" s="76"/>
      <c r="E61" s="76"/>
    </row>
    <row r="62" spans="1:5" ht="15">
      <c r="A62" s="80" t="s">
        <v>23</v>
      </c>
      <c r="B62" s="81">
        <f>B54+B57+B58+B59+B60+B61</f>
        <v>1638115431</v>
      </c>
      <c r="C62" s="82"/>
      <c r="D62" s="82"/>
      <c r="E62" s="82"/>
    </row>
    <row r="63" spans="1:5" ht="90">
      <c r="A63" s="76" t="s">
        <v>116</v>
      </c>
      <c r="B63" s="83"/>
      <c r="C63" s="76"/>
      <c r="D63" s="76"/>
      <c r="E63" s="76"/>
    </row>
    <row r="64" spans="1:5" ht="15">
      <c r="A64" s="76" t="s">
        <v>117</v>
      </c>
      <c r="B64" s="83"/>
      <c r="C64" s="76"/>
      <c r="D64" s="76"/>
      <c r="E64" s="76"/>
    </row>
    <row r="65" spans="1:5" ht="15">
      <c r="A65" s="76" t="s">
        <v>118</v>
      </c>
      <c r="B65" s="83"/>
      <c r="C65" s="76"/>
      <c r="D65" s="76"/>
      <c r="E65" s="76"/>
    </row>
    <row r="66" spans="1:5" ht="15">
      <c r="A66" s="305" t="s">
        <v>119</v>
      </c>
      <c r="B66" s="306"/>
      <c r="C66" s="307"/>
      <c r="D66" s="307"/>
      <c r="E66" s="307"/>
    </row>
    <row r="67" spans="1:5" ht="15">
      <c r="A67" s="78" t="s">
        <v>174</v>
      </c>
      <c r="B67" s="79">
        <v>0</v>
      </c>
      <c r="C67" s="76"/>
      <c r="D67" s="76"/>
      <c r="E67" s="76"/>
    </row>
    <row r="68" spans="1:5" ht="15">
      <c r="A68" s="78" t="s">
        <v>175</v>
      </c>
      <c r="B68" s="79">
        <v>3344922</v>
      </c>
      <c r="C68" s="76"/>
      <c r="D68" s="76"/>
      <c r="E68" s="76"/>
    </row>
    <row r="69" spans="1:5" ht="15">
      <c r="A69" s="78" t="s">
        <v>176</v>
      </c>
      <c r="B69" s="79">
        <v>3013208</v>
      </c>
      <c r="C69" s="76"/>
      <c r="D69" s="76"/>
      <c r="E69" s="76"/>
    </row>
    <row r="70" spans="1:5" ht="15">
      <c r="A70" s="80" t="s">
        <v>120</v>
      </c>
      <c r="B70" s="81">
        <f>B67+B68+B69</f>
        <v>6358130</v>
      </c>
      <c r="C70" s="82"/>
      <c r="D70" s="82"/>
      <c r="E70" s="82"/>
    </row>
    <row r="71" spans="1:5" ht="50.25" customHeight="1">
      <c r="A71" s="76" t="s">
        <v>121</v>
      </c>
      <c r="B71" s="76"/>
      <c r="C71" s="76"/>
      <c r="D71" s="76"/>
      <c r="E71" s="76"/>
    </row>
    <row r="72" spans="1:5" ht="15">
      <c r="A72" s="84" t="s">
        <v>122</v>
      </c>
      <c r="B72" s="85"/>
      <c r="C72" s="85"/>
      <c r="D72" s="85"/>
      <c r="E72" s="85"/>
    </row>
    <row r="73" spans="1:5" ht="12.75">
      <c r="A73" s="11"/>
      <c r="B73" s="11"/>
      <c r="C73" s="11"/>
      <c r="D73" s="11"/>
      <c r="E73" s="11"/>
    </row>
    <row r="74" spans="1:5" ht="12.75">
      <c r="A74" s="11"/>
      <c r="B74" s="11"/>
      <c r="C74" s="11"/>
      <c r="D74" s="11"/>
      <c r="E74" s="11"/>
    </row>
    <row r="75" spans="1:5" ht="12.75">
      <c r="A75" s="11"/>
      <c r="B75" s="11"/>
      <c r="C75" s="11"/>
      <c r="D75" s="11"/>
      <c r="E75" s="11"/>
    </row>
    <row r="76" spans="1:5" ht="12.75">
      <c r="A76" s="11"/>
      <c r="B76" s="11"/>
      <c r="C76" s="11"/>
      <c r="D76" s="11"/>
      <c r="E76" s="11"/>
    </row>
    <row r="77" spans="1:5" ht="12.75">
      <c r="A77" s="11"/>
      <c r="B77" s="11"/>
      <c r="C77" s="11"/>
      <c r="D77" s="11"/>
      <c r="E77" s="11"/>
    </row>
    <row r="78" spans="1:5" ht="12.75">
      <c r="A78" s="11"/>
      <c r="B78" s="11"/>
      <c r="C78" s="11"/>
      <c r="D78" s="11"/>
      <c r="E78" s="11"/>
    </row>
    <row r="79" spans="1:5" ht="12.75">
      <c r="A79" s="11"/>
      <c r="B79" s="11"/>
      <c r="C79" s="11"/>
      <c r="D79" s="11"/>
      <c r="E79" s="11"/>
    </row>
    <row r="80" spans="1:5" ht="12.75">
      <c r="A80" s="11"/>
      <c r="B80" s="11"/>
      <c r="C80" s="11"/>
      <c r="D80" s="11"/>
      <c r="E80" s="11"/>
    </row>
    <row r="81" spans="1:5" ht="12.75">
      <c r="A81" s="11"/>
      <c r="B81" s="11"/>
      <c r="C81" s="11"/>
      <c r="D81" s="11"/>
      <c r="E81" s="11"/>
    </row>
    <row r="82" spans="1:5" ht="12.75">
      <c r="A82" s="11"/>
      <c r="B82" s="11"/>
      <c r="C82" s="11"/>
      <c r="D82" s="11"/>
      <c r="E82" s="11"/>
    </row>
    <row r="83" spans="1:5" ht="12.75">
      <c r="A83" s="11"/>
      <c r="B83" s="11"/>
      <c r="C83" s="11"/>
      <c r="D83" s="11"/>
      <c r="E83" s="11"/>
    </row>
    <row r="84" spans="1:5" ht="12.75">
      <c r="A84" s="11"/>
      <c r="B84" s="11"/>
      <c r="C84" s="11"/>
      <c r="D84" s="11"/>
      <c r="E84" s="11"/>
    </row>
    <row r="85" spans="1:5" ht="12.75">
      <c r="A85" s="11"/>
      <c r="B85" s="11"/>
      <c r="C85" s="11"/>
      <c r="D85" s="11"/>
      <c r="E85" s="11"/>
    </row>
    <row r="86" spans="1:5" ht="12.75">
      <c r="A86" s="11"/>
      <c r="B86" s="11"/>
      <c r="C86" s="11"/>
      <c r="D86" s="11"/>
      <c r="E86" s="11"/>
    </row>
    <row r="87" spans="1:5" ht="12.75">
      <c r="A87" s="11"/>
      <c r="B87" s="11"/>
      <c r="C87" s="11"/>
      <c r="D87" s="11"/>
      <c r="E87" s="11"/>
    </row>
    <row r="88" spans="1:5" ht="12.75">
      <c r="A88" s="11"/>
      <c r="B88" s="11"/>
      <c r="C88" s="11"/>
      <c r="D88" s="11"/>
      <c r="E88" s="11"/>
    </row>
    <row r="89" spans="1:5" ht="12.75">
      <c r="A89" s="11"/>
      <c r="B89" s="11"/>
      <c r="C89" s="11"/>
      <c r="D89" s="11"/>
      <c r="E89" s="11"/>
    </row>
    <row r="90" spans="1:5" ht="12.75">
      <c r="A90" s="11"/>
      <c r="B90" s="11"/>
      <c r="C90" s="11"/>
      <c r="D90" s="11"/>
      <c r="E90" s="11"/>
    </row>
    <row r="91" spans="1:5" ht="12.75">
      <c r="A91" s="11"/>
      <c r="B91" s="11"/>
      <c r="C91" s="11"/>
      <c r="D91" s="11"/>
      <c r="E91" s="11"/>
    </row>
    <row r="92" spans="1:5" ht="12.75">
      <c r="A92" s="11"/>
      <c r="B92" s="11"/>
      <c r="C92" s="11"/>
      <c r="D92" s="11"/>
      <c r="E92" s="11"/>
    </row>
    <row r="93" spans="1:5" ht="12.75">
      <c r="A93" s="11"/>
      <c r="B93" s="11"/>
      <c r="C93" s="11"/>
      <c r="D93" s="11"/>
      <c r="E93" s="11"/>
    </row>
    <row r="94" spans="1:5" ht="12.75">
      <c r="A94" s="11"/>
      <c r="B94" s="11"/>
      <c r="C94" s="11"/>
      <c r="D94" s="11"/>
      <c r="E94" s="11"/>
    </row>
    <row r="95" spans="1:5" ht="12.75">
      <c r="A95" s="11"/>
      <c r="B95" s="11"/>
      <c r="C95" s="11"/>
      <c r="D95" s="11"/>
      <c r="E95" s="11"/>
    </row>
    <row r="96" spans="1:5" ht="12.75">
      <c r="A96" s="11"/>
      <c r="B96" s="11"/>
      <c r="C96" s="11"/>
      <c r="D96" s="11"/>
      <c r="E96" s="11"/>
    </row>
    <row r="97" spans="1:5" ht="12.75">
      <c r="A97" s="11"/>
      <c r="B97" s="11"/>
      <c r="C97" s="11"/>
      <c r="D97" s="11"/>
      <c r="E97" s="11"/>
    </row>
    <row r="98" spans="1:5" ht="12.75">
      <c r="A98" s="11"/>
      <c r="B98" s="11"/>
      <c r="C98" s="11"/>
      <c r="D98" s="11"/>
      <c r="E98" s="11"/>
    </row>
    <row r="99" spans="1:5" ht="12.75">
      <c r="A99" s="11"/>
      <c r="B99" s="11"/>
      <c r="C99" s="11"/>
      <c r="D99" s="11"/>
      <c r="E99" s="11"/>
    </row>
    <row r="100" spans="1:5" ht="12.75">
      <c r="A100" s="11"/>
      <c r="B100" s="11"/>
      <c r="C100" s="11"/>
      <c r="D100" s="11"/>
      <c r="E100" s="11"/>
    </row>
    <row r="101" spans="1:5" ht="12.75">
      <c r="A101" s="11"/>
      <c r="B101" s="11"/>
      <c r="C101" s="11"/>
      <c r="D101" s="11"/>
      <c r="E101" s="11"/>
    </row>
    <row r="102" spans="1:5" ht="12.75">
      <c r="A102" s="11"/>
      <c r="B102" s="11"/>
      <c r="C102" s="11"/>
      <c r="D102" s="11"/>
      <c r="E102" s="11"/>
    </row>
    <row r="103" spans="1:5" ht="12.75">
      <c r="A103" s="11"/>
      <c r="B103" s="11"/>
      <c r="C103" s="11"/>
      <c r="D103" s="11"/>
      <c r="E103" s="11"/>
    </row>
  </sheetData>
  <sheetProtection/>
  <mergeCells count="8">
    <mergeCell ref="A66:E66"/>
    <mergeCell ref="A1:G1"/>
    <mergeCell ref="A3:G3"/>
    <mergeCell ref="A4:E4"/>
    <mergeCell ref="B7:B8"/>
    <mergeCell ref="C7:C8"/>
    <mergeCell ref="D7:D8"/>
    <mergeCell ref="E7:E8"/>
  </mergeCells>
  <printOptions gridLines="1"/>
  <pageMargins left="1.06" right="0.29" top="0.66" bottom="0.57" header="0.26" footer="0.5"/>
  <pageSetup horizontalDpi="600" verticalDpi="600" orientation="portrait" paperSize="9" scale="60" r:id="rId1"/>
  <headerFooter alignWithMargins="0">
    <oddHeader>&amp;C11.számú melléklet
Ikervár Község Önkormányzata 2018.évi beszámoló
Vagyonkimutatás  Ft-ban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3:B11"/>
  <sheetViews>
    <sheetView view="pageLayout" workbookViewId="0" topLeftCell="A1">
      <selection activeCell="D13" sqref="D13"/>
    </sheetView>
  </sheetViews>
  <sheetFormatPr defaultColWidth="9.00390625" defaultRowHeight="12.75"/>
  <cols>
    <col min="1" max="1" width="31.875" style="0" customWidth="1"/>
    <col min="2" max="2" width="13.375" style="19" customWidth="1"/>
  </cols>
  <sheetData>
    <row r="3" spans="1:2" s="1" customFormat="1" ht="12.75">
      <c r="A3" s="1" t="s">
        <v>13</v>
      </c>
      <c r="B3" s="18">
        <f>SUM(B4:B6)+B7</f>
        <v>4687000</v>
      </c>
    </row>
    <row r="4" spans="1:2" ht="12.75">
      <c r="A4" t="s">
        <v>33</v>
      </c>
      <c r="B4" s="19">
        <v>3817000</v>
      </c>
    </row>
    <row r="5" ht="12.75">
      <c r="A5" t="s">
        <v>183</v>
      </c>
    </row>
    <row r="6" spans="1:2" ht="12.75">
      <c r="A6" t="s">
        <v>184</v>
      </c>
      <c r="B6" s="19">
        <v>870000</v>
      </c>
    </row>
    <row r="10" s="1" customFormat="1" ht="12.75">
      <c r="B10" s="18"/>
    </row>
    <row r="11" ht="12.75">
      <c r="B11" s="17"/>
    </row>
  </sheetData>
  <sheetProtection/>
  <printOptions/>
  <pageMargins left="0.75" right="0.75" top="1.94" bottom="1" header="1.09" footer="0.5"/>
  <pageSetup horizontalDpi="600" verticalDpi="600" orientation="portrait" paperSize="9" r:id="rId1"/>
  <headerFooter alignWithMargins="0">
    <oddHeader>&amp;C&amp;"Arial CE,Félkövér"&amp;12 12 sz. melléklet
KIMUTATÁS 
az Önkormányzat tulajdonában lévő részesedésekről, értékpapírokról
2018. évi éves beszámoló adatai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view="pageBreakPreview" zoomScale="60" workbookViewId="0" topLeftCell="B34">
      <selection activeCell="N55" sqref="N55"/>
    </sheetView>
  </sheetViews>
  <sheetFormatPr defaultColWidth="9.00390625" defaultRowHeight="12.75"/>
  <cols>
    <col min="1" max="1" width="0" style="0" hidden="1" customWidth="1"/>
    <col min="2" max="2" width="82.00390625" style="0" customWidth="1"/>
    <col min="3" max="3" width="17.25390625" style="0" customWidth="1"/>
    <col min="4" max="4" width="18.625" style="0" customWidth="1"/>
    <col min="5" max="8" width="15.875" style="0" customWidth="1"/>
    <col min="9" max="9" width="17.00390625" style="0" customWidth="1"/>
  </cols>
  <sheetData>
    <row r="1" spans="1:9" ht="20.25" customHeight="1">
      <c r="A1" s="274" t="s">
        <v>557</v>
      </c>
      <c r="B1" s="275"/>
      <c r="C1" s="276" t="s">
        <v>417</v>
      </c>
      <c r="D1" s="276" t="s">
        <v>558</v>
      </c>
      <c r="E1" s="278" t="s">
        <v>419</v>
      </c>
      <c r="F1" s="240"/>
      <c r="G1" s="240"/>
      <c r="H1" s="240"/>
      <c r="I1" s="240" t="s">
        <v>275</v>
      </c>
    </row>
    <row r="2" spans="1:9" ht="19.5" customHeight="1">
      <c r="A2" s="274" t="s">
        <v>559</v>
      </c>
      <c r="B2" s="275"/>
      <c r="C2" s="277"/>
      <c r="D2" s="277"/>
      <c r="E2" s="279"/>
      <c r="F2" s="241" t="s">
        <v>191</v>
      </c>
      <c r="G2" s="241" t="s">
        <v>276</v>
      </c>
      <c r="H2" s="241" t="s">
        <v>560</v>
      </c>
      <c r="I2" s="241"/>
    </row>
    <row r="3" spans="1:9" ht="12.75">
      <c r="A3" s="242"/>
      <c r="B3" s="243" t="s">
        <v>611</v>
      </c>
      <c r="C3" s="277"/>
      <c r="D3" s="277"/>
      <c r="E3" s="279"/>
      <c r="F3" s="241" t="s">
        <v>198</v>
      </c>
      <c r="G3" s="241" t="s">
        <v>198</v>
      </c>
      <c r="H3" s="241" t="s">
        <v>198</v>
      </c>
      <c r="I3" s="241"/>
    </row>
    <row r="4" spans="1:9" ht="12.75">
      <c r="A4" s="244" t="s">
        <v>280</v>
      </c>
      <c r="B4" s="245" t="s">
        <v>281</v>
      </c>
      <c r="C4" s="246"/>
      <c r="D4" s="246"/>
      <c r="E4" s="246"/>
      <c r="F4" s="246"/>
      <c r="G4" s="246"/>
      <c r="H4" s="246"/>
      <c r="I4" s="247"/>
    </row>
    <row r="5" spans="1:9" ht="12.75">
      <c r="A5" s="244" t="s">
        <v>282</v>
      </c>
      <c r="B5" s="245" t="s">
        <v>561</v>
      </c>
      <c r="C5" s="246"/>
      <c r="D5" s="246"/>
      <c r="E5" s="246"/>
      <c r="F5" s="246"/>
      <c r="G5" s="246"/>
      <c r="H5" s="246"/>
      <c r="I5" s="246"/>
    </row>
    <row r="6" spans="1:9" ht="25.5">
      <c r="A6" s="244" t="s">
        <v>284</v>
      </c>
      <c r="B6" s="245" t="s">
        <v>562</v>
      </c>
      <c r="C6" s="248"/>
      <c r="D6" s="246"/>
      <c r="E6" s="246"/>
      <c r="F6" s="246"/>
      <c r="G6" s="246"/>
      <c r="H6" s="246"/>
      <c r="I6" s="246"/>
    </row>
    <row r="7" spans="1:9" ht="12.75">
      <c r="A7" s="244" t="s">
        <v>286</v>
      </c>
      <c r="B7" s="245" t="s">
        <v>287</v>
      </c>
      <c r="C7" s="246"/>
      <c r="D7" s="246"/>
      <c r="E7" s="246"/>
      <c r="F7" s="246"/>
      <c r="G7" s="246"/>
      <c r="H7" s="246"/>
      <c r="I7" s="246"/>
    </row>
    <row r="8" spans="1:9" ht="12.75">
      <c r="A8" s="244" t="s">
        <v>288</v>
      </c>
      <c r="B8" s="245" t="s">
        <v>289</v>
      </c>
      <c r="C8" s="246"/>
      <c r="D8" s="246"/>
      <c r="E8" s="246"/>
      <c r="F8" s="246"/>
      <c r="G8" s="246"/>
      <c r="H8" s="246"/>
      <c r="I8" s="246"/>
    </row>
    <row r="9" spans="1:9" ht="12.75">
      <c r="A9" s="244" t="s">
        <v>290</v>
      </c>
      <c r="B9" s="245" t="s">
        <v>563</v>
      </c>
      <c r="C9" s="246"/>
      <c r="D9" s="246"/>
      <c r="E9" s="246"/>
      <c r="F9" s="246"/>
      <c r="G9" s="246"/>
      <c r="H9" s="246"/>
      <c r="I9" s="246"/>
    </row>
    <row r="10" spans="1:9" ht="12.75">
      <c r="A10" s="249" t="s">
        <v>292</v>
      </c>
      <c r="B10" s="250" t="s">
        <v>293</v>
      </c>
      <c r="C10" s="246"/>
      <c r="D10" s="246"/>
      <c r="E10" s="246"/>
      <c r="F10" s="246"/>
      <c r="G10" s="246"/>
      <c r="H10" s="246"/>
      <c r="I10" s="246"/>
    </row>
    <row r="11" spans="1:9" ht="12.75">
      <c r="A11" s="244" t="s">
        <v>294</v>
      </c>
      <c r="B11" s="245" t="s">
        <v>295</v>
      </c>
      <c r="C11" s="246"/>
      <c r="D11" s="246"/>
      <c r="E11" s="246"/>
      <c r="F11" s="246"/>
      <c r="G11" s="246"/>
      <c r="H11" s="246"/>
      <c r="I11" s="246"/>
    </row>
    <row r="12" spans="1:9" ht="25.5">
      <c r="A12" s="244" t="s">
        <v>296</v>
      </c>
      <c r="B12" s="245" t="s">
        <v>564</v>
      </c>
      <c r="C12" s="246"/>
      <c r="D12" s="246"/>
      <c r="E12" s="246"/>
      <c r="F12" s="246"/>
      <c r="G12" s="246"/>
      <c r="H12" s="246"/>
      <c r="I12" s="246"/>
    </row>
    <row r="13" spans="1:9" ht="25.5">
      <c r="A13" s="244" t="s">
        <v>298</v>
      </c>
      <c r="B13" s="245" t="s">
        <v>565</v>
      </c>
      <c r="C13" s="246"/>
      <c r="D13" s="246"/>
      <c r="E13" s="246"/>
      <c r="F13" s="246"/>
      <c r="G13" s="246"/>
      <c r="H13" s="246"/>
      <c r="I13" s="246"/>
    </row>
    <row r="14" spans="1:9" ht="25.5">
      <c r="A14" s="244" t="s">
        <v>300</v>
      </c>
      <c r="B14" s="245" t="s">
        <v>566</v>
      </c>
      <c r="C14" s="246"/>
      <c r="D14" s="246"/>
      <c r="E14" s="246"/>
      <c r="F14" s="246"/>
      <c r="G14" s="246"/>
      <c r="H14" s="246"/>
      <c r="I14" s="246"/>
    </row>
    <row r="15" spans="1:9" ht="12.75">
      <c r="A15" s="244" t="s">
        <v>302</v>
      </c>
      <c r="B15" s="245" t="s">
        <v>567</v>
      </c>
      <c r="C15" s="246"/>
      <c r="D15" s="246">
        <v>2513632</v>
      </c>
      <c r="E15" s="246">
        <v>3397726</v>
      </c>
      <c r="F15" s="246">
        <v>3397726</v>
      </c>
      <c r="G15" s="246"/>
      <c r="H15" s="246"/>
      <c r="I15" s="247">
        <f>E15/D15*100</f>
        <v>135.17197425876182</v>
      </c>
    </row>
    <row r="16" spans="1:9" ht="12.75">
      <c r="A16" s="249" t="s">
        <v>304</v>
      </c>
      <c r="B16" s="250" t="s">
        <v>37</v>
      </c>
      <c r="C16" s="246"/>
      <c r="D16" s="246">
        <f>SUM(D15)</f>
        <v>2513632</v>
      </c>
      <c r="E16" s="246">
        <f>SUM(E15)</f>
        <v>3397726</v>
      </c>
      <c r="F16" s="246">
        <f>SUM(F15)</f>
        <v>3397726</v>
      </c>
      <c r="G16" s="246"/>
      <c r="H16" s="246"/>
      <c r="I16" s="247">
        <f>SUM(I15)</f>
        <v>135.17197425876182</v>
      </c>
    </row>
    <row r="17" spans="1:9" ht="12.75">
      <c r="A17" s="244" t="s">
        <v>305</v>
      </c>
      <c r="B17" s="245" t="s">
        <v>306</v>
      </c>
      <c r="C17" s="246"/>
      <c r="D17" s="246"/>
      <c r="E17" s="246"/>
      <c r="F17" s="246"/>
      <c r="G17" s="246"/>
      <c r="H17" s="246"/>
      <c r="I17" s="246"/>
    </row>
    <row r="18" spans="1:9" ht="25.5">
      <c r="A18" s="244" t="s">
        <v>307</v>
      </c>
      <c r="B18" s="245" t="s">
        <v>568</v>
      </c>
      <c r="C18" s="246"/>
      <c r="D18" s="246"/>
      <c r="E18" s="246"/>
      <c r="F18" s="246"/>
      <c r="G18" s="246"/>
      <c r="H18" s="246"/>
      <c r="I18" s="246"/>
    </row>
    <row r="19" spans="1:9" ht="25.5">
      <c r="A19" s="244" t="s">
        <v>309</v>
      </c>
      <c r="B19" s="245" t="s">
        <v>569</v>
      </c>
      <c r="C19" s="246"/>
      <c r="D19" s="246"/>
      <c r="E19" s="246"/>
      <c r="F19" s="246"/>
      <c r="G19" s="246"/>
      <c r="H19" s="246"/>
      <c r="I19" s="246"/>
    </row>
    <row r="20" spans="1:9" ht="25.5">
      <c r="A20" s="244" t="s">
        <v>311</v>
      </c>
      <c r="B20" s="245" t="s">
        <v>570</v>
      </c>
      <c r="C20" s="246"/>
      <c r="D20" s="246"/>
      <c r="E20" s="246"/>
      <c r="F20" s="246"/>
      <c r="G20" s="246"/>
      <c r="H20" s="246"/>
      <c r="I20" s="246"/>
    </row>
    <row r="21" spans="1:9" ht="12.75">
      <c r="A21" s="244" t="s">
        <v>313</v>
      </c>
      <c r="B21" s="245" t="s">
        <v>571</v>
      </c>
      <c r="C21" s="246"/>
      <c r="D21" s="246"/>
      <c r="E21" s="246"/>
      <c r="F21" s="246"/>
      <c r="G21" s="246"/>
      <c r="H21" s="246"/>
      <c r="I21" s="246"/>
    </row>
    <row r="22" spans="1:9" ht="12.75">
      <c r="A22" s="249" t="s">
        <v>315</v>
      </c>
      <c r="B22" s="251" t="s">
        <v>316</v>
      </c>
      <c r="C22" s="246"/>
      <c r="D22" s="246"/>
      <c r="E22" s="246"/>
      <c r="F22" s="246"/>
      <c r="G22" s="246"/>
      <c r="H22" s="246"/>
      <c r="I22" s="246"/>
    </row>
    <row r="23" spans="1:9" ht="12.75">
      <c r="A23" s="244" t="s">
        <v>317</v>
      </c>
      <c r="B23" s="245" t="s">
        <v>318</v>
      </c>
      <c r="C23" s="246"/>
      <c r="D23" s="246"/>
      <c r="E23" s="246"/>
      <c r="F23" s="246"/>
      <c r="G23" s="246"/>
      <c r="H23" s="246"/>
      <c r="I23" s="246"/>
    </row>
    <row r="24" spans="1:9" ht="12.75">
      <c r="A24" s="244" t="s">
        <v>319</v>
      </c>
      <c r="B24" s="245" t="s">
        <v>320</v>
      </c>
      <c r="C24" s="246"/>
      <c r="D24" s="246"/>
      <c r="E24" s="246"/>
      <c r="F24" s="246"/>
      <c r="G24" s="246"/>
      <c r="H24" s="246"/>
      <c r="I24" s="246"/>
    </row>
    <row r="25" spans="1:9" ht="12.75">
      <c r="A25" s="249" t="s">
        <v>321</v>
      </c>
      <c r="B25" s="251" t="s">
        <v>322</v>
      </c>
      <c r="C25" s="246"/>
      <c r="D25" s="246"/>
      <c r="E25" s="246"/>
      <c r="F25" s="246"/>
      <c r="G25" s="246"/>
      <c r="H25" s="246"/>
      <c r="I25" s="246"/>
    </row>
    <row r="26" spans="1:9" ht="12.75">
      <c r="A26" s="244" t="s">
        <v>323</v>
      </c>
      <c r="B26" s="252" t="s">
        <v>324</v>
      </c>
      <c r="C26" s="246"/>
      <c r="D26" s="246"/>
      <c r="E26" s="246"/>
      <c r="F26" s="246"/>
      <c r="G26" s="246"/>
      <c r="H26" s="246"/>
      <c r="I26" s="246"/>
    </row>
    <row r="27" spans="1:9" ht="12.75">
      <c r="A27" s="244" t="s">
        <v>325</v>
      </c>
      <c r="B27" s="245" t="s">
        <v>326</v>
      </c>
      <c r="C27" s="246"/>
      <c r="D27" s="246"/>
      <c r="E27" s="246"/>
      <c r="F27" s="246"/>
      <c r="G27" s="246"/>
      <c r="H27" s="246"/>
      <c r="I27" s="246"/>
    </row>
    <row r="28" spans="1:9" ht="12.75">
      <c r="A28" s="244" t="s">
        <v>327</v>
      </c>
      <c r="B28" s="245" t="s">
        <v>328</v>
      </c>
      <c r="C28" s="246"/>
      <c r="D28" s="246"/>
      <c r="E28" s="246"/>
      <c r="F28" s="246"/>
      <c r="G28" s="246"/>
      <c r="H28" s="246"/>
      <c r="I28" s="246"/>
    </row>
    <row r="29" spans="1:9" ht="12.75">
      <c r="A29" s="244" t="s">
        <v>329</v>
      </c>
      <c r="B29" s="252" t="s">
        <v>330</v>
      </c>
      <c r="C29" s="246"/>
      <c r="D29" s="246"/>
      <c r="E29" s="246"/>
      <c r="F29" s="246"/>
      <c r="G29" s="246"/>
      <c r="H29" s="246"/>
      <c r="I29" s="246"/>
    </row>
    <row r="30" spans="1:9" ht="12.75">
      <c r="A30" s="244" t="s">
        <v>331</v>
      </c>
      <c r="B30" s="245" t="s">
        <v>332</v>
      </c>
      <c r="C30" s="246"/>
      <c r="D30" s="246"/>
      <c r="E30" s="246"/>
      <c r="F30" s="246"/>
      <c r="G30" s="246"/>
      <c r="H30" s="246"/>
      <c r="I30" s="246"/>
    </row>
    <row r="31" spans="1:9" ht="12.75">
      <c r="A31" s="244" t="s">
        <v>333</v>
      </c>
      <c r="B31" s="252" t="s">
        <v>334</v>
      </c>
      <c r="C31" s="246"/>
      <c r="D31" s="246"/>
      <c r="E31" s="246"/>
      <c r="F31" s="246"/>
      <c r="G31" s="246"/>
      <c r="H31" s="246"/>
      <c r="I31" s="246"/>
    </row>
    <row r="32" spans="1:9" ht="12.75">
      <c r="A32" s="244" t="s">
        <v>335</v>
      </c>
      <c r="B32" s="245" t="s">
        <v>336</v>
      </c>
      <c r="C32" s="246"/>
      <c r="D32" s="246"/>
      <c r="E32" s="246"/>
      <c r="F32" s="246"/>
      <c r="G32" s="246"/>
      <c r="H32" s="246"/>
      <c r="I32" s="246"/>
    </row>
    <row r="33" spans="1:9" ht="12.75">
      <c r="A33" s="244" t="s">
        <v>337</v>
      </c>
      <c r="B33" s="252" t="s">
        <v>338</v>
      </c>
      <c r="C33" s="246"/>
      <c r="D33" s="246"/>
      <c r="E33" s="246"/>
      <c r="F33" s="246"/>
      <c r="G33" s="246"/>
      <c r="H33" s="246"/>
      <c r="I33" s="246"/>
    </row>
    <row r="34" spans="1:9" ht="12.75">
      <c r="A34" s="249" t="s">
        <v>339</v>
      </c>
      <c r="B34" s="251" t="s">
        <v>340</v>
      </c>
      <c r="C34" s="246"/>
      <c r="D34" s="246"/>
      <c r="E34" s="246"/>
      <c r="F34" s="246"/>
      <c r="G34" s="246"/>
      <c r="H34" s="246"/>
      <c r="I34" s="246"/>
    </row>
    <row r="35" spans="1:9" ht="12.75">
      <c r="A35" s="244" t="s">
        <v>341</v>
      </c>
      <c r="B35" s="245" t="s">
        <v>342</v>
      </c>
      <c r="C35" s="246"/>
      <c r="D35" s="246"/>
      <c r="E35" s="246"/>
      <c r="F35" s="246"/>
      <c r="G35" s="246"/>
      <c r="H35" s="246"/>
      <c r="I35" s="246"/>
    </row>
    <row r="36" spans="1:9" ht="12.75">
      <c r="A36" s="249" t="s">
        <v>343</v>
      </c>
      <c r="B36" s="251" t="s">
        <v>344</v>
      </c>
      <c r="C36" s="246"/>
      <c r="D36" s="246"/>
      <c r="E36" s="246"/>
      <c r="F36" s="246"/>
      <c r="G36" s="246"/>
      <c r="H36" s="246"/>
      <c r="I36" s="246"/>
    </row>
    <row r="37" spans="1:9" ht="12.75">
      <c r="A37" s="244" t="s">
        <v>345</v>
      </c>
      <c r="B37" s="252" t="s">
        <v>346</v>
      </c>
      <c r="C37" s="246"/>
      <c r="D37" s="246"/>
      <c r="E37" s="246"/>
      <c r="F37" s="246"/>
      <c r="G37" s="246"/>
      <c r="H37" s="246"/>
      <c r="I37" s="246"/>
    </row>
    <row r="38" spans="1:9" ht="12.75">
      <c r="A38" s="244" t="s">
        <v>347</v>
      </c>
      <c r="B38" s="245" t="s">
        <v>348</v>
      </c>
      <c r="C38" s="246"/>
      <c r="D38" s="246"/>
      <c r="E38" s="246"/>
      <c r="F38" s="246"/>
      <c r="G38" s="246"/>
      <c r="H38" s="246"/>
      <c r="I38" s="247"/>
    </row>
    <row r="39" spans="1:9" ht="12.75">
      <c r="A39" s="244" t="s">
        <v>349</v>
      </c>
      <c r="B39" s="252" t="s">
        <v>350</v>
      </c>
      <c r="C39" s="246"/>
      <c r="D39" s="246"/>
      <c r="E39" s="246"/>
      <c r="F39" s="246"/>
      <c r="G39" s="246"/>
      <c r="H39" s="246"/>
      <c r="I39" s="246"/>
    </row>
    <row r="40" spans="1:9" ht="12.75">
      <c r="A40" s="244" t="s">
        <v>351</v>
      </c>
      <c r="B40" s="245" t="s">
        <v>352</v>
      </c>
      <c r="C40" s="246"/>
      <c r="D40" s="246"/>
      <c r="E40" s="246">
        <v>87235</v>
      </c>
      <c r="F40" s="246">
        <v>87235</v>
      </c>
      <c r="G40" s="246"/>
      <c r="H40" s="246"/>
      <c r="I40" s="246"/>
    </row>
    <row r="41" spans="1:9" ht="12.75">
      <c r="A41" s="244" t="s">
        <v>353</v>
      </c>
      <c r="B41" s="245" t="s">
        <v>354</v>
      </c>
      <c r="C41" s="246"/>
      <c r="D41" s="246"/>
      <c r="E41" s="246"/>
      <c r="F41" s="246"/>
      <c r="G41" s="246"/>
      <c r="H41" s="246"/>
      <c r="I41" s="246"/>
    </row>
    <row r="42" spans="1:9" ht="12.75">
      <c r="A42" s="244" t="s">
        <v>355</v>
      </c>
      <c r="B42" s="252" t="s">
        <v>356</v>
      </c>
      <c r="C42" s="246"/>
      <c r="D42" s="246"/>
      <c r="E42" s="246"/>
      <c r="F42" s="246"/>
      <c r="G42" s="246"/>
      <c r="H42" s="246"/>
      <c r="I42" s="246"/>
    </row>
    <row r="43" spans="1:9" ht="12.75">
      <c r="A43" s="244" t="s">
        <v>357</v>
      </c>
      <c r="B43" s="245" t="s">
        <v>358</v>
      </c>
      <c r="C43" s="246"/>
      <c r="D43" s="246"/>
      <c r="E43" s="246"/>
      <c r="F43" s="246"/>
      <c r="G43" s="246"/>
      <c r="H43" s="246"/>
      <c r="I43" s="246"/>
    </row>
    <row r="44" spans="1:9" ht="12.75">
      <c r="A44" s="244" t="s">
        <v>359</v>
      </c>
      <c r="B44" s="245" t="s">
        <v>360</v>
      </c>
      <c r="C44" s="246"/>
      <c r="D44" s="246"/>
      <c r="E44" s="246">
        <v>1</v>
      </c>
      <c r="F44" s="246">
        <v>1</v>
      </c>
      <c r="G44" s="246"/>
      <c r="H44" s="246"/>
      <c r="I44" s="246"/>
    </row>
    <row r="45" spans="1:9" ht="12.75">
      <c r="A45" s="244" t="s">
        <v>361</v>
      </c>
      <c r="B45" s="252" t="s">
        <v>362</v>
      </c>
      <c r="C45" s="246"/>
      <c r="D45" s="246"/>
      <c r="E45" s="246"/>
      <c r="F45" s="246"/>
      <c r="G45" s="246"/>
      <c r="H45" s="246"/>
      <c r="I45" s="246"/>
    </row>
    <row r="46" spans="1:9" ht="12.75">
      <c r="A46" s="244" t="s">
        <v>363</v>
      </c>
      <c r="B46" s="253" t="s">
        <v>612</v>
      </c>
      <c r="C46" s="246"/>
      <c r="D46" s="246"/>
      <c r="E46" s="246">
        <v>3411</v>
      </c>
      <c r="F46" s="246">
        <v>3411</v>
      </c>
      <c r="G46" s="246"/>
      <c r="H46" s="246"/>
      <c r="I46" s="247"/>
    </row>
    <row r="47" spans="1:9" ht="12.75">
      <c r="A47" s="249" t="s">
        <v>365</v>
      </c>
      <c r="B47" s="251" t="s">
        <v>366</v>
      </c>
      <c r="C47" s="254"/>
      <c r="D47" s="246"/>
      <c r="E47" s="246">
        <v>90647</v>
      </c>
      <c r="F47" s="246">
        <v>90647</v>
      </c>
      <c r="G47" s="246"/>
      <c r="H47" s="246"/>
      <c r="I47" s="247"/>
    </row>
    <row r="48" spans="1:9" ht="12.75">
      <c r="A48" s="244" t="s">
        <v>367</v>
      </c>
      <c r="B48" s="252" t="s">
        <v>368</v>
      </c>
      <c r="C48" s="246"/>
      <c r="D48" s="246"/>
      <c r="E48" s="246"/>
      <c r="F48" s="246"/>
      <c r="G48" s="246"/>
      <c r="H48" s="246"/>
      <c r="I48" s="246"/>
    </row>
    <row r="49" spans="1:9" ht="12.75">
      <c r="A49" s="244" t="s">
        <v>369</v>
      </c>
      <c r="B49" s="245" t="s">
        <v>370</v>
      </c>
      <c r="C49" s="246"/>
      <c r="D49" s="246"/>
      <c r="E49" s="246"/>
      <c r="F49" s="246"/>
      <c r="G49" s="246"/>
      <c r="H49" s="246"/>
      <c r="I49" s="246"/>
    </row>
    <row r="50" spans="1:9" ht="12.75">
      <c r="A50" s="244" t="s">
        <v>371</v>
      </c>
      <c r="B50" s="252" t="s">
        <v>372</v>
      </c>
      <c r="C50" s="246"/>
      <c r="D50" s="246"/>
      <c r="E50" s="246"/>
      <c r="F50" s="246"/>
      <c r="G50" s="246"/>
      <c r="H50" s="246"/>
      <c r="I50" s="246"/>
    </row>
    <row r="51" spans="1:9" ht="12.75">
      <c r="A51" s="244" t="s">
        <v>373</v>
      </c>
      <c r="B51" s="245" t="s">
        <v>374</v>
      </c>
      <c r="C51" s="246"/>
      <c r="D51" s="246"/>
      <c r="E51" s="246"/>
      <c r="F51" s="246"/>
      <c r="G51" s="246"/>
      <c r="H51" s="246"/>
      <c r="I51" s="246"/>
    </row>
    <row r="52" spans="1:9" ht="12.75">
      <c r="A52" s="244" t="s">
        <v>375</v>
      </c>
      <c r="B52" s="252" t="s">
        <v>376</v>
      </c>
      <c r="C52" s="246"/>
      <c r="D52" s="246"/>
      <c r="E52" s="246"/>
      <c r="F52" s="246"/>
      <c r="G52" s="246"/>
      <c r="H52" s="246"/>
      <c r="I52" s="246"/>
    </row>
    <row r="53" spans="1:9" ht="12.75">
      <c r="A53" s="249" t="s">
        <v>377</v>
      </c>
      <c r="B53" s="251" t="s">
        <v>378</v>
      </c>
      <c r="C53" s="246"/>
      <c r="D53" s="246"/>
      <c r="E53" s="246"/>
      <c r="F53" s="246"/>
      <c r="G53" s="246"/>
      <c r="H53" s="246"/>
      <c r="I53" s="246"/>
    </row>
    <row r="54" spans="1:9" ht="25.5">
      <c r="A54" s="244" t="s">
        <v>379</v>
      </c>
      <c r="B54" s="245" t="s">
        <v>572</v>
      </c>
      <c r="C54" s="246"/>
      <c r="D54" s="246"/>
      <c r="E54" s="246"/>
      <c r="F54" s="246"/>
      <c r="G54" s="246"/>
      <c r="H54" s="246"/>
      <c r="I54" s="246"/>
    </row>
    <row r="55" spans="1:9" ht="25.5">
      <c r="A55" s="244" t="s">
        <v>381</v>
      </c>
      <c r="B55" s="245" t="s">
        <v>573</v>
      </c>
      <c r="C55" s="246"/>
      <c r="D55" s="246"/>
      <c r="E55" s="246"/>
      <c r="F55" s="246"/>
      <c r="G55" s="246"/>
      <c r="H55" s="246"/>
      <c r="I55" s="246"/>
    </row>
    <row r="56" spans="1:9" ht="12.75">
      <c r="A56" s="244" t="s">
        <v>382</v>
      </c>
      <c r="B56" s="252" t="s">
        <v>574</v>
      </c>
      <c r="C56" s="246"/>
      <c r="D56" s="246"/>
      <c r="E56" s="246"/>
      <c r="F56" s="246"/>
      <c r="G56" s="246"/>
      <c r="H56" s="246"/>
      <c r="I56" s="246"/>
    </row>
    <row r="57" spans="1:9" ht="12.75">
      <c r="A57" s="249" t="s">
        <v>383</v>
      </c>
      <c r="B57" s="251" t="s">
        <v>40</v>
      </c>
      <c r="C57" s="246"/>
      <c r="D57" s="246"/>
      <c r="E57" s="246"/>
      <c r="F57" s="246"/>
      <c r="G57" s="246"/>
      <c r="H57" s="246"/>
      <c r="I57" s="246"/>
    </row>
    <row r="58" spans="1:9" ht="25.5">
      <c r="A58" s="244" t="s">
        <v>384</v>
      </c>
      <c r="B58" s="245" t="s">
        <v>575</v>
      </c>
      <c r="C58" s="246"/>
      <c r="D58" s="246"/>
      <c r="E58" s="246"/>
      <c r="F58" s="246"/>
      <c r="G58" s="246"/>
      <c r="H58" s="246"/>
      <c r="I58" s="246"/>
    </row>
    <row r="59" spans="1:9" ht="25.5">
      <c r="A59" s="244" t="s">
        <v>386</v>
      </c>
      <c r="B59" s="245" t="s">
        <v>576</v>
      </c>
      <c r="C59" s="246"/>
      <c r="D59" s="246"/>
      <c r="E59" s="246"/>
      <c r="F59" s="246"/>
      <c r="G59" s="246"/>
      <c r="H59" s="246"/>
      <c r="I59" s="246"/>
    </row>
    <row r="60" spans="1:9" ht="12.75">
      <c r="A60" s="244" t="s">
        <v>388</v>
      </c>
      <c r="B60" s="252" t="s">
        <v>577</v>
      </c>
      <c r="C60" s="246"/>
      <c r="D60" s="246"/>
      <c r="E60" s="246"/>
      <c r="F60" s="246"/>
      <c r="G60" s="246"/>
      <c r="H60" s="246"/>
      <c r="I60" s="246"/>
    </row>
    <row r="61" spans="1:9" ht="12.75">
      <c r="A61" s="249" t="s">
        <v>389</v>
      </c>
      <c r="B61" s="251" t="s">
        <v>390</v>
      </c>
      <c r="C61" s="246"/>
      <c r="D61" s="246"/>
      <c r="E61" s="246"/>
      <c r="F61" s="246"/>
      <c r="G61" s="246"/>
      <c r="H61" s="246"/>
      <c r="I61" s="246"/>
    </row>
    <row r="62" spans="1:9" ht="12.75">
      <c r="A62" s="249" t="s">
        <v>391</v>
      </c>
      <c r="B62" s="250" t="s">
        <v>392</v>
      </c>
      <c r="C62" s="254"/>
      <c r="D62" s="254">
        <v>2513632</v>
      </c>
      <c r="E62" s="254">
        <v>3488373</v>
      </c>
      <c r="F62" s="254">
        <v>3488373</v>
      </c>
      <c r="G62" s="254"/>
      <c r="H62" s="254"/>
      <c r="I62" s="247"/>
    </row>
    <row r="63" spans="1:9" ht="12.75">
      <c r="A63" s="244" t="s">
        <v>280</v>
      </c>
      <c r="B63" s="245" t="s">
        <v>393</v>
      </c>
      <c r="C63" s="246"/>
      <c r="D63" s="246"/>
      <c r="E63" s="246"/>
      <c r="F63" s="246"/>
      <c r="G63" s="246"/>
      <c r="H63" s="246"/>
      <c r="I63" s="246"/>
    </row>
    <row r="64" spans="1:9" ht="12.75">
      <c r="A64" s="244" t="s">
        <v>282</v>
      </c>
      <c r="B64" s="245" t="s">
        <v>394</v>
      </c>
      <c r="C64" s="246"/>
      <c r="D64" s="246"/>
      <c r="E64" s="246"/>
      <c r="F64" s="246"/>
      <c r="G64" s="246"/>
      <c r="H64" s="246"/>
      <c r="I64" s="246"/>
    </row>
    <row r="65" spans="1:9" ht="12.75">
      <c r="A65" s="244" t="s">
        <v>284</v>
      </c>
      <c r="B65" s="245" t="s">
        <v>395</v>
      </c>
      <c r="C65" s="246"/>
      <c r="D65" s="246"/>
      <c r="E65" s="246"/>
      <c r="F65" s="246"/>
      <c r="G65" s="246"/>
      <c r="H65" s="246"/>
      <c r="I65" s="246"/>
    </row>
    <row r="66" spans="1:9" ht="12.75">
      <c r="A66" s="249" t="s">
        <v>286</v>
      </c>
      <c r="B66" s="250" t="s">
        <v>396</v>
      </c>
      <c r="C66" s="246"/>
      <c r="D66" s="246"/>
      <c r="E66" s="246"/>
      <c r="F66" s="246"/>
      <c r="G66" s="246"/>
      <c r="H66" s="246"/>
      <c r="I66" s="246"/>
    </row>
    <row r="67" spans="1:9" ht="12.75">
      <c r="A67" s="244" t="s">
        <v>288</v>
      </c>
      <c r="B67" s="252" t="s">
        <v>397</v>
      </c>
      <c r="C67" s="246"/>
      <c r="D67" s="246"/>
      <c r="E67" s="246"/>
      <c r="F67" s="246"/>
      <c r="G67" s="246"/>
      <c r="H67" s="246"/>
      <c r="I67" s="246"/>
    </row>
    <row r="68" spans="1:9" ht="12.75">
      <c r="A68" s="244" t="s">
        <v>290</v>
      </c>
      <c r="B68" s="245" t="s">
        <v>398</v>
      </c>
      <c r="C68" s="246"/>
      <c r="D68" s="246"/>
      <c r="E68" s="246"/>
      <c r="F68" s="246"/>
      <c r="G68" s="246"/>
      <c r="H68" s="246"/>
      <c r="I68" s="246"/>
    </row>
    <row r="69" spans="1:9" ht="12.75">
      <c r="A69" s="244" t="s">
        <v>292</v>
      </c>
      <c r="B69" s="252" t="s">
        <v>399</v>
      </c>
      <c r="C69" s="246"/>
      <c r="D69" s="246"/>
      <c r="E69" s="246"/>
      <c r="F69" s="246"/>
      <c r="G69" s="246"/>
      <c r="H69" s="246"/>
      <c r="I69" s="246"/>
    </row>
    <row r="70" spans="1:9" ht="12.75">
      <c r="A70" s="244" t="s">
        <v>294</v>
      </c>
      <c r="B70" s="245" t="s">
        <v>400</v>
      </c>
      <c r="C70" s="246"/>
      <c r="D70" s="246"/>
      <c r="E70" s="246"/>
      <c r="F70" s="246"/>
      <c r="G70" s="246"/>
      <c r="H70" s="246"/>
      <c r="I70" s="246"/>
    </row>
    <row r="71" spans="1:9" ht="12.75">
      <c r="A71" s="249" t="s">
        <v>296</v>
      </c>
      <c r="B71" s="250" t="s">
        <v>401</v>
      </c>
      <c r="C71" s="246"/>
      <c r="D71" s="246"/>
      <c r="E71" s="246"/>
      <c r="F71" s="246"/>
      <c r="G71" s="246"/>
      <c r="H71" s="246"/>
      <c r="I71" s="246"/>
    </row>
    <row r="72" spans="1:9" ht="12.75">
      <c r="A72" s="244" t="s">
        <v>298</v>
      </c>
      <c r="B72" s="245" t="s">
        <v>402</v>
      </c>
      <c r="C72" s="246"/>
      <c r="D72" s="246">
        <v>232229</v>
      </c>
      <c r="E72" s="246">
        <v>232229</v>
      </c>
      <c r="F72" s="246">
        <v>232229</v>
      </c>
      <c r="G72" s="246"/>
      <c r="H72" s="246"/>
      <c r="I72" s="247">
        <f>E72/D72*100</f>
        <v>100</v>
      </c>
    </row>
    <row r="73" spans="1:9" ht="12.75">
      <c r="A73" s="244" t="s">
        <v>300</v>
      </c>
      <c r="B73" s="252" t="s">
        <v>403</v>
      </c>
      <c r="C73" s="246"/>
      <c r="D73" s="246"/>
      <c r="E73" s="246"/>
      <c r="F73" s="246"/>
      <c r="G73" s="246"/>
      <c r="H73" s="246"/>
      <c r="I73" s="246"/>
    </row>
    <row r="74" spans="1:9" ht="12.75">
      <c r="A74" s="249" t="s">
        <v>302</v>
      </c>
      <c r="B74" s="251" t="s">
        <v>404</v>
      </c>
      <c r="C74" s="246"/>
      <c r="D74" s="246">
        <v>232229</v>
      </c>
      <c r="E74" s="246">
        <v>232229</v>
      </c>
      <c r="F74" s="246">
        <v>232229</v>
      </c>
      <c r="G74" s="246"/>
      <c r="H74" s="246"/>
      <c r="I74" s="247">
        <f>E74/D74*100</f>
        <v>100</v>
      </c>
    </row>
    <row r="75" spans="1:9" ht="12.75">
      <c r="A75" s="244" t="s">
        <v>304</v>
      </c>
      <c r="B75" s="252" t="s">
        <v>405</v>
      </c>
      <c r="C75" s="246"/>
      <c r="D75" s="246"/>
      <c r="E75" s="246"/>
      <c r="F75" s="246"/>
      <c r="G75" s="246"/>
      <c r="H75" s="246"/>
      <c r="I75" s="246"/>
    </row>
    <row r="76" spans="1:9" ht="12.75">
      <c r="A76" s="244" t="s">
        <v>305</v>
      </c>
      <c r="B76" s="245" t="s">
        <v>406</v>
      </c>
      <c r="C76" s="246"/>
      <c r="D76" s="246"/>
      <c r="E76" s="246"/>
      <c r="F76" s="246"/>
      <c r="G76" s="246"/>
      <c r="H76" s="246"/>
      <c r="I76" s="246"/>
    </row>
    <row r="77" spans="1:9" ht="12.75">
      <c r="A77" s="244" t="s">
        <v>307</v>
      </c>
      <c r="B77" s="252" t="s">
        <v>407</v>
      </c>
      <c r="C77" s="246">
        <v>69896060</v>
      </c>
      <c r="D77" s="246">
        <v>70454356</v>
      </c>
      <c r="E77" s="246">
        <v>68692519</v>
      </c>
      <c r="F77" s="246">
        <v>49030248</v>
      </c>
      <c r="G77" s="246"/>
      <c r="H77" s="246">
        <v>19662271</v>
      </c>
      <c r="I77" s="247">
        <f>E77/D77*100</f>
        <v>97.49932140462685</v>
      </c>
    </row>
    <row r="78" spans="1:9" ht="12.75">
      <c r="A78" s="244" t="s">
        <v>309</v>
      </c>
      <c r="B78" s="245" t="s">
        <v>408</v>
      </c>
      <c r="C78" s="246"/>
      <c r="D78" s="246"/>
      <c r="E78" s="246"/>
      <c r="F78" s="246"/>
      <c r="G78" s="246"/>
      <c r="H78" s="246"/>
      <c r="I78" s="246"/>
    </row>
    <row r="79" spans="1:9" ht="12.75">
      <c r="A79" s="244" t="s">
        <v>311</v>
      </c>
      <c r="B79" s="252" t="s">
        <v>409</v>
      </c>
      <c r="C79" s="246"/>
      <c r="D79" s="246"/>
      <c r="E79" s="246"/>
      <c r="F79" s="246"/>
      <c r="G79" s="246"/>
      <c r="H79" s="246"/>
      <c r="I79" s="246"/>
    </row>
    <row r="80" spans="1:9" ht="12.75">
      <c r="A80" s="249" t="s">
        <v>313</v>
      </c>
      <c r="B80" s="251" t="s">
        <v>410</v>
      </c>
      <c r="C80" s="254">
        <f>C66+C71+C74+C75+C76+C77+C78+C79</f>
        <v>69896060</v>
      </c>
      <c r="D80" s="254">
        <f>D66+D71+D74+D75+D76+D77+D78+D79</f>
        <v>70686585</v>
      </c>
      <c r="E80" s="254">
        <f>E66+E71+E74+E75+E76+E77+E78+E79</f>
        <v>68924748</v>
      </c>
      <c r="F80" s="254">
        <f>F66+F71+F74+F75+F76+F77+F78+F79</f>
        <v>49262477</v>
      </c>
      <c r="G80" s="246"/>
      <c r="H80" s="254">
        <f>H66+H71+H74+H75+H76+H77+H78+H79</f>
        <v>19662271</v>
      </c>
      <c r="I80" s="247">
        <f>E80/D80*100</f>
        <v>97.50753696758727</v>
      </c>
    </row>
    <row r="81" spans="1:9" ht="12.75">
      <c r="A81" s="244" t="s">
        <v>315</v>
      </c>
      <c r="B81" s="252" t="s">
        <v>411</v>
      </c>
      <c r="C81" s="246"/>
      <c r="D81" s="246"/>
      <c r="E81" s="246"/>
      <c r="F81" s="246"/>
      <c r="G81" s="246"/>
      <c r="H81" s="246"/>
      <c r="I81" s="246"/>
    </row>
    <row r="82" spans="1:9" ht="12.75">
      <c r="A82" s="244" t="s">
        <v>317</v>
      </c>
      <c r="B82" s="252" t="s">
        <v>412</v>
      </c>
      <c r="C82" s="246"/>
      <c r="D82" s="246"/>
      <c r="E82" s="246"/>
      <c r="F82" s="246"/>
      <c r="G82" s="246"/>
      <c r="H82" s="246"/>
      <c r="I82" s="246"/>
    </row>
    <row r="83" spans="1:9" ht="12.75">
      <c r="A83" s="244" t="s">
        <v>319</v>
      </c>
      <c r="B83" s="245" t="s">
        <v>413</v>
      </c>
      <c r="C83" s="246"/>
      <c r="D83" s="246"/>
      <c r="E83" s="246"/>
      <c r="F83" s="246"/>
      <c r="G83" s="246"/>
      <c r="H83" s="246"/>
      <c r="I83" s="246"/>
    </row>
    <row r="84" spans="1:9" ht="12.75">
      <c r="A84" s="244" t="s">
        <v>321</v>
      </c>
      <c r="B84" s="252" t="s">
        <v>414</v>
      </c>
      <c r="C84" s="246"/>
      <c r="D84" s="246"/>
      <c r="E84" s="246"/>
      <c r="F84" s="246"/>
      <c r="G84" s="246"/>
      <c r="H84" s="246"/>
      <c r="I84" s="246"/>
    </row>
    <row r="85" spans="1:9" ht="12.75">
      <c r="A85" s="249" t="s">
        <v>323</v>
      </c>
      <c r="B85" s="251" t="s">
        <v>415</v>
      </c>
      <c r="C85" s="246">
        <f>C81+C82+C83+C84</f>
        <v>0</v>
      </c>
      <c r="D85" s="246">
        <f>D81+D82+D83+D84</f>
        <v>0</v>
      </c>
      <c r="E85" s="246">
        <f>E81+E82+E83+E84</f>
        <v>0</v>
      </c>
      <c r="F85" s="246"/>
      <c r="G85" s="246"/>
      <c r="H85" s="246"/>
      <c r="I85" s="246"/>
    </row>
    <row r="86" spans="1:9" ht="12.75">
      <c r="A86" s="244" t="s">
        <v>325</v>
      </c>
      <c r="B86" s="252" t="s">
        <v>416</v>
      </c>
      <c r="C86" s="246"/>
      <c r="D86" s="246"/>
      <c r="E86" s="246"/>
      <c r="F86" s="246"/>
      <c r="G86" s="246"/>
      <c r="H86" s="246"/>
      <c r="I86" s="246"/>
    </row>
    <row r="87" spans="1:9" ht="12.75">
      <c r="A87" s="249" t="s">
        <v>327</v>
      </c>
      <c r="B87" s="251" t="s">
        <v>41</v>
      </c>
      <c r="C87" s="254">
        <f>C80+C85+C86</f>
        <v>69896060</v>
      </c>
      <c r="D87" s="254">
        <f>D80+D85+D86</f>
        <v>70686585</v>
      </c>
      <c r="E87" s="254">
        <f>E80+E85+E86</f>
        <v>68924748</v>
      </c>
      <c r="F87" s="254">
        <f>F80+F85+F86</f>
        <v>49262477</v>
      </c>
      <c r="G87" s="246"/>
      <c r="H87" s="254">
        <f>H80+H85+H86</f>
        <v>19662271</v>
      </c>
      <c r="I87" s="247">
        <f>E87/D87*100</f>
        <v>97.50753696758727</v>
      </c>
    </row>
    <row r="88" spans="1:9" ht="12.75">
      <c r="A88" s="246"/>
      <c r="B88" s="251" t="s">
        <v>66</v>
      </c>
      <c r="C88" s="255">
        <f>C62+C87</f>
        <v>69896060</v>
      </c>
      <c r="D88" s="254">
        <f>D62+D87</f>
        <v>73200217</v>
      </c>
      <c r="E88" s="254">
        <f>E62+E87</f>
        <v>72413121</v>
      </c>
      <c r="F88" s="254">
        <f>F62+F87</f>
        <v>52750850</v>
      </c>
      <c r="G88" s="246"/>
      <c r="H88" s="254">
        <f>H62+H87</f>
        <v>19662271</v>
      </c>
      <c r="I88" s="247">
        <f>E88/D88*100</f>
        <v>98.92473542803842</v>
      </c>
    </row>
  </sheetData>
  <sheetProtection/>
  <mergeCells count="5">
    <mergeCell ref="A1:B1"/>
    <mergeCell ref="C1:C3"/>
    <mergeCell ref="D1:D3"/>
    <mergeCell ref="E1:E3"/>
    <mergeCell ref="A2:B2"/>
  </mergeCells>
  <printOptions/>
  <pageMargins left="0.7" right="0.7" top="0.75" bottom="0.75" header="0.3" footer="0.3"/>
  <pageSetup fitToHeight="2" fitToWidth="1"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38.375" style="0" customWidth="1"/>
    <col min="2" max="2" width="12.875" style="0" customWidth="1"/>
  </cols>
  <sheetData>
    <row r="1" ht="12.75">
      <c r="A1" t="s">
        <v>250</v>
      </c>
    </row>
    <row r="2" ht="15">
      <c r="A2" s="188" t="s">
        <v>251</v>
      </c>
    </row>
    <row r="3" ht="15">
      <c r="A3" s="188" t="s">
        <v>599</v>
      </c>
    </row>
    <row r="5" spans="1:2" ht="12.75">
      <c r="A5" t="s">
        <v>252</v>
      </c>
      <c r="B5" t="s">
        <v>253</v>
      </c>
    </row>
    <row r="7" spans="1:2" ht="12.75">
      <c r="A7" t="s">
        <v>254</v>
      </c>
      <c r="B7">
        <v>1</v>
      </c>
    </row>
    <row r="8" spans="1:2" ht="12.75">
      <c r="A8" t="s">
        <v>255</v>
      </c>
      <c r="B8">
        <v>1</v>
      </c>
    </row>
    <row r="9" spans="1:2" ht="12.75">
      <c r="A9" t="s">
        <v>256</v>
      </c>
      <c r="B9">
        <v>3</v>
      </c>
    </row>
    <row r="10" spans="1:2" ht="12.75">
      <c r="A10" t="s">
        <v>592</v>
      </c>
      <c r="B10">
        <v>1</v>
      </c>
    </row>
    <row r="11" spans="1:2" ht="15">
      <c r="A11" s="188" t="s">
        <v>257</v>
      </c>
      <c r="B11" s="188">
        <v>6</v>
      </c>
    </row>
    <row r="14" ht="15">
      <c r="A14" s="188"/>
    </row>
    <row r="15" ht="15">
      <c r="A15" s="18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A5" sqref="A5"/>
    </sheetView>
  </sheetViews>
  <sheetFormatPr defaultColWidth="9.00390625" defaultRowHeight="12.75"/>
  <sheetData>
    <row r="2" ht="12.75">
      <c r="A2" t="s">
        <v>250</v>
      </c>
    </row>
    <row r="4" spans="1:10" ht="15.75">
      <c r="A4" s="189" t="s">
        <v>258</v>
      </c>
      <c r="B4" s="189"/>
      <c r="C4" s="189"/>
      <c r="D4" s="189"/>
      <c r="E4" s="189"/>
      <c r="F4" s="190"/>
      <c r="G4" s="191"/>
      <c r="H4" s="192"/>
      <c r="I4" s="193"/>
      <c r="J4" s="193"/>
    </row>
    <row r="5" spans="1:10" ht="15.75">
      <c r="A5" s="189" t="s">
        <v>591</v>
      </c>
      <c r="B5" s="189"/>
      <c r="C5" s="189"/>
      <c r="D5" s="189"/>
      <c r="E5" s="189"/>
      <c r="F5" s="190"/>
      <c r="G5" s="191"/>
      <c r="H5" s="192"/>
      <c r="I5" s="193"/>
      <c r="J5" s="193"/>
    </row>
    <row r="6" spans="1:8" ht="15.75">
      <c r="A6" s="189"/>
      <c r="B6" s="189"/>
      <c r="C6" s="189"/>
      <c r="D6" s="189"/>
      <c r="E6" s="189"/>
      <c r="F6" s="190"/>
      <c r="G6" s="194"/>
      <c r="H6" s="195"/>
    </row>
    <row r="7" spans="1:8" ht="15.75">
      <c r="A7" s="195"/>
      <c r="B7" s="195"/>
      <c r="C7" s="195"/>
      <c r="D7" s="196"/>
      <c r="E7" s="195"/>
      <c r="F7" s="195"/>
      <c r="G7" s="195"/>
      <c r="H7" s="195"/>
    </row>
    <row r="8" spans="1:8" ht="15.75">
      <c r="A8" s="195"/>
      <c r="B8" s="195"/>
      <c r="C8" s="195"/>
      <c r="D8" s="196"/>
      <c r="E8" s="195"/>
      <c r="F8" s="195"/>
      <c r="G8" s="195"/>
      <c r="H8" s="195"/>
    </row>
    <row r="9" spans="1:8" ht="15.75">
      <c r="A9" s="195"/>
      <c r="B9" s="195"/>
      <c r="C9" s="195"/>
      <c r="D9" s="195"/>
      <c r="E9" s="195"/>
      <c r="F9" s="195"/>
      <c r="G9" s="195"/>
      <c r="H9" s="195"/>
    </row>
    <row r="10" spans="1:8" ht="15.75">
      <c r="A10" s="195"/>
      <c r="B10" s="195"/>
      <c r="C10" s="195"/>
      <c r="D10" s="195"/>
      <c r="E10" s="195"/>
      <c r="F10" s="195"/>
      <c r="G10" s="195"/>
      <c r="H10" s="195"/>
    </row>
    <row r="11" spans="1:8" ht="15.75">
      <c r="A11" s="195" t="s">
        <v>259</v>
      </c>
      <c r="B11" s="195"/>
      <c r="C11" s="195"/>
      <c r="D11" s="195"/>
      <c r="E11" s="195"/>
      <c r="F11" s="195" t="s">
        <v>260</v>
      </c>
      <c r="G11" s="195"/>
      <c r="H11" s="195"/>
    </row>
    <row r="12" spans="1:8" ht="15.75">
      <c r="A12" s="195"/>
      <c r="B12" s="195"/>
      <c r="C12" s="195"/>
      <c r="D12" s="195"/>
      <c r="E12" s="195"/>
      <c r="F12" s="195"/>
      <c r="G12" s="195"/>
      <c r="H12" s="195"/>
    </row>
    <row r="13" spans="1:8" ht="15.75">
      <c r="A13" s="195" t="s">
        <v>261</v>
      </c>
      <c r="B13" s="195"/>
      <c r="C13" s="195"/>
      <c r="D13" s="195"/>
      <c r="E13" s="195"/>
      <c r="F13" s="195" t="s">
        <v>262</v>
      </c>
      <c r="G13" s="195"/>
      <c r="H13" s="195"/>
    </row>
    <row r="14" spans="1:8" ht="15.75">
      <c r="A14" s="195"/>
      <c r="B14" s="195"/>
      <c r="C14" s="195"/>
      <c r="D14" s="195"/>
      <c r="E14" s="195"/>
      <c r="F14" s="195"/>
      <c r="G14" s="195"/>
      <c r="H14" s="195"/>
    </row>
    <row r="15" spans="1:8" ht="15.75">
      <c r="A15" s="195" t="s">
        <v>263</v>
      </c>
      <c r="B15" s="195"/>
      <c r="C15" s="195"/>
      <c r="D15" s="195"/>
      <c r="E15" s="195"/>
      <c r="F15" s="195" t="s">
        <v>262</v>
      </c>
      <c r="G15" s="195"/>
      <c r="H15" s="195"/>
    </row>
    <row r="16" spans="1:8" ht="15.75">
      <c r="A16" s="195"/>
      <c r="B16" s="195"/>
      <c r="C16" s="195"/>
      <c r="D16" s="195"/>
      <c r="E16" s="195"/>
      <c r="F16" s="195"/>
      <c r="G16" s="195"/>
      <c r="H16" s="195"/>
    </row>
    <row r="17" spans="1:8" ht="15.75">
      <c r="A17" s="194" t="s">
        <v>194</v>
      </c>
      <c r="B17" s="194"/>
      <c r="C17" s="194"/>
      <c r="D17" s="194"/>
      <c r="E17" s="194"/>
      <c r="F17" s="194" t="s">
        <v>264</v>
      </c>
      <c r="G17" s="195"/>
      <c r="H17" s="195"/>
    </row>
    <row r="18" spans="1:8" ht="15.75">
      <c r="A18" s="195"/>
      <c r="B18" s="195"/>
      <c r="C18" s="195"/>
      <c r="D18" s="195"/>
      <c r="E18" s="195"/>
      <c r="F18" s="195"/>
      <c r="G18" s="195"/>
      <c r="H18" s="195"/>
    </row>
    <row r="19" spans="1:8" ht="15.75">
      <c r="A19" s="195"/>
      <c r="B19" s="195"/>
      <c r="C19" s="195"/>
      <c r="D19" s="195"/>
      <c r="E19" s="195"/>
      <c r="F19" s="195"/>
      <c r="G19" s="195"/>
      <c r="H19" s="195"/>
    </row>
    <row r="20" spans="1:8" ht="15.75">
      <c r="A20" s="195"/>
      <c r="B20" s="195"/>
      <c r="C20" s="195"/>
      <c r="D20" s="195"/>
      <c r="E20" s="195"/>
      <c r="F20" s="195"/>
      <c r="G20" s="195"/>
      <c r="H20" s="195"/>
    </row>
    <row r="21" spans="1:8" ht="15.75">
      <c r="A21" s="195"/>
      <c r="B21" s="195"/>
      <c r="C21" s="195"/>
      <c r="D21" s="195"/>
      <c r="E21" s="195"/>
      <c r="F21" s="195"/>
      <c r="G21" s="195"/>
      <c r="H21" s="195"/>
    </row>
    <row r="22" spans="1:8" ht="15.75">
      <c r="A22" s="195"/>
      <c r="B22" s="195"/>
      <c r="C22" s="195"/>
      <c r="D22" s="195"/>
      <c r="E22" s="195"/>
      <c r="F22" s="195"/>
      <c r="G22" s="195"/>
      <c r="H22" s="195"/>
    </row>
    <row r="23" spans="1:8" ht="15.75">
      <c r="A23" s="195"/>
      <c r="B23" s="195"/>
      <c r="C23" s="195"/>
      <c r="D23" s="195"/>
      <c r="E23" s="195"/>
      <c r="F23" s="195"/>
      <c r="G23" s="195"/>
      <c r="H23" s="195"/>
    </row>
    <row r="24" spans="1:8" ht="15.75">
      <c r="A24" s="195"/>
      <c r="B24" s="195"/>
      <c r="C24" s="195"/>
      <c r="D24" s="195"/>
      <c r="E24" s="195"/>
      <c r="F24" s="195"/>
      <c r="G24" s="195"/>
      <c r="H24" s="195"/>
    </row>
    <row r="25" spans="1:8" ht="15.75">
      <c r="A25" s="195"/>
      <c r="B25" s="195"/>
      <c r="C25" s="195"/>
      <c r="D25" s="195"/>
      <c r="E25" s="195"/>
      <c r="F25" s="195"/>
      <c r="G25" s="195"/>
      <c r="H25" s="195"/>
    </row>
    <row r="26" spans="1:8" ht="15.75">
      <c r="A26" s="195"/>
      <c r="B26" s="195"/>
      <c r="C26" s="195"/>
      <c r="D26" s="195"/>
      <c r="E26" s="195"/>
      <c r="F26" s="195"/>
      <c r="G26" s="195"/>
      <c r="H26" s="195"/>
    </row>
    <row r="27" spans="1:8" ht="15.75">
      <c r="A27" s="195"/>
      <c r="B27" s="195"/>
      <c r="C27" s="195"/>
      <c r="D27" s="195"/>
      <c r="E27" s="195"/>
      <c r="F27" s="195"/>
      <c r="G27" s="195"/>
      <c r="H27" s="195"/>
    </row>
    <row r="28" spans="1:8" ht="15.75">
      <c r="A28" s="195"/>
      <c r="B28" s="195"/>
      <c r="C28" s="195"/>
      <c r="D28" s="195"/>
      <c r="E28" s="195"/>
      <c r="F28" s="195"/>
      <c r="G28" s="195"/>
      <c r="H28" s="195"/>
    </row>
    <row r="29" spans="1:8" ht="15.75">
      <c r="A29" s="195"/>
      <c r="B29" s="195"/>
      <c r="C29" s="195"/>
      <c r="D29" s="195"/>
      <c r="E29" s="195"/>
      <c r="F29" s="195"/>
      <c r="G29" s="195"/>
      <c r="H29" s="195"/>
    </row>
    <row r="30" spans="1:8" ht="15.75">
      <c r="A30" s="195"/>
      <c r="B30" s="195"/>
      <c r="C30" s="195"/>
      <c r="D30" s="195"/>
      <c r="E30" s="195"/>
      <c r="F30" s="195"/>
      <c r="G30" s="195"/>
      <c r="H30" s="195"/>
    </row>
    <row r="31" spans="1:8" ht="15.75">
      <c r="A31" s="195"/>
      <c r="B31" s="195"/>
      <c r="C31" s="195"/>
      <c r="D31" s="195"/>
      <c r="E31" s="195"/>
      <c r="F31" s="195"/>
      <c r="G31" s="195"/>
      <c r="H31" s="195"/>
    </row>
    <row r="32" spans="1:8" ht="15.75">
      <c r="A32" s="195"/>
      <c r="B32" s="195"/>
      <c r="C32" s="195"/>
      <c r="D32" s="195"/>
      <c r="E32" s="195"/>
      <c r="F32" s="195"/>
      <c r="G32" s="195"/>
      <c r="H32" s="195"/>
    </row>
    <row r="33" spans="1:8" ht="15.75">
      <c r="A33" s="195"/>
      <c r="B33" s="195"/>
      <c r="C33" s="195"/>
      <c r="D33" s="195"/>
      <c r="E33" s="195"/>
      <c r="F33" s="195"/>
      <c r="G33" s="195"/>
      <c r="H33" s="19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4:J31"/>
  <sheetViews>
    <sheetView zoomScalePageLayoutView="0" workbookViewId="0" topLeftCell="A1">
      <selection activeCell="D6" sqref="D6"/>
    </sheetView>
  </sheetViews>
  <sheetFormatPr defaultColWidth="9.00390625" defaultRowHeight="12.75"/>
  <cols>
    <col min="5" max="5" width="14.875" style="0" customWidth="1"/>
  </cols>
  <sheetData>
    <row r="4" spans="1:10" ht="15.75">
      <c r="A4" s="194" t="s">
        <v>265</v>
      </c>
      <c r="B4" s="194"/>
      <c r="C4" s="191"/>
      <c r="D4" s="191"/>
      <c r="E4" s="191"/>
      <c r="F4" s="191"/>
      <c r="G4" s="191"/>
      <c r="H4" s="192"/>
      <c r="I4" s="192"/>
      <c r="J4" s="192"/>
    </row>
    <row r="5" spans="1:10" ht="15.75">
      <c r="A5" s="194" t="s">
        <v>266</v>
      </c>
      <c r="B5" s="194"/>
      <c r="C5" s="191"/>
      <c r="D5" s="191"/>
      <c r="E5" s="191"/>
      <c r="F5" s="191"/>
      <c r="G5" s="191"/>
      <c r="H5" s="192"/>
      <c r="I5" s="192"/>
      <c r="J5" s="192"/>
    </row>
    <row r="6" spans="1:10" ht="15.75">
      <c r="A6" s="194"/>
      <c r="B6" s="194"/>
      <c r="C6" s="194"/>
      <c r="D6" s="194" t="s">
        <v>590</v>
      </c>
      <c r="E6" s="194"/>
      <c r="F6" s="194"/>
      <c r="G6" s="194"/>
      <c r="H6" s="195"/>
      <c r="I6" s="195"/>
      <c r="J6" s="195"/>
    </row>
    <row r="7" spans="1:10" ht="15.75">
      <c r="A7" s="195" t="s">
        <v>267</v>
      </c>
      <c r="B7" s="195"/>
      <c r="C7" s="195"/>
      <c r="D7" s="195"/>
      <c r="E7" s="195"/>
      <c r="F7" s="195"/>
      <c r="G7" s="195"/>
      <c r="H7" s="195"/>
      <c r="I7" s="195"/>
      <c r="J7" s="195"/>
    </row>
    <row r="8" spans="1:10" ht="15.75">
      <c r="A8" s="195"/>
      <c r="B8" s="195"/>
      <c r="C8" s="195"/>
      <c r="D8" s="195"/>
      <c r="E8" s="195"/>
      <c r="F8" s="195"/>
      <c r="G8" s="195"/>
      <c r="H8" s="195"/>
      <c r="I8" s="195"/>
      <c r="J8" s="195"/>
    </row>
    <row r="9" spans="1:10" ht="15.75">
      <c r="A9" s="195"/>
      <c r="B9" s="195"/>
      <c r="C9" s="195"/>
      <c r="D9" s="195"/>
      <c r="E9" s="195"/>
      <c r="F9" s="195"/>
      <c r="G9" s="195"/>
      <c r="H9" s="195"/>
      <c r="I9" s="195"/>
      <c r="J9" s="195"/>
    </row>
    <row r="10" spans="1:10" ht="15.75">
      <c r="A10" s="195"/>
      <c r="B10" s="195"/>
      <c r="C10" s="195"/>
      <c r="D10" s="195"/>
      <c r="E10" s="195"/>
      <c r="F10" s="195"/>
      <c r="G10" s="195"/>
      <c r="H10" s="195"/>
      <c r="I10" s="195"/>
      <c r="J10" s="195"/>
    </row>
    <row r="11" spans="1:10" ht="15.75">
      <c r="A11" s="195" t="s">
        <v>268</v>
      </c>
      <c r="B11" s="195"/>
      <c r="C11" s="195"/>
      <c r="D11" s="195"/>
      <c r="E11" s="195"/>
      <c r="F11" s="195" t="s">
        <v>588</v>
      </c>
      <c r="G11" s="195"/>
      <c r="H11" s="195"/>
      <c r="I11" s="195"/>
      <c r="J11" s="195"/>
    </row>
    <row r="12" spans="1:10" ht="15.75">
      <c r="A12" s="195"/>
      <c r="B12" s="195"/>
      <c r="C12" s="195"/>
      <c r="D12" s="195"/>
      <c r="E12" s="195"/>
      <c r="F12" s="195"/>
      <c r="G12" s="195"/>
      <c r="H12" s="195"/>
      <c r="I12" s="195"/>
      <c r="J12" s="195"/>
    </row>
    <row r="13" spans="1:10" ht="15.75">
      <c r="A13" s="195" t="s">
        <v>269</v>
      </c>
      <c r="B13" s="195"/>
      <c r="C13" s="195"/>
      <c r="D13" s="195"/>
      <c r="E13" s="195"/>
      <c r="F13" s="195" t="s">
        <v>270</v>
      </c>
      <c r="G13" s="195"/>
      <c r="H13" s="195"/>
      <c r="I13" s="195"/>
      <c r="J13" s="195"/>
    </row>
    <row r="14" spans="1:10" ht="15.75">
      <c r="A14" s="195"/>
      <c r="B14" s="195"/>
      <c r="C14" s="195"/>
      <c r="D14" s="195"/>
      <c r="E14" s="195"/>
      <c r="F14" s="195"/>
      <c r="G14" s="195"/>
      <c r="H14" s="195"/>
      <c r="I14" s="195"/>
      <c r="J14" s="195"/>
    </row>
    <row r="15" spans="1:10" ht="15.75">
      <c r="A15" s="194" t="s">
        <v>194</v>
      </c>
      <c r="B15" s="194"/>
      <c r="C15" s="194"/>
      <c r="D15" s="194"/>
      <c r="E15" s="194"/>
      <c r="F15" s="194" t="s">
        <v>589</v>
      </c>
      <c r="G15" s="195"/>
      <c r="H15" s="195"/>
      <c r="I15" s="195"/>
      <c r="J15" s="195"/>
    </row>
    <row r="16" spans="1:10" ht="15.75">
      <c r="A16" s="195"/>
      <c r="B16" s="195"/>
      <c r="C16" s="195"/>
      <c r="D16" s="195"/>
      <c r="E16" s="195"/>
      <c r="F16" s="195"/>
      <c r="G16" s="195"/>
      <c r="H16" s="195"/>
      <c r="I16" s="195"/>
      <c r="J16" s="195"/>
    </row>
    <row r="17" spans="1:10" ht="15.75">
      <c r="A17" s="195"/>
      <c r="B17" s="195"/>
      <c r="C17" s="194" t="s">
        <v>257</v>
      </c>
      <c r="D17" s="195"/>
      <c r="E17" s="195"/>
      <c r="F17" s="194" t="s">
        <v>589</v>
      </c>
      <c r="G17" s="195"/>
      <c r="H17" s="195"/>
      <c r="I17" s="195"/>
      <c r="J17" s="195"/>
    </row>
    <row r="18" spans="1:10" ht="15.75">
      <c r="A18" s="195"/>
      <c r="B18" s="195"/>
      <c r="C18" s="195"/>
      <c r="D18" s="195"/>
      <c r="E18" s="195"/>
      <c r="F18" s="195"/>
      <c r="G18" s="195"/>
      <c r="H18" s="195"/>
      <c r="I18" s="195"/>
      <c r="J18" s="195"/>
    </row>
    <row r="19" spans="1:10" ht="15.75">
      <c r="A19" s="195"/>
      <c r="B19" s="195"/>
      <c r="C19" s="195"/>
      <c r="D19" s="195"/>
      <c r="E19" s="195"/>
      <c r="F19" s="195"/>
      <c r="G19" s="195"/>
      <c r="H19" s="195"/>
      <c r="I19" s="195"/>
      <c r="J19" s="195"/>
    </row>
    <row r="20" spans="1:10" ht="15.75">
      <c r="A20" s="195"/>
      <c r="B20" s="195"/>
      <c r="C20" s="195"/>
      <c r="G20" s="195"/>
      <c r="H20" s="195"/>
      <c r="I20" s="195"/>
      <c r="J20" s="195"/>
    </row>
    <row r="21" spans="1:10" ht="15.75">
      <c r="A21" s="195"/>
      <c r="B21" s="195"/>
      <c r="C21" s="195"/>
      <c r="D21" s="195"/>
      <c r="E21" s="195"/>
      <c r="F21" s="195"/>
      <c r="G21" s="195"/>
      <c r="H21" s="195"/>
      <c r="I21" s="195"/>
      <c r="J21" s="195"/>
    </row>
    <row r="22" spans="1:10" ht="15.75">
      <c r="A22" s="195"/>
      <c r="B22" s="195"/>
      <c r="C22" s="195"/>
      <c r="D22" s="195"/>
      <c r="E22" s="195"/>
      <c r="F22" s="195"/>
      <c r="G22" s="195"/>
      <c r="H22" s="195"/>
      <c r="I22" s="195"/>
      <c r="J22" s="195"/>
    </row>
    <row r="23" spans="1:10" ht="15.75">
      <c r="A23" s="195"/>
      <c r="B23" s="195"/>
      <c r="C23" s="195"/>
      <c r="D23" s="195"/>
      <c r="E23" s="195"/>
      <c r="F23" s="195"/>
      <c r="G23" s="195"/>
      <c r="H23" s="195"/>
      <c r="I23" s="195"/>
      <c r="J23" s="195"/>
    </row>
    <row r="24" spans="1:10" ht="15.75">
      <c r="A24" s="195"/>
      <c r="B24" s="195"/>
      <c r="C24" s="195"/>
      <c r="D24" s="195"/>
      <c r="E24" s="195"/>
      <c r="F24" s="195"/>
      <c r="G24" s="195"/>
      <c r="H24" s="195"/>
      <c r="I24" s="195"/>
      <c r="J24" s="195"/>
    </row>
    <row r="25" spans="1:10" ht="15.75">
      <c r="A25" s="195"/>
      <c r="B25" s="195"/>
      <c r="C25" s="195"/>
      <c r="D25" s="195"/>
      <c r="E25" s="195"/>
      <c r="F25" s="195"/>
      <c r="G25" s="195"/>
      <c r="H25" s="195"/>
      <c r="I25" s="195"/>
      <c r="J25" s="195"/>
    </row>
    <row r="26" spans="1:10" ht="15.75">
      <c r="A26" s="195"/>
      <c r="B26" s="195"/>
      <c r="C26" s="195"/>
      <c r="D26" s="195"/>
      <c r="E26" s="195"/>
      <c r="F26" s="195"/>
      <c r="G26" s="195"/>
      <c r="H26" s="195"/>
      <c r="I26" s="195"/>
      <c r="J26" s="195"/>
    </row>
    <row r="27" spans="1:10" ht="15.75">
      <c r="A27" s="195"/>
      <c r="B27" s="195"/>
      <c r="C27" s="195"/>
      <c r="D27" s="195"/>
      <c r="E27" s="195"/>
      <c r="F27" s="195"/>
      <c r="G27" s="195"/>
      <c r="H27" s="195"/>
      <c r="I27" s="195"/>
      <c r="J27" s="195"/>
    </row>
    <row r="28" spans="1:10" ht="15.75">
      <c r="A28" s="195"/>
      <c r="B28" s="195"/>
      <c r="C28" s="195"/>
      <c r="D28" s="195"/>
      <c r="E28" s="195"/>
      <c r="F28" s="195"/>
      <c r="G28" s="195"/>
      <c r="H28" s="195"/>
      <c r="I28" s="195"/>
      <c r="J28" s="195"/>
    </row>
    <row r="29" spans="1:10" ht="15.75">
      <c r="A29" s="195"/>
      <c r="B29" s="195"/>
      <c r="C29" s="195"/>
      <c r="D29" s="195"/>
      <c r="E29" s="195"/>
      <c r="F29" s="195"/>
      <c r="G29" s="195"/>
      <c r="H29" s="195"/>
      <c r="I29" s="195"/>
      <c r="J29" s="195"/>
    </row>
    <row r="30" spans="1:10" ht="15.75">
      <c r="A30" s="195"/>
      <c r="B30" s="195"/>
      <c r="C30" s="195"/>
      <c r="D30" s="195"/>
      <c r="E30" s="195"/>
      <c r="F30" s="195"/>
      <c r="G30" s="195"/>
      <c r="H30" s="195"/>
      <c r="I30" s="195"/>
      <c r="J30" s="195"/>
    </row>
    <row r="31" spans="1:10" ht="15.75">
      <c r="A31" s="195"/>
      <c r="B31" s="195"/>
      <c r="C31" s="195"/>
      <c r="D31" s="195"/>
      <c r="E31" s="195"/>
      <c r="F31" s="195"/>
      <c r="G31" s="195"/>
      <c r="H31" s="195"/>
      <c r="I31" s="195"/>
      <c r="J31" s="19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view="pageBreakPreview" zoomScale="60" workbookViewId="0" topLeftCell="B61">
      <selection activeCell="B1" sqref="B1:G88"/>
    </sheetView>
  </sheetViews>
  <sheetFormatPr defaultColWidth="9.00390625" defaultRowHeight="12.75"/>
  <cols>
    <col min="1" max="1" width="0" style="0" hidden="1" customWidth="1"/>
    <col min="2" max="2" width="82.00390625" style="0" customWidth="1"/>
    <col min="3" max="3" width="23.125" style="0" customWidth="1"/>
    <col min="4" max="4" width="20.25390625" style="0" customWidth="1"/>
    <col min="5" max="5" width="17.25390625" style="0" customWidth="1"/>
    <col min="6" max="6" width="15.00390625" style="0" customWidth="1"/>
    <col min="7" max="7" width="16.875" style="0" customWidth="1"/>
  </cols>
  <sheetData>
    <row r="1" spans="1:7" ht="206.25" customHeight="1">
      <c r="A1" s="218" t="s">
        <v>580</v>
      </c>
      <c r="B1" s="271" t="s">
        <v>581</v>
      </c>
      <c r="C1" s="280" t="s">
        <v>417</v>
      </c>
      <c r="D1" s="280" t="s">
        <v>558</v>
      </c>
      <c r="E1" s="282" t="s">
        <v>419</v>
      </c>
      <c r="F1" s="282" t="s">
        <v>275</v>
      </c>
      <c r="G1" s="281" t="s">
        <v>582</v>
      </c>
    </row>
    <row r="2" spans="1:7" ht="22.5">
      <c r="A2" s="219"/>
      <c r="B2" s="271" t="s">
        <v>583</v>
      </c>
      <c r="C2" s="280"/>
      <c r="D2" s="281"/>
      <c r="E2" s="283"/>
      <c r="F2" s="283"/>
      <c r="G2" s="281"/>
    </row>
    <row r="3" spans="1:7" ht="22.5">
      <c r="A3" s="219"/>
      <c r="B3" s="271" t="s">
        <v>615</v>
      </c>
      <c r="C3" s="280"/>
      <c r="D3" s="281"/>
      <c r="E3" s="283"/>
      <c r="F3" s="283"/>
      <c r="G3" s="281"/>
    </row>
    <row r="4" spans="1:7" ht="40.5">
      <c r="A4" s="203" t="s">
        <v>280</v>
      </c>
      <c r="B4" s="205" t="s">
        <v>281</v>
      </c>
      <c r="C4" s="220"/>
      <c r="D4" s="220"/>
      <c r="E4" s="220"/>
      <c r="F4" s="216"/>
      <c r="G4" s="220"/>
    </row>
    <row r="5" spans="1:7" ht="40.5">
      <c r="A5" s="203" t="s">
        <v>282</v>
      </c>
      <c r="B5" s="205" t="s">
        <v>561</v>
      </c>
      <c r="C5" s="220"/>
      <c r="D5" s="220"/>
      <c r="E5" s="220"/>
      <c r="F5" s="216"/>
      <c r="G5" s="220"/>
    </row>
    <row r="6" spans="1:7" ht="40.5">
      <c r="A6" s="203" t="s">
        <v>284</v>
      </c>
      <c r="B6" s="205" t="s">
        <v>562</v>
      </c>
      <c r="C6" s="220"/>
      <c r="D6" s="220"/>
      <c r="E6" s="220"/>
      <c r="F6" s="216"/>
      <c r="G6" s="220"/>
    </row>
    <row r="7" spans="1:7" ht="40.5">
      <c r="A7" s="203" t="s">
        <v>286</v>
      </c>
      <c r="B7" s="205" t="s">
        <v>287</v>
      </c>
      <c r="C7" s="220"/>
      <c r="D7" s="220"/>
      <c r="E7" s="220"/>
      <c r="F7" s="216"/>
      <c r="G7" s="220"/>
    </row>
    <row r="8" spans="1:7" ht="20.25">
      <c r="A8" s="203" t="s">
        <v>288</v>
      </c>
      <c r="B8" s="205" t="s">
        <v>289</v>
      </c>
      <c r="C8" s="220"/>
      <c r="D8" s="220"/>
      <c r="E8" s="220"/>
      <c r="F8" s="216"/>
      <c r="G8" s="220"/>
    </row>
    <row r="9" spans="1:7" ht="20.25">
      <c r="A9" s="203" t="s">
        <v>290</v>
      </c>
      <c r="B9" s="205" t="s">
        <v>563</v>
      </c>
      <c r="C9" s="220"/>
      <c r="D9" s="220"/>
      <c r="E9" s="220"/>
      <c r="F9" s="216"/>
      <c r="G9" s="220"/>
    </row>
    <row r="10" spans="1:7" ht="20.25">
      <c r="A10" s="204" t="s">
        <v>292</v>
      </c>
      <c r="B10" s="210" t="s">
        <v>293</v>
      </c>
      <c r="C10" s="220"/>
      <c r="D10" s="220">
        <f>D4+D5+D6+D7+D8+D9</f>
        <v>0</v>
      </c>
      <c r="E10" s="220">
        <f>E4+E5+E6+E7+E8+E9</f>
        <v>0</v>
      </c>
      <c r="F10" s="216">
        <f>F4+F5+F6+F7+F8+F9</f>
        <v>0</v>
      </c>
      <c r="G10" s="220">
        <f>G4+G5+G6+G7+G8+G9</f>
        <v>0</v>
      </c>
    </row>
    <row r="11" spans="1:7" ht="20.25">
      <c r="A11" s="203" t="s">
        <v>294</v>
      </c>
      <c r="B11" s="205" t="s">
        <v>295</v>
      </c>
      <c r="C11" s="220"/>
      <c r="D11" s="220"/>
      <c r="E11" s="220"/>
      <c r="F11" s="216"/>
      <c r="G11" s="220"/>
    </row>
    <row r="12" spans="1:7" ht="40.5">
      <c r="A12" s="203" t="s">
        <v>296</v>
      </c>
      <c r="B12" s="205" t="s">
        <v>564</v>
      </c>
      <c r="C12" s="220"/>
      <c r="D12" s="220"/>
      <c r="E12" s="220"/>
      <c r="F12" s="216"/>
      <c r="G12" s="220"/>
    </row>
    <row r="13" spans="1:7" ht="40.5">
      <c r="A13" s="203" t="s">
        <v>298</v>
      </c>
      <c r="B13" s="205" t="s">
        <v>565</v>
      </c>
      <c r="C13" s="220"/>
      <c r="D13" s="220"/>
      <c r="E13" s="220"/>
      <c r="F13" s="216"/>
      <c r="G13" s="220"/>
    </row>
    <row r="14" spans="1:7" ht="40.5">
      <c r="A14" s="203" t="s">
        <v>300</v>
      </c>
      <c r="B14" s="205" t="s">
        <v>566</v>
      </c>
      <c r="C14" s="220"/>
      <c r="D14" s="220"/>
      <c r="E14" s="220"/>
      <c r="F14" s="216"/>
      <c r="G14" s="220"/>
    </row>
    <row r="15" spans="1:7" ht="40.5">
      <c r="A15" s="203" t="s">
        <v>302</v>
      </c>
      <c r="B15" s="205" t="s">
        <v>567</v>
      </c>
      <c r="C15" s="220"/>
      <c r="D15" s="220"/>
      <c r="E15" s="220"/>
      <c r="F15" s="216"/>
      <c r="G15" s="220"/>
    </row>
    <row r="16" spans="1:7" ht="20.25">
      <c r="A16" s="204" t="s">
        <v>304</v>
      </c>
      <c r="B16" s="210" t="s">
        <v>37</v>
      </c>
      <c r="C16" s="220"/>
      <c r="D16" s="220">
        <f>SUM(D11:D15)</f>
        <v>0</v>
      </c>
      <c r="E16" s="220">
        <f>SUM(E11:E15)</f>
        <v>0</v>
      </c>
      <c r="F16" s="216">
        <f>SUM(F11:F15)</f>
        <v>0</v>
      </c>
      <c r="G16" s="220">
        <f>SUM(G11:G15)</f>
        <v>0</v>
      </c>
    </row>
    <row r="17" spans="1:7" ht="20.25">
      <c r="A17" s="203" t="s">
        <v>305</v>
      </c>
      <c r="B17" s="205" t="s">
        <v>306</v>
      </c>
      <c r="C17" s="220"/>
      <c r="D17" s="220"/>
      <c r="E17" s="220"/>
      <c r="F17" s="216"/>
      <c r="G17" s="220"/>
    </row>
    <row r="18" spans="1:7" ht="40.5">
      <c r="A18" s="203" t="s">
        <v>307</v>
      </c>
      <c r="B18" s="205" t="s">
        <v>568</v>
      </c>
      <c r="C18" s="220"/>
      <c r="D18" s="220"/>
      <c r="E18" s="220"/>
      <c r="F18" s="216"/>
      <c r="G18" s="220"/>
    </row>
    <row r="19" spans="1:7" ht="40.5">
      <c r="A19" s="203" t="s">
        <v>309</v>
      </c>
      <c r="B19" s="205" t="s">
        <v>569</v>
      </c>
      <c r="C19" s="220"/>
      <c r="D19" s="220"/>
      <c r="E19" s="220"/>
      <c r="F19" s="216"/>
      <c r="G19" s="220"/>
    </row>
    <row r="20" spans="1:7" ht="40.5">
      <c r="A20" s="203" t="s">
        <v>311</v>
      </c>
      <c r="B20" s="205" t="s">
        <v>570</v>
      </c>
      <c r="C20" s="220"/>
      <c r="D20" s="220"/>
      <c r="E20" s="220"/>
      <c r="F20" s="216"/>
      <c r="G20" s="220"/>
    </row>
    <row r="21" spans="1:7" ht="40.5">
      <c r="A21" s="203" t="s">
        <v>313</v>
      </c>
      <c r="B21" s="205" t="s">
        <v>571</v>
      </c>
      <c r="C21" s="220"/>
      <c r="D21" s="220"/>
      <c r="E21" s="220"/>
      <c r="F21" s="216"/>
      <c r="G21" s="220"/>
    </row>
    <row r="22" spans="1:7" ht="40.5">
      <c r="A22" s="204" t="s">
        <v>315</v>
      </c>
      <c r="B22" s="210" t="s">
        <v>316</v>
      </c>
      <c r="C22" s="220"/>
      <c r="D22" s="220">
        <f>SUM(D17:D21)</f>
        <v>0</v>
      </c>
      <c r="E22" s="220">
        <f>SUM(E17:E21)</f>
        <v>0</v>
      </c>
      <c r="F22" s="216">
        <f>SUM(F17:F21)</f>
        <v>0</v>
      </c>
      <c r="G22" s="220">
        <f>SUM(G17:G21)</f>
        <v>0</v>
      </c>
    </row>
    <row r="23" spans="1:7" ht="20.25">
      <c r="A23" s="203" t="s">
        <v>317</v>
      </c>
      <c r="B23" s="205" t="s">
        <v>318</v>
      </c>
      <c r="C23" s="220"/>
      <c r="D23" s="220"/>
      <c r="E23" s="220"/>
      <c r="F23" s="216"/>
      <c r="G23" s="220"/>
    </row>
    <row r="24" spans="1:7" ht="20.25">
      <c r="A24" s="203" t="s">
        <v>319</v>
      </c>
      <c r="B24" s="205" t="s">
        <v>320</v>
      </c>
      <c r="C24" s="220"/>
      <c r="D24" s="220"/>
      <c r="E24" s="220"/>
      <c r="F24" s="216"/>
      <c r="G24" s="220"/>
    </row>
    <row r="25" spans="1:7" ht="20.25">
      <c r="A25" s="204" t="s">
        <v>321</v>
      </c>
      <c r="B25" s="210" t="s">
        <v>322</v>
      </c>
      <c r="C25" s="220"/>
      <c r="D25" s="220">
        <f>D23+D24</f>
        <v>0</v>
      </c>
      <c r="E25" s="220">
        <f>E23+E24</f>
        <v>0</v>
      </c>
      <c r="F25" s="216">
        <f>F23+F24</f>
        <v>0</v>
      </c>
      <c r="G25" s="220">
        <f>G23+G24</f>
        <v>0</v>
      </c>
    </row>
    <row r="26" spans="1:7" ht="20.25">
      <c r="A26" s="203" t="s">
        <v>323</v>
      </c>
      <c r="B26" s="205" t="s">
        <v>324</v>
      </c>
      <c r="C26" s="220"/>
      <c r="D26" s="220"/>
      <c r="E26" s="220"/>
      <c r="F26" s="216"/>
      <c r="G26" s="220"/>
    </row>
    <row r="27" spans="1:7" ht="20.25">
      <c r="A27" s="203" t="s">
        <v>325</v>
      </c>
      <c r="B27" s="205" t="s">
        <v>326</v>
      </c>
      <c r="C27" s="220"/>
      <c r="D27" s="220"/>
      <c r="E27" s="220"/>
      <c r="F27" s="216"/>
      <c r="G27" s="220"/>
    </row>
    <row r="28" spans="1:7" ht="20.25">
      <c r="A28" s="203" t="s">
        <v>327</v>
      </c>
      <c r="B28" s="205" t="s">
        <v>328</v>
      </c>
      <c r="C28" s="220"/>
      <c r="D28" s="220"/>
      <c r="E28" s="220"/>
      <c r="F28" s="216"/>
      <c r="G28" s="220"/>
    </row>
    <row r="29" spans="1:7" ht="20.25">
      <c r="A29" s="203" t="s">
        <v>329</v>
      </c>
      <c r="B29" s="205" t="s">
        <v>330</v>
      </c>
      <c r="C29" s="220"/>
      <c r="D29" s="220"/>
      <c r="E29" s="220"/>
      <c r="F29" s="216"/>
      <c r="G29" s="220"/>
    </row>
    <row r="30" spans="1:7" ht="20.25">
      <c r="A30" s="203" t="s">
        <v>331</v>
      </c>
      <c r="B30" s="205" t="s">
        <v>332</v>
      </c>
      <c r="C30" s="220"/>
      <c r="D30" s="220"/>
      <c r="E30" s="220"/>
      <c r="F30" s="216"/>
      <c r="G30" s="220"/>
    </row>
    <row r="31" spans="1:7" ht="20.25">
      <c r="A31" s="203" t="s">
        <v>333</v>
      </c>
      <c r="B31" s="205" t="s">
        <v>334</v>
      </c>
      <c r="C31" s="220"/>
      <c r="D31" s="220"/>
      <c r="E31" s="220"/>
      <c r="F31" s="216"/>
      <c r="G31" s="220"/>
    </row>
    <row r="32" spans="1:7" ht="20.25">
      <c r="A32" s="203" t="s">
        <v>335</v>
      </c>
      <c r="B32" s="205" t="s">
        <v>336</v>
      </c>
      <c r="C32" s="220"/>
      <c r="D32" s="220"/>
      <c r="E32" s="220"/>
      <c r="F32" s="216"/>
      <c r="G32" s="220"/>
    </row>
    <row r="33" spans="1:7" ht="20.25">
      <c r="A33" s="203" t="s">
        <v>337</v>
      </c>
      <c r="B33" s="205" t="s">
        <v>338</v>
      </c>
      <c r="C33" s="220"/>
      <c r="D33" s="220"/>
      <c r="E33" s="220"/>
      <c r="F33" s="216"/>
      <c r="G33" s="220"/>
    </row>
    <row r="34" spans="1:7" ht="20.25">
      <c r="A34" s="204" t="s">
        <v>339</v>
      </c>
      <c r="B34" s="210" t="s">
        <v>340</v>
      </c>
      <c r="C34" s="220"/>
      <c r="D34" s="220">
        <f>SUM(D29:D33)</f>
        <v>0</v>
      </c>
      <c r="E34" s="220">
        <f>SUM(E29:E33)</f>
        <v>0</v>
      </c>
      <c r="F34" s="216">
        <f>SUM(F29:F33)</f>
        <v>0</v>
      </c>
      <c r="G34" s="220">
        <f>SUM(G29:G33)</f>
        <v>0</v>
      </c>
    </row>
    <row r="35" spans="1:7" ht="20.25">
      <c r="A35" s="203" t="s">
        <v>341</v>
      </c>
      <c r="B35" s="205" t="s">
        <v>342</v>
      </c>
      <c r="C35" s="220"/>
      <c r="D35" s="220"/>
      <c r="E35" s="220"/>
      <c r="F35" s="216"/>
      <c r="G35" s="220"/>
    </row>
    <row r="36" spans="1:7" ht="20.25">
      <c r="A36" s="204" t="s">
        <v>343</v>
      </c>
      <c r="B36" s="210" t="s">
        <v>344</v>
      </c>
      <c r="C36" s="220"/>
      <c r="D36" s="220">
        <f>D25+D26+D27+D28+D34+D35</f>
        <v>0</v>
      </c>
      <c r="E36" s="220">
        <f>E25+E26+E27+E28+E34+E35</f>
        <v>0</v>
      </c>
      <c r="F36" s="216">
        <f>F25+F26+F27+F28+F34+F35</f>
        <v>0</v>
      </c>
      <c r="G36" s="220">
        <f>G25+G26+G27+G28+G34+G35</f>
        <v>0</v>
      </c>
    </row>
    <row r="37" spans="1:7" ht="20.25">
      <c r="A37" s="203" t="s">
        <v>345</v>
      </c>
      <c r="B37" s="205" t="s">
        <v>346</v>
      </c>
      <c r="C37" s="220"/>
      <c r="D37" s="220"/>
      <c r="E37" s="220"/>
      <c r="F37" s="216"/>
      <c r="G37" s="220"/>
    </row>
    <row r="38" spans="1:7" ht="20.25">
      <c r="A38" s="203" t="s">
        <v>347</v>
      </c>
      <c r="B38" s="205" t="s">
        <v>348</v>
      </c>
      <c r="C38" s="220">
        <v>3210000</v>
      </c>
      <c r="D38" s="220">
        <v>3210000</v>
      </c>
      <c r="E38" s="220">
        <v>3230647</v>
      </c>
      <c r="F38" s="208">
        <f>E38/D38*100</f>
        <v>100.64320872274143</v>
      </c>
      <c r="G38" s="220">
        <v>3230647</v>
      </c>
    </row>
    <row r="39" spans="1:7" ht="20.25">
      <c r="A39" s="203" t="s">
        <v>349</v>
      </c>
      <c r="B39" s="205" t="s">
        <v>350</v>
      </c>
      <c r="C39" s="220"/>
      <c r="D39" s="220"/>
      <c r="E39" s="220"/>
      <c r="F39" s="216"/>
      <c r="G39" s="220"/>
    </row>
    <row r="40" spans="1:7" ht="20.25">
      <c r="A40" s="203" t="s">
        <v>351</v>
      </c>
      <c r="B40" s="205" t="s">
        <v>352</v>
      </c>
      <c r="C40" s="220"/>
      <c r="D40" s="220"/>
      <c r="E40" s="220"/>
      <c r="F40" s="216"/>
      <c r="G40" s="220"/>
    </row>
    <row r="41" spans="1:7" ht="20.25">
      <c r="A41" s="203" t="s">
        <v>353</v>
      </c>
      <c r="B41" s="205" t="s">
        <v>354</v>
      </c>
      <c r="C41" s="220">
        <v>3364000</v>
      </c>
      <c r="D41" s="220">
        <v>3364000</v>
      </c>
      <c r="E41" s="220">
        <v>3407557</v>
      </c>
      <c r="F41" s="208">
        <f>E41/D41*100</f>
        <v>101.29479785969085</v>
      </c>
      <c r="G41" s="220">
        <v>3407557</v>
      </c>
    </row>
    <row r="42" spans="1:7" ht="20.25">
      <c r="A42" s="203" t="s">
        <v>355</v>
      </c>
      <c r="B42" s="205" t="s">
        <v>356</v>
      </c>
      <c r="C42" s="220">
        <v>1774000</v>
      </c>
      <c r="D42" s="220">
        <v>1774000</v>
      </c>
      <c r="E42" s="220">
        <v>1793002</v>
      </c>
      <c r="F42" s="208">
        <f>E42/D42*100</f>
        <v>101.07113866967306</v>
      </c>
      <c r="G42" s="220">
        <v>1793002</v>
      </c>
    </row>
    <row r="43" spans="1:7" ht="20.25">
      <c r="A43" s="203" t="s">
        <v>357</v>
      </c>
      <c r="B43" s="205" t="s">
        <v>358</v>
      </c>
      <c r="C43" s="169"/>
      <c r="D43" s="169"/>
      <c r="E43" s="220">
        <v>0</v>
      </c>
      <c r="F43" s="208"/>
      <c r="G43" s="220">
        <v>0</v>
      </c>
    </row>
    <row r="44" spans="1:7" ht="20.25">
      <c r="A44" s="203" t="s">
        <v>359</v>
      </c>
      <c r="B44" s="205" t="s">
        <v>360</v>
      </c>
      <c r="C44" s="220"/>
      <c r="D44" s="220"/>
      <c r="E44" s="220">
        <v>2</v>
      </c>
      <c r="F44" s="216"/>
      <c r="G44" s="220">
        <v>2</v>
      </c>
    </row>
    <row r="45" spans="1:7" ht="20.25">
      <c r="A45" s="203" t="s">
        <v>361</v>
      </c>
      <c r="B45" s="205" t="s">
        <v>362</v>
      </c>
      <c r="C45" s="220"/>
      <c r="D45" s="220"/>
      <c r="E45" s="220"/>
      <c r="F45" s="216"/>
      <c r="G45" s="220"/>
    </row>
    <row r="46" spans="1:7" ht="20.25">
      <c r="A46" s="203" t="s">
        <v>363</v>
      </c>
      <c r="B46" s="205" t="s">
        <v>364</v>
      </c>
      <c r="C46" s="220"/>
      <c r="D46" s="220"/>
      <c r="E46" s="220">
        <v>2522</v>
      </c>
      <c r="F46" s="216"/>
      <c r="G46" s="220">
        <v>2522</v>
      </c>
    </row>
    <row r="47" spans="1:7" ht="20.25">
      <c r="A47" s="204" t="s">
        <v>365</v>
      </c>
      <c r="B47" s="210" t="s">
        <v>366</v>
      </c>
      <c r="C47" s="221">
        <f>SUM(C38:C46)</f>
        <v>8348000</v>
      </c>
      <c r="D47" s="221">
        <f>SUM(D37:D46)</f>
        <v>8348000</v>
      </c>
      <c r="E47" s="221">
        <f>SUM(E37:E46)</f>
        <v>8433730</v>
      </c>
      <c r="F47" s="212">
        <f>E47/D47*100</f>
        <v>101.02695256348827</v>
      </c>
      <c r="G47" s="221">
        <f>SUM(G37:G46)</f>
        <v>8433730</v>
      </c>
    </row>
    <row r="48" spans="1:7" ht="20.25">
      <c r="A48" s="203" t="s">
        <v>367</v>
      </c>
      <c r="B48" s="205" t="s">
        <v>368</v>
      </c>
      <c r="C48" s="220"/>
      <c r="D48" s="220"/>
      <c r="E48" s="220"/>
      <c r="F48" s="216"/>
      <c r="G48" s="220"/>
    </row>
    <row r="49" spans="1:7" ht="20.25">
      <c r="A49" s="203" t="s">
        <v>369</v>
      </c>
      <c r="B49" s="205" t="s">
        <v>370</v>
      </c>
      <c r="C49" s="220"/>
      <c r="D49" s="220"/>
      <c r="E49" s="220"/>
      <c r="F49" s="216"/>
      <c r="G49" s="220"/>
    </row>
    <row r="50" spans="1:7" ht="20.25">
      <c r="A50" s="203" t="s">
        <v>371</v>
      </c>
      <c r="B50" s="205" t="s">
        <v>372</v>
      </c>
      <c r="C50" s="220"/>
      <c r="D50" s="220"/>
      <c r="E50" s="220"/>
      <c r="F50" s="216"/>
      <c r="G50" s="220"/>
    </row>
    <row r="51" spans="1:7" ht="20.25">
      <c r="A51" s="203" t="s">
        <v>373</v>
      </c>
      <c r="B51" s="205" t="s">
        <v>374</v>
      </c>
      <c r="C51" s="220"/>
      <c r="D51" s="220"/>
      <c r="E51" s="220"/>
      <c r="F51" s="216"/>
      <c r="G51" s="220"/>
    </row>
    <row r="52" spans="1:7" ht="20.25">
      <c r="A52" s="203" t="s">
        <v>375</v>
      </c>
      <c r="B52" s="205" t="s">
        <v>376</v>
      </c>
      <c r="C52" s="220"/>
      <c r="D52" s="220"/>
      <c r="E52" s="220"/>
      <c r="F52" s="216"/>
      <c r="G52" s="220"/>
    </row>
    <row r="53" spans="1:7" ht="20.25">
      <c r="A53" s="204" t="s">
        <v>377</v>
      </c>
      <c r="B53" s="210" t="s">
        <v>378</v>
      </c>
      <c r="C53" s="220"/>
      <c r="D53" s="220">
        <f>SUM(D48:D52)</f>
        <v>0</v>
      </c>
      <c r="E53" s="220">
        <f>SUM(E48:E52)</f>
        <v>0</v>
      </c>
      <c r="F53" s="216">
        <f>SUM(F48:F52)</f>
        <v>0</v>
      </c>
      <c r="G53" s="220">
        <f>SUM(G48:G52)</f>
        <v>0</v>
      </c>
    </row>
    <row r="54" spans="1:7" ht="40.5">
      <c r="A54" s="203" t="s">
        <v>379</v>
      </c>
      <c r="B54" s="205" t="s">
        <v>572</v>
      </c>
      <c r="C54" s="220"/>
      <c r="D54" s="220"/>
      <c r="E54" s="220"/>
      <c r="F54" s="216"/>
      <c r="G54" s="220"/>
    </row>
    <row r="55" spans="1:7" ht="40.5">
      <c r="A55" s="203" t="s">
        <v>381</v>
      </c>
      <c r="B55" s="205" t="s">
        <v>573</v>
      </c>
      <c r="C55" s="220"/>
      <c r="D55" s="220"/>
      <c r="E55" s="220"/>
      <c r="F55" s="216"/>
      <c r="G55" s="220"/>
    </row>
    <row r="56" spans="1:7" ht="20.25">
      <c r="A56" s="203" t="s">
        <v>382</v>
      </c>
      <c r="B56" s="205" t="s">
        <v>574</v>
      </c>
      <c r="C56" s="220"/>
      <c r="D56" s="220"/>
      <c r="E56" s="220">
        <v>0</v>
      </c>
      <c r="F56" s="216"/>
      <c r="G56" s="220"/>
    </row>
    <row r="57" spans="1:7" ht="20.25">
      <c r="A57" s="204" t="s">
        <v>383</v>
      </c>
      <c r="B57" s="210" t="s">
        <v>40</v>
      </c>
      <c r="C57" s="221"/>
      <c r="D57" s="221">
        <f>D54+D55+D56</f>
        <v>0</v>
      </c>
      <c r="E57" s="221">
        <f>E54+E55+E56</f>
        <v>0</v>
      </c>
      <c r="F57" s="217">
        <f>F54+F55+F56</f>
        <v>0</v>
      </c>
      <c r="G57" s="221">
        <f>G54+G55+G56</f>
        <v>0</v>
      </c>
    </row>
    <row r="58" spans="1:7" ht="40.5">
      <c r="A58" s="203" t="s">
        <v>384</v>
      </c>
      <c r="B58" s="205" t="s">
        <v>575</v>
      </c>
      <c r="C58" s="220"/>
      <c r="D58" s="220"/>
      <c r="E58" s="220"/>
      <c r="F58" s="216"/>
      <c r="G58" s="220"/>
    </row>
    <row r="59" spans="1:7" ht="40.5">
      <c r="A59" s="203" t="s">
        <v>386</v>
      </c>
      <c r="B59" s="205" t="s">
        <v>576</v>
      </c>
      <c r="C59" s="220"/>
      <c r="D59" s="220"/>
      <c r="E59" s="220"/>
      <c r="F59" s="216"/>
      <c r="G59" s="220"/>
    </row>
    <row r="60" spans="1:7" ht="20.25">
      <c r="A60" s="203" t="s">
        <v>388</v>
      </c>
      <c r="B60" s="205" t="s">
        <v>577</v>
      </c>
      <c r="C60" s="220"/>
      <c r="D60" s="220"/>
      <c r="E60" s="220"/>
      <c r="F60" s="216"/>
      <c r="G60" s="220"/>
    </row>
    <row r="61" spans="1:7" ht="20.25">
      <c r="A61" s="204" t="s">
        <v>389</v>
      </c>
      <c r="B61" s="210" t="s">
        <v>390</v>
      </c>
      <c r="C61" s="220"/>
      <c r="D61" s="220">
        <f>D58+D59+D60</f>
        <v>0</v>
      </c>
      <c r="E61" s="220">
        <f>E58+E59+E60</f>
        <v>0</v>
      </c>
      <c r="F61" s="216">
        <f>F58+F59+F60</f>
        <v>0</v>
      </c>
      <c r="G61" s="220">
        <f>G58+G59+G60</f>
        <v>0</v>
      </c>
    </row>
    <row r="62" spans="1:7" ht="20.25">
      <c r="A62" s="204" t="s">
        <v>391</v>
      </c>
      <c r="B62" s="210" t="s">
        <v>392</v>
      </c>
      <c r="C62" s="221">
        <f>SUM(C47)</f>
        <v>8348000</v>
      </c>
      <c r="D62" s="221">
        <f>D16+D22+D36+D47+D53+D57+D61</f>
        <v>8348000</v>
      </c>
      <c r="E62" s="221">
        <f>E16+E22+E36+E47+E53+E57+E61</f>
        <v>8433730</v>
      </c>
      <c r="F62" s="212">
        <f>E62/D62*100</f>
        <v>101.02695256348827</v>
      </c>
      <c r="G62" s="221">
        <f>G16+G22+G36+G47+G53+G57+G61</f>
        <v>8433730</v>
      </c>
    </row>
    <row r="63" spans="1:7" ht="20.25">
      <c r="A63" s="203" t="s">
        <v>280</v>
      </c>
      <c r="B63" s="205" t="s">
        <v>393</v>
      </c>
      <c r="C63" s="220"/>
      <c r="D63" s="220"/>
      <c r="E63" s="220"/>
      <c r="F63" s="216"/>
      <c r="G63" s="220"/>
    </row>
    <row r="64" spans="1:7" ht="40.5">
      <c r="A64" s="203" t="s">
        <v>282</v>
      </c>
      <c r="B64" s="205" t="s">
        <v>394</v>
      </c>
      <c r="C64" s="220"/>
      <c r="D64" s="220"/>
      <c r="E64" s="220"/>
      <c r="F64" s="216"/>
      <c r="G64" s="220"/>
    </row>
    <row r="65" spans="1:7" ht="20.25">
      <c r="A65" s="203" t="s">
        <v>284</v>
      </c>
      <c r="B65" s="205" t="s">
        <v>395</v>
      </c>
      <c r="C65" s="220"/>
      <c r="D65" s="220"/>
      <c r="E65" s="220"/>
      <c r="F65" s="216"/>
      <c r="G65" s="220"/>
    </row>
    <row r="66" spans="1:7" ht="20.25">
      <c r="A66" s="204" t="s">
        <v>286</v>
      </c>
      <c r="B66" s="210" t="s">
        <v>396</v>
      </c>
      <c r="C66" s="220"/>
      <c r="D66" s="220">
        <f>D63+D64+D65</f>
        <v>0</v>
      </c>
      <c r="E66" s="220">
        <f>E63+E64+E65</f>
        <v>0</v>
      </c>
      <c r="F66" s="216">
        <f>F63+F64+F65</f>
        <v>0</v>
      </c>
      <c r="G66" s="220">
        <f>G63+G64+G65</f>
        <v>0</v>
      </c>
    </row>
    <row r="67" spans="1:7" ht="40.5">
      <c r="A67" s="203" t="s">
        <v>288</v>
      </c>
      <c r="B67" s="205" t="s">
        <v>397</v>
      </c>
      <c r="C67" s="220"/>
      <c r="D67" s="220"/>
      <c r="E67" s="220"/>
      <c r="F67" s="216"/>
      <c r="G67" s="220"/>
    </row>
    <row r="68" spans="1:7" ht="20.25">
      <c r="A68" s="203" t="s">
        <v>290</v>
      </c>
      <c r="B68" s="205" t="s">
        <v>398</v>
      </c>
      <c r="C68" s="220"/>
      <c r="D68" s="220"/>
      <c r="E68" s="220"/>
      <c r="F68" s="216"/>
      <c r="G68" s="220"/>
    </row>
    <row r="69" spans="1:7" ht="40.5">
      <c r="A69" s="203" t="s">
        <v>292</v>
      </c>
      <c r="B69" s="205" t="s">
        <v>399</v>
      </c>
      <c r="C69" s="220"/>
      <c r="D69" s="220"/>
      <c r="E69" s="220"/>
      <c r="F69" s="216"/>
      <c r="G69" s="220"/>
    </row>
    <row r="70" spans="1:7" ht="20.25">
      <c r="A70" s="203" t="s">
        <v>294</v>
      </c>
      <c r="B70" s="205" t="s">
        <v>400</v>
      </c>
      <c r="C70" s="220"/>
      <c r="D70" s="220"/>
      <c r="E70" s="220"/>
      <c r="F70" s="216"/>
      <c r="G70" s="220"/>
    </row>
    <row r="71" spans="1:7" ht="20.25">
      <c r="A71" s="204" t="s">
        <v>296</v>
      </c>
      <c r="B71" s="210" t="s">
        <v>401</v>
      </c>
      <c r="C71" s="220"/>
      <c r="D71" s="220">
        <f>D67+D68+D69+D70</f>
        <v>0</v>
      </c>
      <c r="E71" s="220">
        <f>E67+E68+E69+E70</f>
        <v>0</v>
      </c>
      <c r="F71" s="216">
        <f>F67+F68+F69+F70</f>
        <v>0</v>
      </c>
      <c r="G71" s="220">
        <f>G67+G68+G69+G70</f>
        <v>0</v>
      </c>
    </row>
    <row r="72" spans="1:7" ht="20.25">
      <c r="A72" s="203" t="s">
        <v>298</v>
      </c>
      <c r="B72" s="205" t="s">
        <v>402</v>
      </c>
      <c r="C72" s="220"/>
      <c r="D72" s="220">
        <v>3039002</v>
      </c>
      <c r="E72" s="220">
        <v>3039002</v>
      </c>
      <c r="F72" s="208">
        <f>E72/D72*100</f>
        <v>100</v>
      </c>
      <c r="G72" s="220">
        <v>3039002</v>
      </c>
    </row>
    <row r="73" spans="1:7" ht="20.25">
      <c r="A73" s="203" t="s">
        <v>300</v>
      </c>
      <c r="B73" s="205" t="s">
        <v>403</v>
      </c>
      <c r="C73" s="220"/>
      <c r="D73" s="220"/>
      <c r="E73" s="220"/>
      <c r="F73" s="216"/>
      <c r="G73" s="220"/>
    </row>
    <row r="74" spans="1:7" ht="20.25">
      <c r="A74" s="204" t="s">
        <v>302</v>
      </c>
      <c r="B74" s="210" t="s">
        <v>404</v>
      </c>
      <c r="C74" s="221"/>
      <c r="D74" s="221">
        <f>D72+D73</f>
        <v>3039002</v>
      </c>
      <c r="E74" s="221">
        <f>E72+E73</f>
        <v>3039002</v>
      </c>
      <c r="F74" s="212">
        <f>E74/D74*100</f>
        <v>100</v>
      </c>
      <c r="G74" s="221">
        <f>G72+G73</f>
        <v>3039002</v>
      </c>
    </row>
    <row r="75" spans="1:7" ht="20.25">
      <c r="A75" s="203" t="s">
        <v>304</v>
      </c>
      <c r="B75" s="205" t="s">
        <v>405</v>
      </c>
      <c r="C75" s="220"/>
      <c r="D75" s="220"/>
      <c r="E75" s="220"/>
      <c r="F75" s="216"/>
      <c r="G75" s="220"/>
    </row>
    <row r="76" spans="1:7" ht="20.25">
      <c r="A76" s="203" t="s">
        <v>305</v>
      </c>
      <c r="B76" s="205" t="s">
        <v>406</v>
      </c>
      <c r="C76" s="220"/>
      <c r="D76" s="220"/>
      <c r="E76" s="220"/>
      <c r="F76" s="216"/>
      <c r="G76" s="220"/>
    </row>
    <row r="77" spans="1:7" ht="20.25">
      <c r="A77" s="203" t="s">
        <v>307</v>
      </c>
      <c r="B77" s="205" t="s">
        <v>407</v>
      </c>
      <c r="C77" s="220">
        <v>59558000</v>
      </c>
      <c r="D77" s="220">
        <v>59558000</v>
      </c>
      <c r="E77" s="220">
        <v>56492040</v>
      </c>
      <c r="F77" s="208">
        <f>E77/D77*100</f>
        <v>94.85214412841265</v>
      </c>
      <c r="G77" s="220">
        <v>56492040</v>
      </c>
    </row>
    <row r="78" spans="1:7" ht="20.25">
      <c r="A78" s="203" t="s">
        <v>309</v>
      </c>
      <c r="B78" s="205" t="s">
        <v>408</v>
      </c>
      <c r="C78" s="220"/>
      <c r="D78" s="220"/>
      <c r="E78" s="220"/>
      <c r="F78" s="216"/>
      <c r="G78" s="220"/>
    </row>
    <row r="79" spans="1:7" ht="20.25">
      <c r="A79" s="203" t="s">
        <v>311</v>
      </c>
      <c r="B79" s="205" t="s">
        <v>409</v>
      </c>
      <c r="C79" s="220"/>
      <c r="D79" s="220"/>
      <c r="E79" s="220"/>
      <c r="F79" s="216"/>
      <c r="G79" s="220"/>
    </row>
    <row r="80" spans="1:7" ht="20.25">
      <c r="A80" s="204" t="s">
        <v>313</v>
      </c>
      <c r="B80" s="210" t="s">
        <v>410</v>
      </c>
      <c r="C80" s="221">
        <f>SUM(C77:C79)</f>
        <v>59558000</v>
      </c>
      <c r="D80" s="221">
        <f>SUM(D77:D79)</f>
        <v>59558000</v>
      </c>
      <c r="E80" s="221">
        <f>SUM(E77:E79)</f>
        <v>56492040</v>
      </c>
      <c r="F80" s="212">
        <f>E80/D80*100</f>
        <v>94.85214412841265</v>
      </c>
      <c r="G80" s="221">
        <f>SUM(G77:G79)</f>
        <v>56492040</v>
      </c>
    </row>
    <row r="81" spans="1:7" ht="40.5">
      <c r="A81" s="203" t="s">
        <v>315</v>
      </c>
      <c r="B81" s="205" t="s">
        <v>411</v>
      </c>
      <c r="C81" s="220"/>
      <c r="D81" s="220"/>
      <c r="E81" s="220"/>
      <c r="F81" s="216"/>
      <c r="G81" s="220"/>
    </row>
    <row r="82" spans="1:7" ht="40.5">
      <c r="A82" s="203" t="s">
        <v>317</v>
      </c>
      <c r="B82" s="205" t="s">
        <v>412</v>
      </c>
      <c r="C82" s="220"/>
      <c r="D82" s="220"/>
      <c r="E82" s="220"/>
      <c r="F82" s="216"/>
      <c r="G82" s="220"/>
    </row>
    <row r="83" spans="1:7" ht="20.25">
      <c r="A83" s="203" t="s">
        <v>319</v>
      </c>
      <c r="B83" s="205" t="s">
        <v>413</v>
      </c>
      <c r="C83" s="220"/>
      <c r="D83" s="220"/>
      <c r="E83" s="220"/>
      <c r="F83" s="216"/>
      <c r="G83" s="220"/>
    </row>
    <row r="84" spans="1:7" ht="20.25">
      <c r="A84" s="203" t="s">
        <v>321</v>
      </c>
      <c r="B84" s="205" t="s">
        <v>414</v>
      </c>
      <c r="C84" s="220"/>
      <c r="D84" s="220"/>
      <c r="E84" s="220"/>
      <c r="F84" s="216"/>
      <c r="G84" s="220"/>
    </row>
    <row r="85" spans="1:7" ht="20.25">
      <c r="A85" s="204" t="s">
        <v>323</v>
      </c>
      <c r="B85" s="210" t="s">
        <v>415</v>
      </c>
      <c r="C85" s="220"/>
      <c r="D85" s="220">
        <f>D81+D82+D83+D84</f>
        <v>0</v>
      </c>
      <c r="E85" s="220">
        <f>E81+E82+E83+E84</f>
        <v>0</v>
      </c>
      <c r="F85" s="216">
        <f>F81+F82+F83+F84</f>
        <v>0</v>
      </c>
      <c r="G85" s="220">
        <f>G81+G82+G83+G84</f>
        <v>0</v>
      </c>
    </row>
    <row r="86" spans="1:7" ht="40.5">
      <c r="A86" s="203" t="s">
        <v>325</v>
      </c>
      <c r="B86" s="205" t="s">
        <v>416</v>
      </c>
      <c r="C86" s="220"/>
      <c r="D86" s="220"/>
      <c r="E86" s="220"/>
      <c r="F86" s="216"/>
      <c r="G86" s="220"/>
    </row>
    <row r="87" spans="1:7" ht="20.25">
      <c r="A87" s="204" t="s">
        <v>327</v>
      </c>
      <c r="B87" s="210" t="s">
        <v>41</v>
      </c>
      <c r="C87" s="221">
        <f>SUM(C80)</f>
        <v>59558000</v>
      </c>
      <c r="D87" s="221">
        <f>SUM(D74,D80)</f>
        <v>62597002</v>
      </c>
      <c r="E87" s="221">
        <f>SUM(E74,E80)</f>
        <v>59531042</v>
      </c>
      <c r="F87" s="212">
        <f>E87/D87*100</f>
        <v>95.10206575068882</v>
      </c>
      <c r="G87" s="221">
        <f>SUM(G74,G80)</f>
        <v>59531042</v>
      </c>
    </row>
    <row r="88" spans="1:7" ht="20.25">
      <c r="A88" s="206"/>
      <c r="B88" s="210" t="s">
        <v>66</v>
      </c>
      <c r="C88" s="221">
        <f>SUM(C62,C87)</f>
        <v>67906000</v>
      </c>
      <c r="D88" s="221">
        <f>SUM(D62,D87)</f>
        <v>70945002</v>
      </c>
      <c r="E88" s="221">
        <f>SUM(E62,E87)</f>
        <v>67964772</v>
      </c>
      <c r="F88" s="212">
        <f>E88/D88*100</f>
        <v>95.79923896541719</v>
      </c>
      <c r="G88" s="221">
        <f>SUM(G62,G87)</f>
        <v>67964772</v>
      </c>
    </row>
  </sheetData>
  <sheetProtection/>
  <mergeCells count="5">
    <mergeCell ref="C1:C3"/>
    <mergeCell ref="D1:D3"/>
    <mergeCell ref="E1:E3"/>
    <mergeCell ref="F1:F3"/>
    <mergeCell ref="G1:G3"/>
  </mergeCells>
  <printOptions/>
  <pageMargins left="0.7" right="0.7" top="0.75" bottom="0.75" header="0.3" footer="0.3"/>
  <pageSetup fitToHeight="2" fitToWidth="1"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view="pageBreakPreview" zoomScale="60" zoomScalePageLayoutView="0" workbookViewId="0" topLeftCell="B61">
      <selection activeCell="B90" sqref="B90"/>
    </sheetView>
  </sheetViews>
  <sheetFormatPr defaultColWidth="9.00390625" defaultRowHeight="12.75"/>
  <cols>
    <col min="1" max="1" width="0" style="0" hidden="1" customWidth="1"/>
    <col min="2" max="2" width="82.00390625" style="0" customWidth="1"/>
    <col min="3" max="3" width="20.625" style="0" customWidth="1"/>
    <col min="4" max="4" width="20.75390625" style="0" customWidth="1"/>
    <col min="5" max="5" width="15.875" style="0" customWidth="1"/>
    <col min="6" max="6" width="10.625" style="0" customWidth="1"/>
    <col min="7" max="7" width="16.75390625" style="0" customWidth="1"/>
  </cols>
  <sheetData>
    <row r="1" spans="1:7" ht="20.25" customHeight="1">
      <c r="A1" s="284" t="s">
        <v>585</v>
      </c>
      <c r="B1" s="285"/>
      <c r="C1" s="280" t="s">
        <v>417</v>
      </c>
      <c r="D1" s="280" t="s">
        <v>558</v>
      </c>
      <c r="E1" s="282" t="s">
        <v>419</v>
      </c>
      <c r="F1" s="282" t="s">
        <v>275</v>
      </c>
      <c r="G1" s="288" t="s">
        <v>582</v>
      </c>
    </row>
    <row r="2" spans="1:7" ht="20.25" customHeight="1">
      <c r="A2" s="284" t="s">
        <v>586</v>
      </c>
      <c r="B2" s="285"/>
      <c r="C2" s="286"/>
      <c r="D2" s="286"/>
      <c r="E2" s="287"/>
      <c r="F2" s="287"/>
      <c r="G2" s="288"/>
    </row>
    <row r="3" spans="1:7" ht="20.25">
      <c r="A3" s="270"/>
      <c r="B3" s="270" t="s">
        <v>614</v>
      </c>
      <c r="C3" s="286"/>
      <c r="D3" s="286"/>
      <c r="E3" s="287"/>
      <c r="F3" s="287"/>
      <c r="G3" s="288"/>
    </row>
    <row r="4" spans="1:7" ht="40.5">
      <c r="A4" s="238" t="s">
        <v>280</v>
      </c>
      <c r="B4" s="205" t="s">
        <v>281</v>
      </c>
      <c r="C4" s="220"/>
      <c r="D4" s="220"/>
      <c r="E4" s="220"/>
      <c r="F4" s="208"/>
      <c r="G4" s="220"/>
    </row>
    <row r="5" spans="1:7" ht="40.5">
      <c r="A5" s="238" t="s">
        <v>282</v>
      </c>
      <c r="B5" s="205" t="s">
        <v>561</v>
      </c>
      <c r="C5" s="220"/>
      <c r="D5" s="220"/>
      <c r="E5" s="220"/>
      <c r="F5" s="216"/>
      <c r="G5" s="220"/>
    </row>
    <row r="6" spans="1:7" ht="40.5">
      <c r="A6" s="238" t="s">
        <v>284</v>
      </c>
      <c r="B6" s="205" t="s">
        <v>562</v>
      </c>
      <c r="C6" s="220"/>
      <c r="D6" s="220"/>
      <c r="E6" s="220"/>
      <c r="F6" s="216"/>
      <c r="G6" s="220"/>
    </row>
    <row r="7" spans="1:7" ht="40.5">
      <c r="A7" s="238" t="s">
        <v>286</v>
      </c>
      <c r="B7" s="205" t="s">
        <v>287</v>
      </c>
      <c r="C7" s="220"/>
      <c r="D7" s="220"/>
      <c r="E7" s="220"/>
      <c r="F7" s="216"/>
      <c r="G7" s="220"/>
    </row>
    <row r="8" spans="1:7" ht="20.25">
      <c r="A8" s="238" t="s">
        <v>288</v>
      </c>
      <c r="B8" s="205" t="s">
        <v>289</v>
      </c>
      <c r="C8" s="220"/>
      <c r="D8" s="220"/>
      <c r="E8" s="220"/>
      <c r="F8" s="216"/>
      <c r="G8" s="220"/>
    </row>
    <row r="9" spans="1:7" ht="20.25">
      <c r="A9" s="238" t="s">
        <v>290</v>
      </c>
      <c r="B9" s="205" t="s">
        <v>563</v>
      </c>
      <c r="C9" s="220"/>
      <c r="D9" s="220"/>
      <c r="E9" s="220"/>
      <c r="F9" s="216"/>
      <c r="G9" s="220"/>
    </row>
    <row r="10" spans="1:7" ht="20.25">
      <c r="A10" s="239" t="s">
        <v>292</v>
      </c>
      <c r="B10" s="210" t="s">
        <v>293</v>
      </c>
      <c r="C10" s="220">
        <f>C4+C5+C6+C7+C8+C9</f>
        <v>0</v>
      </c>
      <c r="D10" s="220">
        <f>D4+D5+D6+D7+D8+D9</f>
        <v>0</v>
      </c>
      <c r="E10" s="220">
        <f>E4+E5+E6+E7+E8+E9</f>
        <v>0</v>
      </c>
      <c r="F10" s="216"/>
      <c r="G10" s="220">
        <f>G4+G5+G6+G7+G8+G9</f>
        <v>0</v>
      </c>
    </row>
    <row r="11" spans="1:7" ht="20.25">
      <c r="A11" s="238" t="s">
        <v>294</v>
      </c>
      <c r="B11" s="205" t="s">
        <v>295</v>
      </c>
      <c r="C11" s="220"/>
      <c r="D11" s="220"/>
      <c r="E11" s="220"/>
      <c r="F11" s="216"/>
      <c r="G11" s="220"/>
    </row>
    <row r="12" spans="1:7" ht="40.5">
      <c r="A12" s="238" t="s">
        <v>296</v>
      </c>
      <c r="B12" s="205" t="s">
        <v>564</v>
      </c>
      <c r="C12" s="220"/>
      <c r="D12" s="220"/>
      <c r="E12" s="220"/>
      <c r="F12" s="216"/>
      <c r="G12" s="220"/>
    </row>
    <row r="13" spans="1:7" ht="40.5">
      <c r="A13" s="238" t="s">
        <v>298</v>
      </c>
      <c r="B13" s="205" t="s">
        <v>565</v>
      </c>
      <c r="C13" s="220"/>
      <c r="D13" s="220"/>
      <c r="E13" s="220"/>
      <c r="F13" s="216"/>
      <c r="G13" s="220"/>
    </row>
    <row r="14" spans="1:7" ht="40.5">
      <c r="A14" s="238" t="s">
        <v>300</v>
      </c>
      <c r="B14" s="205" t="s">
        <v>566</v>
      </c>
      <c r="C14" s="220"/>
      <c r="D14" s="220"/>
      <c r="E14" s="220"/>
      <c r="F14" s="216"/>
      <c r="G14" s="220"/>
    </row>
    <row r="15" spans="1:7" ht="40.5">
      <c r="A15" s="238" t="s">
        <v>302</v>
      </c>
      <c r="B15" s="205" t="s">
        <v>567</v>
      </c>
      <c r="C15" s="220"/>
      <c r="D15" s="220"/>
      <c r="E15" s="220"/>
      <c r="F15" s="216"/>
      <c r="G15" s="220"/>
    </row>
    <row r="16" spans="1:7" ht="20.25">
      <c r="A16" s="239" t="s">
        <v>304</v>
      </c>
      <c r="B16" s="210" t="s">
        <v>37</v>
      </c>
      <c r="C16" s="220">
        <f>SUM(C11:C15)</f>
        <v>0</v>
      </c>
      <c r="D16" s="220">
        <f>SUM(D11:D15)</f>
        <v>0</v>
      </c>
      <c r="E16" s="220">
        <f>SUM(E11:E15)</f>
        <v>0</v>
      </c>
      <c r="F16" s="216"/>
      <c r="G16" s="220">
        <f>SUM(G11:G15)</f>
        <v>0</v>
      </c>
    </row>
    <row r="17" spans="1:7" ht="20.25">
      <c r="A17" s="238" t="s">
        <v>305</v>
      </c>
      <c r="B17" s="205" t="s">
        <v>306</v>
      </c>
      <c r="C17" s="220"/>
      <c r="D17" s="220"/>
      <c r="E17" s="220"/>
      <c r="F17" s="216"/>
      <c r="G17" s="220"/>
    </row>
    <row r="18" spans="1:7" ht="40.5">
      <c r="A18" s="238" t="s">
        <v>307</v>
      </c>
      <c r="B18" s="205" t="s">
        <v>568</v>
      </c>
      <c r="C18" s="220"/>
      <c r="D18" s="220"/>
      <c r="E18" s="220"/>
      <c r="F18" s="216"/>
      <c r="G18" s="220"/>
    </row>
    <row r="19" spans="1:7" ht="40.5">
      <c r="A19" s="238" t="s">
        <v>309</v>
      </c>
      <c r="B19" s="205" t="s">
        <v>569</v>
      </c>
      <c r="C19" s="220"/>
      <c r="D19" s="220"/>
      <c r="E19" s="220"/>
      <c r="F19" s="216"/>
      <c r="G19" s="220"/>
    </row>
    <row r="20" spans="1:7" ht="40.5">
      <c r="A20" s="238" t="s">
        <v>311</v>
      </c>
      <c r="B20" s="205" t="s">
        <v>570</v>
      </c>
      <c r="C20" s="220"/>
      <c r="D20" s="220"/>
      <c r="E20" s="220"/>
      <c r="F20" s="216"/>
      <c r="G20" s="220"/>
    </row>
    <row r="21" spans="1:7" ht="40.5">
      <c r="A21" s="238" t="s">
        <v>313</v>
      </c>
      <c r="B21" s="205" t="s">
        <v>571</v>
      </c>
      <c r="C21" s="220"/>
      <c r="D21" s="220"/>
      <c r="E21" s="220"/>
      <c r="F21" s="216"/>
      <c r="G21" s="220"/>
    </row>
    <row r="22" spans="1:7" ht="40.5">
      <c r="A22" s="239" t="s">
        <v>315</v>
      </c>
      <c r="B22" s="210" t="s">
        <v>316</v>
      </c>
      <c r="C22" s="220">
        <f>SUM(C17:C21)</f>
        <v>0</v>
      </c>
      <c r="D22" s="220">
        <f>SUM(D17:D21)</f>
        <v>0</v>
      </c>
      <c r="E22" s="220">
        <f>SUM(E17:E21)</f>
        <v>0</v>
      </c>
      <c r="F22" s="216"/>
      <c r="G22" s="220">
        <f>SUM(G17:G21)</f>
        <v>0</v>
      </c>
    </row>
    <row r="23" spans="1:7" ht="20.25">
      <c r="A23" s="238" t="s">
        <v>317</v>
      </c>
      <c r="B23" s="205" t="s">
        <v>318</v>
      </c>
      <c r="C23" s="220"/>
      <c r="D23" s="220"/>
      <c r="E23" s="220"/>
      <c r="F23" s="216"/>
      <c r="G23" s="220"/>
    </row>
    <row r="24" spans="1:7" ht="20.25">
      <c r="A24" s="238" t="s">
        <v>319</v>
      </c>
      <c r="B24" s="205" t="s">
        <v>320</v>
      </c>
      <c r="C24" s="220"/>
      <c r="D24" s="220"/>
      <c r="E24" s="220"/>
      <c r="F24" s="216"/>
      <c r="G24" s="220"/>
    </row>
    <row r="25" spans="1:7" ht="20.25">
      <c r="A25" s="239" t="s">
        <v>321</v>
      </c>
      <c r="B25" s="210" t="s">
        <v>322</v>
      </c>
      <c r="C25" s="220">
        <f>C23+C24</f>
        <v>0</v>
      </c>
      <c r="D25" s="220">
        <f>D23+D24</f>
        <v>0</v>
      </c>
      <c r="E25" s="220">
        <f>E23+E24</f>
        <v>0</v>
      </c>
      <c r="F25" s="216"/>
      <c r="G25" s="220">
        <f>G23+G24</f>
        <v>0</v>
      </c>
    </row>
    <row r="26" spans="1:7" ht="20.25">
      <c r="A26" s="238" t="s">
        <v>323</v>
      </c>
      <c r="B26" s="205" t="s">
        <v>324</v>
      </c>
      <c r="C26" s="220"/>
      <c r="D26" s="220"/>
      <c r="E26" s="220"/>
      <c r="F26" s="216"/>
      <c r="G26" s="220"/>
    </row>
    <row r="27" spans="1:7" ht="20.25">
      <c r="A27" s="238" t="s">
        <v>325</v>
      </c>
      <c r="B27" s="205" t="s">
        <v>326</v>
      </c>
      <c r="C27" s="220"/>
      <c r="D27" s="220"/>
      <c r="E27" s="220"/>
      <c r="F27" s="216"/>
      <c r="G27" s="220"/>
    </row>
    <row r="28" spans="1:7" ht="20.25">
      <c r="A28" s="238" t="s">
        <v>327</v>
      </c>
      <c r="B28" s="205" t="s">
        <v>328</v>
      </c>
      <c r="C28" s="220"/>
      <c r="D28" s="220"/>
      <c r="E28" s="220"/>
      <c r="F28" s="216"/>
      <c r="G28" s="220"/>
    </row>
    <row r="29" spans="1:7" ht="20.25">
      <c r="A29" s="238" t="s">
        <v>329</v>
      </c>
      <c r="B29" s="205" t="s">
        <v>330</v>
      </c>
      <c r="C29" s="220"/>
      <c r="D29" s="220"/>
      <c r="E29" s="220"/>
      <c r="F29" s="216"/>
      <c r="G29" s="220"/>
    </row>
    <row r="30" spans="1:7" ht="20.25">
      <c r="A30" s="238" t="s">
        <v>331</v>
      </c>
      <c r="B30" s="205" t="s">
        <v>332</v>
      </c>
      <c r="C30" s="220"/>
      <c r="D30" s="220"/>
      <c r="E30" s="220"/>
      <c r="F30" s="216"/>
      <c r="G30" s="220"/>
    </row>
    <row r="31" spans="1:7" ht="20.25">
      <c r="A31" s="238" t="s">
        <v>333</v>
      </c>
      <c r="B31" s="205" t="s">
        <v>334</v>
      </c>
      <c r="C31" s="220"/>
      <c r="D31" s="220"/>
      <c r="E31" s="220"/>
      <c r="F31" s="216"/>
      <c r="G31" s="220"/>
    </row>
    <row r="32" spans="1:7" ht="20.25">
      <c r="A32" s="238" t="s">
        <v>335</v>
      </c>
      <c r="B32" s="205" t="s">
        <v>336</v>
      </c>
      <c r="C32" s="220"/>
      <c r="D32" s="220"/>
      <c r="E32" s="220"/>
      <c r="F32" s="216"/>
      <c r="G32" s="220"/>
    </row>
    <row r="33" spans="1:7" ht="20.25">
      <c r="A33" s="238" t="s">
        <v>337</v>
      </c>
      <c r="B33" s="205" t="s">
        <v>338</v>
      </c>
      <c r="C33" s="220"/>
      <c r="D33" s="220"/>
      <c r="E33" s="220"/>
      <c r="F33" s="216"/>
      <c r="G33" s="220"/>
    </row>
    <row r="34" spans="1:7" ht="20.25">
      <c r="A34" s="239" t="s">
        <v>339</v>
      </c>
      <c r="B34" s="210" t="s">
        <v>340</v>
      </c>
      <c r="C34" s="220">
        <f>SUM(C29:C33)</f>
        <v>0</v>
      </c>
      <c r="D34" s="220">
        <f>SUM(D29:D33)</f>
        <v>0</v>
      </c>
      <c r="E34" s="220">
        <f>SUM(E29:E33)</f>
        <v>0</v>
      </c>
      <c r="F34" s="216"/>
      <c r="G34" s="220">
        <f>SUM(G29:G33)</f>
        <v>0</v>
      </c>
    </row>
    <row r="35" spans="1:7" ht="20.25">
      <c r="A35" s="238" t="s">
        <v>341</v>
      </c>
      <c r="B35" s="205" t="s">
        <v>342</v>
      </c>
      <c r="C35" s="220"/>
      <c r="D35" s="220"/>
      <c r="E35" s="220"/>
      <c r="F35" s="216"/>
      <c r="G35" s="220"/>
    </row>
    <row r="36" spans="1:7" ht="20.25">
      <c r="A36" s="239" t="s">
        <v>343</v>
      </c>
      <c r="B36" s="210" t="s">
        <v>344</v>
      </c>
      <c r="C36" s="220">
        <f>C25+C26+C27+C28+C34+C35</f>
        <v>0</v>
      </c>
      <c r="D36" s="220">
        <f>D25+D26+D27+D28+D34+D35</f>
        <v>0</v>
      </c>
      <c r="E36" s="220">
        <f>E25+E26+E27+E28+E34+E35</f>
        <v>0</v>
      </c>
      <c r="F36" s="216"/>
      <c r="G36" s="220">
        <f>G25+G26+G27+G28+G34+G35</f>
        <v>0</v>
      </c>
    </row>
    <row r="37" spans="1:7" ht="20.25">
      <c r="A37" s="238" t="s">
        <v>345</v>
      </c>
      <c r="B37" s="205" t="s">
        <v>346</v>
      </c>
      <c r="C37" s="220"/>
      <c r="D37" s="220"/>
      <c r="E37" s="220"/>
      <c r="F37" s="216"/>
      <c r="G37" s="220"/>
    </row>
    <row r="38" spans="1:7" ht="20.25">
      <c r="A38" s="238" t="s">
        <v>347</v>
      </c>
      <c r="B38" s="205" t="s">
        <v>348</v>
      </c>
      <c r="C38" s="220">
        <v>400000</v>
      </c>
      <c r="D38" s="220">
        <v>400000</v>
      </c>
      <c r="E38" s="220">
        <v>139500</v>
      </c>
      <c r="F38" s="208">
        <f>E38/D38*100</f>
        <v>34.875</v>
      </c>
      <c r="G38" s="220">
        <v>139500</v>
      </c>
    </row>
    <row r="39" spans="1:7" ht="20.25">
      <c r="A39" s="238" t="s">
        <v>349</v>
      </c>
      <c r="B39" s="205" t="s">
        <v>350</v>
      </c>
      <c r="C39" s="220"/>
      <c r="D39" s="220"/>
      <c r="E39" s="220"/>
      <c r="F39" s="216"/>
      <c r="G39" s="220"/>
    </row>
    <row r="40" spans="1:7" ht="20.25">
      <c r="A40" s="238" t="s">
        <v>351</v>
      </c>
      <c r="B40" s="205" t="s">
        <v>352</v>
      </c>
      <c r="C40" s="220"/>
      <c r="D40" s="220"/>
      <c r="E40" s="220"/>
      <c r="F40" s="216"/>
      <c r="G40" s="220"/>
    </row>
    <row r="41" spans="1:7" ht="20.25">
      <c r="A41" s="238" t="s">
        <v>353</v>
      </c>
      <c r="B41" s="205" t="s">
        <v>354</v>
      </c>
      <c r="C41" s="220"/>
      <c r="D41" s="220"/>
      <c r="E41" s="220"/>
      <c r="F41" s="216"/>
      <c r="G41" s="220"/>
    </row>
    <row r="42" spans="1:7" ht="20.25">
      <c r="A42" s="238" t="s">
        <v>355</v>
      </c>
      <c r="B42" s="205" t="s">
        <v>356</v>
      </c>
      <c r="C42" s="220"/>
      <c r="D42" s="220"/>
      <c r="E42" s="220"/>
      <c r="F42" s="216"/>
      <c r="G42" s="220"/>
    </row>
    <row r="43" spans="1:7" ht="20.25">
      <c r="A43" s="238" t="s">
        <v>357</v>
      </c>
      <c r="B43" s="205" t="s">
        <v>358</v>
      </c>
      <c r="C43" s="220"/>
      <c r="D43" s="220"/>
      <c r="E43" s="220"/>
      <c r="F43" s="216"/>
      <c r="G43" s="220"/>
    </row>
    <row r="44" spans="1:7" ht="20.25">
      <c r="A44" s="238" t="s">
        <v>359</v>
      </c>
      <c r="B44" s="205" t="s">
        <v>360</v>
      </c>
      <c r="C44" s="220"/>
      <c r="D44" s="220"/>
      <c r="E44" s="220">
        <v>1</v>
      </c>
      <c r="F44" s="216"/>
      <c r="G44" s="220">
        <v>1</v>
      </c>
    </row>
    <row r="45" spans="1:7" ht="20.25">
      <c r="A45" s="238" t="s">
        <v>361</v>
      </c>
      <c r="B45" s="205" t="s">
        <v>362</v>
      </c>
      <c r="C45" s="220"/>
      <c r="D45" s="220"/>
      <c r="E45" s="220"/>
      <c r="F45" s="216"/>
      <c r="G45" s="220"/>
    </row>
    <row r="46" spans="1:7" ht="20.25">
      <c r="A46" s="238" t="s">
        <v>363</v>
      </c>
      <c r="B46" s="205" t="s">
        <v>364</v>
      </c>
      <c r="C46" s="220"/>
      <c r="D46" s="220"/>
      <c r="E46" s="220"/>
      <c r="F46" s="216"/>
      <c r="G46" s="220"/>
    </row>
    <row r="47" spans="1:7" ht="20.25">
      <c r="A47" s="239" t="s">
        <v>365</v>
      </c>
      <c r="B47" s="210" t="s">
        <v>366</v>
      </c>
      <c r="C47" s="221">
        <f>SUM(C37:C46)</f>
        <v>400000</v>
      </c>
      <c r="D47" s="221">
        <f>SUM(D37:D46)</f>
        <v>400000</v>
      </c>
      <c r="E47" s="221">
        <f>SUM(E37:E46)</f>
        <v>139501</v>
      </c>
      <c r="F47" s="212">
        <f>E47/D47*100</f>
        <v>34.87525</v>
      </c>
      <c r="G47" s="221">
        <f>SUM(G37:G46)</f>
        <v>139501</v>
      </c>
    </row>
    <row r="48" spans="1:7" ht="20.25">
      <c r="A48" s="238" t="s">
        <v>367</v>
      </c>
      <c r="B48" s="205" t="s">
        <v>368</v>
      </c>
      <c r="C48" s="220"/>
      <c r="D48" s="220"/>
      <c r="E48" s="220"/>
      <c r="F48" s="216"/>
      <c r="G48" s="220"/>
    </row>
    <row r="49" spans="1:7" ht="20.25">
      <c r="A49" s="238" t="s">
        <v>369</v>
      </c>
      <c r="B49" s="205" t="s">
        <v>370</v>
      </c>
      <c r="C49" s="220"/>
      <c r="D49" s="220"/>
      <c r="E49" s="220"/>
      <c r="F49" s="216"/>
      <c r="G49" s="220"/>
    </row>
    <row r="50" spans="1:7" ht="20.25">
      <c r="A50" s="238" t="s">
        <v>371</v>
      </c>
      <c r="B50" s="205" t="s">
        <v>372</v>
      </c>
      <c r="C50" s="220"/>
      <c r="D50" s="220"/>
      <c r="E50" s="220"/>
      <c r="F50" s="216"/>
      <c r="G50" s="220"/>
    </row>
    <row r="51" spans="1:7" ht="20.25">
      <c r="A51" s="238" t="s">
        <v>373</v>
      </c>
      <c r="B51" s="205" t="s">
        <v>374</v>
      </c>
      <c r="C51" s="220"/>
      <c r="D51" s="220"/>
      <c r="E51" s="220"/>
      <c r="F51" s="216"/>
      <c r="G51" s="220"/>
    </row>
    <row r="52" spans="1:7" ht="20.25">
      <c r="A52" s="238" t="s">
        <v>375</v>
      </c>
      <c r="B52" s="205" t="s">
        <v>376</v>
      </c>
      <c r="C52" s="220"/>
      <c r="D52" s="220"/>
      <c r="E52" s="220"/>
      <c r="F52" s="216"/>
      <c r="G52" s="220"/>
    </row>
    <row r="53" spans="1:7" ht="20.25">
      <c r="A53" s="239" t="s">
        <v>377</v>
      </c>
      <c r="B53" s="210" t="s">
        <v>378</v>
      </c>
      <c r="C53" s="220">
        <f>SUM(C48:C52)</f>
        <v>0</v>
      </c>
      <c r="D53" s="220">
        <f>SUM(D48:D52)</f>
        <v>0</v>
      </c>
      <c r="E53" s="220">
        <f>SUM(E48:E52)</f>
        <v>0</v>
      </c>
      <c r="F53" s="216"/>
      <c r="G53" s="220">
        <f>SUM(G48:G52)</f>
        <v>0</v>
      </c>
    </row>
    <row r="54" spans="1:7" ht="40.5">
      <c r="A54" s="238" t="s">
        <v>379</v>
      </c>
      <c r="B54" s="205" t="s">
        <v>572</v>
      </c>
      <c r="C54" s="220"/>
      <c r="D54" s="220"/>
      <c r="E54" s="220"/>
      <c r="F54" s="216"/>
      <c r="G54" s="220"/>
    </row>
    <row r="55" spans="1:7" ht="40.5">
      <c r="A55" s="238" t="s">
        <v>381</v>
      </c>
      <c r="B55" s="205" t="s">
        <v>573</v>
      </c>
      <c r="C55" s="220"/>
      <c r="D55" s="220"/>
      <c r="E55" s="220"/>
      <c r="F55" s="216"/>
      <c r="G55" s="220"/>
    </row>
    <row r="56" spans="1:7" ht="20.25">
      <c r="A56" s="238" t="s">
        <v>382</v>
      </c>
      <c r="B56" s="205" t="s">
        <v>574</v>
      </c>
      <c r="C56" s="220"/>
      <c r="D56" s="220"/>
      <c r="E56" s="220">
        <v>115624</v>
      </c>
      <c r="F56" s="216"/>
      <c r="G56" s="220">
        <v>115624</v>
      </c>
    </row>
    <row r="57" spans="1:7" ht="20.25">
      <c r="A57" s="239" t="s">
        <v>383</v>
      </c>
      <c r="B57" s="210" t="s">
        <v>40</v>
      </c>
      <c r="C57" s="220">
        <f>C54+C55+C56</f>
        <v>0</v>
      </c>
      <c r="D57" s="220">
        <f>D54+D55+D56</f>
        <v>0</v>
      </c>
      <c r="E57" s="220">
        <f>E54+E55+E56</f>
        <v>115624</v>
      </c>
      <c r="F57" s="216"/>
      <c r="G57" s="220">
        <f>G54+G55+G56</f>
        <v>115624</v>
      </c>
    </row>
    <row r="58" spans="1:7" ht="40.5">
      <c r="A58" s="238" t="s">
        <v>384</v>
      </c>
      <c r="B58" s="205" t="s">
        <v>575</v>
      </c>
      <c r="C58" s="220"/>
      <c r="D58" s="220"/>
      <c r="E58" s="220"/>
      <c r="F58" s="216"/>
      <c r="G58" s="220"/>
    </row>
    <row r="59" spans="1:7" ht="40.5">
      <c r="A59" s="238" t="s">
        <v>386</v>
      </c>
      <c r="B59" s="205" t="s">
        <v>576</v>
      </c>
      <c r="C59" s="220"/>
      <c r="D59" s="220"/>
      <c r="E59" s="220"/>
      <c r="F59" s="216"/>
      <c r="G59" s="220"/>
    </row>
    <row r="60" spans="1:7" ht="20.25">
      <c r="A60" s="238" t="s">
        <v>388</v>
      </c>
      <c r="B60" s="205" t="s">
        <v>577</v>
      </c>
      <c r="C60" s="220"/>
      <c r="D60" s="220"/>
      <c r="E60" s="220"/>
      <c r="F60" s="216"/>
      <c r="G60" s="220"/>
    </row>
    <row r="61" spans="1:7" ht="20.25">
      <c r="A61" s="239" t="s">
        <v>389</v>
      </c>
      <c r="B61" s="210" t="s">
        <v>390</v>
      </c>
      <c r="C61" s="220">
        <f>C58+C59+C60</f>
        <v>0</v>
      </c>
      <c r="D61" s="220">
        <f>D58+D59+D60</f>
        <v>0</v>
      </c>
      <c r="E61" s="220">
        <f>E58+E59+E60</f>
        <v>0</v>
      </c>
      <c r="F61" s="216"/>
      <c r="G61" s="220">
        <f>G58+G59+G60</f>
        <v>0</v>
      </c>
    </row>
    <row r="62" spans="1:7" ht="20.25">
      <c r="A62" s="239" t="s">
        <v>391</v>
      </c>
      <c r="B62" s="210" t="s">
        <v>392</v>
      </c>
      <c r="C62" s="221">
        <f>C16+C22+C36+C47+C53+C57+C61</f>
        <v>400000</v>
      </c>
      <c r="D62" s="221">
        <f>D16+D22+D36+D47+D53+D57+D61</f>
        <v>400000</v>
      </c>
      <c r="E62" s="221">
        <f>E16+E22+E36+E47+E53+E57+E61</f>
        <v>255125</v>
      </c>
      <c r="F62" s="212">
        <f>E62/D62*100</f>
        <v>63.78125</v>
      </c>
      <c r="G62" s="221">
        <f>G16+G22+G36+G47+G53+G57+G61</f>
        <v>255125</v>
      </c>
    </row>
    <row r="63" spans="1:7" ht="20.25">
      <c r="A63" s="238" t="s">
        <v>280</v>
      </c>
      <c r="B63" s="205" t="s">
        <v>393</v>
      </c>
      <c r="C63" s="220"/>
      <c r="D63" s="220"/>
      <c r="E63" s="220"/>
      <c r="F63" s="216"/>
      <c r="G63" s="220"/>
    </row>
    <row r="64" spans="1:7" ht="40.5">
      <c r="A64" s="238" t="s">
        <v>282</v>
      </c>
      <c r="B64" s="205" t="s">
        <v>394</v>
      </c>
      <c r="C64" s="220"/>
      <c r="D64" s="220"/>
      <c r="E64" s="220"/>
      <c r="F64" s="216"/>
      <c r="G64" s="220"/>
    </row>
    <row r="65" spans="1:7" ht="20.25">
      <c r="A65" s="238" t="s">
        <v>284</v>
      </c>
      <c r="B65" s="205" t="s">
        <v>395</v>
      </c>
      <c r="C65" s="220"/>
      <c r="D65" s="220"/>
      <c r="E65" s="220"/>
      <c r="F65" s="216"/>
      <c r="G65" s="220"/>
    </row>
    <row r="66" spans="1:7" ht="20.25">
      <c r="A66" s="239" t="s">
        <v>286</v>
      </c>
      <c r="B66" s="210" t="s">
        <v>396</v>
      </c>
      <c r="C66" s="220">
        <f>C63+C64+C65</f>
        <v>0</v>
      </c>
      <c r="D66" s="220">
        <f>D63+D64+D65</f>
        <v>0</v>
      </c>
      <c r="E66" s="220">
        <f>E63+E64+E65</f>
        <v>0</v>
      </c>
      <c r="F66" s="216"/>
      <c r="G66" s="220">
        <f>G63+G64+G65</f>
        <v>0</v>
      </c>
    </row>
    <row r="67" spans="1:7" ht="40.5">
      <c r="A67" s="238" t="s">
        <v>288</v>
      </c>
      <c r="B67" s="205" t="s">
        <v>397</v>
      </c>
      <c r="C67" s="220"/>
      <c r="D67" s="220"/>
      <c r="E67" s="220"/>
      <c r="F67" s="216"/>
      <c r="G67" s="220"/>
    </row>
    <row r="68" spans="1:7" ht="20.25">
      <c r="A68" s="238" t="s">
        <v>290</v>
      </c>
      <c r="B68" s="205" t="s">
        <v>398</v>
      </c>
      <c r="C68" s="220"/>
      <c r="D68" s="220"/>
      <c r="E68" s="220"/>
      <c r="F68" s="216"/>
      <c r="G68" s="220"/>
    </row>
    <row r="69" spans="1:7" ht="40.5">
      <c r="A69" s="238" t="s">
        <v>292</v>
      </c>
      <c r="B69" s="205" t="s">
        <v>399</v>
      </c>
      <c r="C69" s="220"/>
      <c r="D69" s="220"/>
      <c r="E69" s="220"/>
      <c r="F69" s="216"/>
      <c r="G69" s="220"/>
    </row>
    <row r="70" spans="1:7" ht="20.25">
      <c r="A70" s="238" t="s">
        <v>294</v>
      </c>
      <c r="B70" s="205" t="s">
        <v>400</v>
      </c>
      <c r="C70" s="220"/>
      <c r="D70" s="220"/>
      <c r="E70" s="220"/>
      <c r="F70" s="216"/>
      <c r="G70" s="220"/>
    </row>
    <row r="71" spans="1:7" ht="20.25">
      <c r="A71" s="239" t="s">
        <v>296</v>
      </c>
      <c r="B71" s="210" t="s">
        <v>401</v>
      </c>
      <c r="C71" s="220">
        <f>C67+C68+C69+C70</f>
        <v>0</v>
      </c>
      <c r="D71" s="220">
        <f>D67+D68+D69+D70</f>
        <v>0</v>
      </c>
      <c r="E71" s="220">
        <f>E67+E68+E69+E70</f>
        <v>0</v>
      </c>
      <c r="F71" s="216"/>
      <c r="G71" s="220">
        <f>G67+G68+G69+G70</f>
        <v>0</v>
      </c>
    </row>
    <row r="72" spans="1:7" ht="20.25">
      <c r="A72" s="238" t="s">
        <v>298</v>
      </c>
      <c r="B72" s="205" t="s">
        <v>402</v>
      </c>
      <c r="C72" s="220"/>
      <c r="D72" s="220">
        <v>1206519</v>
      </c>
      <c r="E72" s="220">
        <v>1206519</v>
      </c>
      <c r="F72" s="208">
        <f>E72/D72*100</f>
        <v>100</v>
      </c>
      <c r="G72" s="220">
        <v>1206519</v>
      </c>
    </row>
    <row r="73" spans="1:7" ht="20.25">
      <c r="A73" s="238" t="s">
        <v>300</v>
      </c>
      <c r="B73" s="205" t="s">
        <v>403</v>
      </c>
      <c r="C73" s="220"/>
      <c r="D73" s="220"/>
      <c r="E73" s="220"/>
      <c r="F73" s="216"/>
      <c r="G73" s="220"/>
    </row>
    <row r="74" spans="1:7" ht="20.25">
      <c r="A74" s="239" t="s">
        <v>302</v>
      </c>
      <c r="B74" s="210" t="s">
        <v>404</v>
      </c>
      <c r="C74" s="220">
        <f>C72+C73</f>
        <v>0</v>
      </c>
      <c r="D74" s="220">
        <f>D72+D73</f>
        <v>1206519</v>
      </c>
      <c r="E74" s="220">
        <f>E72+E73</f>
        <v>1206519</v>
      </c>
      <c r="F74" s="208">
        <f>E74/D74*100</f>
        <v>100</v>
      </c>
      <c r="G74" s="220">
        <f>G72+G73</f>
        <v>1206519</v>
      </c>
    </row>
    <row r="75" spans="1:7" ht="20.25">
      <c r="A75" s="238" t="s">
        <v>304</v>
      </c>
      <c r="B75" s="205" t="s">
        <v>405</v>
      </c>
      <c r="C75" s="220"/>
      <c r="D75" s="220"/>
      <c r="E75" s="220"/>
      <c r="F75" s="216"/>
      <c r="G75" s="220"/>
    </row>
    <row r="76" spans="1:7" ht="20.25">
      <c r="A76" s="238" t="s">
        <v>305</v>
      </c>
      <c r="B76" s="205" t="s">
        <v>406</v>
      </c>
      <c r="C76" s="220"/>
      <c r="D76" s="220"/>
      <c r="E76" s="220"/>
      <c r="F76" s="216"/>
      <c r="G76" s="220"/>
    </row>
    <row r="77" spans="1:7" ht="20.25">
      <c r="A77" s="238" t="s">
        <v>307</v>
      </c>
      <c r="B77" s="205" t="s">
        <v>407</v>
      </c>
      <c r="C77" s="220">
        <v>18603000</v>
      </c>
      <c r="D77" s="220">
        <v>18603000</v>
      </c>
      <c r="E77" s="220">
        <v>18368163</v>
      </c>
      <c r="F77" s="208">
        <f>E77/D77*100</f>
        <v>98.73763909046927</v>
      </c>
      <c r="G77" s="220">
        <v>18368163</v>
      </c>
    </row>
    <row r="78" spans="1:7" ht="20.25">
      <c r="A78" s="238" t="s">
        <v>309</v>
      </c>
      <c r="B78" s="205" t="s">
        <v>408</v>
      </c>
      <c r="C78" s="220"/>
      <c r="D78" s="220"/>
      <c r="E78" s="220"/>
      <c r="F78" s="216"/>
      <c r="G78" s="220"/>
    </row>
    <row r="79" spans="1:7" ht="20.25">
      <c r="A79" s="238" t="s">
        <v>311</v>
      </c>
      <c r="B79" s="205" t="s">
        <v>409</v>
      </c>
      <c r="C79" s="220"/>
      <c r="D79" s="220"/>
      <c r="E79" s="220"/>
      <c r="F79" s="216"/>
      <c r="G79" s="220"/>
    </row>
    <row r="80" spans="1:7" ht="20.25">
      <c r="A80" s="239" t="s">
        <v>313</v>
      </c>
      <c r="B80" s="210" t="s">
        <v>410</v>
      </c>
      <c r="C80" s="221">
        <f>C66+C71+C74+C75+C76+C77+C78+C79</f>
        <v>18603000</v>
      </c>
      <c r="D80" s="221">
        <f>D66+D71+D74+D75+D76+D77+D78+D79</f>
        <v>19809519</v>
      </c>
      <c r="E80" s="221">
        <f>E66+E71+E74+E75+E76+E77+E78+E79</f>
        <v>19574682</v>
      </c>
      <c r="F80" s="212">
        <f>E80/D80*100</f>
        <v>98.81452447179561</v>
      </c>
      <c r="G80" s="221">
        <f>G66+G71+G74+G75+G76+G77+G78+G79</f>
        <v>19574682</v>
      </c>
    </row>
    <row r="81" spans="1:7" ht="40.5">
      <c r="A81" s="238" t="s">
        <v>315</v>
      </c>
      <c r="B81" s="205" t="s">
        <v>411</v>
      </c>
      <c r="C81" s="220"/>
      <c r="D81" s="220"/>
      <c r="E81" s="220"/>
      <c r="F81" s="216"/>
      <c r="G81" s="220"/>
    </row>
    <row r="82" spans="1:7" ht="40.5">
      <c r="A82" s="238" t="s">
        <v>317</v>
      </c>
      <c r="B82" s="205" t="s">
        <v>412</v>
      </c>
      <c r="C82" s="220"/>
      <c r="D82" s="220"/>
      <c r="E82" s="220"/>
      <c r="F82" s="216"/>
      <c r="G82" s="220"/>
    </row>
    <row r="83" spans="1:7" ht="20.25">
      <c r="A83" s="238" t="s">
        <v>319</v>
      </c>
      <c r="B83" s="205" t="s">
        <v>413</v>
      </c>
      <c r="C83" s="220"/>
      <c r="D83" s="220"/>
      <c r="E83" s="220"/>
      <c r="F83" s="216"/>
      <c r="G83" s="220"/>
    </row>
    <row r="84" spans="1:7" ht="20.25">
      <c r="A84" s="238" t="s">
        <v>321</v>
      </c>
      <c r="B84" s="205" t="s">
        <v>414</v>
      </c>
      <c r="C84" s="220"/>
      <c r="D84" s="220"/>
      <c r="E84" s="220"/>
      <c r="F84" s="216"/>
      <c r="G84" s="220"/>
    </row>
    <row r="85" spans="1:7" ht="20.25">
      <c r="A85" s="239" t="s">
        <v>323</v>
      </c>
      <c r="B85" s="210" t="s">
        <v>415</v>
      </c>
      <c r="C85" s="220">
        <f>C81+C82+C83+C84</f>
        <v>0</v>
      </c>
      <c r="D85" s="220">
        <f>D81+D82+D83+D84</f>
        <v>0</v>
      </c>
      <c r="E85" s="220">
        <f>E81+E82+E83+E84</f>
        <v>0</v>
      </c>
      <c r="F85" s="216"/>
      <c r="G85" s="220">
        <f>G81+G82+G83+G84</f>
        <v>0</v>
      </c>
    </row>
    <row r="86" spans="1:7" ht="40.5">
      <c r="A86" s="238" t="s">
        <v>325</v>
      </c>
      <c r="B86" s="205" t="s">
        <v>416</v>
      </c>
      <c r="C86" s="220"/>
      <c r="D86" s="220"/>
      <c r="E86" s="220"/>
      <c r="F86" s="216"/>
      <c r="G86" s="220"/>
    </row>
    <row r="87" spans="1:7" ht="20.25">
      <c r="A87" s="239" t="s">
        <v>327</v>
      </c>
      <c r="B87" s="210" t="s">
        <v>41</v>
      </c>
      <c r="C87" s="221">
        <f>C80+C85+C86</f>
        <v>18603000</v>
      </c>
      <c r="D87" s="221">
        <f>D80+D85+D86</f>
        <v>19809519</v>
      </c>
      <c r="E87" s="221">
        <f>E80+E85+E86</f>
        <v>19574682</v>
      </c>
      <c r="F87" s="212">
        <f>E87/D87*100</f>
        <v>98.81452447179561</v>
      </c>
      <c r="G87" s="221">
        <f>G80+G85+G86</f>
        <v>19574682</v>
      </c>
    </row>
    <row r="88" spans="1:7" ht="20.25">
      <c r="A88" s="216"/>
      <c r="B88" s="210" t="s">
        <v>66</v>
      </c>
      <c r="C88" s="221">
        <f>C62+C87</f>
        <v>19003000</v>
      </c>
      <c r="D88" s="221">
        <f>D62+D87</f>
        <v>20209519</v>
      </c>
      <c r="E88" s="221">
        <f>E62+E87</f>
        <v>19829807</v>
      </c>
      <c r="F88" s="212">
        <f>E88/D88*100</f>
        <v>98.12112302128517</v>
      </c>
      <c r="G88" s="221">
        <f>G62+G87</f>
        <v>19829807</v>
      </c>
    </row>
    <row r="89" spans="1:7" ht="20.25">
      <c r="A89" s="216"/>
      <c r="B89" s="216"/>
      <c r="C89" s="216"/>
      <c r="D89" s="216"/>
      <c r="E89" s="216"/>
      <c r="F89" s="216"/>
      <c r="G89" s="216"/>
    </row>
    <row r="90" spans="1:7" ht="20.25">
      <c r="A90" s="216"/>
      <c r="B90" s="216"/>
      <c r="C90" s="216"/>
      <c r="D90" s="216"/>
      <c r="E90" s="216"/>
      <c r="F90" s="216"/>
      <c r="G90" s="216"/>
    </row>
  </sheetData>
  <sheetProtection/>
  <mergeCells count="7">
    <mergeCell ref="A1:B1"/>
    <mergeCell ref="C1:C3"/>
    <mergeCell ref="D1:D3"/>
    <mergeCell ref="E1:E3"/>
    <mergeCell ref="F1:F3"/>
    <mergeCell ref="G1:G3"/>
    <mergeCell ref="A2:B2"/>
  </mergeCells>
  <printOptions/>
  <pageMargins left="0.7" right="0.7" top="0.75" bottom="0.75" header="0.3" footer="0.3"/>
  <pageSetup fitToHeight="2" fitToWidth="1"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0"/>
  <sheetViews>
    <sheetView view="pageBreakPreview" zoomScale="60" workbookViewId="0" topLeftCell="B91">
      <selection activeCell="K99" sqref="K99"/>
    </sheetView>
  </sheetViews>
  <sheetFormatPr defaultColWidth="9.00390625" defaultRowHeight="12.75"/>
  <cols>
    <col min="1" max="1" width="0" style="0" hidden="1" customWidth="1"/>
    <col min="2" max="2" width="99.875" style="0" customWidth="1"/>
    <col min="3" max="3" width="20.625" style="0" customWidth="1"/>
    <col min="4" max="4" width="20.00390625" style="0" customWidth="1"/>
    <col min="5" max="8" width="19.375" style="0" customWidth="1"/>
    <col min="9" max="9" width="18.00390625" style="0" customWidth="1"/>
  </cols>
  <sheetData>
    <row r="1" spans="1:9" ht="20.25" customHeight="1">
      <c r="A1" s="289" t="s">
        <v>177</v>
      </c>
      <c r="B1" s="290"/>
      <c r="C1" s="280" t="s">
        <v>417</v>
      </c>
      <c r="D1" s="280" t="s">
        <v>418</v>
      </c>
      <c r="E1" s="282" t="s">
        <v>419</v>
      </c>
      <c r="F1" s="214"/>
      <c r="G1" s="214"/>
      <c r="H1" s="214"/>
      <c r="I1" s="282" t="s">
        <v>275</v>
      </c>
    </row>
    <row r="2" spans="1:9" ht="20.25" customHeight="1">
      <c r="A2" s="289" t="s">
        <v>420</v>
      </c>
      <c r="B2" s="290"/>
      <c r="C2" s="291"/>
      <c r="D2" s="291"/>
      <c r="E2" s="292"/>
      <c r="F2" s="215" t="s">
        <v>191</v>
      </c>
      <c r="G2" s="215" t="s">
        <v>421</v>
      </c>
      <c r="H2" s="215" t="s">
        <v>422</v>
      </c>
      <c r="I2" s="292"/>
    </row>
    <row r="3" spans="1:9" ht="20.25">
      <c r="A3" s="237"/>
      <c r="B3" s="237" t="s">
        <v>608</v>
      </c>
      <c r="C3" s="291"/>
      <c r="D3" s="291"/>
      <c r="E3" s="292"/>
      <c r="F3" s="215" t="s">
        <v>198</v>
      </c>
      <c r="G3" s="215" t="s">
        <v>198</v>
      </c>
      <c r="H3" s="215" t="s">
        <v>198</v>
      </c>
      <c r="I3" s="292"/>
    </row>
    <row r="4" spans="1:9" ht="20.25">
      <c r="A4" s="238" t="s">
        <v>280</v>
      </c>
      <c r="B4" s="205" t="s">
        <v>423</v>
      </c>
      <c r="C4" s="207">
        <v>11750000</v>
      </c>
      <c r="D4" s="207">
        <v>13199869</v>
      </c>
      <c r="E4" s="207">
        <v>13199869</v>
      </c>
      <c r="F4" s="207">
        <v>13199869</v>
      </c>
      <c r="G4" s="207"/>
      <c r="H4" s="207"/>
      <c r="I4" s="208">
        <f>E4/D4*100</f>
        <v>100</v>
      </c>
    </row>
    <row r="5" spans="1:9" ht="20.25">
      <c r="A5" s="238" t="s">
        <v>282</v>
      </c>
      <c r="B5" s="205" t="s">
        <v>424</v>
      </c>
      <c r="C5" s="207"/>
      <c r="D5" s="207"/>
      <c r="E5" s="207"/>
      <c r="F5" s="207"/>
      <c r="G5" s="207"/>
      <c r="H5" s="207"/>
      <c r="I5" s="209"/>
    </row>
    <row r="6" spans="1:9" ht="20.25">
      <c r="A6" s="238" t="s">
        <v>284</v>
      </c>
      <c r="B6" s="205" t="s">
        <v>425</v>
      </c>
      <c r="C6" s="207"/>
      <c r="D6" s="207"/>
      <c r="E6" s="207"/>
      <c r="F6" s="207"/>
      <c r="G6" s="207"/>
      <c r="H6" s="207"/>
      <c r="I6" s="209"/>
    </row>
    <row r="7" spans="1:9" ht="20.25">
      <c r="A7" s="238" t="s">
        <v>286</v>
      </c>
      <c r="B7" s="205" t="s">
        <v>426</v>
      </c>
      <c r="C7" s="207"/>
      <c r="D7" s="207"/>
      <c r="E7" s="207"/>
      <c r="F7" s="207"/>
      <c r="G7" s="207"/>
      <c r="H7" s="207"/>
      <c r="I7" s="209"/>
    </row>
    <row r="8" spans="1:9" ht="20.25">
      <c r="A8" s="238" t="s">
        <v>288</v>
      </c>
      <c r="B8" s="205" t="s">
        <v>427</v>
      </c>
      <c r="C8" s="207"/>
      <c r="D8" s="207"/>
      <c r="E8" s="207"/>
      <c r="F8" s="207"/>
      <c r="G8" s="207"/>
      <c r="H8" s="207"/>
      <c r="I8" s="209"/>
    </row>
    <row r="9" spans="1:9" ht="20.25">
      <c r="A9" s="238" t="s">
        <v>290</v>
      </c>
      <c r="B9" s="205" t="s">
        <v>428</v>
      </c>
      <c r="C9" s="207"/>
      <c r="D9" s="207"/>
      <c r="E9" s="207"/>
      <c r="F9" s="207"/>
      <c r="G9" s="207"/>
      <c r="H9" s="207"/>
      <c r="I9" s="209"/>
    </row>
    <row r="10" spans="1:9" ht="20.25">
      <c r="A10" s="238" t="s">
        <v>292</v>
      </c>
      <c r="B10" s="205" t="s">
        <v>429</v>
      </c>
      <c r="C10" s="207">
        <v>800000</v>
      </c>
      <c r="D10" s="207">
        <v>977155</v>
      </c>
      <c r="E10" s="207">
        <v>920780</v>
      </c>
      <c r="F10" s="207">
        <v>920780</v>
      </c>
      <c r="G10" s="207"/>
      <c r="H10" s="207"/>
      <c r="I10" s="208">
        <f>E10/D10*100</f>
        <v>94.23070034948397</v>
      </c>
    </row>
    <row r="11" spans="1:9" ht="20.25">
      <c r="A11" s="238" t="s">
        <v>294</v>
      </c>
      <c r="B11" s="205" t="s">
        <v>430</v>
      </c>
      <c r="C11" s="207"/>
      <c r="D11" s="207"/>
      <c r="E11" s="207"/>
      <c r="F11" s="207"/>
      <c r="G11" s="207"/>
      <c r="H11" s="207"/>
      <c r="I11" s="209"/>
    </row>
    <row r="12" spans="1:9" ht="20.25">
      <c r="A12" s="238" t="s">
        <v>296</v>
      </c>
      <c r="B12" s="205" t="s">
        <v>431</v>
      </c>
      <c r="C12" s="207">
        <v>110000</v>
      </c>
      <c r="D12" s="207">
        <v>140577</v>
      </c>
      <c r="E12" s="207">
        <v>132337</v>
      </c>
      <c r="F12" s="207">
        <v>132337</v>
      </c>
      <c r="G12" s="207"/>
      <c r="H12" s="207"/>
      <c r="I12" s="208">
        <f>E12/D12*100</f>
        <v>94.138443699894</v>
      </c>
    </row>
    <row r="13" spans="1:9" ht="20.25">
      <c r="A13" s="238" t="s">
        <v>298</v>
      </c>
      <c r="B13" s="205" t="s">
        <v>432</v>
      </c>
      <c r="C13" s="207"/>
      <c r="D13" s="207">
        <v>0</v>
      </c>
      <c r="E13" s="207">
        <v>0</v>
      </c>
      <c r="F13" s="207"/>
      <c r="G13" s="207"/>
      <c r="H13" s="207"/>
      <c r="I13" s="208"/>
    </row>
    <row r="14" spans="1:9" ht="20.25">
      <c r="A14" s="238" t="s">
        <v>300</v>
      </c>
      <c r="B14" s="205" t="s">
        <v>433</v>
      </c>
      <c r="C14" s="207"/>
      <c r="D14" s="207"/>
      <c r="E14" s="207"/>
      <c r="F14" s="207"/>
      <c r="G14" s="207"/>
      <c r="H14" s="207"/>
      <c r="I14" s="209"/>
    </row>
    <row r="15" spans="1:9" ht="20.25">
      <c r="A15" s="238" t="s">
        <v>302</v>
      </c>
      <c r="B15" s="205" t="s">
        <v>434</v>
      </c>
      <c r="C15" s="207"/>
      <c r="D15" s="207"/>
      <c r="E15" s="207"/>
      <c r="F15" s="207"/>
      <c r="G15" s="207"/>
      <c r="H15" s="207"/>
      <c r="I15" s="209"/>
    </row>
    <row r="16" spans="1:9" ht="20.25">
      <c r="A16" s="238" t="s">
        <v>304</v>
      </c>
      <c r="B16" s="205" t="s">
        <v>435</v>
      </c>
      <c r="C16" s="207"/>
      <c r="D16" s="207"/>
      <c r="E16" s="207"/>
      <c r="F16" s="207"/>
      <c r="G16" s="207"/>
      <c r="H16" s="207"/>
      <c r="I16" s="208"/>
    </row>
    <row r="17" spans="1:9" ht="20.25">
      <c r="A17" s="239" t="s">
        <v>305</v>
      </c>
      <c r="B17" s="210" t="s">
        <v>436</v>
      </c>
      <c r="C17" s="207">
        <f>SUM(C4:C16)</f>
        <v>12660000</v>
      </c>
      <c r="D17" s="207">
        <f>SUM(D4:D16)</f>
        <v>14317601</v>
      </c>
      <c r="E17" s="207">
        <f>SUM(E4:E16)</f>
        <v>14252986</v>
      </c>
      <c r="F17" s="207">
        <f>SUM(F4:F16)</f>
        <v>14252986</v>
      </c>
      <c r="G17" s="207"/>
      <c r="H17" s="207"/>
      <c r="I17" s="208">
        <f aca="true" t="shared" si="0" ref="I17:I25">E17/D17*100</f>
        <v>99.54870232799476</v>
      </c>
    </row>
    <row r="18" spans="1:9" ht="20.25">
      <c r="A18" s="238" t="s">
        <v>307</v>
      </c>
      <c r="B18" s="205" t="s">
        <v>437</v>
      </c>
      <c r="C18" s="207">
        <v>11500000</v>
      </c>
      <c r="D18" s="207">
        <v>11027824</v>
      </c>
      <c r="E18" s="207">
        <v>11027824</v>
      </c>
      <c r="F18" s="207">
        <v>11027824</v>
      </c>
      <c r="G18" s="207"/>
      <c r="H18" s="207"/>
      <c r="I18" s="208">
        <f t="shared" si="0"/>
        <v>100</v>
      </c>
    </row>
    <row r="19" spans="1:9" ht="40.5">
      <c r="A19" s="238" t="s">
        <v>309</v>
      </c>
      <c r="B19" s="205" t="s">
        <v>438</v>
      </c>
      <c r="C19" s="207">
        <v>0</v>
      </c>
      <c r="D19" s="207">
        <v>605420</v>
      </c>
      <c r="E19" s="207">
        <v>605420</v>
      </c>
      <c r="F19" s="207">
        <v>605420</v>
      </c>
      <c r="G19" s="207"/>
      <c r="H19" s="207"/>
      <c r="I19" s="208">
        <f t="shared" si="0"/>
        <v>100</v>
      </c>
    </row>
    <row r="20" spans="1:9" ht="20.25">
      <c r="A20" s="238" t="s">
        <v>311</v>
      </c>
      <c r="B20" s="205" t="s">
        <v>439</v>
      </c>
      <c r="C20" s="207">
        <v>3520000</v>
      </c>
      <c r="D20" s="207">
        <v>2978037</v>
      </c>
      <c r="E20" s="207">
        <v>2978037</v>
      </c>
      <c r="F20" s="207">
        <v>2978037</v>
      </c>
      <c r="G20" s="207"/>
      <c r="H20" s="207"/>
      <c r="I20" s="208">
        <f t="shared" si="0"/>
        <v>100</v>
      </c>
    </row>
    <row r="21" spans="1:9" ht="20.25">
      <c r="A21" s="239" t="s">
        <v>313</v>
      </c>
      <c r="B21" s="210" t="s">
        <v>440</v>
      </c>
      <c r="C21" s="207">
        <v>15020000</v>
      </c>
      <c r="D21" s="207">
        <f>D18+D19+D20</f>
        <v>14611281</v>
      </c>
      <c r="E21" s="207">
        <f>E18+E19+E20</f>
        <v>14611281</v>
      </c>
      <c r="F21" s="207">
        <v>1816817</v>
      </c>
      <c r="G21" s="207"/>
      <c r="H21" s="207">
        <v>12794464</v>
      </c>
      <c r="I21" s="208">
        <f t="shared" si="0"/>
        <v>100</v>
      </c>
    </row>
    <row r="22" spans="1:9" ht="20.25">
      <c r="A22" s="239" t="s">
        <v>315</v>
      </c>
      <c r="B22" s="210" t="s">
        <v>43</v>
      </c>
      <c r="C22" s="211">
        <f>C17+C21</f>
        <v>27680000</v>
      </c>
      <c r="D22" s="211">
        <f>D17+D21</f>
        <v>28928882</v>
      </c>
      <c r="E22" s="211">
        <f>E17+E21</f>
        <v>28864267</v>
      </c>
      <c r="F22" s="211">
        <f>F17+F21</f>
        <v>16069803</v>
      </c>
      <c r="G22" s="211"/>
      <c r="H22" s="211">
        <v>12794464</v>
      </c>
      <c r="I22" s="212">
        <f t="shared" si="0"/>
        <v>99.77664190410124</v>
      </c>
    </row>
    <row r="23" spans="1:9" ht="40.5">
      <c r="A23" s="239" t="s">
        <v>317</v>
      </c>
      <c r="B23" s="210" t="s">
        <v>441</v>
      </c>
      <c r="C23" s="211">
        <v>6135000</v>
      </c>
      <c r="D23" s="211">
        <v>6087919</v>
      </c>
      <c r="E23" s="211">
        <v>6087919</v>
      </c>
      <c r="F23" s="211">
        <v>3592999</v>
      </c>
      <c r="G23" s="211"/>
      <c r="H23" s="211">
        <v>2494920</v>
      </c>
      <c r="I23" s="212">
        <f t="shared" si="0"/>
        <v>100</v>
      </c>
    </row>
    <row r="24" spans="1:9" ht="20.25">
      <c r="A24" s="238" t="s">
        <v>319</v>
      </c>
      <c r="B24" s="205" t="s">
        <v>442</v>
      </c>
      <c r="C24" s="207">
        <v>30000</v>
      </c>
      <c r="D24" s="207">
        <v>30000</v>
      </c>
      <c r="E24" s="207">
        <v>10166</v>
      </c>
      <c r="F24" s="207">
        <v>10166</v>
      </c>
      <c r="G24" s="207"/>
      <c r="H24" s="207"/>
      <c r="I24" s="208">
        <f t="shared" si="0"/>
        <v>33.88666666666666</v>
      </c>
    </row>
    <row r="25" spans="1:9" ht="20.25">
      <c r="A25" s="238" t="s">
        <v>321</v>
      </c>
      <c r="B25" s="205" t="s">
        <v>443</v>
      </c>
      <c r="C25" s="207">
        <v>4450000</v>
      </c>
      <c r="D25" s="207">
        <v>7728921</v>
      </c>
      <c r="E25" s="207">
        <v>7654379</v>
      </c>
      <c r="F25" s="207">
        <v>7654379</v>
      </c>
      <c r="G25" s="207"/>
      <c r="H25" s="207"/>
      <c r="I25" s="208">
        <f t="shared" si="0"/>
        <v>99.03554454755069</v>
      </c>
    </row>
    <row r="26" spans="1:9" ht="20.25">
      <c r="A26" s="238" t="s">
        <v>323</v>
      </c>
      <c r="B26" s="205" t="s">
        <v>444</v>
      </c>
      <c r="C26" s="207"/>
      <c r="D26" s="207"/>
      <c r="E26" s="207"/>
      <c r="F26" s="207"/>
      <c r="G26" s="207"/>
      <c r="H26" s="207"/>
      <c r="I26" s="209"/>
    </row>
    <row r="27" spans="1:9" ht="20.25">
      <c r="A27" s="239" t="s">
        <v>325</v>
      </c>
      <c r="B27" s="210" t="s">
        <v>445</v>
      </c>
      <c r="C27" s="207">
        <f>C24+C25+C26</f>
        <v>4480000</v>
      </c>
      <c r="D27" s="207">
        <f>D24+D25+D26</f>
        <v>7758921</v>
      </c>
      <c r="E27" s="207">
        <f>E24+E25+E26</f>
        <v>7664545</v>
      </c>
      <c r="F27" s="207">
        <f>F24+F25+F26</f>
        <v>7664545</v>
      </c>
      <c r="G27" s="207"/>
      <c r="H27" s="207"/>
      <c r="I27" s="208">
        <f aca="true" t="shared" si="1" ref="I27:I39">E27/D27*100</f>
        <v>98.78364530325801</v>
      </c>
    </row>
    <row r="28" spans="1:9" ht="20.25">
      <c r="A28" s="238" t="s">
        <v>327</v>
      </c>
      <c r="B28" s="205" t="s">
        <v>446</v>
      </c>
      <c r="C28" s="207">
        <v>100000</v>
      </c>
      <c r="D28" s="207">
        <v>366000</v>
      </c>
      <c r="E28" s="207">
        <v>296148</v>
      </c>
      <c r="F28" s="207">
        <v>296148</v>
      </c>
      <c r="G28" s="207"/>
      <c r="H28" s="207"/>
      <c r="I28" s="208">
        <f t="shared" si="1"/>
        <v>80.91475409836065</v>
      </c>
    </row>
    <row r="29" spans="1:9" ht="20.25">
      <c r="A29" s="238" t="s">
        <v>329</v>
      </c>
      <c r="B29" s="205" t="s">
        <v>447</v>
      </c>
      <c r="C29" s="207">
        <v>440000</v>
      </c>
      <c r="D29" s="207">
        <v>652800</v>
      </c>
      <c r="E29" s="207">
        <v>642469</v>
      </c>
      <c r="F29" s="207">
        <v>642469</v>
      </c>
      <c r="G29" s="207"/>
      <c r="H29" s="207"/>
      <c r="I29" s="208">
        <f t="shared" si="1"/>
        <v>98.41743259803921</v>
      </c>
    </row>
    <row r="30" spans="1:9" ht="20.25">
      <c r="A30" s="239" t="s">
        <v>331</v>
      </c>
      <c r="B30" s="210" t="s">
        <v>448</v>
      </c>
      <c r="C30" s="207">
        <f>C28+C29</f>
        <v>540000</v>
      </c>
      <c r="D30" s="207">
        <f>D28+D29</f>
        <v>1018800</v>
      </c>
      <c r="E30" s="207">
        <f>E28+E29</f>
        <v>938617</v>
      </c>
      <c r="F30" s="207">
        <f>F28+F29</f>
        <v>938617</v>
      </c>
      <c r="G30" s="207"/>
      <c r="H30" s="207"/>
      <c r="I30" s="208">
        <f t="shared" si="1"/>
        <v>92.12966234786023</v>
      </c>
    </row>
    <row r="31" spans="1:9" ht="20.25">
      <c r="A31" s="238" t="s">
        <v>333</v>
      </c>
      <c r="B31" s="205" t="s">
        <v>449</v>
      </c>
      <c r="C31" s="207">
        <v>6720000</v>
      </c>
      <c r="D31" s="207">
        <v>6864000</v>
      </c>
      <c r="E31" s="207">
        <v>5825696</v>
      </c>
      <c r="F31" s="207">
        <v>5825696</v>
      </c>
      <c r="G31" s="207"/>
      <c r="H31" s="207"/>
      <c r="I31" s="208">
        <f t="shared" si="1"/>
        <v>84.87319347319348</v>
      </c>
    </row>
    <row r="32" spans="1:9" ht="20.25">
      <c r="A32" s="238" t="s">
        <v>335</v>
      </c>
      <c r="B32" s="205" t="s">
        <v>450</v>
      </c>
      <c r="C32" s="207">
        <v>1000000</v>
      </c>
      <c r="D32" s="207">
        <v>1000000</v>
      </c>
      <c r="E32" s="207">
        <v>745722</v>
      </c>
      <c r="F32" s="207">
        <v>745722</v>
      </c>
      <c r="G32" s="207"/>
      <c r="H32" s="207"/>
      <c r="I32" s="208">
        <f t="shared" si="1"/>
        <v>74.5722</v>
      </c>
    </row>
    <row r="33" spans="1:9" ht="20.25">
      <c r="A33" s="238" t="s">
        <v>337</v>
      </c>
      <c r="B33" s="205" t="s">
        <v>451</v>
      </c>
      <c r="C33" s="207"/>
      <c r="D33" s="207">
        <v>309000</v>
      </c>
      <c r="E33" s="207">
        <v>309000</v>
      </c>
      <c r="F33" s="207">
        <v>309000</v>
      </c>
      <c r="G33" s="207"/>
      <c r="H33" s="207"/>
      <c r="I33" s="209">
        <f t="shared" si="1"/>
        <v>100</v>
      </c>
    </row>
    <row r="34" spans="1:9" ht="20.25">
      <c r="A34" s="238" t="s">
        <v>339</v>
      </c>
      <c r="B34" s="205" t="s">
        <v>452</v>
      </c>
      <c r="C34" s="207">
        <v>310000</v>
      </c>
      <c r="D34" s="207">
        <v>4069476</v>
      </c>
      <c r="E34" s="207">
        <v>3721186</v>
      </c>
      <c r="F34" s="207">
        <v>3721186</v>
      </c>
      <c r="G34" s="207"/>
      <c r="H34" s="207"/>
      <c r="I34" s="208">
        <f t="shared" si="1"/>
        <v>91.44140424958889</v>
      </c>
    </row>
    <row r="35" spans="1:9" ht="20.25">
      <c r="A35" s="238" t="s">
        <v>341</v>
      </c>
      <c r="B35" s="205" t="s">
        <v>453</v>
      </c>
      <c r="C35" s="207"/>
      <c r="D35" s="207">
        <v>277617</v>
      </c>
      <c r="E35" s="207">
        <v>248960</v>
      </c>
      <c r="F35" s="207">
        <v>248960</v>
      </c>
      <c r="G35" s="207"/>
      <c r="H35" s="207"/>
      <c r="I35" s="208">
        <f>E35/D35*100</f>
        <v>89.67750534009085</v>
      </c>
    </row>
    <row r="36" spans="1:9" ht="20.25">
      <c r="A36" s="238" t="s">
        <v>343</v>
      </c>
      <c r="B36" s="205" t="s">
        <v>454</v>
      </c>
      <c r="C36" s="207">
        <v>2315000</v>
      </c>
      <c r="D36" s="207">
        <v>0</v>
      </c>
      <c r="E36" s="207">
        <v>0</v>
      </c>
      <c r="F36" s="207">
        <v>0</v>
      </c>
      <c r="G36" s="207"/>
      <c r="H36" s="207"/>
      <c r="I36" s="208">
        <v>0</v>
      </c>
    </row>
    <row r="37" spans="1:9" ht="20.25">
      <c r="A37" s="238" t="s">
        <v>345</v>
      </c>
      <c r="B37" s="205" t="s">
        <v>455</v>
      </c>
      <c r="C37" s="207">
        <v>8337000</v>
      </c>
      <c r="D37" s="207">
        <v>15539935</v>
      </c>
      <c r="E37" s="207">
        <v>15331285</v>
      </c>
      <c r="F37" s="207">
        <v>15331285</v>
      </c>
      <c r="G37" s="207"/>
      <c r="H37" s="207"/>
      <c r="I37" s="208">
        <f t="shared" si="1"/>
        <v>98.65733029127857</v>
      </c>
    </row>
    <row r="38" spans="1:9" ht="20.25">
      <c r="A38" s="239" t="s">
        <v>347</v>
      </c>
      <c r="B38" s="210" t="s">
        <v>456</v>
      </c>
      <c r="C38" s="207">
        <f>SUM(C31:C37)</f>
        <v>18682000</v>
      </c>
      <c r="D38" s="207">
        <f>SUM(D31:D37)</f>
        <v>28060028</v>
      </c>
      <c r="E38" s="207">
        <f>SUM(E31:E37)</f>
        <v>26181849</v>
      </c>
      <c r="F38" s="207">
        <f>SUM(F31:F37)</f>
        <v>26181849</v>
      </c>
      <c r="G38" s="207"/>
      <c r="H38" s="207"/>
      <c r="I38" s="208">
        <f t="shared" si="1"/>
        <v>93.30656761996103</v>
      </c>
    </row>
    <row r="39" spans="1:9" ht="20.25">
      <c r="A39" s="238" t="s">
        <v>349</v>
      </c>
      <c r="B39" s="205" t="s">
        <v>457</v>
      </c>
      <c r="C39" s="207"/>
      <c r="D39" s="207">
        <v>20940</v>
      </c>
      <c r="E39" s="207">
        <v>20940</v>
      </c>
      <c r="F39" s="207">
        <v>20940</v>
      </c>
      <c r="G39" s="207"/>
      <c r="H39" s="207"/>
      <c r="I39" s="208">
        <f t="shared" si="1"/>
        <v>100</v>
      </c>
    </row>
    <row r="40" spans="1:9" ht="20.25">
      <c r="A40" s="238" t="s">
        <v>351</v>
      </c>
      <c r="B40" s="205" t="s">
        <v>458</v>
      </c>
      <c r="C40" s="207"/>
      <c r="D40" s="207"/>
      <c r="E40" s="207"/>
      <c r="F40" s="207"/>
      <c r="G40" s="207"/>
      <c r="H40" s="207"/>
      <c r="I40" s="209"/>
    </row>
    <row r="41" spans="1:9" ht="20.25">
      <c r="A41" s="239" t="s">
        <v>353</v>
      </c>
      <c r="B41" s="210" t="s">
        <v>459</v>
      </c>
      <c r="C41" s="207">
        <f>SUM(C39,C40)</f>
        <v>0</v>
      </c>
      <c r="D41" s="207">
        <f>SUM(D39,D40)</f>
        <v>20940</v>
      </c>
      <c r="E41" s="207">
        <f>SUM(E39,E40)</f>
        <v>20940</v>
      </c>
      <c r="F41" s="207">
        <f>SUM(F39,F40)</f>
        <v>20940</v>
      </c>
      <c r="G41" s="207"/>
      <c r="H41" s="207"/>
      <c r="I41" s="208">
        <f>E41/D41*100</f>
        <v>100</v>
      </c>
    </row>
    <row r="42" spans="1:9" ht="20.25">
      <c r="A42" s="238" t="s">
        <v>355</v>
      </c>
      <c r="B42" s="205" t="s">
        <v>460</v>
      </c>
      <c r="C42" s="207">
        <v>6682600</v>
      </c>
      <c r="D42" s="207">
        <v>10071660</v>
      </c>
      <c r="E42" s="207">
        <v>7549293</v>
      </c>
      <c r="F42" s="207">
        <v>7549293</v>
      </c>
      <c r="G42" s="207"/>
      <c r="H42" s="207"/>
      <c r="I42" s="208">
        <f>E42/D42*100</f>
        <v>74.95579676041487</v>
      </c>
    </row>
    <row r="43" spans="1:9" ht="20.25">
      <c r="A43" s="238" t="s">
        <v>357</v>
      </c>
      <c r="B43" s="205" t="s">
        <v>461</v>
      </c>
      <c r="C43" s="207">
        <v>1200000</v>
      </c>
      <c r="D43" s="207">
        <v>1731000</v>
      </c>
      <c r="E43" s="207">
        <v>1674000</v>
      </c>
      <c r="F43" s="207">
        <v>1674000</v>
      </c>
      <c r="G43" s="207"/>
      <c r="H43" s="207"/>
      <c r="I43" s="208">
        <f>E43/D43*100</f>
        <v>96.70710571923743</v>
      </c>
    </row>
    <row r="44" spans="1:9" ht="20.25">
      <c r="A44" s="238" t="s">
        <v>359</v>
      </c>
      <c r="B44" s="205" t="s">
        <v>462</v>
      </c>
      <c r="C44" s="207"/>
      <c r="D44" s="207"/>
      <c r="E44" s="207"/>
      <c r="F44" s="207"/>
      <c r="G44" s="207"/>
      <c r="H44" s="207"/>
      <c r="I44" s="208"/>
    </row>
    <row r="45" spans="1:9" ht="20.25">
      <c r="A45" s="238" t="s">
        <v>361</v>
      </c>
      <c r="B45" s="205" t="s">
        <v>463</v>
      </c>
      <c r="C45" s="207"/>
      <c r="D45" s="207"/>
      <c r="E45" s="207"/>
      <c r="F45" s="207"/>
      <c r="G45" s="207"/>
      <c r="H45" s="207"/>
      <c r="I45" s="209"/>
    </row>
    <row r="46" spans="1:9" ht="20.25">
      <c r="A46" s="238" t="s">
        <v>363</v>
      </c>
      <c r="B46" s="205" t="s">
        <v>464</v>
      </c>
      <c r="C46" s="207">
        <v>1133000</v>
      </c>
      <c r="D46" s="207">
        <v>132986</v>
      </c>
      <c r="E46" s="207">
        <v>75900</v>
      </c>
      <c r="F46" s="207">
        <v>75900</v>
      </c>
      <c r="G46" s="207"/>
      <c r="H46" s="207"/>
      <c r="I46" s="208">
        <f>E46/D46*100</f>
        <v>57.07367692839848</v>
      </c>
    </row>
    <row r="47" spans="1:9" ht="20.25">
      <c r="A47" s="239" t="s">
        <v>365</v>
      </c>
      <c r="B47" s="210" t="s">
        <v>465</v>
      </c>
      <c r="C47" s="207">
        <f>SUM(C42:C46)</f>
        <v>9015600</v>
      </c>
      <c r="D47" s="207">
        <f>SUM(D42:D46)</f>
        <v>11935646</v>
      </c>
      <c r="E47" s="207">
        <f>SUM(E42:E46)</f>
        <v>9299193</v>
      </c>
      <c r="F47" s="207">
        <f>SUM(F42:F46)</f>
        <v>9299193</v>
      </c>
      <c r="G47" s="207"/>
      <c r="H47" s="207"/>
      <c r="I47" s="208">
        <f>E47/D47*100</f>
        <v>77.91109924004114</v>
      </c>
    </row>
    <row r="48" spans="1:9" ht="20.25">
      <c r="A48" s="239" t="s">
        <v>367</v>
      </c>
      <c r="B48" s="210" t="s">
        <v>466</v>
      </c>
      <c r="C48" s="211">
        <f>C27+C30+C38+C41+C47</f>
        <v>32717600</v>
      </c>
      <c r="D48" s="211">
        <f>D27+D30+D38+D41+D47</f>
        <v>48794335</v>
      </c>
      <c r="E48" s="211">
        <f>E27+E30+E38+E41+E47</f>
        <v>44105144</v>
      </c>
      <c r="F48" s="211">
        <f>F27+F30+F38+F41+F47</f>
        <v>44105144</v>
      </c>
      <c r="G48" s="211"/>
      <c r="H48" s="211"/>
      <c r="I48" s="212">
        <f>E48/D48*100</f>
        <v>90.38988644890847</v>
      </c>
    </row>
    <row r="49" spans="1:9" ht="20.25">
      <c r="A49" s="238" t="s">
        <v>369</v>
      </c>
      <c r="B49" s="205" t="s">
        <v>467</v>
      </c>
      <c r="C49" s="207"/>
      <c r="D49" s="207"/>
      <c r="E49" s="207"/>
      <c r="F49" s="207"/>
      <c r="G49" s="207"/>
      <c r="H49" s="207"/>
      <c r="I49" s="209"/>
    </row>
    <row r="50" spans="1:9" ht="20.25">
      <c r="A50" s="238" t="s">
        <v>371</v>
      </c>
      <c r="B50" s="205" t="s">
        <v>200</v>
      </c>
      <c r="C50" s="207">
        <v>0</v>
      </c>
      <c r="D50" s="207">
        <v>127600</v>
      </c>
      <c r="E50" s="207">
        <v>127600</v>
      </c>
      <c r="F50" s="207">
        <v>127600</v>
      </c>
      <c r="G50" s="207"/>
      <c r="H50" s="207"/>
      <c r="I50" s="208">
        <f>E50/D50*100</f>
        <v>100</v>
      </c>
    </row>
    <row r="51" spans="1:9" ht="20.25">
      <c r="A51" s="238" t="s">
        <v>373</v>
      </c>
      <c r="B51" s="205" t="s">
        <v>468</v>
      </c>
      <c r="C51" s="207"/>
      <c r="D51" s="207"/>
      <c r="E51" s="207"/>
      <c r="F51" s="207"/>
      <c r="G51" s="207"/>
      <c r="H51" s="207"/>
      <c r="I51" s="209"/>
    </row>
    <row r="52" spans="1:9" ht="20.25">
      <c r="A52" s="238" t="s">
        <v>375</v>
      </c>
      <c r="B52" s="205" t="s">
        <v>205</v>
      </c>
      <c r="C52" s="207"/>
      <c r="D52" s="207"/>
      <c r="E52" s="207"/>
      <c r="F52" s="207"/>
      <c r="G52" s="207"/>
      <c r="H52" s="207"/>
      <c r="I52" s="208"/>
    </row>
    <row r="53" spans="1:9" ht="20.25">
      <c r="A53" s="238" t="s">
        <v>377</v>
      </c>
      <c r="B53" s="205" t="s">
        <v>207</v>
      </c>
      <c r="C53" s="207"/>
      <c r="D53" s="207"/>
      <c r="E53" s="207"/>
      <c r="F53" s="207"/>
      <c r="G53" s="207"/>
      <c r="H53" s="207"/>
      <c r="I53" s="208"/>
    </row>
    <row r="54" spans="1:9" ht="20.25">
      <c r="A54" s="238" t="s">
        <v>379</v>
      </c>
      <c r="B54" s="205" t="s">
        <v>209</v>
      </c>
      <c r="C54" s="207"/>
      <c r="D54" s="207"/>
      <c r="E54" s="207"/>
      <c r="F54" s="207"/>
      <c r="G54" s="207"/>
      <c r="H54" s="207"/>
      <c r="I54" s="209"/>
    </row>
    <row r="55" spans="1:9" ht="20.25">
      <c r="A55" s="238" t="s">
        <v>381</v>
      </c>
      <c r="B55" s="205" t="s">
        <v>469</v>
      </c>
      <c r="C55" s="207"/>
      <c r="D55" s="207"/>
      <c r="E55" s="207"/>
      <c r="F55" s="207"/>
      <c r="G55" s="207"/>
      <c r="H55" s="207"/>
      <c r="I55" s="208"/>
    </row>
    <row r="56" spans="1:9" ht="20.25">
      <c r="A56" s="238" t="s">
        <v>382</v>
      </c>
      <c r="B56" s="205" t="s">
        <v>212</v>
      </c>
      <c r="C56" s="207">
        <v>2500000</v>
      </c>
      <c r="D56" s="207">
        <v>2520000</v>
      </c>
      <c r="E56" s="207">
        <v>1614870</v>
      </c>
      <c r="F56" s="207">
        <v>1614870</v>
      </c>
      <c r="G56" s="207"/>
      <c r="H56" s="207"/>
      <c r="I56" s="208">
        <f>E56/D56*100</f>
        <v>64.08214285714286</v>
      </c>
    </row>
    <row r="57" spans="1:9" ht="20.25">
      <c r="A57" s="239" t="s">
        <v>383</v>
      </c>
      <c r="B57" s="210" t="s">
        <v>46</v>
      </c>
      <c r="C57" s="207">
        <f>SUM(C49:C56)</f>
        <v>2500000</v>
      </c>
      <c r="D57" s="207">
        <f>SUM(D56)</f>
        <v>2520000</v>
      </c>
      <c r="E57" s="207">
        <f>SUM(E56)</f>
        <v>1614870</v>
      </c>
      <c r="F57" s="207">
        <f>SUM(F56)</f>
        <v>1614870</v>
      </c>
      <c r="G57" s="207"/>
      <c r="H57" s="207"/>
      <c r="I57" s="208">
        <f>E57/D57*100</f>
        <v>64.08214285714286</v>
      </c>
    </row>
    <row r="58" spans="1:9" ht="20.25">
      <c r="A58" s="238" t="s">
        <v>384</v>
      </c>
      <c r="B58" s="205" t="s">
        <v>470</v>
      </c>
      <c r="C58" s="207"/>
      <c r="D58" s="207"/>
      <c r="E58" s="207"/>
      <c r="F58" s="207"/>
      <c r="G58" s="207"/>
      <c r="H58" s="207"/>
      <c r="I58" s="209"/>
    </row>
    <row r="59" spans="1:9" ht="20.25">
      <c r="A59" s="238" t="s">
        <v>386</v>
      </c>
      <c r="B59" s="205" t="s">
        <v>471</v>
      </c>
      <c r="C59" s="207"/>
      <c r="D59" s="207">
        <v>849160</v>
      </c>
      <c r="E59" s="207">
        <v>849160</v>
      </c>
      <c r="F59" s="207">
        <v>849160</v>
      </c>
      <c r="G59" s="207"/>
      <c r="H59" s="207"/>
      <c r="I59" s="208">
        <f>E59/D59*100</f>
        <v>100</v>
      </c>
    </row>
    <row r="60" spans="1:9" ht="40.5">
      <c r="A60" s="238" t="s">
        <v>388</v>
      </c>
      <c r="B60" s="205" t="s">
        <v>472</v>
      </c>
      <c r="C60" s="207"/>
      <c r="D60" s="207"/>
      <c r="E60" s="207"/>
      <c r="F60" s="207"/>
      <c r="G60" s="207"/>
      <c r="H60" s="207"/>
      <c r="I60" s="209"/>
    </row>
    <row r="61" spans="1:9" ht="40.5">
      <c r="A61" s="238" t="s">
        <v>389</v>
      </c>
      <c r="B61" s="205" t="s">
        <v>473</v>
      </c>
      <c r="C61" s="209"/>
      <c r="D61" s="209"/>
      <c r="E61" s="209"/>
      <c r="F61" s="209"/>
      <c r="G61" s="209"/>
      <c r="H61" s="209"/>
      <c r="I61" s="209"/>
    </row>
    <row r="62" spans="1:9" ht="40.5">
      <c r="A62" s="238" t="s">
        <v>391</v>
      </c>
      <c r="B62" s="205" t="s">
        <v>474</v>
      </c>
      <c r="C62" s="209"/>
      <c r="D62" s="209"/>
      <c r="E62" s="209"/>
      <c r="F62" s="209"/>
      <c r="G62" s="209"/>
      <c r="H62" s="209"/>
      <c r="I62" s="209"/>
    </row>
    <row r="63" spans="1:9" ht="20.25">
      <c r="A63" s="238" t="s">
        <v>475</v>
      </c>
      <c r="B63" s="205" t="s">
        <v>476</v>
      </c>
      <c r="C63" s="207">
        <v>600000</v>
      </c>
      <c r="D63" s="207">
        <v>861450</v>
      </c>
      <c r="E63" s="207">
        <v>814280</v>
      </c>
      <c r="F63" s="207">
        <v>814280</v>
      </c>
      <c r="G63" s="209"/>
      <c r="H63" s="209"/>
      <c r="I63" s="208">
        <f>E63/D63*100</f>
        <v>94.52434848221023</v>
      </c>
    </row>
    <row r="64" spans="1:9" ht="40.5">
      <c r="A64" s="238" t="s">
        <v>477</v>
      </c>
      <c r="B64" s="205" t="s">
        <v>478</v>
      </c>
      <c r="C64" s="209"/>
      <c r="D64" s="209"/>
      <c r="E64" s="209"/>
      <c r="F64" s="209"/>
      <c r="G64" s="209"/>
      <c r="H64" s="209"/>
      <c r="I64" s="209"/>
    </row>
    <row r="65" spans="1:9" ht="40.5">
      <c r="A65" s="238" t="s">
        <v>479</v>
      </c>
      <c r="B65" s="205" t="s">
        <v>480</v>
      </c>
      <c r="C65" s="209"/>
      <c r="D65" s="209"/>
      <c r="E65" s="209"/>
      <c r="F65" s="209"/>
      <c r="G65" s="209"/>
      <c r="H65" s="209"/>
      <c r="I65" s="208"/>
    </row>
    <row r="66" spans="1:9" ht="20.25">
      <c r="A66" s="238" t="s">
        <v>481</v>
      </c>
      <c r="B66" s="205" t="s">
        <v>482</v>
      </c>
      <c r="C66" s="209"/>
      <c r="D66" s="209"/>
      <c r="E66" s="209"/>
      <c r="F66" s="209"/>
      <c r="G66" s="209"/>
      <c r="H66" s="209"/>
      <c r="I66" s="209"/>
    </row>
    <row r="67" spans="1:9" ht="20.25">
      <c r="A67" s="238" t="s">
        <v>483</v>
      </c>
      <c r="B67" s="205" t="s">
        <v>484</v>
      </c>
      <c r="C67" s="209"/>
      <c r="D67" s="209"/>
      <c r="E67" s="209"/>
      <c r="F67" s="209"/>
      <c r="G67" s="209"/>
      <c r="H67" s="209"/>
      <c r="I67" s="209"/>
    </row>
    <row r="68" spans="1:9" ht="20.25">
      <c r="A68" s="238" t="s">
        <v>485</v>
      </c>
      <c r="B68" s="205" t="s">
        <v>609</v>
      </c>
      <c r="C68" s="207">
        <v>5000000</v>
      </c>
      <c r="D68" s="207">
        <v>7892969</v>
      </c>
      <c r="E68" s="207">
        <v>7805786</v>
      </c>
      <c r="F68" s="207">
        <v>7805786</v>
      </c>
      <c r="G68" s="209"/>
      <c r="H68" s="209"/>
      <c r="I68" s="208">
        <f>E68/D68*100</f>
        <v>98.89543465836493</v>
      </c>
    </row>
    <row r="69" spans="1:9" ht="20.25">
      <c r="A69" s="238" t="s">
        <v>487</v>
      </c>
      <c r="B69" s="205" t="s">
        <v>610</v>
      </c>
      <c r="C69" s="207">
        <v>500000</v>
      </c>
      <c r="D69" s="207">
        <v>16629000</v>
      </c>
      <c r="E69" s="209"/>
      <c r="F69" s="209"/>
      <c r="G69" s="209"/>
      <c r="H69" s="209"/>
      <c r="I69" s="209"/>
    </row>
    <row r="70" spans="1:9" ht="20.25">
      <c r="A70" s="239" t="s">
        <v>488</v>
      </c>
      <c r="B70" s="210" t="s">
        <v>489</v>
      </c>
      <c r="C70" s="207">
        <f>SUM(C58:C69)</f>
        <v>6100000</v>
      </c>
      <c r="D70" s="207">
        <f>SUM(D58:D69)</f>
        <v>26232579</v>
      </c>
      <c r="E70" s="207">
        <f>SUM(E58:E69)</f>
        <v>9469226</v>
      </c>
      <c r="F70" s="207">
        <f>SUM(F58:F69)</f>
        <v>9469226</v>
      </c>
      <c r="G70" s="209"/>
      <c r="H70" s="209"/>
      <c r="I70" s="208">
        <f>E70/D70*100</f>
        <v>36.09719806809692</v>
      </c>
    </row>
    <row r="71" spans="1:9" ht="20.25">
      <c r="A71" s="238" t="s">
        <v>490</v>
      </c>
      <c r="B71" s="205" t="s">
        <v>491</v>
      </c>
      <c r="C71" s="209"/>
      <c r="D71" s="209"/>
      <c r="E71" s="209"/>
      <c r="F71" s="209"/>
      <c r="G71" s="209"/>
      <c r="H71" s="209"/>
      <c r="I71" s="209"/>
    </row>
    <row r="72" spans="1:9" ht="20.25">
      <c r="A72" s="238" t="s">
        <v>492</v>
      </c>
      <c r="B72" s="205" t="s">
        <v>493</v>
      </c>
      <c r="C72" s="209"/>
      <c r="D72" s="207">
        <v>1051000</v>
      </c>
      <c r="E72" s="207">
        <v>750389</v>
      </c>
      <c r="F72" s="209"/>
      <c r="G72" s="207">
        <v>750389</v>
      </c>
      <c r="H72" s="209"/>
      <c r="I72" s="208">
        <f>E72/D72*100</f>
        <v>71.3976213130352</v>
      </c>
    </row>
    <row r="73" spans="1:9" ht="20.25">
      <c r="A73" s="238" t="s">
        <v>494</v>
      </c>
      <c r="B73" s="205" t="s">
        <v>495</v>
      </c>
      <c r="C73" s="209"/>
      <c r="D73" s="209"/>
      <c r="E73" s="209"/>
      <c r="F73" s="209"/>
      <c r="G73" s="209"/>
      <c r="H73" s="209"/>
      <c r="I73" s="209"/>
    </row>
    <row r="74" spans="1:9" ht="20.25">
      <c r="A74" s="238" t="s">
        <v>496</v>
      </c>
      <c r="B74" s="205" t="s">
        <v>497</v>
      </c>
      <c r="C74" s="209"/>
      <c r="D74" s="207">
        <v>1903236</v>
      </c>
      <c r="E74" s="207">
        <v>1903236</v>
      </c>
      <c r="F74" s="209"/>
      <c r="G74" s="207">
        <v>1903236</v>
      </c>
      <c r="H74" s="209"/>
      <c r="I74" s="208">
        <f>E74/D74*100</f>
        <v>100</v>
      </c>
    </row>
    <row r="75" spans="1:9" ht="20.25">
      <c r="A75" s="238" t="s">
        <v>498</v>
      </c>
      <c r="B75" s="205" t="s">
        <v>499</v>
      </c>
      <c r="C75" s="209"/>
      <c r="D75" s="209"/>
      <c r="E75" s="209"/>
      <c r="F75" s="209"/>
      <c r="G75" s="209"/>
      <c r="H75" s="209"/>
      <c r="I75" s="208"/>
    </row>
    <row r="76" spans="1:9" ht="20.25">
      <c r="A76" s="238" t="s">
        <v>500</v>
      </c>
      <c r="B76" s="205" t="s">
        <v>501</v>
      </c>
      <c r="C76" s="209"/>
      <c r="D76" s="209"/>
      <c r="E76" s="209"/>
      <c r="F76" s="209"/>
      <c r="G76" s="209"/>
      <c r="H76" s="209"/>
      <c r="I76" s="209"/>
    </row>
    <row r="77" spans="1:9" ht="20.25">
      <c r="A77" s="238" t="s">
        <v>502</v>
      </c>
      <c r="B77" s="205" t="s">
        <v>503</v>
      </c>
      <c r="C77" s="209"/>
      <c r="D77" s="207">
        <v>606108</v>
      </c>
      <c r="E77" s="207">
        <v>559390</v>
      </c>
      <c r="F77" s="209"/>
      <c r="G77" s="207">
        <v>559390</v>
      </c>
      <c r="H77" s="209"/>
      <c r="I77" s="208">
        <f>E77/D77*100</f>
        <v>92.29213275521853</v>
      </c>
    </row>
    <row r="78" spans="1:9" ht="20.25">
      <c r="A78" s="239" t="s">
        <v>504</v>
      </c>
      <c r="B78" s="210" t="s">
        <v>56</v>
      </c>
      <c r="C78" s="209">
        <f>SUM(C71:C77)</f>
        <v>0</v>
      </c>
      <c r="D78" s="211">
        <f>SUM(D71:D77)</f>
        <v>3560344</v>
      </c>
      <c r="E78" s="211">
        <f>SUM(E71:E77)</f>
        <v>3213015</v>
      </c>
      <c r="F78" s="213"/>
      <c r="G78" s="211">
        <f>SUM(G71:G77)</f>
        <v>3213015</v>
      </c>
      <c r="H78" s="213"/>
      <c r="I78" s="208">
        <f>E78/D78*100</f>
        <v>90.24451008104835</v>
      </c>
    </row>
    <row r="79" spans="1:9" ht="20.25">
      <c r="A79" s="238" t="s">
        <v>505</v>
      </c>
      <c r="B79" s="205" t="s">
        <v>506</v>
      </c>
      <c r="C79" s="207">
        <v>71989000</v>
      </c>
      <c r="D79" s="207">
        <v>71989000</v>
      </c>
      <c r="E79" s="207">
        <v>23502367</v>
      </c>
      <c r="F79" s="209"/>
      <c r="G79" s="207">
        <v>23502367</v>
      </c>
      <c r="H79" s="209"/>
      <c r="I79" s="208">
        <f>E79/D79*100</f>
        <v>32.64716415007848</v>
      </c>
    </row>
    <row r="80" spans="1:9" ht="20.25">
      <c r="A80" s="238" t="s">
        <v>507</v>
      </c>
      <c r="B80" s="205" t="s">
        <v>508</v>
      </c>
      <c r="C80" s="209"/>
      <c r="D80" s="209"/>
      <c r="E80" s="209"/>
      <c r="F80" s="209"/>
      <c r="G80" s="209"/>
      <c r="H80" s="209"/>
      <c r="I80" s="209"/>
    </row>
    <row r="81" spans="1:9" ht="20.25">
      <c r="A81" s="238" t="s">
        <v>509</v>
      </c>
      <c r="B81" s="205" t="s">
        <v>510</v>
      </c>
      <c r="C81" s="209"/>
      <c r="D81" s="209"/>
      <c r="E81" s="209"/>
      <c r="F81" s="209"/>
      <c r="G81" s="209"/>
      <c r="H81" s="209"/>
      <c r="I81" s="209"/>
    </row>
    <row r="82" spans="1:9" ht="20.25">
      <c r="A82" s="238" t="s">
        <v>511</v>
      </c>
      <c r="B82" s="205" t="s">
        <v>512</v>
      </c>
      <c r="C82" s="207">
        <v>19436340</v>
      </c>
      <c r="D82" s="207">
        <v>19436340</v>
      </c>
      <c r="E82" s="207">
        <v>4954863</v>
      </c>
      <c r="F82" s="209"/>
      <c r="G82" s="207">
        <v>4954863</v>
      </c>
      <c r="H82" s="209"/>
      <c r="I82" s="208">
        <f>E82/D82*100</f>
        <v>25.492777961282837</v>
      </c>
    </row>
    <row r="83" spans="1:9" ht="20.25">
      <c r="A83" s="239" t="s">
        <v>513</v>
      </c>
      <c r="B83" s="210" t="s">
        <v>514</v>
      </c>
      <c r="C83" s="207">
        <f>SUM(C79:C82)</f>
        <v>91425340</v>
      </c>
      <c r="D83" s="207">
        <f>SUM(D79:D82)</f>
        <v>91425340</v>
      </c>
      <c r="E83" s="207">
        <f>SUM(E79:E82)</f>
        <v>28457230</v>
      </c>
      <c r="F83" s="209"/>
      <c r="G83" s="207">
        <f>SUM(G79:G82)</f>
        <v>28457230</v>
      </c>
      <c r="H83" s="209"/>
      <c r="I83" s="208">
        <f>E83/D83*100</f>
        <v>31.126195428969694</v>
      </c>
    </row>
    <row r="84" spans="1:9" ht="40.5">
      <c r="A84" s="238" t="s">
        <v>515</v>
      </c>
      <c r="B84" s="205" t="s">
        <v>516</v>
      </c>
      <c r="C84" s="209"/>
      <c r="D84" s="209"/>
      <c r="E84" s="209"/>
      <c r="F84" s="209"/>
      <c r="G84" s="209"/>
      <c r="H84" s="209"/>
      <c r="I84" s="209"/>
    </row>
    <row r="85" spans="1:9" ht="40.5">
      <c r="A85" s="238" t="s">
        <v>517</v>
      </c>
      <c r="B85" s="205" t="s">
        <v>518</v>
      </c>
      <c r="C85" s="209"/>
      <c r="D85" s="207"/>
      <c r="E85" s="209"/>
      <c r="F85" s="209"/>
      <c r="G85" s="209"/>
      <c r="H85" s="209"/>
      <c r="I85" s="209"/>
    </row>
    <row r="86" spans="1:9" ht="40.5">
      <c r="A86" s="238" t="s">
        <v>519</v>
      </c>
      <c r="B86" s="205" t="s">
        <v>520</v>
      </c>
      <c r="C86" s="209"/>
      <c r="D86" s="209"/>
      <c r="E86" s="209"/>
      <c r="F86" s="209"/>
      <c r="G86" s="209"/>
      <c r="H86" s="209"/>
      <c r="I86" s="209"/>
    </row>
    <row r="87" spans="1:9" ht="20.25">
      <c r="A87" s="238" t="s">
        <v>521</v>
      </c>
      <c r="B87" s="205" t="s">
        <v>522</v>
      </c>
      <c r="C87" s="209"/>
      <c r="D87" s="209"/>
      <c r="E87" s="209"/>
      <c r="F87" s="209"/>
      <c r="G87" s="209"/>
      <c r="H87" s="209"/>
      <c r="I87" s="209"/>
    </row>
    <row r="88" spans="1:9" ht="40.5">
      <c r="A88" s="238" t="s">
        <v>523</v>
      </c>
      <c r="B88" s="205" t="s">
        <v>524</v>
      </c>
      <c r="C88" s="209"/>
      <c r="D88" s="209"/>
      <c r="E88" s="209"/>
      <c r="F88" s="209"/>
      <c r="G88" s="209"/>
      <c r="H88" s="209"/>
      <c r="I88" s="209"/>
    </row>
    <row r="89" spans="1:9" ht="40.5">
      <c r="A89" s="238" t="s">
        <v>525</v>
      </c>
      <c r="B89" s="205" t="s">
        <v>526</v>
      </c>
      <c r="C89" s="209"/>
      <c r="D89" s="209"/>
      <c r="E89" s="209"/>
      <c r="F89" s="209"/>
      <c r="G89" s="209"/>
      <c r="H89" s="209"/>
      <c r="I89" s="209"/>
    </row>
    <row r="90" spans="1:9" ht="20.25">
      <c r="A90" s="238" t="s">
        <v>527</v>
      </c>
      <c r="B90" s="205" t="s">
        <v>528</v>
      </c>
      <c r="C90" s="207"/>
      <c r="D90" s="207"/>
      <c r="E90" s="207"/>
      <c r="F90" s="207"/>
      <c r="G90" s="207"/>
      <c r="H90" s="207"/>
      <c r="I90" s="209"/>
    </row>
    <row r="91" spans="1:9" ht="20.25">
      <c r="A91" s="238" t="s">
        <v>529</v>
      </c>
      <c r="B91" s="205" t="s">
        <v>530</v>
      </c>
      <c r="C91" s="207"/>
      <c r="D91" s="207">
        <v>750000</v>
      </c>
      <c r="E91" s="207">
        <v>750000</v>
      </c>
      <c r="F91" s="207">
        <v>750000</v>
      </c>
      <c r="G91" s="207"/>
      <c r="H91" s="207"/>
      <c r="I91" s="208">
        <f>E91/D91*100</f>
        <v>100</v>
      </c>
    </row>
    <row r="92" spans="1:9" ht="20.25">
      <c r="A92" s="239" t="s">
        <v>531</v>
      </c>
      <c r="B92" s="210" t="s">
        <v>532</v>
      </c>
      <c r="C92" s="207">
        <f>SUM(C84:C91)</f>
        <v>0</v>
      </c>
      <c r="D92" s="207">
        <f>SUM(D84:D91)</f>
        <v>750000</v>
      </c>
      <c r="E92" s="207">
        <f>SUM(E84:E91)</f>
        <v>750000</v>
      </c>
      <c r="F92" s="207">
        <f>SUM(F84:F91)</f>
        <v>750000</v>
      </c>
      <c r="G92" s="207"/>
      <c r="H92" s="207"/>
      <c r="I92" s="208">
        <f>E92/D92*100</f>
        <v>100</v>
      </c>
    </row>
    <row r="93" spans="1:9" ht="20.25">
      <c r="A93" s="239" t="s">
        <v>533</v>
      </c>
      <c r="B93" s="210" t="s">
        <v>67</v>
      </c>
      <c r="C93" s="211">
        <f aca="true" t="shared" si="2" ref="C93:H93">C22+C23+C48+C57+C70+C78+C83+C92</f>
        <v>166557940</v>
      </c>
      <c r="D93" s="211">
        <f t="shared" si="2"/>
        <v>208299399</v>
      </c>
      <c r="E93" s="211">
        <f t="shared" si="2"/>
        <v>122561671</v>
      </c>
      <c r="F93" s="211">
        <f t="shared" si="2"/>
        <v>75602042</v>
      </c>
      <c r="G93" s="211">
        <f t="shared" si="2"/>
        <v>31670245</v>
      </c>
      <c r="H93" s="211">
        <f t="shared" si="2"/>
        <v>15289384</v>
      </c>
      <c r="I93" s="208">
        <f>E93/D93*100</f>
        <v>58.83918608905828</v>
      </c>
    </row>
    <row r="94" spans="1:9" ht="20.25">
      <c r="A94" s="238" t="s">
        <v>280</v>
      </c>
      <c r="B94" s="205" t="s">
        <v>534</v>
      </c>
      <c r="C94" s="207"/>
      <c r="D94" s="207"/>
      <c r="E94" s="207"/>
      <c r="F94" s="207"/>
      <c r="G94" s="207"/>
      <c r="H94" s="207"/>
      <c r="I94" s="209"/>
    </row>
    <row r="95" spans="1:9" ht="20.25" customHeight="1">
      <c r="A95" s="238" t="s">
        <v>282</v>
      </c>
      <c r="B95" s="205" t="s">
        <v>535</v>
      </c>
      <c r="C95" s="207"/>
      <c r="D95" s="207"/>
      <c r="E95" s="207"/>
      <c r="F95" s="207"/>
      <c r="G95" s="207"/>
      <c r="H95" s="207"/>
      <c r="I95" s="209"/>
    </row>
    <row r="96" spans="1:9" ht="20.25">
      <c r="A96" s="238" t="s">
        <v>284</v>
      </c>
      <c r="B96" s="205" t="s">
        <v>536</v>
      </c>
      <c r="C96" s="207"/>
      <c r="D96" s="207"/>
      <c r="E96" s="207"/>
      <c r="F96" s="207"/>
      <c r="G96" s="207"/>
      <c r="H96" s="207"/>
      <c r="I96" s="209"/>
    </row>
    <row r="97" spans="1:9" ht="20.25">
      <c r="A97" s="239" t="s">
        <v>286</v>
      </c>
      <c r="B97" s="210" t="s">
        <v>537</v>
      </c>
      <c r="C97" s="207">
        <f>C94+C95+C96</f>
        <v>0</v>
      </c>
      <c r="D97" s="207">
        <f>D94+D95+D96</f>
        <v>0</v>
      </c>
      <c r="E97" s="207">
        <f>E94+E95+E96</f>
        <v>0</v>
      </c>
      <c r="F97" s="207"/>
      <c r="G97" s="207"/>
      <c r="H97" s="207"/>
      <c r="I97" s="209"/>
    </row>
    <row r="98" spans="1:9" ht="20.25">
      <c r="A98" s="238" t="s">
        <v>288</v>
      </c>
      <c r="B98" s="205" t="s">
        <v>538</v>
      </c>
      <c r="C98" s="207"/>
      <c r="D98" s="207"/>
      <c r="E98" s="207"/>
      <c r="F98" s="207"/>
      <c r="G98" s="207"/>
      <c r="H98" s="207"/>
      <c r="I98" s="209"/>
    </row>
    <row r="99" spans="1:9" ht="20.25">
      <c r="A99" s="238" t="s">
        <v>290</v>
      </c>
      <c r="B99" s="205" t="s">
        <v>539</v>
      </c>
      <c r="C99" s="207"/>
      <c r="D99" s="207"/>
      <c r="E99" s="207"/>
      <c r="F99" s="207"/>
      <c r="G99" s="207"/>
      <c r="H99" s="207"/>
      <c r="I99" s="209"/>
    </row>
    <row r="100" spans="1:9" ht="20.25">
      <c r="A100" s="238" t="s">
        <v>292</v>
      </c>
      <c r="B100" s="205" t="s">
        <v>540</v>
      </c>
      <c r="C100" s="207"/>
      <c r="D100" s="207"/>
      <c r="E100" s="207"/>
      <c r="F100" s="207"/>
      <c r="G100" s="207"/>
      <c r="H100" s="207"/>
      <c r="I100" s="209"/>
    </row>
    <row r="101" spans="1:9" ht="20.25">
      <c r="A101" s="238" t="s">
        <v>294</v>
      </c>
      <c r="B101" s="205" t="s">
        <v>541</v>
      </c>
      <c r="C101" s="207"/>
      <c r="D101" s="207"/>
      <c r="E101" s="207"/>
      <c r="F101" s="207"/>
      <c r="G101" s="207"/>
      <c r="H101" s="207"/>
      <c r="I101" s="209"/>
    </row>
    <row r="102" spans="1:9" ht="20.25">
      <c r="A102" s="239" t="s">
        <v>296</v>
      </c>
      <c r="B102" s="210" t="s">
        <v>542</v>
      </c>
      <c r="C102" s="207">
        <f>C98+C99+C100+C101</f>
        <v>0</v>
      </c>
      <c r="D102" s="207">
        <f>D98+D99+D100+D101</f>
        <v>0</v>
      </c>
      <c r="E102" s="207">
        <f>E98+E99+E100+E101</f>
        <v>0</v>
      </c>
      <c r="F102" s="207"/>
      <c r="G102" s="207"/>
      <c r="H102" s="207"/>
      <c r="I102" s="209"/>
    </row>
    <row r="103" spans="1:9" ht="20.25">
      <c r="A103" s="238" t="s">
        <v>298</v>
      </c>
      <c r="B103" s="205" t="s">
        <v>543</v>
      </c>
      <c r="C103" s="207"/>
      <c r="D103" s="207"/>
      <c r="E103" s="207"/>
      <c r="F103" s="207"/>
      <c r="G103" s="207"/>
      <c r="H103" s="207"/>
      <c r="I103" s="209"/>
    </row>
    <row r="104" spans="1:9" ht="20.25">
      <c r="A104" s="238" t="s">
        <v>300</v>
      </c>
      <c r="B104" s="205" t="s">
        <v>544</v>
      </c>
      <c r="C104" s="207"/>
      <c r="D104" s="207">
        <v>3638081</v>
      </c>
      <c r="E104" s="207">
        <v>3638081</v>
      </c>
      <c r="F104" s="207">
        <v>3638081</v>
      </c>
      <c r="G104" s="207"/>
      <c r="H104" s="207"/>
      <c r="I104" s="208">
        <f>E104/D104*100</f>
        <v>100</v>
      </c>
    </row>
    <row r="105" spans="1:9" ht="20.25">
      <c r="A105" s="238" t="s">
        <v>302</v>
      </c>
      <c r="B105" s="205" t="s">
        <v>545</v>
      </c>
      <c r="C105" s="207">
        <v>148057060</v>
      </c>
      <c r="D105" s="207">
        <v>148615356</v>
      </c>
      <c r="E105" s="207">
        <v>143552722</v>
      </c>
      <c r="F105" s="207">
        <v>143552722</v>
      </c>
      <c r="G105" s="207"/>
      <c r="H105" s="207"/>
      <c r="I105" s="208">
        <f>E105/D105*100</f>
        <v>96.59346507907298</v>
      </c>
    </row>
    <row r="106" spans="1:9" ht="20.25">
      <c r="A106" s="238" t="s">
        <v>304</v>
      </c>
      <c r="B106" s="205" t="s">
        <v>546</v>
      </c>
      <c r="C106" s="207"/>
      <c r="D106" s="207"/>
      <c r="E106" s="207"/>
      <c r="F106" s="207"/>
      <c r="G106" s="207"/>
      <c r="H106" s="207"/>
      <c r="I106" s="209"/>
    </row>
    <row r="107" spans="1:9" ht="20.25">
      <c r="A107" s="238" t="s">
        <v>305</v>
      </c>
      <c r="B107" s="205" t="s">
        <v>547</v>
      </c>
      <c r="C107" s="207"/>
      <c r="D107" s="207"/>
      <c r="E107" s="207"/>
      <c r="F107" s="207"/>
      <c r="G107" s="207"/>
      <c r="H107" s="207"/>
      <c r="I107" s="209"/>
    </row>
    <row r="108" spans="1:9" ht="20.25">
      <c r="A108" s="238" t="s">
        <v>307</v>
      </c>
      <c r="B108" s="205" t="s">
        <v>548</v>
      </c>
      <c r="C108" s="207"/>
      <c r="D108" s="207"/>
      <c r="E108" s="207"/>
      <c r="F108" s="207"/>
      <c r="G108" s="207"/>
      <c r="H108" s="207"/>
      <c r="I108" s="209"/>
    </row>
    <row r="109" spans="1:9" ht="20.25">
      <c r="A109" s="239" t="s">
        <v>309</v>
      </c>
      <c r="B109" s="210" t="s">
        <v>549</v>
      </c>
      <c r="C109" s="207">
        <f>C97+C102+C103+C104+C105+C106+C107+C108</f>
        <v>148057060</v>
      </c>
      <c r="D109" s="207">
        <f>D97+D102+D103+D104+D105+D106+D107+D108</f>
        <v>152253437</v>
      </c>
      <c r="E109" s="207">
        <f>SUM(E104:E108)</f>
        <v>147190803</v>
      </c>
      <c r="F109" s="207">
        <f>F97+F102+F103+F104+F105+F106+F107+F108</f>
        <v>147190803</v>
      </c>
      <c r="G109" s="207"/>
      <c r="H109" s="207"/>
      <c r="I109" s="208">
        <f>E109/D109*100</f>
        <v>96.67486389814636</v>
      </c>
    </row>
    <row r="110" spans="1:9" ht="20.25">
      <c r="A110" s="238" t="s">
        <v>311</v>
      </c>
      <c r="B110" s="205" t="s">
        <v>550</v>
      </c>
      <c r="C110" s="207"/>
      <c r="D110" s="207"/>
      <c r="E110" s="207"/>
      <c r="F110" s="207"/>
      <c r="G110" s="207"/>
      <c r="H110" s="207"/>
      <c r="I110" s="209"/>
    </row>
    <row r="111" spans="1:9" ht="20.25">
      <c r="A111" s="238" t="s">
        <v>313</v>
      </c>
      <c r="B111" s="205" t="s">
        <v>551</v>
      </c>
      <c r="C111" s="207"/>
      <c r="D111" s="207"/>
      <c r="E111" s="207"/>
      <c r="F111" s="207"/>
      <c r="G111" s="207"/>
      <c r="H111" s="207"/>
      <c r="I111" s="209"/>
    </row>
    <row r="112" spans="1:9" ht="20.25">
      <c r="A112" s="238" t="s">
        <v>315</v>
      </c>
      <c r="B112" s="205" t="s">
        <v>552</v>
      </c>
      <c r="C112" s="207"/>
      <c r="D112" s="207"/>
      <c r="E112" s="207"/>
      <c r="F112" s="207"/>
      <c r="G112" s="207"/>
      <c r="H112" s="207"/>
      <c r="I112" s="209"/>
    </row>
    <row r="113" spans="1:9" ht="20.25">
      <c r="A113" s="238" t="s">
        <v>317</v>
      </c>
      <c r="B113" s="205" t="s">
        <v>553</v>
      </c>
      <c r="C113" s="207"/>
      <c r="D113" s="207"/>
      <c r="E113" s="207"/>
      <c r="F113" s="207"/>
      <c r="G113" s="207"/>
      <c r="H113" s="207"/>
      <c r="I113" s="209"/>
    </row>
    <row r="114" spans="1:9" ht="20.25">
      <c r="A114" s="239" t="s">
        <v>319</v>
      </c>
      <c r="B114" s="210" t="s">
        <v>554</v>
      </c>
      <c r="C114" s="207"/>
      <c r="D114" s="207"/>
      <c r="E114" s="207"/>
      <c r="F114" s="207"/>
      <c r="G114" s="207"/>
      <c r="H114" s="207"/>
      <c r="I114" s="209"/>
    </row>
    <row r="115" spans="1:9" ht="20.25">
      <c r="A115" s="238" t="s">
        <v>321</v>
      </c>
      <c r="B115" s="205" t="s">
        <v>555</v>
      </c>
      <c r="C115" s="207"/>
      <c r="D115" s="207"/>
      <c r="E115" s="207"/>
      <c r="F115" s="207"/>
      <c r="G115" s="207"/>
      <c r="H115" s="207"/>
      <c r="I115" s="209"/>
    </row>
    <row r="116" spans="1:9" ht="20.25">
      <c r="A116" s="239" t="s">
        <v>323</v>
      </c>
      <c r="B116" s="210" t="s">
        <v>556</v>
      </c>
      <c r="C116" s="207">
        <f>C109+C114+C115</f>
        <v>148057060</v>
      </c>
      <c r="D116" s="207">
        <f>D109+D114+D115</f>
        <v>152253437</v>
      </c>
      <c r="E116" s="207">
        <f>E109+E114+E115</f>
        <v>147190803</v>
      </c>
      <c r="F116" s="207">
        <f>F109+F114+F115</f>
        <v>147190803</v>
      </c>
      <c r="G116" s="207"/>
      <c r="H116" s="207"/>
      <c r="I116" s="208">
        <f>E116/D116*100</f>
        <v>96.67486389814636</v>
      </c>
    </row>
    <row r="117" spans="1:9" ht="20.25">
      <c r="A117" s="216"/>
      <c r="B117" s="210" t="s">
        <v>68</v>
      </c>
      <c r="C117" s="211">
        <f aca="true" t="shared" si="3" ref="C117:H117">C93+C116</f>
        <v>314615000</v>
      </c>
      <c r="D117" s="211">
        <f t="shared" si="3"/>
        <v>360552836</v>
      </c>
      <c r="E117" s="211">
        <f t="shared" si="3"/>
        <v>269752474</v>
      </c>
      <c r="F117" s="211">
        <f t="shared" si="3"/>
        <v>222792845</v>
      </c>
      <c r="G117" s="211">
        <f t="shared" si="3"/>
        <v>31670245</v>
      </c>
      <c r="H117" s="211">
        <f t="shared" si="3"/>
        <v>15289384</v>
      </c>
      <c r="I117" s="212">
        <f>E117/D117*100</f>
        <v>74.81635063328139</v>
      </c>
    </row>
    <row r="118" spans="1:9" ht="20.25">
      <c r="A118" s="216"/>
      <c r="B118" s="216"/>
      <c r="C118" s="220"/>
      <c r="D118" s="220"/>
      <c r="E118" s="220"/>
      <c r="F118" s="220"/>
      <c r="G118" s="220"/>
      <c r="H118" s="220"/>
      <c r="I118" s="216"/>
    </row>
    <row r="119" spans="1:9" ht="20.25">
      <c r="A119" s="216"/>
      <c r="B119" s="216"/>
      <c r="C119" s="216"/>
      <c r="D119" s="216"/>
      <c r="E119" s="216"/>
      <c r="F119" s="216"/>
      <c r="G119" s="216"/>
      <c r="H119" s="216"/>
      <c r="I119" s="216"/>
    </row>
    <row r="120" spans="1:9" ht="20.25">
      <c r="A120" s="216"/>
      <c r="B120" s="216"/>
      <c r="C120" s="216"/>
      <c r="D120" s="216"/>
      <c r="E120" s="216"/>
      <c r="F120" s="216"/>
      <c r="G120" s="216"/>
      <c r="H120" s="216"/>
      <c r="I120" s="216"/>
    </row>
  </sheetData>
  <sheetProtection/>
  <mergeCells count="6">
    <mergeCell ref="A1:B1"/>
    <mergeCell ref="C1:C3"/>
    <mergeCell ref="D1:D3"/>
    <mergeCell ref="E1:E3"/>
    <mergeCell ref="I1:I3"/>
    <mergeCell ref="A2:B2"/>
  </mergeCells>
  <printOptions/>
  <pageMargins left="0.7" right="0.7" top="0.75" bottom="0.75" header="0.3" footer="0.3"/>
  <pageSetup fitToHeight="2" fitToWidth="1" horizontalDpi="600" verticalDpi="600" orientation="portrait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view="pageBreakPreview" zoomScale="75" zoomScaleSheetLayoutView="75" zoomScalePageLayoutView="0" workbookViewId="0" topLeftCell="B78">
      <selection activeCell="N9" sqref="N9"/>
    </sheetView>
  </sheetViews>
  <sheetFormatPr defaultColWidth="9.00390625" defaultRowHeight="12.75"/>
  <cols>
    <col min="1" max="1" width="0" style="0" hidden="1" customWidth="1"/>
    <col min="2" max="2" width="99.875" style="0" customWidth="1"/>
    <col min="3" max="3" width="20.625" style="0" customWidth="1"/>
    <col min="4" max="4" width="20.00390625" style="0" customWidth="1"/>
    <col min="5" max="8" width="17.75390625" style="0" customWidth="1"/>
    <col min="9" max="9" width="13.625" style="0" customWidth="1"/>
  </cols>
  <sheetData>
    <row r="1" spans="1:9" ht="20.25" customHeight="1">
      <c r="A1" s="293" t="s">
        <v>578</v>
      </c>
      <c r="B1" s="294"/>
      <c r="C1" s="295" t="s">
        <v>417</v>
      </c>
      <c r="D1" s="295" t="s">
        <v>418</v>
      </c>
      <c r="E1" s="297" t="s">
        <v>419</v>
      </c>
      <c r="F1" s="258"/>
      <c r="G1" s="258"/>
      <c r="H1" s="258"/>
      <c r="I1" s="297" t="s">
        <v>275</v>
      </c>
    </row>
    <row r="2" spans="1:9" ht="20.25" customHeight="1">
      <c r="A2" s="293" t="s">
        <v>420</v>
      </c>
      <c r="B2" s="294"/>
      <c r="C2" s="296"/>
      <c r="D2" s="296"/>
      <c r="E2" s="298"/>
      <c r="F2" s="259" t="s">
        <v>191</v>
      </c>
      <c r="G2" s="259" t="s">
        <v>276</v>
      </c>
      <c r="H2" s="259" t="s">
        <v>422</v>
      </c>
      <c r="I2" s="298"/>
    </row>
    <row r="3" spans="1:9" ht="12.75">
      <c r="A3" s="256"/>
      <c r="B3" s="256" t="s">
        <v>613</v>
      </c>
      <c r="C3" s="296"/>
      <c r="D3" s="296"/>
      <c r="E3" s="298"/>
      <c r="F3" s="259" t="s">
        <v>198</v>
      </c>
      <c r="G3" s="259" t="s">
        <v>198</v>
      </c>
      <c r="H3" s="259" t="s">
        <v>198</v>
      </c>
      <c r="I3" s="298"/>
    </row>
    <row r="4" spans="1:9" ht="12.75">
      <c r="A4" s="260" t="s">
        <v>280</v>
      </c>
      <c r="B4" s="261" t="s">
        <v>423</v>
      </c>
      <c r="C4" s="262">
        <v>46364000</v>
      </c>
      <c r="D4" s="262">
        <v>44751124</v>
      </c>
      <c r="E4" s="262">
        <v>44751124</v>
      </c>
      <c r="F4" s="262">
        <v>29834083</v>
      </c>
      <c r="G4" s="262"/>
      <c r="H4" s="262">
        <v>14917041</v>
      </c>
      <c r="I4" s="263">
        <f>E4/D4*100</f>
        <v>100</v>
      </c>
    </row>
    <row r="5" spans="1:9" ht="12.75">
      <c r="A5" s="260" t="s">
        <v>282</v>
      </c>
      <c r="B5" s="261" t="s">
        <v>424</v>
      </c>
      <c r="C5" s="262"/>
      <c r="D5" s="262"/>
      <c r="E5" s="262"/>
      <c r="F5" s="262"/>
      <c r="G5" s="262"/>
      <c r="H5" s="262"/>
      <c r="I5" s="263"/>
    </row>
    <row r="6" spans="1:9" ht="12.75">
      <c r="A6" s="260" t="s">
        <v>284</v>
      </c>
      <c r="B6" s="261" t="s">
        <v>425</v>
      </c>
      <c r="C6" s="262"/>
      <c r="D6" s="262">
        <v>456514</v>
      </c>
      <c r="E6" s="262">
        <v>456514</v>
      </c>
      <c r="F6" s="262">
        <v>456514</v>
      </c>
      <c r="G6" s="262"/>
      <c r="H6" s="262"/>
      <c r="I6" s="263">
        <f>E6/D6*100</f>
        <v>100</v>
      </c>
    </row>
    <row r="7" spans="1:9" ht="12.75">
      <c r="A7" s="260" t="s">
        <v>286</v>
      </c>
      <c r="B7" s="261" t="s">
        <v>426</v>
      </c>
      <c r="C7" s="262"/>
      <c r="D7" s="262">
        <v>1402500</v>
      </c>
      <c r="E7" s="262">
        <v>1402500</v>
      </c>
      <c r="F7" s="262">
        <v>1402500</v>
      </c>
      <c r="G7" s="262"/>
      <c r="H7" s="262"/>
      <c r="I7" s="264"/>
    </row>
    <row r="8" spans="1:9" ht="12.75">
      <c r="A8" s="260" t="s">
        <v>288</v>
      </c>
      <c r="B8" s="261" t="s">
        <v>427</v>
      </c>
      <c r="C8" s="262"/>
      <c r="D8" s="262"/>
      <c r="E8" s="262"/>
      <c r="F8" s="262"/>
      <c r="G8" s="262"/>
      <c r="H8" s="262"/>
      <c r="I8" s="264"/>
    </row>
    <row r="9" spans="1:9" ht="12.75">
      <c r="A9" s="260" t="s">
        <v>290</v>
      </c>
      <c r="B9" s="261" t="s">
        <v>428</v>
      </c>
      <c r="C9" s="262"/>
      <c r="D9" s="262"/>
      <c r="E9" s="262"/>
      <c r="F9" s="262"/>
      <c r="G9" s="262"/>
      <c r="H9" s="262"/>
      <c r="I9" s="263"/>
    </row>
    <row r="10" spans="1:9" ht="12.75">
      <c r="A10" s="260" t="s">
        <v>292</v>
      </c>
      <c r="B10" s="261" t="s">
        <v>429</v>
      </c>
      <c r="C10" s="262">
        <v>3000000</v>
      </c>
      <c r="D10" s="262">
        <v>3000000</v>
      </c>
      <c r="E10" s="262">
        <v>2986820</v>
      </c>
      <c r="F10" s="262">
        <v>2421760</v>
      </c>
      <c r="G10" s="262"/>
      <c r="H10" s="262">
        <v>565060</v>
      </c>
      <c r="I10" s="263">
        <f>E10/D10*100</f>
        <v>99.56066666666666</v>
      </c>
    </row>
    <row r="11" spans="1:9" ht="12.75">
      <c r="A11" s="260" t="s">
        <v>294</v>
      </c>
      <c r="B11" s="261" t="s">
        <v>430</v>
      </c>
      <c r="C11" s="262"/>
      <c r="D11" s="262"/>
      <c r="E11" s="262"/>
      <c r="F11" s="262"/>
      <c r="G11" s="262"/>
      <c r="H11" s="262"/>
      <c r="I11" s="264"/>
    </row>
    <row r="12" spans="1:9" ht="12.75">
      <c r="A12" s="260" t="s">
        <v>296</v>
      </c>
      <c r="B12" s="261" t="s">
        <v>431</v>
      </c>
      <c r="C12" s="262">
        <v>1315000</v>
      </c>
      <c r="D12" s="262">
        <v>1109237</v>
      </c>
      <c r="E12" s="262">
        <v>729604</v>
      </c>
      <c r="F12" s="262">
        <v>729604</v>
      </c>
      <c r="G12" s="262"/>
      <c r="H12" s="262"/>
      <c r="I12" s="263">
        <f>E12/D12*100</f>
        <v>65.77530320391404</v>
      </c>
    </row>
    <row r="13" spans="1:9" ht="12.75">
      <c r="A13" s="260" t="s">
        <v>298</v>
      </c>
      <c r="B13" s="261" t="s">
        <v>432</v>
      </c>
      <c r="C13" s="262">
        <v>330000</v>
      </c>
      <c r="D13" s="262">
        <v>330000</v>
      </c>
      <c r="E13" s="262">
        <v>57220</v>
      </c>
      <c r="F13" s="262">
        <v>57220</v>
      </c>
      <c r="G13" s="262"/>
      <c r="H13" s="262"/>
      <c r="I13" s="263">
        <f>E13/D13*100</f>
        <v>17.33939393939394</v>
      </c>
    </row>
    <row r="14" spans="1:9" ht="12.75">
      <c r="A14" s="260" t="s">
        <v>300</v>
      </c>
      <c r="B14" s="261" t="s">
        <v>433</v>
      </c>
      <c r="C14" s="262"/>
      <c r="D14" s="262"/>
      <c r="E14" s="262"/>
      <c r="F14" s="262"/>
      <c r="G14" s="262"/>
      <c r="H14" s="262"/>
      <c r="I14" s="264"/>
    </row>
    <row r="15" spans="1:9" ht="12.75">
      <c r="A15" s="260" t="s">
        <v>302</v>
      </c>
      <c r="B15" s="261" t="s">
        <v>434</v>
      </c>
      <c r="C15" s="262"/>
      <c r="D15" s="262"/>
      <c r="E15" s="262"/>
      <c r="F15" s="262"/>
      <c r="G15" s="262"/>
      <c r="H15" s="262"/>
      <c r="I15" s="264"/>
    </row>
    <row r="16" spans="1:9" ht="12.75">
      <c r="A16" s="260" t="s">
        <v>304</v>
      </c>
      <c r="B16" s="261" t="s">
        <v>435</v>
      </c>
      <c r="C16" s="262"/>
      <c r="D16" s="262"/>
      <c r="E16" s="262"/>
      <c r="F16" s="262"/>
      <c r="G16" s="262"/>
      <c r="H16" s="262"/>
      <c r="I16" s="263"/>
    </row>
    <row r="17" spans="1:9" ht="12.75">
      <c r="A17" s="265" t="s">
        <v>305</v>
      </c>
      <c r="B17" s="266" t="s">
        <v>436</v>
      </c>
      <c r="C17" s="262">
        <f>SUM(C4:C16)</f>
        <v>51009000</v>
      </c>
      <c r="D17" s="262">
        <f>SUM(D4:D16)</f>
        <v>51049375</v>
      </c>
      <c r="E17" s="262">
        <f>SUM(E4:E16)</f>
        <v>50383782</v>
      </c>
      <c r="F17" s="262">
        <f>SUM(F4:F16)</f>
        <v>34901681</v>
      </c>
      <c r="G17" s="262"/>
      <c r="H17" s="262">
        <f>SUM(H4:H16)</f>
        <v>15482101</v>
      </c>
      <c r="I17" s="263">
        <f>E17/D17*100</f>
        <v>98.6961779649604</v>
      </c>
    </row>
    <row r="18" spans="1:9" ht="12.75">
      <c r="A18" s="260" t="s">
        <v>307</v>
      </c>
      <c r="B18" s="261" t="s">
        <v>437</v>
      </c>
      <c r="C18" s="262"/>
      <c r="D18" s="262"/>
      <c r="E18" s="262"/>
      <c r="F18" s="262"/>
      <c r="G18" s="262"/>
      <c r="H18" s="262"/>
      <c r="I18" s="264"/>
    </row>
    <row r="19" spans="1:9" ht="12.75">
      <c r="A19" s="260" t="s">
        <v>309</v>
      </c>
      <c r="B19" s="261" t="s">
        <v>438</v>
      </c>
      <c r="C19" s="262"/>
      <c r="D19" s="262">
        <v>705877</v>
      </c>
      <c r="E19" s="262">
        <v>700500</v>
      </c>
      <c r="F19" s="262">
        <v>705500</v>
      </c>
      <c r="G19" s="262"/>
      <c r="H19" s="262"/>
      <c r="I19" s="263">
        <f aca="true" t="shared" si="0" ref="I19:I25">E19/D19*100</f>
        <v>99.23825255674855</v>
      </c>
    </row>
    <row r="20" spans="1:9" ht="12.75">
      <c r="A20" s="260" t="s">
        <v>311</v>
      </c>
      <c r="B20" s="261" t="s">
        <v>439</v>
      </c>
      <c r="C20" s="262"/>
      <c r="D20" s="262">
        <v>1050000</v>
      </c>
      <c r="E20" s="262">
        <v>1050000</v>
      </c>
      <c r="F20" s="262">
        <v>1050000</v>
      </c>
      <c r="G20" s="262"/>
      <c r="H20" s="262"/>
      <c r="I20" s="263">
        <f t="shared" si="0"/>
        <v>100</v>
      </c>
    </row>
    <row r="21" spans="1:9" ht="12.75">
      <c r="A21" s="265" t="s">
        <v>313</v>
      </c>
      <c r="B21" s="266" t="s">
        <v>440</v>
      </c>
      <c r="C21" s="262"/>
      <c r="D21" s="262">
        <f>D18+D19+D20</f>
        <v>1755877</v>
      </c>
      <c r="E21" s="262">
        <f>E18+E19+E20</f>
        <v>1750500</v>
      </c>
      <c r="F21" s="262">
        <v>1750500</v>
      </c>
      <c r="G21" s="262"/>
      <c r="H21" s="262"/>
      <c r="I21" s="263">
        <f t="shared" si="0"/>
        <v>99.6937712607432</v>
      </c>
    </row>
    <row r="22" spans="1:9" ht="12.75">
      <c r="A22" s="265" t="s">
        <v>315</v>
      </c>
      <c r="B22" s="266" t="s">
        <v>43</v>
      </c>
      <c r="C22" s="267">
        <f>C17+C21</f>
        <v>51009000</v>
      </c>
      <c r="D22" s="267">
        <f>D17+D21</f>
        <v>52805252</v>
      </c>
      <c r="E22" s="267">
        <f>E17+E21</f>
        <v>52134282</v>
      </c>
      <c r="F22" s="267">
        <f>F17+F21</f>
        <v>36652181</v>
      </c>
      <c r="G22" s="267"/>
      <c r="H22" s="267">
        <f>H17+H21</f>
        <v>15482101</v>
      </c>
      <c r="I22" s="268">
        <f t="shared" si="0"/>
        <v>98.72934987603126</v>
      </c>
    </row>
    <row r="23" spans="1:9" ht="12.75">
      <c r="A23" s="265" t="s">
        <v>317</v>
      </c>
      <c r="B23" s="266" t="s">
        <v>441</v>
      </c>
      <c r="C23" s="267">
        <v>10160600</v>
      </c>
      <c r="D23" s="267">
        <v>11004657</v>
      </c>
      <c r="E23" s="267">
        <v>10909253</v>
      </c>
      <c r="F23" s="267">
        <v>6729083</v>
      </c>
      <c r="G23" s="269"/>
      <c r="H23" s="267">
        <v>4180170</v>
      </c>
      <c r="I23" s="268">
        <f t="shared" si="0"/>
        <v>99.1330579408336</v>
      </c>
    </row>
    <row r="24" spans="1:9" ht="12.75">
      <c r="A24" s="260" t="s">
        <v>319</v>
      </c>
      <c r="B24" s="261" t="s">
        <v>442</v>
      </c>
      <c r="C24" s="262">
        <v>250000</v>
      </c>
      <c r="D24" s="262">
        <v>200000</v>
      </c>
      <c r="E24" s="262">
        <v>5350</v>
      </c>
      <c r="F24" s="262">
        <v>5350</v>
      </c>
      <c r="G24" s="262"/>
      <c r="H24" s="262"/>
      <c r="I24" s="268">
        <f t="shared" si="0"/>
        <v>2.675</v>
      </c>
    </row>
    <row r="25" spans="1:9" ht="12.75">
      <c r="A25" s="260" t="s">
        <v>321</v>
      </c>
      <c r="B25" s="261" t="s">
        <v>443</v>
      </c>
      <c r="C25" s="262">
        <v>1242000</v>
      </c>
      <c r="D25" s="262">
        <v>1673619</v>
      </c>
      <c r="E25" s="262">
        <v>1424430</v>
      </c>
      <c r="F25" s="262">
        <v>1424430</v>
      </c>
      <c r="G25" s="262"/>
      <c r="H25" s="262"/>
      <c r="I25" s="263">
        <f t="shared" si="0"/>
        <v>85.11076893845015</v>
      </c>
    </row>
    <row r="26" spans="1:9" ht="12.75">
      <c r="A26" s="260" t="s">
        <v>323</v>
      </c>
      <c r="B26" s="261" t="s">
        <v>444</v>
      </c>
      <c r="C26" s="262"/>
      <c r="D26" s="262"/>
      <c r="E26" s="262"/>
      <c r="F26" s="262"/>
      <c r="G26" s="262"/>
      <c r="H26" s="262"/>
      <c r="I26" s="264"/>
    </row>
    <row r="27" spans="1:9" ht="12.75">
      <c r="A27" s="265" t="s">
        <v>325</v>
      </c>
      <c r="B27" s="266" t="s">
        <v>445</v>
      </c>
      <c r="C27" s="262">
        <f>C24+C25+C26</f>
        <v>1492000</v>
      </c>
      <c r="D27" s="262">
        <f>D24+D25+D26</f>
        <v>1873619</v>
      </c>
      <c r="E27" s="262">
        <f>E24+E25+E26</f>
        <v>1429780</v>
      </c>
      <c r="F27" s="262">
        <f>F24+F25+F26</f>
        <v>1429780</v>
      </c>
      <c r="G27" s="262"/>
      <c r="H27" s="262"/>
      <c r="I27" s="263">
        <f>E27/D27*100</f>
        <v>76.31113903093424</v>
      </c>
    </row>
    <row r="28" spans="1:9" ht="12.75">
      <c r="A28" s="260" t="s">
        <v>327</v>
      </c>
      <c r="B28" s="261" t="s">
        <v>446</v>
      </c>
      <c r="C28" s="262">
        <v>1047000</v>
      </c>
      <c r="D28" s="262">
        <v>1047000</v>
      </c>
      <c r="E28" s="262">
        <v>1002288</v>
      </c>
      <c r="F28" s="262">
        <v>1002288</v>
      </c>
      <c r="G28" s="262"/>
      <c r="H28" s="262"/>
      <c r="I28" s="263">
        <f>E28/D28*100</f>
        <v>95.7295128939828</v>
      </c>
    </row>
    <row r="29" spans="1:9" ht="12.75">
      <c r="A29" s="260" t="s">
        <v>329</v>
      </c>
      <c r="B29" s="261" t="s">
        <v>447</v>
      </c>
      <c r="C29" s="262">
        <v>460000</v>
      </c>
      <c r="D29" s="262">
        <v>475000</v>
      </c>
      <c r="E29" s="262">
        <v>367301</v>
      </c>
      <c r="F29" s="262">
        <v>367301</v>
      </c>
      <c r="G29" s="262"/>
      <c r="H29" s="262"/>
      <c r="I29" s="263">
        <f>E29/D29*100</f>
        <v>77.32652631578948</v>
      </c>
    </row>
    <row r="30" spans="1:9" ht="12.75">
      <c r="A30" s="265" t="s">
        <v>331</v>
      </c>
      <c r="B30" s="266" t="s">
        <v>448</v>
      </c>
      <c r="C30" s="262">
        <f>C28+C29</f>
        <v>1507000</v>
      </c>
      <c r="D30" s="262">
        <f>D28+D29</f>
        <v>1522000</v>
      </c>
      <c r="E30" s="262">
        <f>E28+E29</f>
        <v>1369589</v>
      </c>
      <c r="F30" s="262">
        <f>F28+F29</f>
        <v>1369589</v>
      </c>
      <c r="G30" s="262"/>
      <c r="H30" s="262"/>
      <c r="I30" s="263">
        <f>E30/D30*100</f>
        <v>89.98613666228647</v>
      </c>
    </row>
    <row r="31" spans="1:9" ht="12.75">
      <c r="A31" s="260" t="s">
        <v>333</v>
      </c>
      <c r="B31" s="261" t="s">
        <v>449</v>
      </c>
      <c r="C31" s="262">
        <v>1400000</v>
      </c>
      <c r="D31" s="262">
        <v>1400000</v>
      </c>
      <c r="E31" s="262">
        <v>1186618</v>
      </c>
      <c r="F31" s="262">
        <v>1186618</v>
      </c>
      <c r="G31" s="262"/>
      <c r="H31" s="262"/>
      <c r="I31" s="263">
        <f>E31/D31*100</f>
        <v>84.75842857142857</v>
      </c>
    </row>
    <row r="32" spans="1:9" ht="12.75">
      <c r="A32" s="260" t="s">
        <v>335</v>
      </c>
      <c r="B32" s="261" t="s">
        <v>450</v>
      </c>
      <c r="C32" s="262"/>
      <c r="D32" s="262"/>
      <c r="E32" s="262"/>
      <c r="F32" s="262"/>
      <c r="G32" s="262"/>
      <c r="H32" s="262"/>
      <c r="I32" s="264"/>
    </row>
    <row r="33" spans="1:9" ht="12.75">
      <c r="A33" s="260" t="s">
        <v>337</v>
      </c>
      <c r="B33" s="261" t="s">
        <v>451</v>
      </c>
      <c r="C33" s="262"/>
      <c r="D33" s="262"/>
      <c r="E33" s="262"/>
      <c r="F33" s="262"/>
      <c r="G33" s="262"/>
      <c r="H33" s="262"/>
      <c r="I33" s="264"/>
    </row>
    <row r="34" spans="1:9" ht="12.75">
      <c r="A34" s="260" t="s">
        <v>339</v>
      </c>
      <c r="B34" s="261" t="s">
        <v>452</v>
      </c>
      <c r="C34" s="262">
        <v>280000</v>
      </c>
      <c r="D34" s="262">
        <v>280000</v>
      </c>
      <c r="E34" s="262">
        <v>95500</v>
      </c>
      <c r="F34" s="262">
        <v>95500</v>
      </c>
      <c r="G34" s="262"/>
      <c r="H34" s="262"/>
      <c r="I34" s="263">
        <f aca="true" t="shared" si="1" ref="I34:I39">E34/D34*100</f>
        <v>34.10714285714286</v>
      </c>
    </row>
    <row r="35" spans="1:9" ht="12.75">
      <c r="A35" s="260" t="s">
        <v>341</v>
      </c>
      <c r="B35" s="261" t="s">
        <v>453</v>
      </c>
      <c r="C35" s="262"/>
      <c r="D35" s="262"/>
      <c r="E35" s="262"/>
      <c r="F35" s="262"/>
      <c r="G35" s="262"/>
      <c r="H35" s="262"/>
      <c r="I35" s="264"/>
    </row>
    <row r="36" spans="1:9" ht="12.75">
      <c r="A36" s="260" t="s">
        <v>343</v>
      </c>
      <c r="B36" s="261" t="s">
        <v>454</v>
      </c>
      <c r="C36" s="262">
        <v>200000</v>
      </c>
      <c r="D36" s="262">
        <v>200000</v>
      </c>
      <c r="E36" s="262">
        <v>158000</v>
      </c>
      <c r="F36" s="262">
        <v>158000</v>
      </c>
      <c r="G36" s="262"/>
      <c r="H36" s="262"/>
      <c r="I36" s="263">
        <f t="shared" si="1"/>
        <v>79</v>
      </c>
    </row>
    <row r="37" spans="1:9" ht="12.75">
      <c r="A37" s="260" t="s">
        <v>345</v>
      </c>
      <c r="B37" s="261" t="s">
        <v>455</v>
      </c>
      <c r="C37" s="262">
        <v>1046000</v>
      </c>
      <c r="D37" s="262">
        <v>1381000</v>
      </c>
      <c r="E37" s="262">
        <v>1380750</v>
      </c>
      <c r="F37" s="262">
        <v>1380750</v>
      </c>
      <c r="G37" s="262"/>
      <c r="H37" s="262"/>
      <c r="I37" s="263">
        <f t="shared" si="1"/>
        <v>99.98189717595945</v>
      </c>
    </row>
    <row r="38" spans="1:9" ht="12.75">
      <c r="A38" s="265" t="s">
        <v>347</v>
      </c>
      <c r="B38" s="266" t="s">
        <v>456</v>
      </c>
      <c r="C38" s="262">
        <f>SUM(C31:C37)</f>
        <v>2926000</v>
      </c>
      <c r="D38" s="262">
        <f>SUM(D31:D37)</f>
        <v>3261000</v>
      </c>
      <c r="E38" s="262">
        <f>SUM(E31:E37)</f>
        <v>2820868</v>
      </c>
      <c r="F38" s="262">
        <f>SUM(F31:F37)</f>
        <v>2820868</v>
      </c>
      <c r="G38" s="262"/>
      <c r="H38" s="262"/>
      <c r="I38" s="263">
        <f t="shared" si="1"/>
        <v>86.50315854032506</v>
      </c>
    </row>
    <row r="39" spans="1:9" ht="12.75">
      <c r="A39" s="260" t="s">
        <v>349</v>
      </c>
      <c r="B39" s="261" t="s">
        <v>457</v>
      </c>
      <c r="C39" s="262">
        <v>570000</v>
      </c>
      <c r="D39" s="262">
        <v>570000</v>
      </c>
      <c r="E39" s="262">
        <v>435265</v>
      </c>
      <c r="F39" s="262">
        <v>435265</v>
      </c>
      <c r="G39" s="262"/>
      <c r="H39" s="262"/>
      <c r="I39" s="263">
        <f t="shared" si="1"/>
        <v>76.36228070175439</v>
      </c>
    </row>
    <row r="40" spans="1:9" ht="12.75">
      <c r="A40" s="260" t="s">
        <v>351</v>
      </c>
      <c r="B40" s="261" t="s">
        <v>458</v>
      </c>
      <c r="C40" s="262"/>
      <c r="D40" s="262"/>
      <c r="E40" s="262"/>
      <c r="F40" s="262"/>
      <c r="G40" s="262"/>
      <c r="H40" s="262"/>
      <c r="I40" s="264"/>
    </row>
    <row r="41" spans="1:9" ht="12.75">
      <c r="A41" s="265" t="s">
        <v>353</v>
      </c>
      <c r="B41" s="266" t="s">
        <v>459</v>
      </c>
      <c r="C41" s="262">
        <f>SUM(C39,C40)</f>
        <v>570000</v>
      </c>
      <c r="D41" s="262">
        <f>SUM(D39,D40)</f>
        <v>570000</v>
      </c>
      <c r="E41" s="262">
        <f>SUM(E39,E40)</f>
        <v>435265</v>
      </c>
      <c r="F41" s="262">
        <f>SUM(F39,F40)</f>
        <v>435265</v>
      </c>
      <c r="G41" s="262"/>
      <c r="H41" s="262"/>
      <c r="I41" s="263">
        <f>E41/D41*100</f>
        <v>76.36228070175439</v>
      </c>
    </row>
    <row r="42" spans="1:9" ht="12.75">
      <c r="A42" s="260" t="s">
        <v>355</v>
      </c>
      <c r="B42" s="261" t="s">
        <v>460</v>
      </c>
      <c r="C42" s="262">
        <v>1646460</v>
      </c>
      <c r="D42" s="262">
        <v>1652460</v>
      </c>
      <c r="E42" s="262">
        <v>1222501</v>
      </c>
      <c r="F42" s="262">
        <v>1222501</v>
      </c>
      <c r="G42" s="262"/>
      <c r="H42" s="262"/>
      <c r="I42" s="263">
        <f>E42/D42*100</f>
        <v>73.98067124166394</v>
      </c>
    </row>
    <row r="43" spans="1:9" ht="12.75">
      <c r="A43" s="260" t="s">
        <v>357</v>
      </c>
      <c r="B43" s="261" t="s">
        <v>461</v>
      </c>
      <c r="C43" s="262"/>
      <c r="D43" s="262"/>
      <c r="E43" s="262"/>
      <c r="F43" s="262"/>
      <c r="G43" s="262"/>
      <c r="H43" s="262"/>
      <c r="I43" s="264"/>
    </row>
    <row r="44" spans="1:9" ht="12.75">
      <c r="A44" s="260" t="s">
        <v>359</v>
      </c>
      <c r="B44" s="261" t="s">
        <v>462</v>
      </c>
      <c r="C44" s="262"/>
      <c r="D44" s="262"/>
      <c r="E44" s="262"/>
      <c r="F44" s="262"/>
      <c r="G44" s="262"/>
      <c r="H44" s="262"/>
      <c r="I44" s="264"/>
    </row>
    <row r="45" spans="1:9" ht="12.75">
      <c r="A45" s="260" t="s">
        <v>361</v>
      </c>
      <c r="B45" s="261" t="s">
        <v>463</v>
      </c>
      <c r="C45" s="262"/>
      <c r="D45" s="262"/>
      <c r="E45" s="262"/>
      <c r="F45" s="262"/>
      <c r="G45" s="262"/>
      <c r="H45" s="262"/>
      <c r="I45" s="264"/>
    </row>
    <row r="46" spans="1:9" ht="12.75">
      <c r="A46" s="260" t="s">
        <v>363</v>
      </c>
      <c r="B46" s="261" t="s">
        <v>464</v>
      </c>
      <c r="C46" s="262">
        <v>585000</v>
      </c>
      <c r="D46" s="262">
        <v>511229</v>
      </c>
      <c r="E46" s="262">
        <v>344840</v>
      </c>
      <c r="F46" s="262">
        <v>344840</v>
      </c>
      <c r="G46" s="262"/>
      <c r="H46" s="262"/>
      <c r="I46" s="263">
        <f>E46/D46*100</f>
        <v>67.45313743938627</v>
      </c>
    </row>
    <row r="47" spans="1:9" ht="12.75">
      <c r="A47" s="265" t="s">
        <v>365</v>
      </c>
      <c r="B47" s="266" t="s">
        <v>465</v>
      </c>
      <c r="C47" s="262">
        <f>SUM(C42:C46)</f>
        <v>2231460</v>
      </c>
      <c r="D47" s="262">
        <f>SUM(D42:D46)</f>
        <v>2163689</v>
      </c>
      <c r="E47" s="262">
        <v>1567341</v>
      </c>
      <c r="F47" s="262">
        <v>1567341</v>
      </c>
      <c r="G47" s="262"/>
      <c r="H47" s="262"/>
      <c r="I47" s="263">
        <f>E47/D47*100</f>
        <v>72.43836799096358</v>
      </c>
    </row>
    <row r="48" spans="1:9" ht="12.75">
      <c r="A48" s="265" t="s">
        <v>367</v>
      </c>
      <c r="B48" s="266" t="s">
        <v>466</v>
      </c>
      <c r="C48" s="267">
        <f>C27+C30+C38+C41+C47</f>
        <v>8726460</v>
      </c>
      <c r="D48" s="267">
        <f>D27+D30+D38+D41+D47</f>
        <v>9390308</v>
      </c>
      <c r="E48" s="267">
        <f>E27+E30+E38+E41+E47</f>
        <v>7622843</v>
      </c>
      <c r="F48" s="267">
        <f>F27+F30+F38+F41+F47</f>
        <v>7622843</v>
      </c>
      <c r="G48" s="267"/>
      <c r="H48" s="267"/>
      <c r="I48" s="263">
        <f>E48/D48*100</f>
        <v>81.17777393457169</v>
      </c>
    </row>
    <row r="49" spans="1:9" ht="12.75">
      <c r="A49" s="260" t="s">
        <v>369</v>
      </c>
      <c r="B49" s="261" t="s">
        <v>467</v>
      </c>
      <c r="C49" s="264"/>
      <c r="D49" s="264"/>
      <c r="E49" s="264"/>
      <c r="F49" s="264"/>
      <c r="G49" s="264"/>
      <c r="H49" s="264"/>
      <c r="I49" s="264"/>
    </row>
    <row r="50" spans="1:9" ht="12.75">
      <c r="A50" s="260" t="s">
        <v>371</v>
      </c>
      <c r="B50" s="261" t="s">
        <v>200</v>
      </c>
      <c r="C50" s="264"/>
      <c r="D50" s="264"/>
      <c r="E50" s="264"/>
      <c r="F50" s="264"/>
      <c r="G50" s="264"/>
      <c r="H50" s="264"/>
      <c r="I50" s="264"/>
    </row>
    <row r="51" spans="1:9" ht="12.75">
      <c r="A51" s="260" t="s">
        <v>373</v>
      </c>
      <c r="B51" s="261" t="s">
        <v>468</v>
      </c>
      <c r="C51" s="264"/>
      <c r="D51" s="264"/>
      <c r="E51" s="264"/>
      <c r="F51" s="264"/>
      <c r="G51" s="264"/>
      <c r="H51" s="264"/>
      <c r="I51" s="264"/>
    </row>
    <row r="52" spans="1:9" ht="12.75">
      <c r="A52" s="260" t="s">
        <v>375</v>
      </c>
      <c r="B52" s="261" t="s">
        <v>205</v>
      </c>
      <c r="C52" s="264"/>
      <c r="D52" s="264"/>
      <c r="E52" s="264"/>
      <c r="F52" s="264"/>
      <c r="G52" s="264"/>
      <c r="H52" s="264"/>
      <c r="I52" s="264"/>
    </row>
    <row r="53" spans="1:9" ht="12.75">
      <c r="A53" s="260" t="s">
        <v>377</v>
      </c>
      <c r="B53" s="261" t="s">
        <v>207</v>
      </c>
      <c r="C53" s="264"/>
      <c r="D53" s="264"/>
      <c r="E53" s="264"/>
      <c r="F53" s="264"/>
      <c r="G53" s="264"/>
      <c r="H53" s="264"/>
      <c r="I53" s="264"/>
    </row>
    <row r="54" spans="1:9" ht="12.75">
      <c r="A54" s="260" t="s">
        <v>379</v>
      </c>
      <c r="B54" s="261" t="s">
        <v>209</v>
      </c>
      <c r="C54" s="264"/>
      <c r="D54" s="264"/>
      <c r="E54" s="264"/>
      <c r="F54" s="264"/>
      <c r="G54" s="264"/>
      <c r="H54" s="264"/>
      <c r="I54" s="264"/>
    </row>
    <row r="55" spans="1:9" ht="12.75">
      <c r="A55" s="260" t="s">
        <v>381</v>
      </c>
      <c r="B55" s="261" t="s">
        <v>469</v>
      </c>
      <c r="C55" s="264"/>
      <c r="D55" s="264"/>
      <c r="E55" s="264"/>
      <c r="F55" s="264"/>
      <c r="G55" s="264"/>
      <c r="H55" s="264"/>
      <c r="I55" s="264"/>
    </row>
    <row r="56" spans="1:9" ht="12.75">
      <c r="A56" s="260" t="s">
        <v>382</v>
      </c>
      <c r="B56" s="261" t="s">
        <v>212</v>
      </c>
      <c r="C56" s="264"/>
      <c r="D56" s="264"/>
      <c r="E56" s="264"/>
      <c r="F56" s="264"/>
      <c r="G56" s="264"/>
      <c r="H56" s="264"/>
      <c r="I56" s="264"/>
    </row>
    <row r="57" spans="1:9" ht="12.75">
      <c r="A57" s="265" t="s">
        <v>383</v>
      </c>
      <c r="B57" s="266" t="s">
        <v>46</v>
      </c>
      <c r="C57" s="264"/>
      <c r="D57" s="264"/>
      <c r="E57" s="264"/>
      <c r="F57" s="264"/>
      <c r="G57" s="264"/>
      <c r="H57" s="264"/>
      <c r="I57" s="264"/>
    </row>
    <row r="58" spans="1:9" ht="12.75">
      <c r="A58" s="260" t="s">
        <v>384</v>
      </c>
      <c r="B58" s="261" t="s">
        <v>470</v>
      </c>
      <c r="C58" s="264"/>
      <c r="D58" s="264"/>
      <c r="E58" s="264"/>
      <c r="F58" s="264"/>
      <c r="G58" s="264"/>
      <c r="H58" s="264"/>
      <c r="I58" s="264"/>
    </row>
    <row r="59" spans="1:9" ht="12.75">
      <c r="A59" s="260" t="s">
        <v>386</v>
      </c>
      <c r="B59" s="261" t="s">
        <v>471</v>
      </c>
      <c r="C59" s="264"/>
      <c r="D59" s="264"/>
      <c r="E59" s="264"/>
      <c r="F59" s="264"/>
      <c r="G59" s="264"/>
      <c r="H59" s="264"/>
      <c r="I59" s="264"/>
    </row>
    <row r="60" spans="1:9" ht="12.75">
      <c r="A60" s="260" t="s">
        <v>388</v>
      </c>
      <c r="B60" s="261" t="s">
        <v>472</v>
      </c>
      <c r="C60" s="264"/>
      <c r="D60" s="264"/>
      <c r="E60" s="264"/>
      <c r="F60" s="264"/>
      <c r="G60" s="264"/>
      <c r="H60" s="264"/>
      <c r="I60" s="264"/>
    </row>
    <row r="61" spans="1:9" ht="12.75">
      <c r="A61" s="260" t="s">
        <v>389</v>
      </c>
      <c r="B61" s="261" t="s">
        <v>473</v>
      </c>
      <c r="C61" s="264"/>
      <c r="D61" s="264"/>
      <c r="E61" s="264"/>
      <c r="F61" s="264"/>
      <c r="G61" s="264"/>
      <c r="H61" s="264"/>
      <c r="I61" s="264"/>
    </row>
    <row r="62" spans="1:9" ht="12.75">
      <c r="A62" s="260" t="s">
        <v>391</v>
      </c>
      <c r="B62" s="261" t="s">
        <v>474</v>
      </c>
      <c r="C62" s="264"/>
      <c r="D62" s="264"/>
      <c r="E62" s="264"/>
      <c r="F62" s="264"/>
      <c r="G62" s="264"/>
      <c r="H62" s="264"/>
      <c r="I62" s="264"/>
    </row>
    <row r="63" spans="1:9" ht="12.75">
      <c r="A63" s="260" t="s">
        <v>475</v>
      </c>
      <c r="B63" s="261" t="s">
        <v>476</v>
      </c>
      <c r="C63" s="264"/>
      <c r="D63" s="264"/>
      <c r="E63" s="264"/>
      <c r="F63" s="264"/>
      <c r="G63" s="264"/>
      <c r="H63" s="264"/>
      <c r="I63" s="264"/>
    </row>
    <row r="64" spans="1:9" ht="12.75">
      <c r="A64" s="260" t="s">
        <v>477</v>
      </c>
      <c r="B64" s="261" t="s">
        <v>478</v>
      </c>
      <c r="C64" s="264"/>
      <c r="D64" s="264"/>
      <c r="E64" s="264"/>
      <c r="F64" s="264"/>
      <c r="G64" s="264"/>
      <c r="H64" s="264"/>
      <c r="I64" s="264"/>
    </row>
    <row r="65" spans="1:9" ht="12.75">
      <c r="A65" s="260" t="s">
        <v>479</v>
      </c>
      <c r="B65" s="261" t="s">
        <v>480</v>
      </c>
      <c r="C65" s="264"/>
      <c r="D65" s="264"/>
      <c r="E65" s="264"/>
      <c r="F65" s="264"/>
      <c r="G65" s="264"/>
      <c r="H65" s="264"/>
      <c r="I65" s="264"/>
    </row>
    <row r="66" spans="1:9" ht="12.75">
      <c r="A66" s="260" t="s">
        <v>481</v>
      </c>
      <c r="B66" s="261" t="s">
        <v>482</v>
      </c>
      <c r="C66" s="264"/>
      <c r="D66" s="264"/>
      <c r="E66" s="264"/>
      <c r="F66" s="264"/>
      <c r="G66" s="264"/>
      <c r="H66" s="264"/>
      <c r="I66" s="264"/>
    </row>
    <row r="67" spans="1:9" ht="12.75">
      <c r="A67" s="260" t="s">
        <v>483</v>
      </c>
      <c r="B67" s="261" t="s">
        <v>484</v>
      </c>
      <c r="C67" s="264"/>
      <c r="D67" s="264"/>
      <c r="E67" s="264"/>
      <c r="F67" s="264"/>
      <c r="G67" s="264"/>
      <c r="H67" s="264"/>
      <c r="I67" s="264"/>
    </row>
    <row r="68" spans="1:9" ht="12.75">
      <c r="A68" s="260" t="s">
        <v>485</v>
      </c>
      <c r="B68" s="261" t="s">
        <v>486</v>
      </c>
      <c r="C68" s="264"/>
      <c r="D68" s="264"/>
      <c r="E68" s="264"/>
      <c r="F68" s="264"/>
      <c r="G68" s="264"/>
      <c r="H68" s="264"/>
      <c r="I68" s="264"/>
    </row>
    <row r="69" spans="1:9" ht="12.75">
      <c r="A69" s="260" t="s">
        <v>487</v>
      </c>
      <c r="B69" s="261" t="s">
        <v>55</v>
      </c>
      <c r="C69" s="264"/>
      <c r="D69" s="264"/>
      <c r="E69" s="264"/>
      <c r="F69" s="264"/>
      <c r="G69" s="264"/>
      <c r="H69" s="264"/>
      <c r="I69" s="264"/>
    </row>
    <row r="70" spans="1:9" ht="12.75">
      <c r="A70" s="265" t="s">
        <v>488</v>
      </c>
      <c r="B70" s="266" t="s">
        <v>489</v>
      </c>
      <c r="C70" s="264"/>
      <c r="D70" s="264"/>
      <c r="E70" s="264"/>
      <c r="F70" s="264"/>
      <c r="G70" s="264"/>
      <c r="H70" s="264"/>
      <c r="I70" s="264"/>
    </row>
    <row r="71" spans="1:9" ht="12.75">
      <c r="A71" s="260" t="s">
        <v>490</v>
      </c>
      <c r="B71" s="261" t="s">
        <v>491</v>
      </c>
      <c r="C71" s="264"/>
      <c r="D71" s="264"/>
      <c r="E71" s="264"/>
      <c r="F71" s="264"/>
      <c r="G71" s="264"/>
      <c r="H71" s="264"/>
      <c r="I71" s="264"/>
    </row>
    <row r="72" spans="1:9" ht="12.75">
      <c r="A72" s="260" t="s">
        <v>492</v>
      </c>
      <c r="B72" s="261" t="s">
        <v>493</v>
      </c>
      <c r="C72" s="264"/>
      <c r="D72" s="264"/>
      <c r="E72" s="264"/>
      <c r="F72" s="264"/>
      <c r="G72" s="264"/>
      <c r="H72" s="264"/>
      <c r="I72" s="264"/>
    </row>
    <row r="73" spans="1:9" ht="12.75">
      <c r="A73" s="260" t="s">
        <v>494</v>
      </c>
      <c r="B73" s="261" t="s">
        <v>495</v>
      </c>
      <c r="C73" s="262"/>
      <c r="D73" s="262"/>
      <c r="E73" s="262"/>
      <c r="F73" s="262"/>
      <c r="G73" s="262"/>
      <c r="H73" s="262"/>
      <c r="I73" s="263"/>
    </row>
    <row r="74" spans="1:9" ht="12.75">
      <c r="A74" s="260" t="s">
        <v>496</v>
      </c>
      <c r="B74" s="261" t="s">
        <v>497</v>
      </c>
      <c r="C74" s="262"/>
      <c r="D74" s="262"/>
      <c r="E74" s="262"/>
      <c r="F74" s="262"/>
      <c r="G74" s="262"/>
      <c r="H74" s="262"/>
      <c r="I74" s="263"/>
    </row>
    <row r="75" spans="1:9" ht="12.75">
      <c r="A75" s="260" t="s">
        <v>498</v>
      </c>
      <c r="B75" s="261" t="s">
        <v>499</v>
      </c>
      <c r="C75" s="262"/>
      <c r="D75" s="262"/>
      <c r="E75" s="262"/>
      <c r="F75" s="262"/>
      <c r="G75" s="262"/>
      <c r="H75" s="262"/>
      <c r="I75" s="264"/>
    </row>
    <row r="76" spans="1:9" ht="12.75">
      <c r="A76" s="260" t="s">
        <v>500</v>
      </c>
      <c r="B76" s="261" t="s">
        <v>501</v>
      </c>
      <c r="C76" s="262"/>
      <c r="D76" s="262"/>
      <c r="E76" s="262"/>
      <c r="F76" s="262"/>
      <c r="G76" s="262"/>
      <c r="H76" s="262"/>
      <c r="I76" s="264"/>
    </row>
    <row r="77" spans="1:9" ht="12.75">
      <c r="A77" s="260" t="s">
        <v>502</v>
      </c>
      <c r="B77" s="261" t="s">
        <v>503</v>
      </c>
      <c r="C77" s="262"/>
      <c r="D77" s="262"/>
      <c r="E77" s="262"/>
      <c r="F77" s="262"/>
      <c r="G77" s="262"/>
      <c r="H77" s="262"/>
      <c r="I77" s="263"/>
    </row>
    <row r="78" spans="1:9" ht="12.75">
      <c r="A78" s="265" t="s">
        <v>504</v>
      </c>
      <c r="B78" s="266" t="s">
        <v>56</v>
      </c>
      <c r="C78" s="262"/>
      <c r="D78" s="267"/>
      <c r="E78" s="267"/>
      <c r="F78" s="267"/>
      <c r="G78" s="267"/>
      <c r="H78" s="267"/>
      <c r="I78" s="263"/>
    </row>
    <row r="79" spans="1:9" ht="12.75">
      <c r="A79" s="260" t="s">
        <v>505</v>
      </c>
      <c r="B79" s="261" t="s">
        <v>506</v>
      </c>
      <c r="C79" s="262"/>
      <c r="D79" s="262"/>
      <c r="E79" s="262"/>
      <c r="F79" s="262"/>
      <c r="G79" s="262"/>
      <c r="H79" s="262"/>
      <c r="I79" s="264"/>
    </row>
    <row r="80" spans="1:9" ht="12.75">
      <c r="A80" s="260" t="s">
        <v>507</v>
      </c>
      <c r="B80" s="261" t="s">
        <v>508</v>
      </c>
      <c r="C80" s="264"/>
      <c r="D80" s="264"/>
      <c r="E80" s="264"/>
      <c r="F80" s="264"/>
      <c r="G80" s="264"/>
      <c r="H80" s="264"/>
      <c r="I80" s="264"/>
    </row>
    <row r="81" spans="1:9" ht="12.75">
      <c r="A81" s="260" t="s">
        <v>509</v>
      </c>
      <c r="B81" s="261" t="s">
        <v>510</v>
      </c>
      <c r="C81" s="264"/>
      <c r="D81" s="264"/>
      <c r="E81" s="264"/>
      <c r="F81" s="264"/>
      <c r="G81" s="264"/>
      <c r="H81" s="264"/>
      <c r="I81" s="264"/>
    </row>
    <row r="82" spans="1:9" ht="12.75">
      <c r="A82" s="260" t="s">
        <v>511</v>
      </c>
      <c r="B82" s="261" t="s">
        <v>512</v>
      </c>
      <c r="C82" s="264"/>
      <c r="D82" s="264"/>
      <c r="E82" s="264"/>
      <c r="F82" s="264"/>
      <c r="G82" s="264"/>
      <c r="H82" s="264"/>
      <c r="I82" s="264"/>
    </row>
    <row r="83" spans="1:9" ht="12.75">
      <c r="A83" s="265" t="s">
        <v>513</v>
      </c>
      <c r="B83" s="266" t="s">
        <v>514</v>
      </c>
      <c r="C83" s="264"/>
      <c r="D83" s="264"/>
      <c r="E83" s="264"/>
      <c r="F83" s="264"/>
      <c r="G83" s="264"/>
      <c r="H83" s="264"/>
      <c r="I83" s="264"/>
    </row>
    <row r="84" spans="1:9" ht="12.75">
      <c r="A84" s="260" t="s">
        <v>515</v>
      </c>
      <c r="B84" s="261" t="s">
        <v>516</v>
      </c>
      <c r="C84" s="264"/>
      <c r="D84" s="264"/>
      <c r="E84" s="264"/>
      <c r="F84" s="264"/>
      <c r="G84" s="264"/>
      <c r="H84" s="264"/>
      <c r="I84" s="264"/>
    </row>
    <row r="85" spans="1:9" ht="12.75">
      <c r="A85" s="260" t="s">
        <v>517</v>
      </c>
      <c r="B85" s="261" t="s">
        <v>518</v>
      </c>
      <c r="C85" s="264"/>
      <c r="D85" s="264"/>
      <c r="E85" s="264"/>
      <c r="F85" s="264"/>
      <c r="G85" s="264"/>
      <c r="H85" s="264"/>
      <c r="I85" s="264"/>
    </row>
    <row r="86" spans="1:9" ht="12.75">
      <c r="A86" s="260" t="s">
        <v>519</v>
      </c>
      <c r="B86" s="261" t="s">
        <v>520</v>
      </c>
      <c r="C86" s="264"/>
      <c r="D86" s="264"/>
      <c r="E86" s="264"/>
      <c r="F86" s="264"/>
      <c r="G86" s="264"/>
      <c r="H86" s="264"/>
      <c r="I86" s="264"/>
    </row>
    <row r="87" spans="1:9" ht="12.75">
      <c r="A87" s="260" t="s">
        <v>521</v>
      </c>
      <c r="B87" s="261" t="s">
        <v>522</v>
      </c>
      <c r="C87" s="264"/>
      <c r="D87" s="264"/>
      <c r="E87" s="264"/>
      <c r="F87" s="264"/>
      <c r="G87" s="264"/>
      <c r="H87" s="264"/>
      <c r="I87" s="264"/>
    </row>
    <row r="88" spans="1:9" ht="12.75">
      <c r="A88" s="260" t="s">
        <v>523</v>
      </c>
      <c r="B88" s="261" t="s">
        <v>524</v>
      </c>
      <c r="C88" s="264"/>
      <c r="D88" s="264"/>
      <c r="E88" s="264"/>
      <c r="F88" s="264"/>
      <c r="G88" s="264"/>
      <c r="H88" s="264"/>
      <c r="I88" s="264"/>
    </row>
    <row r="89" spans="1:9" ht="12.75">
      <c r="A89" s="260" t="s">
        <v>525</v>
      </c>
      <c r="B89" s="261" t="s">
        <v>526</v>
      </c>
      <c r="C89" s="264"/>
      <c r="D89" s="264"/>
      <c r="E89" s="264"/>
      <c r="F89" s="264"/>
      <c r="G89" s="264"/>
      <c r="H89" s="264"/>
      <c r="I89" s="264"/>
    </row>
    <row r="90" spans="1:9" ht="12.75">
      <c r="A90" s="260" t="s">
        <v>527</v>
      </c>
      <c r="B90" s="261" t="s">
        <v>528</v>
      </c>
      <c r="C90" s="264"/>
      <c r="D90" s="264"/>
      <c r="E90" s="264"/>
      <c r="F90" s="264"/>
      <c r="G90" s="264"/>
      <c r="H90" s="264"/>
      <c r="I90" s="264"/>
    </row>
    <row r="91" spans="1:9" ht="12.75">
      <c r="A91" s="260" t="s">
        <v>529</v>
      </c>
      <c r="B91" s="261" t="s">
        <v>579</v>
      </c>
      <c r="C91" s="264"/>
      <c r="D91" s="264"/>
      <c r="E91" s="264"/>
      <c r="F91" s="264"/>
      <c r="G91" s="264"/>
      <c r="H91" s="264"/>
      <c r="I91" s="264"/>
    </row>
    <row r="92" spans="1:9" ht="12.75">
      <c r="A92" s="265" t="s">
        <v>531</v>
      </c>
      <c r="B92" s="266" t="s">
        <v>532</v>
      </c>
      <c r="C92" s="264"/>
      <c r="D92" s="264"/>
      <c r="E92" s="264"/>
      <c r="F92" s="264"/>
      <c r="G92" s="264"/>
      <c r="H92" s="264"/>
      <c r="I92" s="264"/>
    </row>
    <row r="93" spans="1:9" ht="12.75">
      <c r="A93" s="265" t="s">
        <v>533</v>
      </c>
      <c r="B93" s="266" t="s">
        <v>67</v>
      </c>
      <c r="C93" s="269">
        <v>69896060</v>
      </c>
      <c r="D93" s="269">
        <v>73200217</v>
      </c>
      <c r="E93" s="269">
        <v>70666378</v>
      </c>
      <c r="F93" s="269">
        <v>51004107</v>
      </c>
      <c r="G93" s="269"/>
      <c r="H93" s="269">
        <v>19662271</v>
      </c>
      <c r="I93" s="263">
        <f>E93/D93*100</f>
        <v>96.53848157308059</v>
      </c>
    </row>
    <row r="94" spans="1:9" ht="12.75">
      <c r="A94" s="260" t="s">
        <v>280</v>
      </c>
      <c r="B94" s="261" t="s">
        <v>534</v>
      </c>
      <c r="C94" s="264"/>
      <c r="D94" s="264"/>
      <c r="E94" s="264"/>
      <c r="F94" s="264"/>
      <c r="G94" s="264"/>
      <c r="H94" s="264"/>
      <c r="I94" s="264"/>
    </row>
    <row r="95" spans="1:9" ht="20.25" customHeight="1">
      <c r="A95" s="260" t="s">
        <v>282</v>
      </c>
      <c r="B95" s="261" t="s">
        <v>535</v>
      </c>
      <c r="C95" s="264"/>
      <c r="D95" s="264"/>
      <c r="E95" s="264"/>
      <c r="F95" s="264"/>
      <c r="G95" s="264"/>
      <c r="H95" s="264"/>
      <c r="I95" s="264"/>
    </row>
    <row r="96" spans="1:9" ht="12.75">
      <c r="A96" s="260" t="s">
        <v>284</v>
      </c>
      <c r="B96" s="261" t="s">
        <v>536</v>
      </c>
      <c r="C96" s="264"/>
      <c r="D96" s="264"/>
      <c r="E96" s="264"/>
      <c r="F96" s="264"/>
      <c r="G96" s="264"/>
      <c r="H96" s="264"/>
      <c r="I96" s="264"/>
    </row>
    <row r="97" spans="1:9" ht="12.75">
      <c r="A97" s="265" t="s">
        <v>286</v>
      </c>
      <c r="B97" s="266" t="s">
        <v>537</v>
      </c>
      <c r="C97" s="264"/>
      <c r="D97" s="264"/>
      <c r="E97" s="264"/>
      <c r="F97" s="264"/>
      <c r="G97" s="264"/>
      <c r="H97" s="264"/>
      <c r="I97" s="264"/>
    </row>
    <row r="98" spans="1:9" ht="12.75">
      <c r="A98" s="260" t="s">
        <v>288</v>
      </c>
      <c r="B98" s="261" t="s">
        <v>538</v>
      </c>
      <c r="C98" s="264"/>
      <c r="D98" s="264"/>
      <c r="E98" s="264"/>
      <c r="F98" s="264"/>
      <c r="G98" s="264"/>
      <c r="H98" s="264"/>
      <c r="I98" s="264"/>
    </row>
    <row r="99" spans="1:9" ht="12.75">
      <c r="A99" s="260" t="s">
        <v>290</v>
      </c>
      <c r="B99" s="261" t="s">
        <v>539</v>
      </c>
      <c r="C99" s="264"/>
      <c r="D99" s="264"/>
      <c r="E99" s="264"/>
      <c r="F99" s="264"/>
      <c r="G99" s="264"/>
      <c r="H99" s="264"/>
      <c r="I99" s="264"/>
    </row>
    <row r="100" spans="1:9" ht="12.75">
      <c r="A100" s="260" t="s">
        <v>292</v>
      </c>
      <c r="B100" s="261" t="s">
        <v>540</v>
      </c>
      <c r="C100" s="264"/>
      <c r="D100" s="264"/>
      <c r="E100" s="264"/>
      <c r="F100" s="264"/>
      <c r="G100" s="264"/>
      <c r="H100" s="264"/>
      <c r="I100" s="264"/>
    </row>
    <row r="101" spans="1:9" ht="12.75">
      <c r="A101" s="260" t="s">
        <v>294</v>
      </c>
      <c r="B101" s="261" t="s">
        <v>541</v>
      </c>
      <c r="C101" s="264"/>
      <c r="D101" s="264"/>
      <c r="E101" s="264"/>
      <c r="F101" s="264"/>
      <c r="G101" s="264"/>
      <c r="H101" s="264"/>
      <c r="I101" s="264"/>
    </row>
    <row r="102" spans="1:9" ht="12.75">
      <c r="A102" s="265" t="s">
        <v>296</v>
      </c>
      <c r="B102" s="266" t="s">
        <v>542</v>
      </c>
      <c r="C102" s="264"/>
      <c r="D102" s="264"/>
      <c r="E102" s="264"/>
      <c r="F102" s="264"/>
      <c r="G102" s="264"/>
      <c r="H102" s="264"/>
      <c r="I102" s="264"/>
    </row>
    <row r="103" spans="1:9" ht="12.75">
      <c r="A103" s="260" t="s">
        <v>298</v>
      </c>
      <c r="B103" s="261" t="s">
        <v>543</v>
      </c>
      <c r="C103" s="264"/>
      <c r="D103" s="264"/>
      <c r="E103" s="264"/>
      <c r="F103" s="264"/>
      <c r="G103" s="264"/>
      <c r="H103" s="264"/>
      <c r="I103" s="264"/>
    </row>
    <row r="104" spans="1:9" ht="12.75">
      <c r="A104" s="260" t="s">
        <v>300</v>
      </c>
      <c r="B104" s="261" t="s">
        <v>544</v>
      </c>
      <c r="C104" s="264"/>
      <c r="D104" s="264"/>
      <c r="E104" s="264"/>
      <c r="F104" s="264"/>
      <c r="G104" s="264"/>
      <c r="H104" s="264"/>
      <c r="I104" s="264"/>
    </row>
    <row r="105" spans="1:9" ht="12.75">
      <c r="A105" s="260" t="s">
        <v>302</v>
      </c>
      <c r="B105" s="261" t="s">
        <v>545</v>
      </c>
      <c r="C105" s="264"/>
      <c r="D105" s="264"/>
      <c r="E105" s="264"/>
      <c r="F105" s="264"/>
      <c r="G105" s="264"/>
      <c r="H105" s="264"/>
      <c r="I105" s="264"/>
    </row>
    <row r="106" spans="1:9" ht="12.75">
      <c r="A106" s="260" t="s">
        <v>304</v>
      </c>
      <c r="B106" s="261" t="s">
        <v>546</v>
      </c>
      <c r="C106" s="264"/>
      <c r="D106" s="264"/>
      <c r="E106" s="264"/>
      <c r="F106" s="264"/>
      <c r="G106" s="264"/>
      <c r="H106" s="264"/>
      <c r="I106" s="264"/>
    </row>
    <row r="107" spans="1:9" ht="12.75">
      <c r="A107" s="260" t="s">
        <v>305</v>
      </c>
      <c r="B107" s="261" t="s">
        <v>547</v>
      </c>
      <c r="C107" s="264"/>
      <c r="D107" s="264"/>
      <c r="E107" s="264"/>
      <c r="F107" s="264"/>
      <c r="G107" s="264"/>
      <c r="H107" s="264"/>
      <c r="I107" s="264"/>
    </row>
    <row r="108" spans="1:9" ht="12.75">
      <c r="A108" s="260" t="s">
        <v>307</v>
      </c>
      <c r="B108" s="261" t="s">
        <v>548</v>
      </c>
      <c r="C108" s="264"/>
      <c r="D108" s="264"/>
      <c r="E108" s="264"/>
      <c r="F108" s="264"/>
      <c r="G108" s="264"/>
      <c r="H108" s="264"/>
      <c r="I108" s="264"/>
    </row>
    <row r="109" spans="1:9" ht="12.75">
      <c r="A109" s="265" t="s">
        <v>309</v>
      </c>
      <c r="B109" s="266" t="s">
        <v>549</v>
      </c>
      <c r="C109" s="264"/>
      <c r="D109" s="264"/>
      <c r="E109" s="264"/>
      <c r="F109" s="264"/>
      <c r="G109" s="264"/>
      <c r="H109" s="264"/>
      <c r="I109" s="264"/>
    </row>
    <row r="110" spans="1:9" ht="12.75">
      <c r="A110" s="260" t="s">
        <v>311</v>
      </c>
      <c r="B110" s="261" t="s">
        <v>550</v>
      </c>
      <c r="C110" s="264"/>
      <c r="D110" s="264"/>
      <c r="E110" s="264"/>
      <c r="F110" s="264"/>
      <c r="G110" s="264"/>
      <c r="H110" s="264"/>
      <c r="I110" s="264"/>
    </row>
    <row r="111" spans="1:9" ht="12.75">
      <c r="A111" s="260" t="s">
        <v>313</v>
      </c>
      <c r="B111" s="261" t="s">
        <v>551</v>
      </c>
      <c r="C111" s="264"/>
      <c r="D111" s="264"/>
      <c r="E111" s="264"/>
      <c r="F111" s="264"/>
      <c r="G111" s="264"/>
      <c r="H111" s="264"/>
      <c r="I111" s="264"/>
    </row>
    <row r="112" spans="1:9" ht="12.75">
      <c r="A112" s="260" t="s">
        <v>315</v>
      </c>
      <c r="B112" s="261" t="s">
        <v>552</v>
      </c>
      <c r="C112" s="264"/>
      <c r="D112" s="264"/>
      <c r="E112" s="264"/>
      <c r="F112" s="264"/>
      <c r="G112" s="264"/>
      <c r="H112" s="264"/>
      <c r="I112" s="264"/>
    </row>
    <row r="113" spans="1:9" ht="12.75">
      <c r="A113" s="260" t="s">
        <v>317</v>
      </c>
      <c r="B113" s="261" t="s">
        <v>553</v>
      </c>
      <c r="C113" s="264"/>
      <c r="D113" s="264"/>
      <c r="E113" s="264"/>
      <c r="F113" s="264"/>
      <c r="G113" s="264"/>
      <c r="H113" s="264"/>
      <c r="I113" s="264"/>
    </row>
    <row r="114" spans="1:9" ht="12.75">
      <c r="A114" s="265" t="s">
        <v>319</v>
      </c>
      <c r="B114" s="266" t="s">
        <v>554</v>
      </c>
      <c r="C114" s="264"/>
      <c r="D114" s="264"/>
      <c r="E114" s="264"/>
      <c r="F114" s="264"/>
      <c r="G114" s="264"/>
      <c r="H114" s="264"/>
      <c r="I114" s="264"/>
    </row>
    <row r="115" spans="1:9" ht="12.75">
      <c r="A115" s="260" t="s">
        <v>321</v>
      </c>
      <c r="B115" s="261" t="s">
        <v>555</v>
      </c>
      <c r="C115" s="264"/>
      <c r="D115" s="264"/>
      <c r="E115" s="264"/>
      <c r="F115" s="264"/>
      <c r="G115" s="264"/>
      <c r="H115" s="264"/>
      <c r="I115" s="264"/>
    </row>
    <row r="116" spans="1:9" ht="12.75">
      <c r="A116" s="265" t="s">
        <v>323</v>
      </c>
      <c r="B116" s="266" t="s">
        <v>556</v>
      </c>
      <c r="C116" s="264"/>
      <c r="D116" s="264"/>
      <c r="E116" s="264"/>
      <c r="F116" s="264"/>
      <c r="G116" s="264"/>
      <c r="H116" s="264"/>
      <c r="I116" s="264"/>
    </row>
    <row r="117" spans="1:9" ht="12.75">
      <c r="A117" s="257"/>
      <c r="B117" s="266" t="s">
        <v>68</v>
      </c>
      <c r="C117" s="269">
        <v>69896060</v>
      </c>
      <c r="D117" s="269">
        <f>SUM(D93:D116)</f>
        <v>73200217</v>
      </c>
      <c r="E117" s="269">
        <f>SUM(E93:E116)</f>
        <v>70666378</v>
      </c>
      <c r="F117" s="269">
        <f>SUM(F93:F116)</f>
        <v>51004107</v>
      </c>
      <c r="G117" s="269"/>
      <c r="H117" s="269">
        <f>SUM(H93:H116)</f>
        <v>19662271</v>
      </c>
      <c r="I117" s="263">
        <f>E117/D117*100</f>
        <v>96.53848157308059</v>
      </c>
    </row>
  </sheetData>
  <sheetProtection/>
  <mergeCells count="6">
    <mergeCell ref="A1:B1"/>
    <mergeCell ref="C1:C3"/>
    <mergeCell ref="D1:D3"/>
    <mergeCell ref="E1:E3"/>
    <mergeCell ref="I1:I3"/>
    <mergeCell ref="A2:B2"/>
  </mergeCells>
  <printOptions/>
  <pageMargins left="0.7" right="0.7" top="0.75" bottom="0.75" header="0.3" footer="0.3"/>
  <pageSetup fitToHeight="2" fitToWidth="1" horizontalDpi="600" verticalDpi="600" orientation="portrait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tabSelected="1" view="pageBreakPreview" zoomScale="60" zoomScalePageLayoutView="0" workbookViewId="0" topLeftCell="B58">
      <selection activeCell="A1" sqref="A1:G95"/>
    </sheetView>
  </sheetViews>
  <sheetFormatPr defaultColWidth="9.00390625" defaultRowHeight="12.75"/>
  <cols>
    <col min="1" max="1" width="0" style="0" hidden="1" customWidth="1"/>
    <col min="2" max="2" width="114.375" style="0" customWidth="1"/>
    <col min="3" max="3" width="22.375" style="0" customWidth="1"/>
    <col min="4" max="4" width="20.125" style="0" customWidth="1"/>
    <col min="5" max="5" width="18.25390625" style="0" customWidth="1"/>
    <col min="6" max="6" width="16.75390625" style="0" customWidth="1"/>
    <col min="7" max="7" width="18.875" style="0" customWidth="1"/>
  </cols>
  <sheetData>
    <row r="1" spans="1:7" ht="20.25" customHeight="1">
      <c r="A1" s="312" t="s">
        <v>268</v>
      </c>
      <c r="B1" s="313"/>
      <c r="C1" s="280" t="s">
        <v>417</v>
      </c>
      <c r="D1" s="280" t="s">
        <v>558</v>
      </c>
      <c r="E1" s="282" t="s">
        <v>419</v>
      </c>
      <c r="F1" s="282" t="s">
        <v>275</v>
      </c>
      <c r="G1" s="281" t="s">
        <v>582</v>
      </c>
    </row>
    <row r="2" spans="1:7" ht="20.25" customHeight="1">
      <c r="A2" s="312" t="s">
        <v>584</v>
      </c>
      <c r="B2" s="313"/>
      <c r="C2" s="314"/>
      <c r="D2" s="314"/>
      <c r="E2" s="315"/>
      <c r="F2" s="315"/>
      <c r="G2" s="281"/>
    </row>
    <row r="3" spans="1:7" ht="20.25">
      <c r="A3" s="237"/>
      <c r="B3" s="316" t="s">
        <v>614</v>
      </c>
      <c r="C3" s="314"/>
      <c r="D3" s="314"/>
      <c r="E3" s="315"/>
      <c r="F3" s="315"/>
      <c r="G3" s="281"/>
    </row>
    <row r="4" spans="1:7" ht="20.25">
      <c r="A4" s="317" t="s">
        <v>280</v>
      </c>
      <c r="B4" s="222" t="s">
        <v>423</v>
      </c>
      <c r="C4" s="220">
        <v>36586000</v>
      </c>
      <c r="D4" s="220">
        <v>36586000</v>
      </c>
      <c r="E4" s="220">
        <v>35153611</v>
      </c>
      <c r="F4" s="223">
        <f>E4/D4*100</f>
        <v>96.08487126223146</v>
      </c>
      <c r="G4" s="220">
        <v>35153611</v>
      </c>
    </row>
    <row r="5" spans="1:7" ht="20.25">
      <c r="A5" s="317" t="s">
        <v>282</v>
      </c>
      <c r="B5" s="222" t="s">
        <v>424</v>
      </c>
      <c r="C5" s="220">
        <v>0</v>
      </c>
      <c r="D5" s="220">
        <v>0</v>
      </c>
      <c r="E5" s="220">
        <v>0</v>
      </c>
      <c r="F5" s="216"/>
      <c r="G5" s="220">
        <v>0</v>
      </c>
    </row>
    <row r="6" spans="1:7" ht="20.25">
      <c r="A6" s="317" t="s">
        <v>284</v>
      </c>
      <c r="B6" s="222" t="s">
        <v>425</v>
      </c>
      <c r="C6" s="220">
        <v>0</v>
      </c>
      <c r="D6" s="220">
        <v>0</v>
      </c>
      <c r="E6" s="220">
        <v>0</v>
      </c>
      <c r="F6" s="216"/>
      <c r="G6" s="220">
        <v>0</v>
      </c>
    </row>
    <row r="7" spans="1:7" ht="20.25">
      <c r="A7" s="317" t="s">
        <v>286</v>
      </c>
      <c r="B7" s="222" t="s">
        <v>426</v>
      </c>
      <c r="C7" s="220">
        <v>300000</v>
      </c>
      <c r="D7" s="220">
        <v>300000</v>
      </c>
      <c r="E7" s="220">
        <v>107386</v>
      </c>
      <c r="F7" s="223">
        <f>E7/D7*100</f>
        <v>35.79533333333333</v>
      </c>
      <c r="G7" s="220">
        <v>107386</v>
      </c>
    </row>
    <row r="8" spans="1:7" ht="20.25">
      <c r="A8" s="317" t="s">
        <v>288</v>
      </c>
      <c r="B8" s="222" t="s">
        <v>427</v>
      </c>
      <c r="C8" s="220">
        <v>0</v>
      </c>
      <c r="D8" s="220">
        <v>0</v>
      </c>
      <c r="E8" s="220">
        <v>0</v>
      </c>
      <c r="F8" s="216"/>
      <c r="G8" s="220">
        <v>0</v>
      </c>
    </row>
    <row r="9" spans="1:7" ht="20.25">
      <c r="A9" s="317" t="s">
        <v>290</v>
      </c>
      <c r="B9" s="222" t="s">
        <v>428</v>
      </c>
      <c r="C9" s="220">
        <v>0</v>
      </c>
      <c r="D9" s="220">
        <v>0</v>
      </c>
      <c r="E9" s="220">
        <v>0</v>
      </c>
      <c r="F9" s="223"/>
      <c r="G9" s="220">
        <v>0</v>
      </c>
    </row>
    <row r="10" spans="1:7" ht="20.25">
      <c r="A10" s="317" t="s">
        <v>292</v>
      </c>
      <c r="B10" s="222" t="s">
        <v>429</v>
      </c>
      <c r="C10" s="220">
        <v>1500000</v>
      </c>
      <c r="D10" s="220">
        <v>1500000</v>
      </c>
      <c r="E10" s="220">
        <v>1495205</v>
      </c>
      <c r="F10" s="223">
        <f>E10/D10*100</f>
        <v>99.68033333333334</v>
      </c>
      <c r="G10" s="220">
        <v>1495205</v>
      </c>
    </row>
    <row r="11" spans="1:7" ht="20.25">
      <c r="A11" s="317" t="s">
        <v>294</v>
      </c>
      <c r="B11" s="222" t="s">
        <v>430</v>
      </c>
      <c r="C11" s="220">
        <v>0</v>
      </c>
      <c r="D11" s="220">
        <v>0</v>
      </c>
      <c r="E11" s="220">
        <v>0</v>
      </c>
      <c r="F11" s="216"/>
      <c r="G11" s="220">
        <v>0</v>
      </c>
    </row>
    <row r="12" spans="1:7" ht="20.25">
      <c r="A12" s="317" t="s">
        <v>296</v>
      </c>
      <c r="B12" s="222" t="s">
        <v>431</v>
      </c>
      <c r="C12" s="220">
        <v>200000</v>
      </c>
      <c r="D12" s="220">
        <v>200000</v>
      </c>
      <c r="E12" s="220">
        <v>186824</v>
      </c>
      <c r="F12" s="223">
        <f>E12/D12*100</f>
        <v>93.41199999999999</v>
      </c>
      <c r="G12" s="220">
        <v>186824</v>
      </c>
    </row>
    <row r="13" spans="1:7" ht="20.25">
      <c r="A13" s="317" t="s">
        <v>298</v>
      </c>
      <c r="B13" s="222" t="s">
        <v>432</v>
      </c>
      <c r="C13" s="220">
        <v>200000</v>
      </c>
      <c r="D13" s="220">
        <v>200000</v>
      </c>
      <c r="E13" s="220">
        <v>0</v>
      </c>
      <c r="F13" s="223">
        <f>E13/D13*100</f>
        <v>0</v>
      </c>
      <c r="G13" s="220">
        <v>0</v>
      </c>
    </row>
    <row r="14" spans="1:7" ht="20.25">
      <c r="A14" s="317" t="s">
        <v>300</v>
      </c>
      <c r="B14" s="222" t="s">
        <v>433</v>
      </c>
      <c r="C14" s="220">
        <v>0</v>
      </c>
      <c r="D14" s="220">
        <v>0</v>
      </c>
      <c r="E14" s="220">
        <v>0</v>
      </c>
      <c r="F14" s="216"/>
      <c r="G14" s="220">
        <v>0</v>
      </c>
    </row>
    <row r="15" spans="1:7" ht="20.25">
      <c r="A15" s="317" t="s">
        <v>302</v>
      </c>
      <c r="B15" s="222" t="s">
        <v>434</v>
      </c>
      <c r="C15" s="220">
        <v>0</v>
      </c>
      <c r="D15" s="220">
        <v>0</v>
      </c>
      <c r="E15" s="220">
        <v>0</v>
      </c>
      <c r="F15" s="216"/>
      <c r="G15" s="220">
        <v>0</v>
      </c>
    </row>
    <row r="16" spans="1:7" ht="20.25">
      <c r="A16" s="317" t="s">
        <v>304</v>
      </c>
      <c r="B16" s="222" t="s">
        <v>435</v>
      </c>
      <c r="C16" s="220">
        <v>0</v>
      </c>
      <c r="D16" s="220">
        <v>0</v>
      </c>
      <c r="E16" s="220">
        <v>0</v>
      </c>
      <c r="F16" s="223"/>
      <c r="G16" s="220">
        <v>0</v>
      </c>
    </row>
    <row r="17" spans="1:7" ht="20.25">
      <c r="A17" s="318" t="s">
        <v>305</v>
      </c>
      <c r="B17" s="224" t="s">
        <v>436</v>
      </c>
      <c r="C17" s="220">
        <f>SUM(C4:C16)</f>
        <v>38786000</v>
      </c>
      <c r="D17" s="220">
        <f>SUM(D4:D16)</f>
        <v>38786000</v>
      </c>
      <c r="E17" s="220">
        <f>SUM(E4:E16)</f>
        <v>36943026</v>
      </c>
      <c r="F17" s="223">
        <f>E17/D17*100</f>
        <v>95.24835249832414</v>
      </c>
      <c r="G17" s="220">
        <f>SUM(G4:G16)</f>
        <v>36943026</v>
      </c>
    </row>
    <row r="18" spans="1:7" ht="20.25">
      <c r="A18" s="317" t="s">
        <v>307</v>
      </c>
      <c r="B18" s="222" t="s">
        <v>437</v>
      </c>
      <c r="C18" s="220">
        <v>0</v>
      </c>
      <c r="D18" s="220">
        <v>0</v>
      </c>
      <c r="E18" s="220">
        <v>0</v>
      </c>
      <c r="F18" s="216"/>
      <c r="G18" s="220">
        <v>0</v>
      </c>
    </row>
    <row r="19" spans="1:7" ht="20.25">
      <c r="A19" s="317" t="s">
        <v>309</v>
      </c>
      <c r="B19" s="222" t="s">
        <v>438</v>
      </c>
      <c r="C19" s="220">
        <v>0</v>
      </c>
      <c r="D19" s="220">
        <v>0</v>
      </c>
      <c r="E19" s="220">
        <v>0</v>
      </c>
      <c r="F19" s="216"/>
      <c r="G19" s="220">
        <v>0</v>
      </c>
    </row>
    <row r="20" spans="1:7" ht="20.25">
      <c r="A20" s="317" t="s">
        <v>311</v>
      </c>
      <c r="B20" s="222" t="s">
        <v>439</v>
      </c>
      <c r="C20" s="220">
        <v>1805000</v>
      </c>
      <c r="D20" s="220">
        <v>1805000</v>
      </c>
      <c r="E20" s="220">
        <v>1805000</v>
      </c>
      <c r="F20" s="223">
        <f aca="true" t="shared" si="0" ref="F20:F25">E20/D20*100</f>
        <v>100</v>
      </c>
      <c r="G20" s="220">
        <v>1805000</v>
      </c>
    </row>
    <row r="21" spans="1:7" ht="20.25">
      <c r="A21" s="318" t="s">
        <v>313</v>
      </c>
      <c r="B21" s="224" t="s">
        <v>440</v>
      </c>
      <c r="C21" s="220">
        <f>SUM(C18:C20)</f>
        <v>1805000</v>
      </c>
      <c r="D21" s="220">
        <f>SUM(D18:D20)</f>
        <v>1805000</v>
      </c>
      <c r="E21" s="220">
        <f>SUM(E18:E20)</f>
        <v>1805000</v>
      </c>
      <c r="F21" s="223">
        <f t="shared" si="0"/>
        <v>100</v>
      </c>
      <c r="G21" s="220">
        <v>1805000</v>
      </c>
    </row>
    <row r="22" spans="1:7" ht="20.25">
      <c r="A22" s="318" t="s">
        <v>315</v>
      </c>
      <c r="B22" s="224" t="s">
        <v>43</v>
      </c>
      <c r="C22" s="221">
        <f>SUM(C17,C21)</f>
        <v>40591000</v>
      </c>
      <c r="D22" s="221">
        <f>SUM(D17,D21)</f>
        <v>40591000</v>
      </c>
      <c r="E22" s="221">
        <f>SUM(E17,E21)</f>
        <v>38748026</v>
      </c>
      <c r="F22" s="225">
        <f t="shared" si="0"/>
        <v>95.45964869059644</v>
      </c>
      <c r="G22" s="221">
        <f>SUM(G17,G21)</f>
        <v>38748026</v>
      </c>
    </row>
    <row r="23" spans="1:7" ht="37.5">
      <c r="A23" s="318" t="s">
        <v>317</v>
      </c>
      <c r="B23" s="224" t="s">
        <v>441</v>
      </c>
      <c r="C23" s="221">
        <v>8347000</v>
      </c>
      <c r="D23" s="221">
        <v>8347000</v>
      </c>
      <c r="E23" s="221">
        <v>8328804</v>
      </c>
      <c r="F23" s="225">
        <f t="shared" si="0"/>
        <v>99.78200551096202</v>
      </c>
      <c r="G23" s="221">
        <v>8328804</v>
      </c>
    </row>
    <row r="24" spans="1:7" ht="20.25">
      <c r="A24" s="317" t="s">
        <v>319</v>
      </c>
      <c r="B24" s="222" t="s">
        <v>442</v>
      </c>
      <c r="C24" s="220">
        <v>200000</v>
      </c>
      <c r="D24" s="220">
        <v>200000</v>
      </c>
      <c r="E24" s="220">
        <v>152174</v>
      </c>
      <c r="F24" s="223">
        <f t="shared" si="0"/>
        <v>76.087</v>
      </c>
      <c r="G24" s="220">
        <v>152174</v>
      </c>
    </row>
    <row r="25" spans="1:7" ht="20.25">
      <c r="A25" s="317" t="s">
        <v>321</v>
      </c>
      <c r="B25" s="222" t="s">
        <v>443</v>
      </c>
      <c r="C25" s="220">
        <v>9000000</v>
      </c>
      <c r="D25" s="220">
        <v>10000000</v>
      </c>
      <c r="E25" s="220">
        <v>9496253</v>
      </c>
      <c r="F25" s="223">
        <f t="shared" si="0"/>
        <v>94.96253</v>
      </c>
      <c r="G25" s="220">
        <v>9496253</v>
      </c>
    </row>
    <row r="26" spans="1:7" ht="20.25">
      <c r="A26" s="317" t="s">
        <v>323</v>
      </c>
      <c r="B26" s="222" t="s">
        <v>444</v>
      </c>
      <c r="C26" s="220">
        <v>0</v>
      </c>
      <c r="D26" s="220">
        <v>0</v>
      </c>
      <c r="E26" s="220">
        <v>0</v>
      </c>
      <c r="F26" s="216"/>
      <c r="G26" s="220">
        <v>0</v>
      </c>
    </row>
    <row r="27" spans="1:7" ht="20.25">
      <c r="A27" s="318" t="s">
        <v>325</v>
      </c>
      <c r="B27" s="224" t="s">
        <v>445</v>
      </c>
      <c r="C27" s="220">
        <f>SUM(C24:C26)</f>
        <v>9200000</v>
      </c>
      <c r="D27" s="220">
        <f>SUM(D24:D26)</f>
        <v>10200000</v>
      </c>
      <c r="E27" s="220">
        <f>SUM(E24:E26)</f>
        <v>9648427</v>
      </c>
      <c r="F27" s="223">
        <f>E27/D27*100</f>
        <v>94.59242156862744</v>
      </c>
      <c r="G27" s="220">
        <f>SUM(G24:G26)</f>
        <v>9648427</v>
      </c>
    </row>
    <row r="28" spans="1:7" ht="20.25">
      <c r="A28" s="317" t="s">
        <v>327</v>
      </c>
      <c r="B28" s="222" t="s">
        <v>446</v>
      </c>
      <c r="C28" s="220">
        <v>40000</v>
      </c>
      <c r="D28" s="220">
        <v>90000</v>
      </c>
      <c r="E28" s="220">
        <v>81139</v>
      </c>
      <c r="F28" s="223">
        <f>E28/D28*100</f>
        <v>90.15444444444445</v>
      </c>
      <c r="G28" s="220">
        <v>81139</v>
      </c>
    </row>
    <row r="29" spans="1:7" ht="20.25">
      <c r="A29" s="317" t="s">
        <v>329</v>
      </c>
      <c r="B29" s="222" t="s">
        <v>447</v>
      </c>
      <c r="C29" s="220">
        <v>200000</v>
      </c>
      <c r="D29" s="220">
        <v>150000</v>
      </c>
      <c r="E29" s="220">
        <v>115538</v>
      </c>
      <c r="F29" s="223">
        <f>E29/D29*100</f>
        <v>77.02533333333334</v>
      </c>
      <c r="G29" s="220">
        <v>115538</v>
      </c>
    </row>
    <row r="30" spans="1:7" ht="20.25">
      <c r="A30" s="318" t="s">
        <v>331</v>
      </c>
      <c r="B30" s="224" t="s">
        <v>448</v>
      </c>
      <c r="C30" s="220">
        <f>SUM(C28:C29)</f>
        <v>240000</v>
      </c>
      <c r="D30" s="220">
        <f>SUM(D28:D29)</f>
        <v>240000</v>
      </c>
      <c r="E30" s="220">
        <f>SUM(E28:E29)</f>
        <v>196677</v>
      </c>
      <c r="F30" s="223">
        <f>E30/D30*100</f>
        <v>81.94875</v>
      </c>
      <c r="G30" s="220">
        <f>SUM(G28:G29)</f>
        <v>196677</v>
      </c>
    </row>
    <row r="31" spans="1:7" ht="20.25">
      <c r="A31" s="317" t="s">
        <v>333</v>
      </c>
      <c r="B31" s="222" t="s">
        <v>449</v>
      </c>
      <c r="C31" s="220">
        <v>4300000</v>
      </c>
      <c r="D31" s="220">
        <v>4300000</v>
      </c>
      <c r="E31" s="220">
        <v>3323773</v>
      </c>
      <c r="F31" s="223">
        <f>E31/D31*100</f>
        <v>77.29704651162791</v>
      </c>
      <c r="G31" s="220">
        <v>3323773</v>
      </c>
    </row>
    <row r="32" spans="1:7" ht="20.25">
      <c r="A32" s="317" t="s">
        <v>335</v>
      </c>
      <c r="B32" s="222" t="s">
        <v>450</v>
      </c>
      <c r="C32" s="220">
        <v>0</v>
      </c>
      <c r="D32" s="220">
        <v>0</v>
      </c>
      <c r="E32" s="220">
        <v>0</v>
      </c>
      <c r="F32" s="216"/>
      <c r="G32" s="220">
        <v>0</v>
      </c>
    </row>
    <row r="33" spans="1:7" ht="20.25">
      <c r="A33" s="317" t="s">
        <v>337</v>
      </c>
      <c r="B33" s="222" t="s">
        <v>451</v>
      </c>
      <c r="C33" s="220">
        <v>0</v>
      </c>
      <c r="D33" s="220">
        <v>0</v>
      </c>
      <c r="E33" s="220">
        <v>0</v>
      </c>
      <c r="F33" s="216"/>
      <c r="G33" s="220">
        <v>0</v>
      </c>
    </row>
    <row r="34" spans="1:7" ht="20.25">
      <c r="A34" s="317" t="s">
        <v>339</v>
      </c>
      <c r="B34" s="222" t="s">
        <v>452</v>
      </c>
      <c r="C34" s="220">
        <v>300000</v>
      </c>
      <c r="D34" s="220">
        <v>1300000</v>
      </c>
      <c r="E34" s="220">
        <v>303040</v>
      </c>
      <c r="F34" s="223">
        <f>E34/D34*100</f>
        <v>23.310769230769232</v>
      </c>
      <c r="G34" s="220">
        <v>303040</v>
      </c>
    </row>
    <row r="35" spans="1:7" ht="20.25">
      <c r="A35" s="317" t="s">
        <v>341</v>
      </c>
      <c r="B35" s="222" t="s">
        <v>453</v>
      </c>
      <c r="C35" s="220">
        <v>0</v>
      </c>
      <c r="D35" s="220">
        <v>0</v>
      </c>
      <c r="E35" s="220">
        <v>0</v>
      </c>
      <c r="F35" s="216"/>
      <c r="G35" s="220">
        <v>0</v>
      </c>
    </row>
    <row r="36" spans="1:7" ht="20.25">
      <c r="A36" s="317" t="s">
        <v>343</v>
      </c>
      <c r="B36" s="222" t="s">
        <v>454</v>
      </c>
      <c r="C36" s="220">
        <v>0</v>
      </c>
      <c r="D36" s="220">
        <v>0</v>
      </c>
      <c r="E36" s="220">
        <v>0</v>
      </c>
      <c r="F36" s="216"/>
      <c r="G36" s="220">
        <v>0</v>
      </c>
    </row>
    <row r="37" spans="1:7" ht="20.25">
      <c r="A37" s="317" t="s">
        <v>345</v>
      </c>
      <c r="B37" s="222" t="s">
        <v>455</v>
      </c>
      <c r="C37" s="220">
        <v>900000</v>
      </c>
      <c r="D37" s="220">
        <v>1939002</v>
      </c>
      <c r="E37" s="220">
        <v>686932</v>
      </c>
      <c r="F37" s="223">
        <f>E37/D37*100</f>
        <v>35.42709084364018</v>
      </c>
      <c r="G37" s="220">
        <v>686932</v>
      </c>
    </row>
    <row r="38" spans="1:7" ht="20.25">
      <c r="A38" s="318" t="s">
        <v>347</v>
      </c>
      <c r="B38" s="224" t="s">
        <v>456</v>
      </c>
      <c r="C38" s="220">
        <f>SUM(C31:C37)</f>
        <v>5500000</v>
      </c>
      <c r="D38" s="220">
        <f>SUM(D31:D37)</f>
        <v>7539002</v>
      </c>
      <c r="E38" s="220">
        <f>SUM(E31:E37)</f>
        <v>4313745</v>
      </c>
      <c r="F38" s="223">
        <f>E38/D38*100</f>
        <v>57.219045703927385</v>
      </c>
      <c r="G38" s="220">
        <f>SUM(G31:G37)</f>
        <v>4313745</v>
      </c>
    </row>
    <row r="39" spans="1:7" ht="20.25">
      <c r="A39" s="317" t="s">
        <v>349</v>
      </c>
      <c r="B39" s="222" t="s">
        <v>457</v>
      </c>
      <c r="C39" s="220">
        <v>60000</v>
      </c>
      <c r="D39" s="220">
        <v>100000</v>
      </c>
      <c r="E39" s="220">
        <v>86520</v>
      </c>
      <c r="F39" s="223">
        <f>E39/D39*100</f>
        <v>86.52</v>
      </c>
      <c r="G39" s="220">
        <v>86520</v>
      </c>
    </row>
    <row r="40" spans="1:7" ht="20.25">
      <c r="A40" s="317" t="s">
        <v>351</v>
      </c>
      <c r="B40" s="222" t="s">
        <v>458</v>
      </c>
      <c r="C40" s="220">
        <v>0</v>
      </c>
      <c r="D40" s="220">
        <v>0</v>
      </c>
      <c r="E40" s="220">
        <v>0</v>
      </c>
      <c r="F40" s="216"/>
      <c r="G40" s="220">
        <v>0</v>
      </c>
    </row>
    <row r="41" spans="1:7" ht="20.25">
      <c r="A41" s="318" t="s">
        <v>353</v>
      </c>
      <c r="B41" s="224" t="s">
        <v>459</v>
      </c>
      <c r="C41" s="220">
        <f>SUM(C39:C40)</f>
        <v>60000</v>
      </c>
      <c r="D41" s="220">
        <f>SUM(D39:D40)</f>
        <v>100000</v>
      </c>
      <c r="E41" s="220">
        <f>SUM(E39:E40)</f>
        <v>86520</v>
      </c>
      <c r="F41" s="223">
        <f>E41/D41*100</f>
        <v>86.52</v>
      </c>
      <c r="G41" s="220">
        <f>SUM(G39:G40)</f>
        <v>86520</v>
      </c>
    </row>
    <row r="42" spans="1:7" ht="20.25">
      <c r="A42" s="317" t="s">
        <v>355</v>
      </c>
      <c r="B42" s="222" t="s">
        <v>460</v>
      </c>
      <c r="C42" s="220">
        <v>3187000</v>
      </c>
      <c r="D42" s="220">
        <v>3187000</v>
      </c>
      <c r="E42" s="220">
        <v>2894185</v>
      </c>
      <c r="F42" s="223">
        <f>E42/D42*100</f>
        <v>90.8122058362096</v>
      </c>
      <c r="G42" s="220">
        <v>2894185</v>
      </c>
    </row>
    <row r="43" spans="1:7" ht="20.25">
      <c r="A43" s="317" t="s">
        <v>357</v>
      </c>
      <c r="B43" s="222" t="s">
        <v>461</v>
      </c>
      <c r="C43" s="220">
        <v>200000</v>
      </c>
      <c r="D43" s="220">
        <v>160000</v>
      </c>
      <c r="E43" s="220">
        <v>12000</v>
      </c>
      <c r="F43" s="223">
        <f>E43/D43*100</f>
        <v>7.5</v>
      </c>
      <c r="G43" s="220">
        <v>12000</v>
      </c>
    </row>
    <row r="44" spans="1:7" ht="20.25">
      <c r="A44" s="317" t="s">
        <v>359</v>
      </c>
      <c r="B44" s="222" t="s">
        <v>462</v>
      </c>
      <c r="C44" s="220">
        <v>0</v>
      </c>
      <c r="D44" s="220">
        <v>0</v>
      </c>
      <c r="E44" s="220">
        <v>0</v>
      </c>
      <c r="F44" s="216"/>
      <c r="G44" s="220">
        <v>0</v>
      </c>
    </row>
    <row r="45" spans="1:7" ht="20.25">
      <c r="A45" s="317" t="s">
        <v>361</v>
      </c>
      <c r="B45" s="222" t="s">
        <v>463</v>
      </c>
      <c r="C45" s="220">
        <v>0</v>
      </c>
      <c r="D45" s="220">
        <v>0</v>
      </c>
      <c r="E45" s="220">
        <v>0</v>
      </c>
      <c r="F45" s="216"/>
      <c r="G45" s="220">
        <v>0</v>
      </c>
    </row>
    <row r="46" spans="1:7" ht="20.25">
      <c r="A46" s="317" t="s">
        <v>363</v>
      </c>
      <c r="B46" s="222" t="s">
        <v>464</v>
      </c>
      <c r="C46" s="220">
        <v>200000</v>
      </c>
      <c r="D46" s="220">
        <v>0</v>
      </c>
      <c r="E46" s="220">
        <v>0</v>
      </c>
      <c r="F46" s="223">
        <v>0</v>
      </c>
      <c r="G46" s="220">
        <v>0</v>
      </c>
    </row>
    <row r="47" spans="1:7" ht="20.25">
      <c r="A47" s="318" t="s">
        <v>365</v>
      </c>
      <c r="B47" s="224" t="s">
        <v>465</v>
      </c>
      <c r="C47" s="220">
        <f>SUM(C42:C46)</f>
        <v>3587000</v>
      </c>
      <c r="D47" s="220">
        <f>SUM(D42:D46)</f>
        <v>3347000</v>
      </c>
      <c r="E47" s="220">
        <f>SUM(E42:E46)</f>
        <v>2906185</v>
      </c>
      <c r="F47" s="223">
        <f>E47/D47*100</f>
        <v>86.82954884971616</v>
      </c>
      <c r="G47" s="220">
        <f>SUM(G42:G46)</f>
        <v>2906185</v>
      </c>
    </row>
    <row r="48" spans="1:7" ht="20.25">
      <c r="A48" s="318" t="s">
        <v>367</v>
      </c>
      <c r="B48" s="224" t="s">
        <v>466</v>
      </c>
      <c r="C48" s="221">
        <f>SUM(C47,C41,C38,C30,C27)</f>
        <v>18587000</v>
      </c>
      <c r="D48" s="221">
        <f>SUM(D47,D41,D38,D30,D27)</f>
        <v>21426002</v>
      </c>
      <c r="E48" s="221">
        <f>SUM(E47,E41,E38,E30,E27)</f>
        <v>17151554</v>
      </c>
      <c r="F48" s="225">
        <f>E48/D48*100</f>
        <v>80.05018388404892</v>
      </c>
      <c r="G48" s="221">
        <f>SUM(G47,G41,G38,G30,G27)</f>
        <v>17151554</v>
      </c>
    </row>
    <row r="49" spans="1:7" ht="20.25">
      <c r="A49" s="317" t="s">
        <v>369</v>
      </c>
      <c r="B49" s="222" t="s">
        <v>467</v>
      </c>
      <c r="C49" s="220">
        <v>0</v>
      </c>
      <c r="D49" s="220">
        <v>0</v>
      </c>
      <c r="E49" s="220">
        <v>0</v>
      </c>
      <c r="F49" s="216"/>
      <c r="G49" s="220">
        <v>0</v>
      </c>
    </row>
    <row r="50" spans="1:7" ht="20.25">
      <c r="A50" s="317" t="s">
        <v>371</v>
      </c>
      <c r="B50" s="222" t="s">
        <v>200</v>
      </c>
      <c r="C50" s="220">
        <v>0</v>
      </c>
      <c r="D50" s="220">
        <v>0</v>
      </c>
      <c r="E50" s="220">
        <v>0</v>
      </c>
      <c r="F50" s="216"/>
      <c r="G50" s="220">
        <v>0</v>
      </c>
    </row>
    <row r="51" spans="1:7" ht="20.25">
      <c r="A51" s="317" t="s">
        <v>373</v>
      </c>
      <c r="B51" s="222" t="s">
        <v>468</v>
      </c>
      <c r="C51" s="220">
        <v>0</v>
      </c>
      <c r="D51" s="220">
        <v>0</v>
      </c>
      <c r="E51" s="220">
        <v>0</v>
      </c>
      <c r="F51" s="216"/>
      <c r="G51" s="220">
        <v>0</v>
      </c>
    </row>
    <row r="52" spans="1:7" ht="20.25">
      <c r="A52" s="317" t="s">
        <v>375</v>
      </c>
      <c r="B52" s="222" t="s">
        <v>205</v>
      </c>
      <c r="C52" s="220">
        <v>0</v>
      </c>
      <c r="D52" s="220">
        <v>0</v>
      </c>
      <c r="E52" s="220">
        <v>0</v>
      </c>
      <c r="F52" s="216"/>
      <c r="G52" s="220">
        <v>0</v>
      </c>
    </row>
    <row r="53" spans="1:7" ht="20.25">
      <c r="A53" s="317" t="s">
        <v>377</v>
      </c>
      <c r="B53" s="222" t="s">
        <v>207</v>
      </c>
      <c r="C53" s="220">
        <v>0</v>
      </c>
      <c r="D53" s="220">
        <v>0</v>
      </c>
      <c r="E53" s="220">
        <v>0</v>
      </c>
      <c r="F53" s="216"/>
      <c r="G53" s="220">
        <v>0</v>
      </c>
    </row>
    <row r="54" spans="1:7" ht="20.25">
      <c r="A54" s="317" t="s">
        <v>379</v>
      </c>
      <c r="B54" s="222" t="s">
        <v>209</v>
      </c>
      <c r="C54" s="220">
        <v>0</v>
      </c>
      <c r="D54" s="220">
        <v>0</v>
      </c>
      <c r="E54" s="220">
        <v>0</v>
      </c>
      <c r="F54" s="216"/>
      <c r="G54" s="220">
        <v>0</v>
      </c>
    </row>
    <row r="55" spans="1:7" ht="20.25">
      <c r="A55" s="317" t="s">
        <v>381</v>
      </c>
      <c r="B55" s="222" t="s">
        <v>469</v>
      </c>
      <c r="C55" s="220">
        <v>0</v>
      </c>
      <c r="D55" s="220">
        <v>0</v>
      </c>
      <c r="E55" s="220">
        <v>0</v>
      </c>
      <c r="F55" s="216"/>
      <c r="G55" s="220">
        <v>0</v>
      </c>
    </row>
    <row r="56" spans="1:7" ht="20.25">
      <c r="A56" s="317" t="s">
        <v>382</v>
      </c>
      <c r="B56" s="222" t="s">
        <v>212</v>
      </c>
      <c r="C56" s="220">
        <v>0</v>
      </c>
      <c r="D56" s="220">
        <v>0</v>
      </c>
      <c r="E56" s="220">
        <v>0</v>
      </c>
      <c r="F56" s="216"/>
      <c r="G56" s="220">
        <v>0</v>
      </c>
    </row>
    <row r="57" spans="1:7" ht="20.25">
      <c r="A57" s="318" t="s">
        <v>383</v>
      </c>
      <c r="B57" s="224" t="s">
        <v>46</v>
      </c>
      <c r="C57" s="220">
        <v>0</v>
      </c>
      <c r="D57" s="220">
        <v>0</v>
      </c>
      <c r="E57" s="220">
        <v>0</v>
      </c>
      <c r="F57" s="216"/>
      <c r="G57" s="220">
        <v>0</v>
      </c>
    </row>
    <row r="58" spans="1:7" ht="20.25">
      <c r="A58" s="317" t="s">
        <v>384</v>
      </c>
      <c r="B58" s="222" t="s">
        <v>470</v>
      </c>
      <c r="C58" s="220">
        <v>0</v>
      </c>
      <c r="D58" s="220">
        <v>0</v>
      </c>
      <c r="E58" s="220">
        <v>0</v>
      </c>
      <c r="F58" s="216"/>
      <c r="G58" s="220">
        <v>0</v>
      </c>
    </row>
    <row r="59" spans="1:7" ht="20.25">
      <c r="A59" s="317" t="s">
        <v>386</v>
      </c>
      <c r="B59" s="222" t="s">
        <v>471</v>
      </c>
      <c r="C59" s="220">
        <v>0</v>
      </c>
      <c r="D59" s="220">
        <v>0</v>
      </c>
      <c r="E59" s="220">
        <v>0</v>
      </c>
      <c r="F59" s="216"/>
      <c r="G59" s="220">
        <v>0</v>
      </c>
    </row>
    <row r="60" spans="1:7" ht="20.25">
      <c r="A60" s="317" t="s">
        <v>388</v>
      </c>
      <c r="B60" s="222" t="s">
        <v>472</v>
      </c>
      <c r="C60" s="220">
        <v>0</v>
      </c>
      <c r="D60" s="220">
        <v>0</v>
      </c>
      <c r="E60" s="220">
        <v>0</v>
      </c>
      <c r="F60" s="216"/>
      <c r="G60" s="220">
        <v>0</v>
      </c>
    </row>
    <row r="61" spans="1:7" ht="20.25">
      <c r="A61" s="317" t="s">
        <v>389</v>
      </c>
      <c r="B61" s="222" t="s">
        <v>473</v>
      </c>
      <c r="C61" s="220">
        <v>0</v>
      </c>
      <c r="D61" s="220">
        <v>0</v>
      </c>
      <c r="E61" s="220">
        <v>0</v>
      </c>
      <c r="F61" s="216"/>
      <c r="G61" s="220">
        <v>0</v>
      </c>
    </row>
    <row r="62" spans="1:7" ht="20.25">
      <c r="A62" s="317" t="s">
        <v>391</v>
      </c>
      <c r="B62" s="222" t="s">
        <v>474</v>
      </c>
      <c r="C62" s="220">
        <v>0</v>
      </c>
      <c r="D62" s="220">
        <v>0</v>
      </c>
      <c r="E62" s="220">
        <v>0</v>
      </c>
      <c r="F62" s="216"/>
      <c r="G62" s="220">
        <v>0</v>
      </c>
    </row>
    <row r="63" spans="1:7" ht="20.25">
      <c r="A63" s="317" t="s">
        <v>475</v>
      </c>
      <c r="B63" s="222" t="s">
        <v>476</v>
      </c>
      <c r="C63" s="220">
        <v>0</v>
      </c>
      <c r="D63" s="220">
        <v>0</v>
      </c>
      <c r="E63" s="220">
        <v>0</v>
      </c>
      <c r="F63" s="216"/>
      <c r="G63" s="220">
        <v>0</v>
      </c>
    </row>
    <row r="64" spans="1:7" ht="20.25">
      <c r="A64" s="317" t="s">
        <v>477</v>
      </c>
      <c r="B64" s="222" t="s">
        <v>478</v>
      </c>
      <c r="C64" s="220">
        <v>0</v>
      </c>
      <c r="D64" s="220">
        <v>0</v>
      </c>
      <c r="E64" s="220">
        <v>0</v>
      </c>
      <c r="F64" s="216"/>
      <c r="G64" s="220">
        <v>0</v>
      </c>
    </row>
    <row r="65" spans="1:7" ht="20.25">
      <c r="A65" s="317" t="s">
        <v>479</v>
      </c>
      <c r="B65" s="222" t="s">
        <v>480</v>
      </c>
      <c r="C65" s="220">
        <v>0</v>
      </c>
      <c r="D65" s="220">
        <v>0</v>
      </c>
      <c r="E65" s="220">
        <v>0</v>
      </c>
      <c r="F65" s="216"/>
      <c r="G65" s="220">
        <v>0</v>
      </c>
    </row>
    <row r="66" spans="1:7" ht="20.25">
      <c r="A66" s="317" t="s">
        <v>481</v>
      </c>
      <c r="B66" s="222" t="s">
        <v>482</v>
      </c>
      <c r="C66" s="220">
        <v>0</v>
      </c>
      <c r="D66" s="220">
        <v>0</v>
      </c>
      <c r="E66" s="220">
        <v>0</v>
      </c>
      <c r="F66" s="216"/>
      <c r="G66" s="220">
        <v>0</v>
      </c>
    </row>
    <row r="67" spans="1:7" ht="20.25">
      <c r="A67" s="317" t="s">
        <v>483</v>
      </c>
      <c r="B67" s="222" t="s">
        <v>484</v>
      </c>
      <c r="C67" s="220">
        <v>0</v>
      </c>
      <c r="D67" s="220">
        <v>0</v>
      </c>
      <c r="E67" s="220">
        <v>0</v>
      </c>
      <c r="F67" s="216"/>
      <c r="G67" s="220">
        <v>0</v>
      </c>
    </row>
    <row r="68" spans="1:7" ht="20.25">
      <c r="A68" s="317" t="s">
        <v>485</v>
      </c>
      <c r="B68" s="222" t="s">
        <v>486</v>
      </c>
      <c r="C68" s="220">
        <v>0</v>
      </c>
      <c r="D68" s="220">
        <v>0</v>
      </c>
      <c r="E68" s="220">
        <v>0</v>
      </c>
      <c r="F68" s="216"/>
      <c r="G68" s="220">
        <v>0</v>
      </c>
    </row>
    <row r="69" spans="1:7" ht="20.25">
      <c r="A69" s="317" t="s">
        <v>487</v>
      </c>
      <c r="B69" s="222" t="s">
        <v>55</v>
      </c>
      <c r="C69" s="220">
        <v>0</v>
      </c>
      <c r="D69" s="220">
        <v>0</v>
      </c>
      <c r="E69" s="220">
        <v>0</v>
      </c>
      <c r="F69" s="216"/>
      <c r="G69" s="220">
        <v>0</v>
      </c>
    </row>
    <row r="70" spans="1:7" ht="20.25">
      <c r="A70" s="318" t="s">
        <v>488</v>
      </c>
      <c r="B70" s="224" t="s">
        <v>489</v>
      </c>
      <c r="C70" s="220">
        <v>0</v>
      </c>
      <c r="D70" s="220">
        <v>0</v>
      </c>
      <c r="E70" s="220">
        <v>0</v>
      </c>
      <c r="F70" s="216"/>
      <c r="G70" s="220">
        <v>0</v>
      </c>
    </row>
    <row r="71" spans="1:7" ht="20.25">
      <c r="A71" s="317" t="s">
        <v>490</v>
      </c>
      <c r="B71" s="222" t="s">
        <v>491</v>
      </c>
      <c r="C71" s="220">
        <v>0</v>
      </c>
      <c r="D71" s="220">
        <v>0</v>
      </c>
      <c r="E71" s="220">
        <v>0</v>
      </c>
      <c r="F71" s="216"/>
      <c r="G71" s="220">
        <v>0</v>
      </c>
    </row>
    <row r="72" spans="1:7" ht="20.25">
      <c r="A72" s="317" t="s">
        <v>492</v>
      </c>
      <c r="B72" s="222" t="s">
        <v>493</v>
      </c>
      <c r="C72" s="220">
        <v>0</v>
      </c>
      <c r="D72" s="220">
        <v>0</v>
      </c>
      <c r="E72" s="220">
        <v>0</v>
      </c>
      <c r="F72" s="216"/>
      <c r="G72" s="220">
        <v>0</v>
      </c>
    </row>
    <row r="73" spans="1:7" ht="20.25">
      <c r="A73" s="317" t="s">
        <v>494</v>
      </c>
      <c r="B73" s="222" t="s">
        <v>495</v>
      </c>
      <c r="C73" s="220">
        <v>0</v>
      </c>
      <c r="D73" s="220">
        <v>0</v>
      </c>
      <c r="E73" s="220">
        <v>0</v>
      </c>
      <c r="F73" s="216"/>
      <c r="G73" s="220">
        <v>0</v>
      </c>
    </row>
    <row r="74" spans="1:7" ht="20.25">
      <c r="A74" s="317" t="s">
        <v>496</v>
      </c>
      <c r="B74" s="222" t="s">
        <v>497</v>
      </c>
      <c r="C74" s="220">
        <v>300000</v>
      </c>
      <c r="D74" s="220">
        <v>457000</v>
      </c>
      <c r="E74" s="220">
        <v>284075</v>
      </c>
      <c r="F74" s="223">
        <f>E74/D74*100</f>
        <v>62.16083150984682</v>
      </c>
      <c r="G74" s="220">
        <v>284075</v>
      </c>
    </row>
    <row r="75" spans="1:7" ht="20.25">
      <c r="A75" s="317" t="s">
        <v>498</v>
      </c>
      <c r="B75" s="222" t="s">
        <v>499</v>
      </c>
      <c r="C75" s="220">
        <v>0</v>
      </c>
      <c r="D75" s="220">
        <v>0</v>
      </c>
      <c r="E75" s="220">
        <v>0</v>
      </c>
      <c r="F75" s="216"/>
      <c r="G75" s="220">
        <v>0</v>
      </c>
    </row>
    <row r="76" spans="1:7" ht="20.25">
      <c r="A76" s="317" t="s">
        <v>500</v>
      </c>
      <c r="B76" s="222" t="s">
        <v>501</v>
      </c>
      <c r="C76" s="220">
        <v>0</v>
      </c>
      <c r="D76" s="220">
        <v>0</v>
      </c>
      <c r="E76" s="220">
        <v>0</v>
      </c>
      <c r="F76" s="216"/>
      <c r="G76" s="220">
        <v>0</v>
      </c>
    </row>
    <row r="77" spans="1:7" ht="20.25">
      <c r="A77" s="317" t="s">
        <v>502</v>
      </c>
      <c r="B77" s="222" t="s">
        <v>503</v>
      </c>
      <c r="C77" s="220">
        <v>81000</v>
      </c>
      <c r="D77" s="220">
        <v>124000</v>
      </c>
      <c r="E77" s="220">
        <v>76701</v>
      </c>
      <c r="F77" s="223">
        <f>E77/D77*100</f>
        <v>61.85564516129032</v>
      </c>
      <c r="G77" s="220">
        <v>76701</v>
      </c>
    </row>
    <row r="78" spans="1:7" ht="20.25">
      <c r="A78" s="318" t="s">
        <v>504</v>
      </c>
      <c r="B78" s="224" t="s">
        <v>56</v>
      </c>
      <c r="C78" s="221">
        <f>SUM(C71:C77)</f>
        <v>381000</v>
      </c>
      <c r="D78" s="221">
        <f>SUM(D71:D77)</f>
        <v>581000</v>
      </c>
      <c r="E78" s="221">
        <f>SUM(E71:E77)</f>
        <v>360776</v>
      </c>
      <c r="F78" s="223">
        <f>E78/D78*100</f>
        <v>62.095697074010324</v>
      </c>
      <c r="G78" s="319">
        <f>SUM(G71:G77)</f>
        <v>360776</v>
      </c>
    </row>
    <row r="79" spans="1:7" ht="20.25">
      <c r="A79" s="317" t="s">
        <v>505</v>
      </c>
      <c r="B79" s="222" t="s">
        <v>506</v>
      </c>
      <c r="C79" s="220">
        <v>0</v>
      </c>
      <c r="D79" s="220">
        <v>0</v>
      </c>
      <c r="E79" s="220">
        <v>0</v>
      </c>
      <c r="F79" s="216"/>
      <c r="G79" s="220">
        <v>0</v>
      </c>
    </row>
    <row r="80" spans="1:7" ht="20.25">
      <c r="A80" s="317" t="s">
        <v>507</v>
      </c>
      <c r="B80" s="222" t="s">
        <v>508</v>
      </c>
      <c r="C80" s="220">
        <v>0</v>
      </c>
      <c r="D80" s="220">
        <v>0</v>
      </c>
      <c r="E80" s="220">
        <v>0</v>
      </c>
      <c r="F80" s="216"/>
      <c r="G80" s="220">
        <v>0</v>
      </c>
    </row>
    <row r="81" spans="1:7" ht="20.25">
      <c r="A81" s="317" t="s">
        <v>509</v>
      </c>
      <c r="B81" s="222" t="s">
        <v>510</v>
      </c>
      <c r="C81" s="220">
        <v>0</v>
      </c>
      <c r="D81" s="220">
        <v>0</v>
      </c>
      <c r="E81" s="220">
        <v>0</v>
      </c>
      <c r="F81" s="216"/>
      <c r="G81" s="220">
        <v>0</v>
      </c>
    </row>
    <row r="82" spans="1:7" ht="20.25">
      <c r="A82" s="317" t="s">
        <v>511</v>
      </c>
      <c r="B82" s="222" t="s">
        <v>512</v>
      </c>
      <c r="C82" s="220">
        <v>0</v>
      </c>
      <c r="D82" s="220">
        <v>0</v>
      </c>
      <c r="E82" s="220">
        <v>0</v>
      </c>
      <c r="F82" s="216"/>
      <c r="G82" s="220">
        <v>0</v>
      </c>
    </row>
    <row r="83" spans="1:7" ht="20.25">
      <c r="A83" s="318" t="s">
        <v>513</v>
      </c>
      <c r="B83" s="224" t="s">
        <v>514</v>
      </c>
      <c r="C83" s="220">
        <v>0</v>
      </c>
      <c r="D83" s="220">
        <v>0</v>
      </c>
      <c r="E83" s="220">
        <v>0</v>
      </c>
      <c r="F83" s="216"/>
      <c r="G83" s="220">
        <v>0</v>
      </c>
    </row>
    <row r="84" spans="1:7" ht="20.25">
      <c r="A84" s="317" t="s">
        <v>515</v>
      </c>
      <c r="B84" s="222" t="s">
        <v>516</v>
      </c>
      <c r="C84" s="220">
        <v>0</v>
      </c>
      <c r="D84" s="220">
        <v>0</v>
      </c>
      <c r="E84" s="220">
        <v>0</v>
      </c>
      <c r="F84" s="216"/>
      <c r="G84" s="220">
        <v>0</v>
      </c>
    </row>
    <row r="85" spans="1:7" ht="20.25">
      <c r="A85" s="317" t="s">
        <v>517</v>
      </c>
      <c r="B85" s="222" t="s">
        <v>518</v>
      </c>
      <c r="C85" s="220">
        <v>0</v>
      </c>
      <c r="D85" s="220">
        <v>0</v>
      </c>
      <c r="E85" s="220">
        <v>0</v>
      </c>
      <c r="F85" s="216"/>
      <c r="G85" s="220">
        <v>0</v>
      </c>
    </row>
    <row r="86" spans="1:7" ht="20.25">
      <c r="A86" s="317" t="s">
        <v>519</v>
      </c>
      <c r="B86" s="222" t="s">
        <v>520</v>
      </c>
      <c r="C86" s="220">
        <v>0</v>
      </c>
      <c r="D86" s="220">
        <v>0</v>
      </c>
      <c r="E86" s="220">
        <v>0</v>
      </c>
      <c r="F86" s="216"/>
      <c r="G86" s="220">
        <v>0</v>
      </c>
    </row>
    <row r="87" spans="1:7" ht="20.25">
      <c r="A87" s="317" t="s">
        <v>521</v>
      </c>
      <c r="B87" s="222" t="s">
        <v>522</v>
      </c>
      <c r="C87" s="220">
        <v>0</v>
      </c>
      <c r="D87" s="220">
        <v>0</v>
      </c>
      <c r="E87" s="220">
        <v>0</v>
      </c>
      <c r="F87" s="216"/>
      <c r="G87" s="220">
        <v>0</v>
      </c>
    </row>
    <row r="88" spans="1:7" ht="20.25">
      <c r="A88" s="317" t="s">
        <v>523</v>
      </c>
      <c r="B88" s="222" t="s">
        <v>524</v>
      </c>
      <c r="C88" s="220">
        <v>0</v>
      </c>
      <c r="D88" s="220">
        <v>0</v>
      </c>
      <c r="E88" s="220">
        <v>0</v>
      </c>
      <c r="F88" s="216"/>
      <c r="G88" s="220">
        <v>0</v>
      </c>
    </row>
    <row r="89" spans="1:7" ht="20.25">
      <c r="A89" s="317" t="s">
        <v>525</v>
      </c>
      <c r="B89" s="222" t="s">
        <v>526</v>
      </c>
      <c r="C89" s="220">
        <v>0</v>
      </c>
      <c r="D89" s="220">
        <v>0</v>
      </c>
      <c r="E89" s="220">
        <v>0</v>
      </c>
      <c r="F89" s="216"/>
      <c r="G89" s="220">
        <v>0</v>
      </c>
    </row>
    <row r="90" spans="1:7" ht="20.25">
      <c r="A90" s="317" t="s">
        <v>527</v>
      </c>
      <c r="B90" s="222" t="s">
        <v>528</v>
      </c>
      <c r="C90" s="220">
        <v>0</v>
      </c>
      <c r="D90" s="220">
        <v>0</v>
      </c>
      <c r="E90" s="220">
        <v>0</v>
      </c>
      <c r="F90" s="216"/>
      <c r="G90" s="220">
        <v>0</v>
      </c>
    </row>
    <row r="91" spans="1:7" ht="20.25">
      <c r="A91" s="317" t="s">
        <v>529</v>
      </c>
      <c r="B91" s="222" t="s">
        <v>579</v>
      </c>
      <c r="C91" s="220">
        <v>0</v>
      </c>
      <c r="D91" s="220">
        <v>0</v>
      </c>
      <c r="E91" s="220">
        <v>0</v>
      </c>
      <c r="F91" s="216"/>
      <c r="G91" s="220">
        <v>0</v>
      </c>
    </row>
    <row r="92" spans="1:7" ht="20.25">
      <c r="A92" s="318" t="s">
        <v>531</v>
      </c>
      <c r="B92" s="224" t="s">
        <v>532</v>
      </c>
      <c r="C92" s="220">
        <v>0</v>
      </c>
      <c r="D92" s="220">
        <v>0</v>
      </c>
      <c r="E92" s="220">
        <v>0</v>
      </c>
      <c r="F92" s="216"/>
      <c r="G92" s="220">
        <v>0</v>
      </c>
    </row>
    <row r="93" spans="1:7" ht="20.25">
      <c r="A93" s="318" t="s">
        <v>533</v>
      </c>
      <c r="B93" s="224" t="s">
        <v>67</v>
      </c>
      <c r="C93" s="220">
        <f>SUM(C22,C23,C48,C78)</f>
        <v>67906000</v>
      </c>
      <c r="D93" s="220">
        <f>SUM(D22,D23,D48,D78)</f>
        <v>70945002</v>
      </c>
      <c r="E93" s="220">
        <f>SUM(E22,E23,E48,E78)</f>
        <v>64589160</v>
      </c>
      <c r="F93" s="223">
        <f>E93/D93*100</f>
        <v>91.04117017291789</v>
      </c>
      <c r="G93" s="220">
        <f>SUM(G22,G23,G48,G78)</f>
        <v>64589160</v>
      </c>
    </row>
    <row r="94" spans="1:7" ht="20.25">
      <c r="A94" s="317" t="s">
        <v>280</v>
      </c>
      <c r="B94" s="224" t="s">
        <v>68</v>
      </c>
      <c r="C94" s="221">
        <f>SUM(C93)</f>
        <v>67906000</v>
      </c>
      <c r="D94" s="221">
        <f>SUM(D93)</f>
        <v>70945002</v>
      </c>
      <c r="E94" s="221">
        <f>SUM(E93)</f>
        <v>64589160</v>
      </c>
      <c r="F94" s="223">
        <f>E94/D94*100</f>
        <v>91.04117017291789</v>
      </c>
      <c r="G94" s="221">
        <f>SUM(G93)</f>
        <v>64589160</v>
      </c>
    </row>
    <row r="95" spans="1:7" ht="20.25">
      <c r="A95" s="248"/>
      <c r="B95" s="248"/>
      <c r="C95" s="216"/>
      <c r="D95" s="216"/>
      <c r="E95" s="216"/>
      <c r="F95" s="216"/>
      <c r="G95" s="216"/>
    </row>
  </sheetData>
  <sheetProtection/>
  <mergeCells count="7">
    <mergeCell ref="A1:B1"/>
    <mergeCell ref="C1:C3"/>
    <mergeCell ref="D1:D3"/>
    <mergeCell ref="E1:E3"/>
    <mergeCell ref="F1:F3"/>
    <mergeCell ref="G1:G3"/>
    <mergeCell ref="A2:B2"/>
  </mergeCells>
  <printOptions/>
  <pageMargins left="0.7" right="0.7" top="0.75" bottom="0.75" header="0.3" footer="0.3"/>
  <pageSetup fitToHeight="2" fitToWidth="1" horizontalDpi="600" verticalDpi="600" orientation="portrait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view="pageBreakPreview" zoomScale="60" zoomScalePageLayoutView="0" workbookViewId="0" topLeftCell="B97">
      <selection activeCell="B119" sqref="B119"/>
    </sheetView>
  </sheetViews>
  <sheetFormatPr defaultColWidth="9.00390625" defaultRowHeight="12.75"/>
  <cols>
    <col min="1" max="1" width="0" style="0" hidden="1" customWidth="1"/>
    <col min="2" max="2" width="97.875" style="0" customWidth="1"/>
    <col min="3" max="3" width="21.375" style="0" customWidth="1"/>
    <col min="4" max="4" width="23.625" style="0" customWidth="1"/>
    <col min="5" max="5" width="17.75390625" style="0" customWidth="1"/>
    <col min="6" max="6" width="13.625" style="0" customWidth="1"/>
    <col min="7" max="7" width="18.875" style="0" customWidth="1"/>
  </cols>
  <sheetData>
    <row r="1" spans="1:7" ht="20.25" customHeight="1">
      <c r="A1" s="289" t="s">
        <v>585</v>
      </c>
      <c r="B1" s="290"/>
      <c r="C1" s="280" t="s">
        <v>417</v>
      </c>
      <c r="D1" s="280" t="s">
        <v>418</v>
      </c>
      <c r="E1" s="282" t="s">
        <v>419</v>
      </c>
      <c r="F1" s="282" t="s">
        <v>275</v>
      </c>
      <c r="G1" s="281" t="s">
        <v>582</v>
      </c>
    </row>
    <row r="2" spans="1:7" ht="20.25" customHeight="1">
      <c r="A2" s="289" t="s">
        <v>587</v>
      </c>
      <c r="B2" s="290"/>
      <c r="C2" s="291"/>
      <c r="D2" s="291"/>
      <c r="E2" s="292"/>
      <c r="F2" s="292"/>
      <c r="G2" s="291"/>
    </row>
    <row r="3" spans="1:7" ht="20.25">
      <c r="A3" s="237"/>
      <c r="B3" s="237" t="s">
        <v>614</v>
      </c>
      <c r="C3" s="291"/>
      <c r="D3" s="291"/>
      <c r="E3" s="292"/>
      <c r="F3" s="292"/>
      <c r="G3" s="291"/>
    </row>
    <row r="4" spans="1:7" ht="20.25">
      <c r="A4" s="238" t="s">
        <v>280</v>
      </c>
      <c r="B4" s="205" t="s">
        <v>423</v>
      </c>
      <c r="C4" s="207">
        <v>9429000</v>
      </c>
      <c r="D4" s="207">
        <v>9429000</v>
      </c>
      <c r="E4" s="207">
        <v>9239709</v>
      </c>
      <c r="F4" s="208">
        <f>E4/D4*100</f>
        <v>97.9924594336621</v>
      </c>
      <c r="G4" s="207">
        <v>9239709</v>
      </c>
    </row>
    <row r="5" spans="1:7" ht="20.25">
      <c r="A5" s="238" t="s">
        <v>282</v>
      </c>
      <c r="B5" s="205" t="s">
        <v>424</v>
      </c>
      <c r="C5" s="207"/>
      <c r="D5" s="207"/>
      <c r="E5" s="207"/>
      <c r="F5" s="209"/>
      <c r="G5" s="207"/>
    </row>
    <row r="6" spans="1:7" ht="20.25">
      <c r="A6" s="238" t="s">
        <v>284</v>
      </c>
      <c r="B6" s="205" t="s">
        <v>425</v>
      </c>
      <c r="C6" s="207"/>
      <c r="D6" s="207"/>
      <c r="E6" s="207"/>
      <c r="F6" s="209"/>
      <c r="G6" s="207"/>
    </row>
    <row r="7" spans="1:7" ht="20.25">
      <c r="A7" s="238" t="s">
        <v>286</v>
      </c>
      <c r="B7" s="205" t="s">
        <v>426</v>
      </c>
      <c r="C7" s="207"/>
      <c r="D7" s="207"/>
      <c r="E7" s="207"/>
      <c r="F7" s="209"/>
      <c r="G7" s="207"/>
    </row>
    <row r="8" spans="1:7" ht="20.25">
      <c r="A8" s="238" t="s">
        <v>288</v>
      </c>
      <c r="B8" s="205" t="s">
        <v>427</v>
      </c>
      <c r="C8" s="207"/>
      <c r="D8" s="207"/>
      <c r="E8" s="207"/>
      <c r="F8" s="209"/>
      <c r="G8" s="207"/>
    </row>
    <row r="9" spans="1:7" ht="20.25">
      <c r="A9" s="238" t="s">
        <v>290</v>
      </c>
      <c r="B9" s="205" t="s">
        <v>428</v>
      </c>
      <c r="C9" s="207">
        <v>0</v>
      </c>
      <c r="D9" s="207">
        <v>0</v>
      </c>
      <c r="E9" s="207">
        <v>0</v>
      </c>
      <c r="F9" s="208">
        <v>0</v>
      </c>
      <c r="G9" s="207">
        <v>0</v>
      </c>
    </row>
    <row r="10" spans="1:7" ht="20.25">
      <c r="A10" s="238" t="s">
        <v>292</v>
      </c>
      <c r="B10" s="205" t="s">
        <v>429</v>
      </c>
      <c r="C10" s="207">
        <v>390000</v>
      </c>
      <c r="D10" s="207">
        <v>390000</v>
      </c>
      <c r="E10" s="207">
        <v>390000</v>
      </c>
      <c r="F10" s="208">
        <f>E10/D10*100</f>
        <v>100</v>
      </c>
      <c r="G10" s="207">
        <v>390000</v>
      </c>
    </row>
    <row r="11" spans="1:7" ht="20.25">
      <c r="A11" s="238" t="s">
        <v>294</v>
      </c>
      <c r="B11" s="205" t="s">
        <v>430</v>
      </c>
      <c r="C11" s="207"/>
      <c r="D11" s="207"/>
      <c r="E11" s="207"/>
      <c r="F11" s="209"/>
      <c r="G11" s="207"/>
    </row>
    <row r="12" spans="1:7" ht="20.25">
      <c r="A12" s="238" t="s">
        <v>296</v>
      </c>
      <c r="B12" s="205" t="s">
        <v>431</v>
      </c>
      <c r="C12" s="207"/>
      <c r="D12" s="207"/>
      <c r="E12" s="207"/>
      <c r="F12" s="209"/>
      <c r="G12" s="207"/>
    </row>
    <row r="13" spans="1:7" ht="20.25">
      <c r="A13" s="238" t="s">
        <v>298</v>
      </c>
      <c r="B13" s="205" t="s">
        <v>432</v>
      </c>
      <c r="C13" s="207">
        <v>200000</v>
      </c>
      <c r="D13" s="207">
        <v>200000</v>
      </c>
      <c r="E13" s="207">
        <v>0</v>
      </c>
      <c r="F13" s="208"/>
      <c r="G13" s="207">
        <v>0</v>
      </c>
    </row>
    <row r="14" spans="1:7" ht="20.25">
      <c r="A14" s="238" t="s">
        <v>300</v>
      </c>
      <c r="B14" s="205" t="s">
        <v>433</v>
      </c>
      <c r="C14" s="207"/>
      <c r="D14" s="207"/>
      <c r="E14" s="207"/>
      <c r="F14" s="209"/>
      <c r="G14" s="207"/>
    </row>
    <row r="15" spans="1:7" ht="20.25">
      <c r="A15" s="238" t="s">
        <v>302</v>
      </c>
      <c r="B15" s="205" t="s">
        <v>434</v>
      </c>
      <c r="C15" s="207"/>
      <c r="D15" s="207"/>
      <c r="E15" s="207"/>
      <c r="F15" s="209"/>
      <c r="G15" s="207"/>
    </row>
    <row r="16" spans="1:7" ht="20.25">
      <c r="A16" s="238" t="s">
        <v>304</v>
      </c>
      <c r="B16" s="205" t="s">
        <v>435</v>
      </c>
      <c r="C16" s="207">
        <v>0</v>
      </c>
      <c r="D16" s="207">
        <v>0</v>
      </c>
      <c r="E16" s="207">
        <v>0</v>
      </c>
      <c r="F16" s="209"/>
      <c r="G16" s="207">
        <v>0</v>
      </c>
    </row>
    <row r="17" spans="1:7" ht="20.25">
      <c r="A17" s="239" t="s">
        <v>305</v>
      </c>
      <c r="B17" s="210" t="s">
        <v>436</v>
      </c>
      <c r="C17" s="207">
        <f>SUM(C4:C16)</f>
        <v>10019000</v>
      </c>
      <c r="D17" s="207">
        <f>SUM(D4:D16)</f>
        <v>10019000</v>
      </c>
      <c r="E17" s="207">
        <f>SUM(E4:E16)</f>
        <v>9629709</v>
      </c>
      <c r="F17" s="208">
        <f>E17/D17*100</f>
        <v>96.11447250224573</v>
      </c>
      <c r="G17" s="207">
        <f>SUM(G4:G16)</f>
        <v>9629709</v>
      </c>
    </row>
    <row r="18" spans="1:7" ht="20.25">
      <c r="A18" s="238" t="s">
        <v>307</v>
      </c>
      <c r="B18" s="205" t="s">
        <v>437</v>
      </c>
      <c r="C18" s="207"/>
      <c r="D18" s="207"/>
      <c r="E18" s="207"/>
      <c r="F18" s="209"/>
      <c r="G18" s="207"/>
    </row>
    <row r="19" spans="1:7" ht="40.5">
      <c r="A19" s="238" t="s">
        <v>309</v>
      </c>
      <c r="B19" s="205" t="s">
        <v>438</v>
      </c>
      <c r="C19" s="207"/>
      <c r="D19" s="207">
        <v>0</v>
      </c>
      <c r="E19" s="207">
        <v>0</v>
      </c>
      <c r="F19" s="208"/>
      <c r="G19" s="207">
        <v>0</v>
      </c>
    </row>
    <row r="20" spans="1:7" ht="20.25">
      <c r="A20" s="238" t="s">
        <v>311</v>
      </c>
      <c r="B20" s="205" t="s">
        <v>439</v>
      </c>
      <c r="C20" s="207">
        <v>560000</v>
      </c>
      <c r="D20" s="207">
        <v>560000</v>
      </c>
      <c r="E20" s="207">
        <v>498000</v>
      </c>
      <c r="F20" s="208">
        <f aca="true" t="shared" si="0" ref="F20:F25">E20/D20*100</f>
        <v>88.92857142857142</v>
      </c>
      <c r="G20" s="207">
        <v>498000</v>
      </c>
    </row>
    <row r="21" spans="1:7" ht="20.25">
      <c r="A21" s="239" t="s">
        <v>313</v>
      </c>
      <c r="B21" s="210" t="s">
        <v>440</v>
      </c>
      <c r="C21" s="207">
        <f>C18+C19+C20</f>
        <v>560000</v>
      </c>
      <c r="D21" s="207">
        <f>D18+D19+D20</f>
        <v>560000</v>
      </c>
      <c r="E21" s="207">
        <f>E18+E19+E20</f>
        <v>498000</v>
      </c>
      <c r="F21" s="208">
        <f t="shared" si="0"/>
        <v>88.92857142857142</v>
      </c>
      <c r="G21" s="207">
        <f>G18+G19+G20</f>
        <v>498000</v>
      </c>
    </row>
    <row r="22" spans="1:7" ht="20.25">
      <c r="A22" s="239" t="s">
        <v>315</v>
      </c>
      <c r="B22" s="210" t="s">
        <v>43</v>
      </c>
      <c r="C22" s="211">
        <f>C17+C21</f>
        <v>10579000</v>
      </c>
      <c r="D22" s="211">
        <f>D17+D21</f>
        <v>10579000</v>
      </c>
      <c r="E22" s="211">
        <f>E17+E21</f>
        <v>10127709</v>
      </c>
      <c r="F22" s="212">
        <f t="shared" si="0"/>
        <v>95.73408639758011</v>
      </c>
      <c r="G22" s="211">
        <f>G17+G21</f>
        <v>10127709</v>
      </c>
    </row>
    <row r="23" spans="1:7" ht="40.5">
      <c r="A23" s="239" t="s">
        <v>317</v>
      </c>
      <c r="B23" s="210" t="s">
        <v>441</v>
      </c>
      <c r="C23" s="211">
        <v>2236000</v>
      </c>
      <c r="D23" s="211">
        <v>2236000</v>
      </c>
      <c r="E23" s="211">
        <v>2130454</v>
      </c>
      <c r="F23" s="212">
        <f t="shared" si="0"/>
        <v>95.27969588550984</v>
      </c>
      <c r="G23" s="211">
        <v>2130454</v>
      </c>
    </row>
    <row r="24" spans="1:7" ht="20.25">
      <c r="A24" s="238" t="s">
        <v>319</v>
      </c>
      <c r="B24" s="205" t="s">
        <v>442</v>
      </c>
      <c r="C24" s="207">
        <v>550000</v>
      </c>
      <c r="D24" s="207">
        <v>756519</v>
      </c>
      <c r="E24" s="207">
        <v>436889</v>
      </c>
      <c r="F24" s="208">
        <f t="shared" si="0"/>
        <v>57.749904496780644</v>
      </c>
      <c r="G24" s="207">
        <v>436889</v>
      </c>
    </row>
    <row r="25" spans="1:7" ht="20.25">
      <c r="A25" s="238" t="s">
        <v>321</v>
      </c>
      <c r="B25" s="205" t="s">
        <v>443</v>
      </c>
      <c r="C25" s="207">
        <v>600000</v>
      </c>
      <c r="D25" s="207">
        <v>600000</v>
      </c>
      <c r="E25" s="207">
        <v>515619</v>
      </c>
      <c r="F25" s="208">
        <f t="shared" si="0"/>
        <v>85.93650000000001</v>
      </c>
      <c r="G25" s="207">
        <v>515619</v>
      </c>
    </row>
    <row r="26" spans="1:7" ht="20.25">
      <c r="A26" s="238" t="s">
        <v>323</v>
      </c>
      <c r="B26" s="205" t="s">
        <v>444</v>
      </c>
      <c r="C26" s="207"/>
      <c r="D26" s="207"/>
      <c r="E26" s="207"/>
      <c r="F26" s="209"/>
      <c r="G26" s="207"/>
    </row>
    <row r="27" spans="1:7" ht="20.25">
      <c r="A27" s="239" t="s">
        <v>325</v>
      </c>
      <c r="B27" s="210" t="s">
        <v>445</v>
      </c>
      <c r="C27" s="211">
        <f>C24+C25+C26</f>
        <v>1150000</v>
      </c>
      <c r="D27" s="211">
        <f>D24+D25+D26</f>
        <v>1356519</v>
      </c>
      <c r="E27" s="211">
        <f>E24+E25+E26</f>
        <v>952508</v>
      </c>
      <c r="F27" s="212">
        <f>E27/D27*100</f>
        <v>70.21707768191968</v>
      </c>
      <c r="G27" s="211">
        <f>G24+G25+G26</f>
        <v>952508</v>
      </c>
    </row>
    <row r="28" spans="1:7" ht="20.25">
      <c r="A28" s="238" t="s">
        <v>327</v>
      </c>
      <c r="B28" s="205" t="s">
        <v>446</v>
      </c>
      <c r="C28" s="207">
        <v>160000</v>
      </c>
      <c r="D28" s="207">
        <v>160000</v>
      </c>
      <c r="E28" s="207">
        <v>63512</v>
      </c>
      <c r="F28" s="208">
        <f>E28/D28*100</f>
        <v>39.695</v>
      </c>
      <c r="G28" s="207">
        <v>63512</v>
      </c>
    </row>
    <row r="29" spans="1:7" ht="20.25">
      <c r="A29" s="238" t="s">
        <v>329</v>
      </c>
      <c r="B29" s="205" t="s">
        <v>447</v>
      </c>
      <c r="C29" s="207">
        <v>160000</v>
      </c>
      <c r="D29" s="207">
        <v>160000</v>
      </c>
      <c r="E29" s="207">
        <v>129204</v>
      </c>
      <c r="F29" s="208">
        <f>E29/D29*100</f>
        <v>80.7525</v>
      </c>
      <c r="G29" s="207">
        <v>129204</v>
      </c>
    </row>
    <row r="30" spans="1:7" ht="20.25">
      <c r="A30" s="239" t="s">
        <v>331</v>
      </c>
      <c r="B30" s="210" t="s">
        <v>448</v>
      </c>
      <c r="C30" s="211">
        <f>C28+C29</f>
        <v>320000</v>
      </c>
      <c r="D30" s="211">
        <f>D28+D29</f>
        <v>320000</v>
      </c>
      <c r="E30" s="211">
        <f>E28+E29</f>
        <v>192716</v>
      </c>
      <c r="F30" s="212">
        <f>E30/D30*100</f>
        <v>60.223749999999995</v>
      </c>
      <c r="G30" s="211">
        <f>G28+G29</f>
        <v>192716</v>
      </c>
    </row>
    <row r="31" spans="1:7" ht="20.25">
      <c r="A31" s="238" t="s">
        <v>333</v>
      </c>
      <c r="B31" s="205" t="s">
        <v>449</v>
      </c>
      <c r="C31" s="207">
        <v>1700000</v>
      </c>
      <c r="D31" s="207">
        <v>2572440</v>
      </c>
      <c r="E31" s="207">
        <v>1906851</v>
      </c>
      <c r="F31" s="208">
        <f>E31/D31*100</f>
        <v>74.12616037691842</v>
      </c>
      <c r="G31" s="207">
        <v>1906851</v>
      </c>
    </row>
    <row r="32" spans="1:7" ht="20.25">
      <c r="A32" s="238" t="s">
        <v>335</v>
      </c>
      <c r="B32" s="205" t="s">
        <v>450</v>
      </c>
      <c r="C32" s="207"/>
      <c r="D32" s="207"/>
      <c r="E32" s="207"/>
      <c r="F32" s="209"/>
      <c r="G32" s="207"/>
    </row>
    <row r="33" spans="1:7" ht="20.25">
      <c r="A33" s="238" t="s">
        <v>337</v>
      </c>
      <c r="B33" s="205" t="s">
        <v>451</v>
      </c>
      <c r="C33" s="207"/>
      <c r="D33" s="207"/>
      <c r="E33" s="207"/>
      <c r="F33" s="209"/>
      <c r="G33" s="207"/>
    </row>
    <row r="34" spans="1:7" ht="20.25">
      <c r="A34" s="238" t="s">
        <v>339</v>
      </c>
      <c r="B34" s="205" t="s">
        <v>452</v>
      </c>
      <c r="C34" s="207">
        <v>200000</v>
      </c>
      <c r="D34" s="207">
        <v>200000</v>
      </c>
      <c r="E34" s="207">
        <v>0</v>
      </c>
      <c r="F34" s="208">
        <f>E34/D34*100</f>
        <v>0</v>
      </c>
      <c r="G34" s="207">
        <v>0</v>
      </c>
    </row>
    <row r="35" spans="1:7" ht="20.25">
      <c r="A35" s="238" t="s">
        <v>341</v>
      </c>
      <c r="B35" s="205" t="s">
        <v>453</v>
      </c>
      <c r="C35" s="207"/>
      <c r="D35" s="207"/>
      <c r="E35" s="207"/>
      <c r="F35" s="209"/>
      <c r="G35" s="207"/>
    </row>
    <row r="36" spans="1:7" ht="20.25">
      <c r="A36" s="238" t="s">
        <v>343</v>
      </c>
      <c r="B36" s="205" t="s">
        <v>454</v>
      </c>
      <c r="C36" s="207">
        <v>650000</v>
      </c>
      <c r="D36" s="207">
        <v>850000</v>
      </c>
      <c r="E36" s="207">
        <v>747024</v>
      </c>
      <c r="F36" s="208">
        <f>E36/D36*100</f>
        <v>87.88517647058823</v>
      </c>
      <c r="G36" s="207">
        <v>747024</v>
      </c>
    </row>
    <row r="37" spans="1:7" ht="20.25">
      <c r="A37" s="238" t="s">
        <v>345</v>
      </c>
      <c r="B37" s="205" t="s">
        <v>455</v>
      </c>
      <c r="C37" s="207">
        <v>800000</v>
      </c>
      <c r="D37" s="207">
        <v>600000</v>
      </c>
      <c r="E37" s="207">
        <v>521982</v>
      </c>
      <c r="F37" s="208">
        <f>E37/D37*100</f>
        <v>86.997</v>
      </c>
      <c r="G37" s="207">
        <v>521982</v>
      </c>
    </row>
    <row r="38" spans="1:7" ht="20.25">
      <c r="A38" s="239" t="s">
        <v>347</v>
      </c>
      <c r="B38" s="210" t="s">
        <v>456</v>
      </c>
      <c r="C38" s="207">
        <f>SUM(C31:C37)</f>
        <v>3350000</v>
      </c>
      <c r="D38" s="207">
        <f>SUM(D31:D37)</f>
        <v>4222440</v>
      </c>
      <c r="E38" s="207">
        <f>SUM(E31:E37)</f>
        <v>3175857</v>
      </c>
      <c r="F38" s="208">
        <f>E38/D38*100</f>
        <v>75.2137863415466</v>
      </c>
      <c r="G38" s="207">
        <f>SUM(G31:G37)</f>
        <v>3175857</v>
      </c>
    </row>
    <row r="39" spans="1:7" ht="20.25">
      <c r="A39" s="238" t="s">
        <v>349</v>
      </c>
      <c r="B39" s="205" t="s">
        <v>457</v>
      </c>
      <c r="C39" s="207">
        <v>150000</v>
      </c>
      <c r="D39" s="207">
        <v>150000</v>
      </c>
      <c r="E39" s="207">
        <v>135294</v>
      </c>
      <c r="F39" s="208">
        <f>E39/D39*100</f>
        <v>90.196</v>
      </c>
      <c r="G39" s="207">
        <v>135294</v>
      </c>
    </row>
    <row r="40" spans="1:7" ht="20.25">
      <c r="A40" s="238" t="s">
        <v>351</v>
      </c>
      <c r="B40" s="205" t="s">
        <v>458</v>
      </c>
      <c r="C40" s="207"/>
      <c r="D40" s="207"/>
      <c r="E40" s="207"/>
      <c r="F40" s="209"/>
      <c r="G40" s="207"/>
    </row>
    <row r="41" spans="1:7" ht="20.25">
      <c r="A41" s="239" t="s">
        <v>353</v>
      </c>
      <c r="B41" s="210" t="s">
        <v>459</v>
      </c>
      <c r="C41" s="207">
        <f>SUM(C39,C40)</f>
        <v>150000</v>
      </c>
      <c r="D41" s="207">
        <f>SUM(D39,D40)</f>
        <v>150000</v>
      </c>
      <c r="E41" s="207">
        <f>SUM(E39,E40)</f>
        <v>135294</v>
      </c>
      <c r="F41" s="208">
        <f>E41/D41*100</f>
        <v>90.196</v>
      </c>
      <c r="G41" s="207">
        <f>SUM(G39,G40)</f>
        <v>135294</v>
      </c>
    </row>
    <row r="42" spans="1:7" ht="20.25">
      <c r="A42" s="238" t="s">
        <v>355</v>
      </c>
      <c r="B42" s="205" t="s">
        <v>460</v>
      </c>
      <c r="C42" s="207">
        <v>1018000</v>
      </c>
      <c r="D42" s="207">
        <v>1145560</v>
      </c>
      <c r="E42" s="207">
        <v>848642</v>
      </c>
      <c r="F42" s="208">
        <f>E42/D42*100</f>
        <v>74.08097349767799</v>
      </c>
      <c r="G42" s="207">
        <v>848642</v>
      </c>
    </row>
    <row r="43" spans="1:7" ht="20.25">
      <c r="A43" s="238" t="s">
        <v>357</v>
      </c>
      <c r="B43" s="205" t="s">
        <v>461</v>
      </c>
      <c r="C43" s="207"/>
      <c r="D43" s="207"/>
      <c r="E43" s="207"/>
      <c r="F43" s="209"/>
      <c r="G43" s="207"/>
    </row>
    <row r="44" spans="1:7" ht="20.25">
      <c r="A44" s="238" t="s">
        <v>359</v>
      </c>
      <c r="B44" s="205" t="s">
        <v>462</v>
      </c>
      <c r="C44" s="207"/>
      <c r="D44" s="207"/>
      <c r="E44" s="207"/>
      <c r="F44" s="209"/>
      <c r="G44" s="207"/>
    </row>
    <row r="45" spans="1:7" ht="20.25">
      <c r="A45" s="238" t="s">
        <v>361</v>
      </c>
      <c r="B45" s="205" t="s">
        <v>463</v>
      </c>
      <c r="C45" s="207"/>
      <c r="D45" s="207"/>
      <c r="E45" s="207"/>
      <c r="F45" s="209"/>
      <c r="G45" s="207"/>
    </row>
    <row r="46" spans="1:7" ht="20.25">
      <c r="A46" s="238" t="s">
        <v>363</v>
      </c>
      <c r="B46" s="205" t="s">
        <v>464</v>
      </c>
      <c r="C46" s="207">
        <v>200000</v>
      </c>
      <c r="D46" s="207">
        <v>0</v>
      </c>
      <c r="E46" s="207">
        <v>0</v>
      </c>
      <c r="F46" s="208"/>
      <c r="G46" s="207">
        <v>0</v>
      </c>
    </row>
    <row r="47" spans="1:7" ht="20.25">
      <c r="A47" s="239" t="s">
        <v>365</v>
      </c>
      <c r="B47" s="210" t="s">
        <v>465</v>
      </c>
      <c r="C47" s="207">
        <f>SUM(C42:C46)</f>
        <v>1218000</v>
      </c>
      <c r="D47" s="207">
        <f>SUM(D42:D46)</f>
        <v>1145560</v>
      </c>
      <c r="E47" s="207">
        <f>SUM(E42:E46)</f>
        <v>848642</v>
      </c>
      <c r="F47" s="208">
        <f>E47/D47*100</f>
        <v>74.08097349767799</v>
      </c>
      <c r="G47" s="207">
        <f>SUM(G42:G46)</f>
        <v>848642</v>
      </c>
    </row>
    <row r="48" spans="1:7" ht="20.25">
      <c r="A48" s="239" t="s">
        <v>367</v>
      </c>
      <c r="B48" s="210" t="s">
        <v>466</v>
      </c>
      <c r="C48" s="211">
        <f>C27+C30+C38+C41+C47</f>
        <v>6188000</v>
      </c>
      <c r="D48" s="211">
        <f>D27+D30+D38+D41+D47</f>
        <v>7194519</v>
      </c>
      <c r="E48" s="211">
        <f>E27+E30+E38+E41+E47</f>
        <v>5305017</v>
      </c>
      <c r="F48" s="212">
        <f>E48/D48*100</f>
        <v>73.73692389998553</v>
      </c>
      <c r="G48" s="211">
        <f>G27+G30+G38+G41+G47</f>
        <v>5305017</v>
      </c>
    </row>
    <row r="49" spans="1:7" ht="20.25">
      <c r="A49" s="238" t="s">
        <v>369</v>
      </c>
      <c r="B49" s="205" t="s">
        <v>467</v>
      </c>
      <c r="C49" s="207"/>
      <c r="D49" s="207"/>
      <c r="E49" s="207"/>
      <c r="F49" s="209"/>
      <c r="G49" s="207"/>
    </row>
    <row r="50" spans="1:7" ht="20.25">
      <c r="A50" s="238" t="s">
        <v>371</v>
      </c>
      <c r="B50" s="205" t="s">
        <v>200</v>
      </c>
      <c r="C50" s="207"/>
      <c r="D50" s="207"/>
      <c r="E50" s="207"/>
      <c r="F50" s="209"/>
      <c r="G50" s="207"/>
    </row>
    <row r="51" spans="1:7" ht="20.25">
      <c r="A51" s="238" t="s">
        <v>373</v>
      </c>
      <c r="B51" s="205" t="s">
        <v>468</v>
      </c>
      <c r="C51" s="207"/>
      <c r="D51" s="207"/>
      <c r="E51" s="207"/>
      <c r="F51" s="209"/>
      <c r="G51" s="207"/>
    </row>
    <row r="52" spans="1:7" ht="20.25">
      <c r="A52" s="238" t="s">
        <v>375</v>
      </c>
      <c r="B52" s="205" t="s">
        <v>205</v>
      </c>
      <c r="C52" s="207"/>
      <c r="D52" s="207"/>
      <c r="E52" s="207"/>
      <c r="F52" s="209"/>
      <c r="G52" s="207"/>
    </row>
    <row r="53" spans="1:7" ht="20.25">
      <c r="A53" s="238" t="s">
        <v>377</v>
      </c>
      <c r="B53" s="205" t="s">
        <v>207</v>
      </c>
      <c r="C53" s="207"/>
      <c r="D53" s="207"/>
      <c r="E53" s="207"/>
      <c r="F53" s="209"/>
      <c r="G53" s="207"/>
    </row>
    <row r="54" spans="1:7" ht="20.25">
      <c r="A54" s="238" t="s">
        <v>379</v>
      </c>
      <c r="B54" s="205" t="s">
        <v>209</v>
      </c>
      <c r="C54" s="207"/>
      <c r="D54" s="207"/>
      <c r="E54" s="207"/>
      <c r="F54" s="209"/>
      <c r="G54" s="207"/>
    </row>
    <row r="55" spans="1:7" ht="20.25">
      <c r="A55" s="238" t="s">
        <v>381</v>
      </c>
      <c r="B55" s="205" t="s">
        <v>469</v>
      </c>
      <c r="C55" s="207"/>
      <c r="D55" s="207"/>
      <c r="E55" s="207"/>
      <c r="F55" s="209"/>
      <c r="G55" s="207"/>
    </row>
    <row r="56" spans="1:7" ht="20.25">
      <c r="A56" s="238" t="s">
        <v>382</v>
      </c>
      <c r="B56" s="205" t="s">
        <v>212</v>
      </c>
      <c r="C56" s="207"/>
      <c r="D56" s="207"/>
      <c r="E56" s="207"/>
      <c r="F56" s="209"/>
      <c r="G56" s="207"/>
    </row>
    <row r="57" spans="1:7" ht="20.25">
      <c r="A57" s="239" t="s">
        <v>383</v>
      </c>
      <c r="B57" s="210" t="s">
        <v>46</v>
      </c>
      <c r="C57" s="207">
        <f>SUM(C49:C56)</f>
        <v>0</v>
      </c>
      <c r="D57" s="207">
        <f>SUM(D49:D56)</f>
        <v>0</v>
      </c>
      <c r="E57" s="207"/>
      <c r="F57" s="209"/>
      <c r="G57" s="207"/>
    </row>
    <row r="58" spans="1:7" ht="20.25">
      <c r="A58" s="238" t="s">
        <v>384</v>
      </c>
      <c r="B58" s="205" t="s">
        <v>470</v>
      </c>
      <c r="C58" s="207"/>
      <c r="D58" s="207"/>
      <c r="E58" s="207"/>
      <c r="F58" s="209"/>
      <c r="G58" s="207"/>
    </row>
    <row r="59" spans="1:7" ht="20.25">
      <c r="A59" s="238" t="s">
        <v>386</v>
      </c>
      <c r="B59" s="205" t="s">
        <v>471</v>
      </c>
      <c r="C59" s="207"/>
      <c r="D59" s="207"/>
      <c r="E59" s="207"/>
      <c r="F59" s="209"/>
      <c r="G59" s="207"/>
    </row>
    <row r="60" spans="1:7" ht="40.5">
      <c r="A60" s="238" t="s">
        <v>388</v>
      </c>
      <c r="B60" s="205" t="s">
        <v>472</v>
      </c>
      <c r="C60" s="207"/>
      <c r="D60" s="207"/>
      <c r="E60" s="207"/>
      <c r="F60" s="209"/>
      <c r="G60" s="207"/>
    </row>
    <row r="61" spans="1:7" ht="40.5">
      <c r="A61" s="238" t="s">
        <v>389</v>
      </c>
      <c r="B61" s="205" t="s">
        <v>473</v>
      </c>
      <c r="C61" s="207"/>
      <c r="D61" s="207"/>
      <c r="E61" s="207"/>
      <c r="F61" s="209"/>
      <c r="G61" s="207"/>
    </row>
    <row r="62" spans="1:7" ht="40.5">
      <c r="A62" s="238" t="s">
        <v>391</v>
      </c>
      <c r="B62" s="205" t="s">
        <v>474</v>
      </c>
      <c r="C62" s="207"/>
      <c r="D62" s="207"/>
      <c r="E62" s="207"/>
      <c r="F62" s="209"/>
      <c r="G62" s="207"/>
    </row>
    <row r="63" spans="1:7" ht="20.25">
      <c r="A63" s="238" t="s">
        <v>475</v>
      </c>
      <c r="B63" s="205" t="s">
        <v>476</v>
      </c>
      <c r="C63" s="207"/>
      <c r="D63" s="207"/>
      <c r="E63" s="207"/>
      <c r="F63" s="209"/>
      <c r="G63" s="207"/>
    </row>
    <row r="64" spans="1:7" ht="40.5">
      <c r="A64" s="238" t="s">
        <v>477</v>
      </c>
      <c r="B64" s="205" t="s">
        <v>478</v>
      </c>
      <c r="C64" s="207"/>
      <c r="D64" s="207"/>
      <c r="E64" s="207"/>
      <c r="F64" s="209"/>
      <c r="G64" s="207"/>
    </row>
    <row r="65" spans="1:7" ht="40.5">
      <c r="A65" s="238" t="s">
        <v>479</v>
      </c>
      <c r="B65" s="205" t="s">
        <v>480</v>
      </c>
      <c r="C65" s="207"/>
      <c r="D65" s="207"/>
      <c r="E65" s="207"/>
      <c r="F65" s="209"/>
      <c r="G65" s="207"/>
    </row>
    <row r="66" spans="1:7" ht="20.25">
      <c r="A66" s="238" t="s">
        <v>481</v>
      </c>
      <c r="B66" s="205" t="s">
        <v>482</v>
      </c>
      <c r="C66" s="207"/>
      <c r="D66" s="207"/>
      <c r="E66" s="207"/>
      <c r="F66" s="209"/>
      <c r="G66" s="207"/>
    </row>
    <row r="67" spans="1:7" ht="20.25">
      <c r="A67" s="238" t="s">
        <v>483</v>
      </c>
      <c r="B67" s="205" t="s">
        <v>484</v>
      </c>
      <c r="C67" s="207"/>
      <c r="D67" s="207"/>
      <c r="E67" s="207"/>
      <c r="F67" s="209"/>
      <c r="G67" s="207"/>
    </row>
    <row r="68" spans="1:7" ht="20.25">
      <c r="A68" s="238" t="s">
        <v>485</v>
      </c>
      <c r="B68" s="205" t="s">
        <v>486</v>
      </c>
      <c r="C68" s="207"/>
      <c r="D68" s="207"/>
      <c r="E68" s="207"/>
      <c r="F68" s="209"/>
      <c r="G68" s="207"/>
    </row>
    <row r="69" spans="1:7" ht="20.25">
      <c r="A69" s="238" t="s">
        <v>487</v>
      </c>
      <c r="B69" s="205" t="s">
        <v>55</v>
      </c>
      <c r="C69" s="207"/>
      <c r="D69" s="207"/>
      <c r="E69" s="207"/>
      <c r="F69" s="209"/>
      <c r="G69" s="207"/>
    </row>
    <row r="70" spans="1:7" ht="20.25">
      <c r="A70" s="239" t="s">
        <v>488</v>
      </c>
      <c r="B70" s="210" t="s">
        <v>489</v>
      </c>
      <c r="C70" s="207">
        <f>SUM(C58:C69)</f>
        <v>0</v>
      </c>
      <c r="D70" s="207">
        <f>SUM(D58:D69)</f>
        <v>0</v>
      </c>
      <c r="E70" s="207"/>
      <c r="F70" s="209"/>
      <c r="G70" s="207"/>
    </row>
    <row r="71" spans="1:7" ht="20.25">
      <c r="A71" s="238" t="s">
        <v>490</v>
      </c>
      <c r="B71" s="205" t="s">
        <v>491</v>
      </c>
      <c r="C71" s="207"/>
      <c r="D71" s="207"/>
      <c r="E71" s="207"/>
      <c r="F71" s="209"/>
      <c r="G71" s="207"/>
    </row>
    <row r="72" spans="1:7" ht="20.25">
      <c r="A72" s="238" t="s">
        <v>492</v>
      </c>
      <c r="B72" s="205" t="s">
        <v>493</v>
      </c>
      <c r="C72" s="207"/>
      <c r="D72" s="207"/>
      <c r="E72" s="207"/>
      <c r="F72" s="209"/>
      <c r="G72" s="207"/>
    </row>
    <row r="73" spans="1:7" ht="20.25">
      <c r="A73" s="238" t="s">
        <v>494</v>
      </c>
      <c r="B73" s="205" t="s">
        <v>495</v>
      </c>
      <c r="C73" s="207"/>
      <c r="D73" s="207">
        <v>79000</v>
      </c>
      <c r="E73" s="207">
        <v>40866</v>
      </c>
      <c r="F73" s="212">
        <f>E73/D73*100</f>
        <v>51.72911392405063</v>
      </c>
      <c r="G73" s="207">
        <v>40866</v>
      </c>
    </row>
    <row r="74" spans="1:7" ht="20.25">
      <c r="A74" s="238" t="s">
        <v>496</v>
      </c>
      <c r="B74" s="205" t="s">
        <v>497</v>
      </c>
      <c r="C74" s="207"/>
      <c r="D74" s="207">
        <v>79000</v>
      </c>
      <c r="E74" s="207">
        <v>19480</v>
      </c>
      <c r="F74" s="212">
        <f>E74/D74*100</f>
        <v>24.658227848101266</v>
      </c>
      <c r="G74" s="207">
        <v>19480</v>
      </c>
    </row>
    <row r="75" spans="1:7" ht="20.25">
      <c r="A75" s="238" t="s">
        <v>498</v>
      </c>
      <c r="B75" s="205" t="s">
        <v>499</v>
      </c>
      <c r="C75" s="207"/>
      <c r="D75" s="207"/>
      <c r="E75" s="207"/>
      <c r="F75" s="209"/>
      <c r="G75" s="207"/>
    </row>
    <row r="76" spans="1:7" ht="20.25">
      <c r="A76" s="238" t="s">
        <v>500</v>
      </c>
      <c r="B76" s="205" t="s">
        <v>501</v>
      </c>
      <c r="C76" s="207"/>
      <c r="D76" s="207"/>
      <c r="E76" s="207"/>
      <c r="F76" s="209"/>
      <c r="G76" s="207"/>
    </row>
    <row r="77" spans="1:7" ht="20.25">
      <c r="A77" s="238" t="s">
        <v>502</v>
      </c>
      <c r="B77" s="205" t="s">
        <v>503</v>
      </c>
      <c r="C77" s="207"/>
      <c r="D77" s="207">
        <v>42000</v>
      </c>
      <c r="E77" s="207">
        <v>16294</v>
      </c>
      <c r="F77" s="212">
        <f>E77/D77*100</f>
        <v>38.79523809523809</v>
      </c>
      <c r="G77" s="207">
        <v>16294</v>
      </c>
    </row>
    <row r="78" spans="1:7" ht="20.25">
      <c r="A78" s="239" t="s">
        <v>504</v>
      </c>
      <c r="B78" s="210" t="s">
        <v>56</v>
      </c>
      <c r="C78" s="207">
        <f>SUM(C71:C77)</f>
        <v>0</v>
      </c>
      <c r="D78" s="211">
        <f>SUM(D71:D77)</f>
        <v>200000</v>
      </c>
      <c r="E78" s="211">
        <f>SUM(E71:E77)</f>
        <v>76640</v>
      </c>
      <c r="F78" s="212">
        <f>E78/D78*100</f>
        <v>38.32</v>
      </c>
      <c r="G78" s="211">
        <f>SUM(G71:G77)</f>
        <v>76640</v>
      </c>
    </row>
    <row r="79" spans="1:7" ht="20.25">
      <c r="A79" s="238" t="s">
        <v>505</v>
      </c>
      <c r="B79" s="205" t="s">
        <v>506</v>
      </c>
      <c r="C79" s="207"/>
      <c r="D79" s="207"/>
      <c r="E79" s="207"/>
      <c r="F79" s="209"/>
      <c r="G79" s="207"/>
    </row>
    <row r="80" spans="1:7" ht="20.25">
      <c r="A80" s="238" t="s">
        <v>507</v>
      </c>
      <c r="B80" s="205" t="s">
        <v>508</v>
      </c>
      <c r="C80" s="207"/>
      <c r="D80" s="207"/>
      <c r="E80" s="207"/>
      <c r="F80" s="209"/>
      <c r="G80" s="207"/>
    </row>
    <row r="81" spans="1:7" ht="20.25">
      <c r="A81" s="238" t="s">
        <v>509</v>
      </c>
      <c r="B81" s="205" t="s">
        <v>510</v>
      </c>
      <c r="C81" s="207"/>
      <c r="D81" s="207"/>
      <c r="E81" s="207"/>
      <c r="F81" s="209"/>
      <c r="G81" s="207"/>
    </row>
    <row r="82" spans="1:7" ht="20.25">
      <c r="A82" s="238" t="s">
        <v>511</v>
      </c>
      <c r="B82" s="205" t="s">
        <v>512</v>
      </c>
      <c r="C82" s="207"/>
      <c r="D82" s="207"/>
      <c r="E82" s="207"/>
      <c r="F82" s="209"/>
      <c r="G82" s="207"/>
    </row>
    <row r="83" spans="1:7" ht="20.25">
      <c r="A83" s="239" t="s">
        <v>513</v>
      </c>
      <c r="B83" s="210" t="s">
        <v>514</v>
      </c>
      <c r="C83" s="207">
        <f>SUM(C79:C82)</f>
        <v>0</v>
      </c>
      <c r="D83" s="207">
        <f>SUM(D79:D82)</f>
        <v>0</v>
      </c>
      <c r="E83" s="207"/>
      <c r="F83" s="209"/>
      <c r="G83" s="207"/>
    </row>
    <row r="84" spans="1:7" ht="40.5">
      <c r="A84" s="238" t="s">
        <v>515</v>
      </c>
      <c r="B84" s="205" t="s">
        <v>516</v>
      </c>
      <c r="C84" s="207"/>
      <c r="D84" s="207"/>
      <c r="E84" s="207"/>
      <c r="F84" s="209"/>
      <c r="G84" s="207"/>
    </row>
    <row r="85" spans="1:7" ht="40.5">
      <c r="A85" s="238" t="s">
        <v>517</v>
      </c>
      <c r="B85" s="205" t="s">
        <v>518</v>
      </c>
      <c r="C85" s="207"/>
      <c r="D85" s="207"/>
      <c r="E85" s="207"/>
      <c r="F85" s="209"/>
      <c r="G85" s="207"/>
    </row>
    <row r="86" spans="1:7" ht="40.5">
      <c r="A86" s="238" t="s">
        <v>519</v>
      </c>
      <c r="B86" s="205" t="s">
        <v>520</v>
      </c>
      <c r="C86" s="207"/>
      <c r="D86" s="207"/>
      <c r="E86" s="207"/>
      <c r="F86" s="209"/>
      <c r="G86" s="207"/>
    </row>
    <row r="87" spans="1:7" ht="20.25">
      <c r="A87" s="238" t="s">
        <v>521</v>
      </c>
      <c r="B87" s="205" t="s">
        <v>522</v>
      </c>
      <c r="C87" s="207"/>
      <c r="D87" s="207"/>
      <c r="E87" s="207"/>
      <c r="F87" s="209"/>
      <c r="G87" s="207"/>
    </row>
    <row r="88" spans="1:7" ht="40.5">
      <c r="A88" s="238" t="s">
        <v>523</v>
      </c>
      <c r="B88" s="205" t="s">
        <v>524</v>
      </c>
      <c r="C88" s="207"/>
      <c r="D88" s="207"/>
      <c r="E88" s="207"/>
      <c r="F88" s="209"/>
      <c r="G88" s="207"/>
    </row>
    <row r="89" spans="1:7" ht="40.5">
      <c r="A89" s="238" t="s">
        <v>525</v>
      </c>
      <c r="B89" s="205" t="s">
        <v>526</v>
      </c>
      <c r="C89" s="207"/>
      <c r="D89" s="207"/>
      <c r="E89" s="207"/>
      <c r="F89" s="209"/>
      <c r="G89" s="207"/>
    </row>
    <row r="90" spans="1:7" ht="20.25">
      <c r="A90" s="238" t="s">
        <v>527</v>
      </c>
      <c r="B90" s="205" t="s">
        <v>528</v>
      </c>
      <c r="C90" s="207"/>
      <c r="D90" s="207"/>
      <c r="E90" s="207"/>
      <c r="F90" s="209"/>
      <c r="G90" s="207"/>
    </row>
    <row r="91" spans="1:7" ht="20.25">
      <c r="A91" s="238" t="s">
        <v>529</v>
      </c>
      <c r="B91" s="205" t="s">
        <v>579</v>
      </c>
      <c r="C91" s="207"/>
      <c r="D91" s="207"/>
      <c r="E91" s="207"/>
      <c r="F91" s="209"/>
      <c r="G91" s="207"/>
    </row>
    <row r="92" spans="1:7" ht="20.25">
      <c r="A92" s="239" t="s">
        <v>531</v>
      </c>
      <c r="B92" s="210" t="s">
        <v>532</v>
      </c>
      <c r="C92" s="207">
        <f>SUM(C84:C91)</f>
        <v>0</v>
      </c>
      <c r="D92" s="207">
        <f>SUM(D84:D91)</f>
        <v>0</v>
      </c>
      <c r="E92" s="207">
        <f>SUM(E84:E91)</f>
        <v>0</v>
      </c>
      <c r="F92" s="209"/>
      <c r="G92" s="207">
        <f>SUM(G84:G91)</f>
        <v>0</v>
      </c>
    </row>
    <row r="93" spans="1:7" ht="20.25">
      <c r="A93" s="239" t="s">
        <v>533</v>
      </c>
      <c r="B93" s="210" t="s">
        <v>67</v>
      </c>
      <c r="C93" s="211">
        <f>C22+C23+C48+C57+C70+C78+C83+C92</f>
        <v>19003000</v>
      </c>
      <c r="D93" s="211">
        <f>D22+D23+D48+D57+D70+D78+D83+D92</f>
        <v>20209519</v>
      </c>
      <c r="E93" s="211">
        <f>E22+E23+E48+E57+E70+E78+E83+E92</f>
        <v>17639820</v>
      </c>
      <c r="F93" s="212">
        <f>E93/D93*100</f>
        <v>87.28470974494742</v>
      </c>
      <c r="G93" s="211">
        <f>G22+G23+G48+G57+G70+G78+G83+G92</f>
        <v>17639820</v>
      </c>
    </row>
    <row r="94" spans="1:7" ht="20.25">
      <c r="A94" s="238" t="s">
        <v>280</v>
      </c>
      <c r="B94" s="205" t="s">
        <v>534</v>
      </c>
      <c r="C94" s="207"/>
      <c r="D94" s="207"/>
      <c r="E94" s="207"/>
      <c r="F94" s="209"/>
      <c r="G94" s="207"/>
    </row>
    <row r="95" spans="1:7" ht="40.5">
      <c r="A95" s="238" t="s">
        <v>282</v>
      </c>
      <c r="B95" s="205" t="s">
        <v>535</v>
      </c>
      <c r="C95" s="207"/>
      <c r="D95" s="207"/>
      <c r="E95" s="207"/>
      <c r="F95" s="209"/>
      <c r="G95" s="207"/>
    </row>
    <row r="96" spans="1:7" ht="20.25">
      <c r="A96" s="238" t="s">
        <v>284</v>
      </c>
      <c r="B96" s="205" t="s">
        <v>536</v>
      </c>
      <c r="C96" s="207"/>
      <c r="D96" s="207"/>
      <c r="E96" s="207"/>
      <c r="F96" s="209"/>
      <c r="G96" s="207"/>
    </row>
    <row r="97" spans="1:7" ht="20.25">
      <c r="A97" s="239" t="s">
        <v>286</v>
      </c>
      <c r="B97" s="210" t="s">
        <v>537</v>
      </c>
      <c r="C97" s="207">
        <f>C94+C95+C96</f>
        <v>0</v>
      </c>
      <c r="D97" s="207">
        <f>D94+D95+D96</f>
        <v>0</v>
      </c>
      <c r="E97" s="207">
        <f>E94+E95+E96</f>
        <v>0</v>
      </c>
      <c r="F97" s="209"/>
      <c r="G97" s="207">
        <f>G94+G95+G96</f>
        <v>0</v>
      </c>
    </row>
    <row r="98" spans="1:7" ht="20.25">
      <c r="A98" s="238" t="s">
        <v>288</v>
      </c>
      <c r="B98" s="205" t="s">
        <v>538</v>
      </c>
      <c r="C98" s="207"/>
      <c r="D98" s="207"/>
      <c r="E98" s="207"/>
      <c r="F98" s="209"/>
      <c r="G98" s="207"/>
    </row>
    <row r="99" spans="1:7" ht="20.25">
      <c r="A99" s="238" t="s">
        <v>290</v>
      </c>
      <c r="B99" s="205" t="s">
        <v>539</v>
      </c>
      <c r="C99" s="207"/>
      <c r="D99" s="207"/>
      <c r="E99" s="207"/>
      <c r="F99" s="209"/>
      <c r="G99" s="207"/>
    </row>
    <row r="100" spans="1:7" ht="20.25">
      <c r="A100" s="238" t="s">
        <v>292</v>
      </c>
      <c r="B100" s="205" t="s">
        <v>540</v>
      </c>
      <c r="C100" s="207"/>
      <c r="D100" s="207"/>
      <c r="E100" s="207"/>
      <c r="F100" s="209"/>
      <c r="G100" s="207"/>
    </row>
    <row r="101" spans="1:7" ht="20.25">
      <c r="A101" s="238" t="s">
        <v>294</v>
      </c>
      <c r="B101" s="205" t="s">
        <v>541</v>
      </c>
      <c r="C101" s="207"/>
      <c r="D101" s="207"/>
      <c r="E101" s="207"/>
      <c r="F101" s="209"/>
      <c r="G101" s="207"/>
    </row>
    <row r="102" spans="1:7" ht="20.25">
      <c r="A102" s="239" t="s">
        <v>296</v>
      </c>
      <c r="B102" s="210" t="s">
        <v>542</v>
      </c>
      <c r="C102" s="207">
        <f>C98+C99+C100+C101</f>
        <v>0</v>
      </c>
      <c r="D102" s="207">
        <f>D98+D99+D100+D101</f>
        <v>0</v>
      </c>
      <c r="E102" s="207">
        <f>E98+E99+E100+E101</f>
        <v>0</v>
      </c>
      <c r="F102" s="209"/>
      <c r="G102" s="207">
        <f>G98+G99+G100+G101</f>
        <v>0</v>
      </c>
    </row>
    <row r="103" spans="1:7" ht="20.25">
      <c r="A103" s="238" t="s">
        <v>298</v>
      </c>
      <c r="B103" s="205" t="s">
        <v>543</v>
      </c>
      <c r="C103" s="207"/>
      <c r="D103" s="207"/>
      <c r="E103" s="207"/>
      <c r="F103" s="209"/>
      <c r="G103" s="207"/>
    </row>
    <row r="104" spans="1:7" ht="20.25">
      <c r="A104" s="238" t="s">
        <v>300</v>
      </c>
      <c r="B104" s="205" t="s">
        <v>544</v>
      </c>
      <c r="C104" s="207"/>
      <c r="D104" s="207"/>
      <c r="E104" s="207"/>
      <c r="F104" s="209"/>
      <c r="G104" s="207"/>
    </row>
    <row r="105" spans="1:7" ht="20.25">
      <c r="A105" s="238" t="s">
        <v>302</v>
      </c>
      <c r="B105" s="205" t="s">
        <v>545</v>
      </c>
      <c r="C105" s="207"/>
      <c r="D105" s="207"/>
      <c r="E105" s="207"/>
      <c r="F105" s="209"/>
      <c r="G105" s="207"/>
    </row>
    <row r="106" spans="1:7" ht="20.25">
      <c r="A106" s="238" t="s">
        <v>304</v>
      </c>
      <c r="B106" s="205" t="s">
        <v>546</v>
      </c>
      <c r="C106" s="207"/>
      <c r="D106" s="207"/>
      <c r="E106" s="207"/>
      <c r="F106" s="209"/>
      <c r="G106" s="207"/>
    </row>
    <row r="107" spans="1:7" ht="20.25">
      <c r="A107" s="238" t="s">
        <v>305</v>
      </c>
      <c r="B107" s="205" t="s">
        <v>547</v>
      </c>
      <c r="C107" s="207"/>
      <c r="D107" s="207"/>
      <c r="E107" s="207"/>
      <c r="F107" s="209"/>
      <c r="G107" s="207"/>
    </row>
    <row r="108" spans="1:7" ht="20.25">
      <c r="A108" s="238" t="s">
        <v>307</v>
      </c>
      <c r="B108" s="205" t="s">
        <v>548</v>
      </c>
      <c r="C108" s="207"/>
      <c r="D108" s="207"/>
      <c r="E108" s="207"/>
      <c r="F108" s="209"/>
      <c r="G108" s="207"/>
    </row>
    <row r="109" spans="1:7" ht="20.25">
      <c r="A109" s="239" t="s">
        <v>309</v>
      </c>
      <c r="B109" s="210" t="s">
        <v>549</v>
      </c>
      <c r="C109" s="207">
        <f>C97+C102+C103+C104+C105+C106+C107+C108</f>
        <v>0</v>
      </c>
      <c r="D109" s="207">
        <f>D97+D102+D103+D104+D105+D106+D107+D108</f>
        <v>0</v>
      </c>
      <c r="E109" s="207">
        <f>E97+E102+E103+E104+E105+E106+E107+E108</f>
        <v>0</v>
      </c>
      <c r="F109" s="209"/>
      <c r="G109" s="207">
        <f>G97+G102+G103+G104+G105+G106+G107+G108</f>
        <v>0</v>
      </c>
    </row>
    <row r="110" spans="1:7" ht="20.25">
      <c r="A110" s="238" t="s">
        <v>311</v>
      </c>
      <c r="B110" s="205" t="s">
        <v>550</v>
      </c>
      <c r="C110" s="207"/>
      <c r="D110" s="207"/>
      <c r="E110" s="207"/>
      <c r="F110" s="209"/>
      <c r="G110" s="207"/>
    </row>
    <row r="111" spans="1:7" ht="20.25">
      <c r="A111" s="238" t="s">
        <v>313</v>
      </c>
      <c r="B111" s="205" t="s">
        <v>551</v>
      </c>
      <c r="C111" s="207"/>
      <c r="D111" s="207"/>
      <c r="E111" s="207"/>
      <c r="F111" s="209"/>
      <c r="G111" s="207"/>
    </row>
    <row r="112" spans="1:7" ht="20.25">
      <c r="A112" s="238" t="s">
        <v>315</v>
      </c>
      <c r="B112" s="205" t="s">
        <v>552</v>
      </c>
      <c r="C112" s="207"/>
      <c r="D112" s="207"/>
      <c r="E112" s="207"/>
      <c r="F112" s="209"/>
      <c r="G112" s="207"/>
    </row>
    <row r="113" spans="1:7" ht="20.25">
      <c r="A113" s="238" t="s">
        <v>317</v>
      </c>
      <c r="B113" s="205" t="s">
        <v>553</v>
      </c>
      <c r="C113" s="207"/>
      <c r="D113" s="207"/>
      <c r="E113" s="207"/>
      <c r="F113" s="209"/>
      <c r="G113" s="207"/>
    </row>
    <row r="114" spans="1:7" ht="20.25">
      <c r="A114" s="239" t="s">
        <v>319</v>
      </c>
      <c r="B114" s="210" t="s">
        <v>554</v>
      </c>
      <c r="C114" s="207">
        <f>C110+C111+C112+C113</f>
        <v>0</v>
      </c>
      <c r="D114" s="207">
        <f>D110+D111+D112+D113</f>
        <v>0</v>
      </c>
      <c r="E114" s="207">
        <f>E110+E111+E112+E113</f>
        <v>0</v>
      </c>
      <c r="F114" s="209"/>
      <c r="G114" s="207">
        <f>G110+G111+G112+G113</f>
        <v>0</v>
      </c>
    </row>
    <row r="115" spans="1:7" ht="20.25">
      <c r="A115" s="238" t="s">
        <v>321</v>
      </c>
      <c r="B115" s="205" t="s">
        <v>555</v>
      </c>
      <c r="C115" s="207"/>
      <c r="D115" s="207"/>
      <c r="E115" s="207"/>
      <c r="F115" s="209"/>
      <c r="G115" s="207"/>
    </row>
    <row r="116" spans="1:7" ht="20.25">
      <c r="A116" s="239" t="s">
        <v>323</v>
      </c>
      <c r="B116" s="210" t="s">
        <v>556</v>
      </c>
      <c r="C116" s="207">
        <f>C109+C114+C115</f>
        <v>0</v>
      </c>
      <c r="D116" s="207">
        <f>D109+D114+D115</f>
        <v>0</v>
      </c>
      <c r="E116" s="207">
        <f>E109+E114+E115</f>
        <v>0</v>
      </c>
      <c r="F116" s="209"/>
      <c r="G116" s="207">
        <f>G109+G114+G115</f>
        <v>0</v>
      </c>
    </row>
    <row r="117" spans="1:7" ht="20.25">
      <c r="A117" s="216"/>
      <c r="B117" s="210" t="s">
        <v>68</v>
      </c>
      <c r="C117" s="211">
        <f>C93+C116</f>
        <v>19003000</v>
      </c>
      <c r="D117" s="211">
        <f>D93+D116</f>
        <v>20209519</v>
      </c>
      <c r="E117" s="211">
        <f>E93+E116</f>
        <v>17639820</v>
      </c>
      <c r="F117" s="212">
        <f>E117/D117*100</f>
        <v>87.28470974494742</v>
      </c>
      <c r="G117" s="211">
        <f>G93+G116</f>
        <v>17639820</v>
      </c>
    </row>
    <row r="118" spans="1:7" ht="20.25">
      <c r="A118" s="216"/>
      <c r="B118" s="216"/>
      <c r="C118" s="216"/>
      <c r="D118" s="216"/>
      <c r="E118" s="216"/>
      <c r="F118" s="216"/>
      <c r="G118" s="216"/>
    </row>
    <row r="119" spans="1:7" ht="20.25">
      <c r="A119" s="216"/>
      <c r="B119" s="216"/>
      <c r="C119" s="216"/>
      <c r="D119" s="216"/>
      <c r="E119" s="216"/>
      <c r="F119" s="216"/>
      <c r="G119" s="216"/>
    </row>
  </sheetData>
  <sheetProtection/>
  <mergeCells count="7">
    <mergeCell ref="A1:B1"/>
    <mergeCell ref="C1:C3"/>
    <mergeCell ref="D1:D3"/>
    <mergeCell ref="E1:E3"/>
    <mergeCell ref="F1:F3"/>
    <mergeCell ref="G1:G3"/>
    <mergeCell ref="A2:B2"/>
  </mergeCells>
  <printOptions/>
  <pageMargins left="0.7" right="0.7" top="0.75" bottom="0.75" header="0.3" footer="0.3"/>
  <pageSetup fitToHeight="2" fitToWidth="1" horizontalDpi="600" verticalDpi="600" orientation="portrait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94"/>
  <sheetViews>
    <sheetView view="pageLayout" workbookViewId="0" topLeftCell="C1">
      <selection activeCell="C6" sqref="C6"/>
    </sheetView>
  </sheetViews>
  <sheetFormatPr defaultColWidth="9.00390625" defaultRowHeight="12.75"/>
  <cols>
    <col min="1" max="1" width="3.00390625" style="153" hidden="1" customWidth="1"/>
    <col min="2" max="2" width="7.00390625" style="154" hidden="1" customWidth="1"/>
    <col min="3" max="3" width="63.00390625" style="136" customWidth="1"/>
    <col min="4" max="4" width="11.875" style="157" customWidth="1"/>
    <col min="5" max="5" width="11.125" style="156" hidden="1" customWidth="1"/>
    <col min="6" max="6" width="11.125" style="157" customWidth="1"/>
    <col min="7" max="7" width="13.75390625" style="157" customWidth="1"/>
    <col min="8" max="8" width="10.00390625" style="157" customWidth="1"/>
    <col min="9" max="9" width="11.375" style="157" customWidth="1"/>
  </cols>
  <sheetData>
    <row r="1" spans="1:9" ht="12.75">
      <c r="A1" s="120" t="s">
        <v>188</v>
      </c>
      <c r="B1" s="121"/>
      <c r="C1" s="122" t="s">
        <v>189</v>
      </c>
      <c r="D1" s="123"/>
      <c r="E1" s="124"/>
      <c r="F1" s="123"/>
      <c r="G1" s="123"/>
      <c r="H1" s="123"/>
      <c r="I1" s="123"/>
    </row>
    <row r="2" spans="1:9" ht="12.75">
      <c r="A2" s="120"/>
      <c r="B2" s="121"/>
      <c r="C2" s="125">
        <v>43465</v>
      </c>
      <c r="D2" s="126" t="s">
        <v>190</v>
      </c>
      <c r="E2" s="127" t="s">
        <v>0</v>
      </c>
      <c r="F2" s="126" t="s">
        <v>191</v>
      </c>
      <c r="G2" s="126" t="s">
        <v>192</v>
      </c>
      <c r="H2" s="126" t="s">
        <v>193</v>
      </c>
      <c r="I2" s="126" t="s">
        <v>194</v>
      </c>
    </row>
    <row r="3" spans="1:9" s="131" customFormat="1" ht="13.5" thickBot="1">
      <c r="A3" s="120"/>
      <c r="B3" s="121"/>
      <c r="C3" s="128" t="s">
        <v>195</v>
      </c>
      <c r="D3" s="129" t="s">
        <v>196</v>
      </c>
      <c r="E3" s="130" t="s">
        <v>197</v>
      </c>
      <c r="F3" s="129" t="s">
        <v>198</v>
      </c>
      <c r="G3" s="129" t="s">
        <v>198</v>
      </c>
      <c r="H3" s="129" t="s">
        <v>198</v>
      </c>
      <c r="I3" s="129"/>
    </row>
    <row r="4" spans="1:9" ht="11.25" customHeight="1">
      <c r="A4" s="120"/>
      <c r="B4" s="121"/>
      <c r="C4" s="132"/>
      <c r="D4" s="133"/>
      <c r="E4" s="127"/>
      <c r="F4" s="133"/>
      <c r="G4" s="133"/>
      <c r="H4" s="133"/>
      <c r="I4" s="133"/>
    </row>
    <row r="5" spans="1:9" ht="12.75">
      <c r="A5" s="134"/>
      <c r="B5" s="135"/>
      <c r="C5" s="197"/>
      <c r="D5" s="137"/>
      <c r="E5" s="124"/>
      <c r="F5" s="138"/>
      <c r="G5" s="138"/>
      <c r="H5" s="138"/>
      <c r="I5" s="138"/>
    </row>
    <row r="6" spans="1:9" ht="12.75">
      <c r="A6" s="134"/>
      <c r="B6" s="135"/>
      <c r="C6" s="137"/>
      <c r="D6" s="138"/>
      <c r="E6" s="124"/>
      <c r="F6" s="138"/>
      <c r="G6" s="138"/>
      <c r="H6" s="138"/>
      <c r="I6" s="138"/>
    </row>
    <row r="7" spans="1:9" ht="12.75">
      <c r="A7" s="134"/>
      <c r="B7" s="135"/>
      <c r="C7" s="139"/>
      <c r="D7" s="140"/>
      <c r="E7" s="124"/>
      <c r="F7" s="140"/>
      <c r="G7" s="140"/>
      <c r="H7" s="140"/>
      <c r="I7" s="140"/>
    </row>
    <row r="8" spans="1:9" ht="12.75">
      <c r="A8" s="134"/>
      <c r="B8" s="135"/>
      <c r="C8" s="139"/>
      <c r="D8" s="140"/>
      <c r="E8" s="124"/>
      <c r="F8" s="140"/>
      <c r="G8" s="140"/>
      <c r="H8" s="140"/>
      <c r="I8" s="140"/>
    </row>
    <row r="9" spans="1:9" ht="12.75">
      <c r="A9" s="134"/>
      <c r="B9" s="135"/>
      <c r="C9" s="139" t="s">
        <v>199</v>
      </c>
      <c r="D9" s="140"/>
      <c r="E9" s="124"/>
      <c r="F9" s="140"/>
      <c r="G9" s="140"/>
      <c r="H9" s="140"/>
      <c r="I9" s="140"/>
    </row>
    <row r="10" spans="1:9" ht="12.75">
      <c r="A10" s="134"/>
      <c r="B10" s="135"/>
      <c r="C10" s="137" t="s">
        <v>200</v>
      </c>
      <c r="D10" s="141"/>
      <c r="E10" s="124"/>
      <c r="F10" s="141"/>
      <c r="G10" s="141">
        <f>G7+G8+G9</f>
        <v>0</v>
      </c>
      <c r="H10" s="141">
        <f>H7+H8+H9</f>
        <v>0</v>
      </c>
      <c r="I10" s="141"/>
    </row>
    <row r="11" spans="1:9" ht="12.75">
      <c r="A11" s="134"/>
      <c r="B11" s="135"/>
      <c r="C11" s="139" t="s">
        <v>201</v>
      </c>
      <c r="D11" s="140">
        <v>0</v>
      </c>
      <c r="E11" s="124"/>
      <c r="F11" s="140"/>
      <c r="G11" s="140">
        <v>0</v>
      </c>
      <c r="H11" s="140"/>
      <c r="I11" s="140">
        <f>F11+G11+H11</f>
        <v>0</v>
      </c>
    </row>
    <row r="12" spans="1:9" ht="12.75">
      <c r="A12" s="134"/>
      <c r="B12" s="135"/>
      <c r="C12" s="139" t="s">
        <v>202</v>
      </c>
      <c r="D12" s="140">
        <v>0</v>
      </c>
      <c r="E12" s="124"/>
      <c r="F12" s="140"/>
      <c r="G12" s="140">
        <v>0</v>
      </c>
      <c r="H12" s="140"/>
      <c r="I12" s="140">
        <f>F12+G12+H12</f>
        <v>0</v>
      </c>
    </row>
    <row r="13" spans="1:9" ht="15.75" customHeight="1">
      <c r="A13" s="142" t="s">
        <v>203</v>
      </c>
      <c r="B13" s="143" t="s">
        <v>204</v>
      </c>
      <c r="C13" s="137" t="s">
        <v>205</v>
      </c>
      <c r="D13" s="144">
        <f>D11+D12</f>
        <v>0</v>
      </c>
      <c r="E13" s="124" t="e">
        <f>SUM(#REF!/D20)*100</f>
        <v>#REF!</v>
      </c>
      <c r="F13" s="144">
        <f>F11+F12</f>
        <v>0</v>
      </c>
      <c r="G13" s="144">
        <f>G11+G12</f>
        <v>0</v>
      </c>
      <c r="H13" s="144">
        <f>H11+H12</f>
        <v>0</v>
      </c>
      <c r="I13" s="144">
        <f>I11+I12</f>
        <v>0</v>
      </c>
    </row>
    <row r="14" spans="1:9" ht="12.75">
      <c r="A14" s="142"/>
      <c r="B14" s="143"/>
      <c r="C14" s="139" t="s">
        <v>206</v>
      </c>
      <c r="D14" s="145">
        <v>0</v>
      </c>
      <c r="E14" s="124"/>
      <c r="F14" s="145">
        <v>0</v>
      </c>
      <c r="G14" s="145"/>
      <c r="H14" s="145"/>
      <c r="I14" s="140">
        <f>F14+G14+H14</f>
        <v>0</v>
      </c>
    </row>
    <row r="15" spans="1:9" ht="12.75">
      <c r="A15" s="142"/>
      <c r="B15" s="143"/>
      <c r="C15" s="137" t="s">
        <v>207</v>
      </c>
      <c r="D15" s="144">
        <v>0</v>
      </c>
      <c r="E15" s="124"/>
      <c r="F15" s="144">
        <f>F14</f>
        <v>0</v>
      </c>
      <c r="G15" s="144">
        <f>G14</f>
        <v>0</v>
      </c>
      <c r="H15" s="144">
        <f>H14</f>
        <v>0</v>
      </c>
      <c r="I15" s="144">
        <f>I14</f>
        <v>0</v>
      </c>
    </row>
    <row r="16" spans="1:9" ht="12.75">
      <c r="A16" s="142"/>
      <c r="B16" s="143"/>
      <c r="C16" s="139" t="s">
        <v>208</v>
      </c>
      <c r="D16" s="140">
        <v>0</v>
      </c>
      <c r="E16" s="124"/>
      <c r="F16" s="140">
        <v>0</v>
      </c>
      <c r="G16" s="140"/>
      <c r="H16" s="140"/>
      <c r="I16" s="140">
        <f>F16+G16+H16</f>
        <v>0</v>
      </c>
    </row>
    <row r="17" spans="1:9" ht="12.75">
      <c r="A17" s="142"/>
      <c r="B17" s="143"/>
      <c r="C17" s="137" t="s">
        <v>209</v>
      </c>
      <c r="D17" s="144">
        <v>0</v>
      </c>
      <c r="E17" s="124"/>
      <c r="F17" s="144">
        <v>0</v>
      </c>
      <c r="G17" s="144">
        <f>G16</f>
        <v>0</v>
      </c>
      <c r="H17" s="144">
        <f>H16</f>
        <v>0</v>
      </c>
      <c r="I17" s="144">
        <f>I16</f>
        <v>0</v>
      </c>
    </row>
    <row r="18" spans="1:9" s="147" customFormat="1" ht="15">
      <c r="A18" s="142"/>
      <c r="B18" s="143"/>
      <c r="C18" s="146" t="s">
        <v>210</v>
      </c>
      <c r="D18" s="140">
        <v>0</v>
      </c>
      <c r="E18" s="124"/>
      <c r="F18" s="140"/>
      <c r="G18" s="140">
        <v>0</v>
      </c>
      <c r="H18" s="140"/>
      <c r="I18" s="140">
        <v>0</v>
      </c>
    </row>
    <row r="19" spans="1:9" s="148" customFormat="1" ht="12.75">
      <c r="A19" s="142"/>
      <c r="B19" s="143"/>
      <c r="C19" s="139" t="s">
        <v>211</v>
      </c>
      <c r="D19" s="140">
        <v>0</v>
      </c>
      <c r="E19" s="124"/>
      <c r="F19" s="140"/>
      <c r="G19" s="140">
        <v>750000</v>
      </c>
      <c r="H19" s="140"/>
      <c r="I19" s="140">
        <f>F19+G19+H19</f>
        <v>750000</v>
      </c>
    </row>
    <row r="20" spans="1:9" s="148" customFormat="1" ht="12.75">
      <c r="A20" s="142"/>
      <c r="B20" s="143"/>
      <c r="C20" s="139"/>
      <c r="D20" s="145"/>
      <c r="E20" s="124"/>
      <c r="F20" s="145"/>
      <c r="G20" s="145"/>
      <c r="H20" s="145"/>
      <c r="I20" s="140"/>
    </row>
    <row r="21" spans="1:9" ht="12.75">
      <c r="A21" s="142"/>
      <c r="B21" s="143"/>
      <c r="C21" s="137" t="s">
        <v>212</v>
      </c>
      <c r="D21" s="149">
        <v>2500000</v>
      </c>
      <c r="E21" s="124" t="e">
        <f>SUM(#REF!/D21)*100</f>
        <v>#REF!</v>
      </c>
      <c r="F21" s="149"/>
      <c r="G21" s="149">
        <v>1463980</v>
      </c>
      <c r="H21" s="149">
        <f>H18+H19+H20</f>
        <v>0</v>
      </c>
      <c r="I21" s="140">
        <f>F21+G21+H21</f>
        <v>1463980</v>
      </c>
    </row>
    <row r="22" spans="1:9" ht="13.5" thickBot="1">
      <c r="A22" s="142"/>
      <c r="B22" s="143"/>
      <c r="C22" s="139"/>
      <c r="D22" s="141"/>
      <c r="E22" s="124"/>
      <c r="F22" s="141"/>
      <c r="G22" s="141"/>
      <c r="H22" s="141"/>
      <c r="I22" s="141"/>
    </row>
    <row r="23" spans="1:9" ht="13.5" thickBot="1">
      <c r="A23" s="142"/>
      <c r="B23" s="150"/>
      <c r="C23" s="151" t="s">
        <v>46</v>
      </c>
      <c r="D23" s="152">
        <f>D10+D13+D15+D17+D21</f>
        <v>2500000</v>
      </c>
      <c r="E23" s="124" t="e">
        <f>SUM(#REF!/D23)*100</f>
        <v>#REF!</v>
      </c>
      <c r="F23" s="152">
        <f>F10+F13+F15+F17+F21</f>
        <v>0</v>
      </c>
      <c r="G23" s="152">
        <f>SUM(G19:G22)</f>
        <v>2213980</v>
      </c>
      <c r="H23" s="152">
        <f>H10+H13+H15+H17+H21</f>
        <v>0</v>
      </c>
      <c r="I23" s="152">
        <f>SUM(I19:I22)</f>
        <v>2213980</v>
      </c>
    </row>
    <row r="24" spans="4:9" ht="12.75">
      <c r="D24" s="155"/>
      <c r="F24" s="155"/>
      <c r="G24" s="155"/>
      <c r="H24" s="155"/>
      <c r="I24" s="155"/>
    </row>
    <row r="25" spans="4:9" ht="12.75">
      <c r="D25" s="155"/>
      <c r="F25" s="155"/>
      <c r="G25" s="155"/>
      <c r="H25" s="155"/>
      <c r="I25" s="155"/>
    </row>
    <row r="26" spans="4:9" ht="12.75">
      <c r="D26" s="155"/>
      <c r="F26" s="155"/>
      <c r="G26" s="155"/>
      <c r="H26" s="155"/>
      <c r="I26" s="155"/>
    </row>
    <row r="27" spans="4:9" ht="12.75">
      <c r="D27" s="155"/>
      <c r="F27" s="155"/>
      <c r="G27" s="155"/>
      <c r="H27" s="155"/>
      <c r="I27" s="155"/>
    </row>
    <row r="28" spans="4:9" ht="12.75">
      <c r="D28" s="155"/>
      <c r="F28" s="155"/>
      <c r="G28" s="155"/>
      <c r="H28" s="155"/>
      <c r="I28" s="155"/>
    </row>
    <row r="29" spans="4:9" ht="12.75">
      <c r="D29" s="155"/>
      <c r="F29" s="155"/>
      <c r="G29" s="155"/>
      <c r="H29" s="155"/>
      <c r="I29" s="155"/>
    </row>
    <row r="30" spans="4:9" ht="12.75">
      <c r="D30" s="155"/>
      <c r="F30" s="155"/>
      <c r="G30" s="155"/>
      <c r="H30" s="155"/>
      <c r="I30" s="155"/>
    </row>
    <row r="31" spans="4:9" ht="12.75">
      <c r="D31" s="155"/>
      <c r="F31" s="155"/>
      <c r="G31" s="155"/>
      <c r="H31" s="155"/>
      <c r="I31" s="155"/>
    </row>
    <row r="32" spans="4:9" ht="12.75">
      <c r="D32" s="155"/>
      <c r="F32" s="155"/>
      <c r="G32" s="155"/>
      <c r="H32" s="155"/>
      <c r="I32" s="155"/>
    </row>
    <row r="33" spans="4:9" ht="12.75">
      <c r="D33" s="155"/>
      <c r="F33" s="155"/>
      <c r="G33" s="155"/>
      <c r="H33" s="155"/>
      <c r="I33" s="155"/>
    </row>
    <row r="34" spans="4:9" ht="12.75">
      <c r="D34" s="155"/>
      <c r="F34" s="155"/>
      <c r="G34" s="155"/>
      <c r="H34" s="155"/>
      <c r="I34" s="155"/>
    </row>
    <row r="35" spans="4:9" ht="12.75">
      <c r="D35" s="155"/>
      <c r="F35" s="155"/>
      <c r="G35" s="155"/>
      <c r="H35" s="155"/>
      <c r="I35" s="155"/>
    </row>
    <row r="36" spans="4:9" ht="12.75">
      <c r="D36" s="155"/>
      <c r="F36" s="155"/>
      <c r="G36" s="155"/>
      <c r="H36" s="155"/>
      <c r="I36" s="155"/>
    </row>
    <row r="37" spans="4:9" ht="12.75">
      <c r="D37" s="155"/>
      <c r="F37" s="155"/>
      <c r="G37" s="155"/>
      <c r="H37" s="155"/>
      <c r="I37" s="155"/>
    </row>
    <row r="38" spans="4:9" ht="12.75">
      <c r="D38" s="155"/>
      <c r="F38" s="155"/>
      <c r="G38" s="155"/>
      <c r="H38" s="155"/>
      <c r="I38" s="155"/>
    </row>
    <row r="39" spans="4:9" ht="12.75">
      <c r="D39" s="155"/>
      <c r="F39" s="155"/>
      <c r="G39" s="155"/>
      <c r="H39" s="155"/>
      <c r="I39" s="155"/>
    </row>
    <row r="40" spans="4:9" ht="12.75">
      <c r="D40" s="155"/>
      <c r="F40" s="155"/>
      <c r="G40" s="155"/>
      <c r="H40" s="155"/>
      <c r="I40" s="155"/>
    </row>
    <row r="41" spans="4:9" ht="12.75">
      <c r="D41" s="155"/>
      <c r="F41" s="155"/>
      <c r="G41" s="155"/>
      <c r="H41" s="155"/>
      <c r="I41" s="155"/>
    </row>
    <row r="42" spans="4:9" ht="12.75">
      <c r="D42" s="155"/>
      <c r="F42" s="155"/>
      <c r="G42" s="155"/>
      <c r="H42" s="155"/>
      <c r="I42" s="155"/>
    </row>
    <row r="43" spans="4:9" ht="12.75">
      <c r="D43" s="155"/>
      <c r="F43" s="155"/>
      <c r="G43" s="155"/>
      <c r="H43" s="155"/>
      <c r="I43" s="155"/>
    </row>
    <row r="44" spans="4:9" ht="12.75">
      <c r="D44" s="155"/>
      <c r="F44" s="155"/>
      <c r="G44" s="155"/>
      <c r="H44" s="155"/>
      <c r="I44" s="155"/>
    </row>
    <row r="45" spans="4:9" ht="12.75">
      <c r="D45" s="155"/>
      <c r="F45" s="155"/>
      <c r="G45" s="155"/>
      <c r="H45" s="155"/>
      <c r="I45" s="155"/>
    </row>
    <row r="46" spans="4:9" ht="12.75">
      <c r="D46" s="155"/>
      <c r="F46" s="155"/>
      <c r="G46" s="155"/>
      <c r="H46" s="155"/>
      <c r="I46" s="155"/>
    </row>
    <row r="47" spans="4:9" ht="12.75">
      <c r="D47" s="155"/>
      <c r="F47" s="155"/>
      <c r="G47" s="155"/>
      <c r="H47" s="155"/>
      <c r="I47" s="155"/>
    </row>
    <row r="48" spans="4:9" ht="12.75">
      <c r="D48" s="155"/>
      <c r="F48" s="155"/>
      <c r="G48" s="155"/>
      <c r="H48" s="155"/>
      <c r="I48" s="155"/>
    </row>
    <row r="49" spans="4:9" ht="12.75">
      <c r="D49" s="155"/>
      <c r="F49" s="155"/>
      <c r="G49" s="155"/>
      <c r="H49" s="155"/>
      <c r="I49" s="155"/>
    </row>
    <row r="50" spans="4:9" ht="12.75">
      <c r="D50" s="155"/>
      <c r="F50" s="155"/>
      <c r="G50" s="155"/>
      <c r="H50" s="155"/>
      <c r="I50" s="155"/>
    </row>
    <row r="51" spans="4:9" ht="12.75">
      <c r="D51" s="155"/>
      <c r="F51" s="155"/>
      <c r="G51" s="155"/>
      <c r="H51" s="155"/>
      <c r="I51" s="155"/>
    </row>
    <row r="52" spans="4:9" ht="12.75">
      <c r="D52" s="155"/>
      <c r="F52" s="155"/>
      <c r="G52" s="155"/>
      <c r="H52" s="155"/>
      <c r="I52" s="155"/>
    </row>
    <row r="53" spans="4:9" ht="12.75">
      <c r="D53" s="155"/>
      <c r="F53" s="155"/>
      <c r="G53" s="155"/>
      <c r="H53" s="155"/>
      <c r="I53" s="155"/>
    </row>
    <row r="54" spans="4:9" ht="12.75">
      <c r="D54" s="155"/>
      <c r="F54" s="155"/>
      <c r="G54" s="155"/>
      <c r="H54" s="155"/>
      <c r="I54" s="155"/>
    </row>
    <row r="55" spans="4:9" ht="12.75">
      <c r="D55" s="155"/>
      <c r="F55" s="155"/>
      <c r="G55" s="155"/>
      <c r="H55" s="155"/>
      <c r="I55" s="155"/>
    </row>
    <row r="56" spans="4:9" ht="12.75">
      <c r="D56" s="155"/>
      <c r="F56" s="155"/>
      <c r="G56" s="155"/>
      <c r="H56" s="155"/>
      <c r="I56" s="155"/>
    </row>
    <row r="57" spans="4:9" ht="12.75">
      <c r="D57" s="155"/>
      <c r="F57" s="155"/>
      <c r="G57" s="155"/>
      <c r="H57" s="155"/>
      <c r="I57" s="155"/>
    </row>
    <row r="58" spans="4:9" ht="12.75">
      <c r="D58" s="155"/>
      <c r="F58" s="155"/>
      <c r="G58" s="155"/>
      <c r="H58" s="155"/>
      <c r="I58" s="155"/>
    </row>
    <row r="59" spans="4:9" ht="12.75">
      <c r="D59" s="155"/>
      <c r="F59" s="155"/>
      <c r="G59" s="155"/>
      <c r="H59" s="155"/>
      <c r="I59" s="155"/>
    </row>
    <row r="60" spans="4:9" ht="12.75">
      <c r="D60" s="155"/>
      <c r="F60" s="155"/>
      <c r="G60" s="155"/>
      <c r="H60" s="155"/>
      <c r="I60" s="155"/>
    </row>
    <row r="61" spans="4:9" ht="12.75">
      <c r="D61" s="155"/>
      <c r="F61" s="155"/>
      <c r="G61" s="155"/>
      <c r="H61" s="155"/>
      <c r="I61" s="155"/>
    </row>
    <row r="62" spans="4:9" ht="12.75">
      <c r="D62" s="155"/>
      <c r="F62" s="155"/>
      <c r="G62" s="155"/>
      <c r="H62" s="155"/>
      <c r="I62" s="155"/>
    </row>
    <row r="63" spans="4:9" ht="12.75">
      <c r="D63" s="155"/>
      <c r="F63" s="155"/>
      <c r="G63" s="155"/>
      <c r="H63" s="155"/>
      <c r="I63" s="155"/>
    </row>
    <row r="64" spans="4:9" ht="12.75">
      <c r="D64" s="155"/>
      <c r="F64" s="155"/>
      <c r="G64" s="155"/>
      <c r="H64" s="155"/>
      <c r="I64" s="155"/>
    </row>
    <row r="65" spans="4:9" ht="12.75">
      <c r="D65" s="155"/>
      <c r="F65" s="155"/>
      <c r="G65" s="155"/>
      <c r="H65" s="155"/>
      <c r="I65" s="155"/>
    </row>
    <row r="66" spans="4:9" ht="12.75">
      <c r="D66" s="155"/>
      <c r="F66" s="155"/>
      <c r="G66" s="155"/>
      <c r="H66" s="155"/>
      <c r="I66" s="155"/>
    </row>
    <row r="67" spans="4:9" ht="12.75">
      <c r="D67" s="155"/>
      <c r="F67" s="155"/>
      <c r="G67" s="155"/>
      <c r="H67" s="155"/>
      <c r="I67" s="155"/>
    </row>
    <row r="68" spans="4:9" ht="12.75">
      <c r="D68" s="155"/>
      <c r="F68" s="155"/>
      <c r="G68" s="155"/>
      <c r="H68" s="155"/>
      <c r="I68" s="155"/>
    </row>
    <row r="69" spans="4:9" ht="12.75">
      <c r="D69" s="155"/>
      <c r="F69" s="155"/>
      <c r="G69" s="155"/>
      <c r="H69" s="155"/>
      <c r="I69" s="155"/>
    </row>
    <row r="70" spans="4:9" ht="12.75">
      <c r="D70" s="155"/>
      <c r="F70" s="155"/>
      <c r="G70" s="155"/>
      <c r="H70" s="155"/>
      <c r="I70" s="155"/>
    </row>
    <row r="71" spans="4:9" ht="12.75">
      <c r="D71" s="155"/>
      <c r="F71" s="155"/>
      <c r="G71" s="155"/>
      <c r="H71" s="155"/>
      <c r="I71" s="155"/>
    </row>
    <row r="72" spans="4:9" ht="12.75">
      <c r="D72" s="155"/>
      <c r="F72" s="155"/>
      <c r="G72" s="155"/>
      <c r="H72" s="155"/>
      <c r="I72" s="155"/>
    </row>
    <row r="73" spans="4:9" ht="12.75">
      <c r="D73" s="155"/>
      <c r="F73" s="155"/>
      <c r="G73" s="155"/>
      <c r="H73" s="155"/>
      <c r="I73" s="155"/>
    </row>
    <row r="74" spans="4:9" ht="12.75">
      <c r="D74" s="155"/>
      <c r="F74" s="155"/>
      <c r="G74" s="155"/>
      <c r="H74" s="155"/>
      <c r="I74" s="155"/>
    </row>
    <row r="75" spans="4:9" ht="12.75">
      <c r="D75" s="155"/>
      <c r="F75" s="155"/>
      <c r="G75" s="155"/>
      <c r="H75" s="155"/>
      <c r="I75" s="155"/>
    </row>
    <row r="76" spans="4:9" ht="12.75">
      <c r="D76" s="155"/>
      <c r="F76" s="155"/>
      <c r="G76" s="155"/>
      <c r="H76" s="155"/>
      <c r="I76" s="155"/>
    </row>
    <row r="77" spans="4:9" ht="12.75">
      <c r="D77" s="155"/>
      <c r="F77" s="155"/>
      <c r="G77" s="155"/>
      <c r="H77" s="155"/>
      <c r="I77" s="155"/>
    </row>
    <row r="78" spans="4:9" ht="12.75">
      <c r="D78" s="155"/>
      <c r="F78" s="155"/>
      <c r="G78" s="155"/>
      <c r="H78" s="155"/>
      <c r="I78" s="155"/>
    </row>
    <row r="79" spans="4:9" ht="12.75">
      <c r="D79" s="155"/>
      <c r="F79" s="155"/>
      <c r="G79" s="155"/>
      <c r="H79" s="155"/>
      <c r="I79" s="155"/>
    </row>
    <row r="80" spans="4:9" ht="12.75">
      <c r="D80" s="155"/>
      <c r="F80" s="155"/>
      <c r="G80" s="155"/>
      <c r="H80" s="155"/>
      <c r="I80" s="155"/>
    </row>
    <row r="81" spans="4:9" ht="12.75">
      <c r="D81" s="155"/>
      <c r="F81" s="155"/>
      <c r="G81" s="155"/>
      <c r="H81" s="155"/>
      <c r="I81" s="155"/>
    </row>
    <row r="82" spans="4:9" ht="12.75">
      <c r="D82" s="155"/>
      <c r="F82" s="155"/>
      <c r="G82" s="155"/>
      <c r="H82" s="155"/>
      <c r="I82" s="155"/>
    </row>
    <row r="83" spans="4:9" ht="12.75">
      <c r="D83" s="155"/>
      <c r="F83" s="155"/>
      <c r="G83" s="155"/>
      <c r="H83" s="155"/>
      <c r="I83" s="155"/>
    </row>
    <row r="84" spans="4:9" ht="12.75">
      <c r="D84" s="155"/>
      <c r="F84" s="155"/>
      <c r="G84" s="155"/>
      <c r="H84" s="155"/>
      <c r="I84" s="155"/>
    </row>
    <row r="85" spans="4:9" ht="12.75">
      <c r="D85" s="155"/>
      <c r="F85" s="155"/>
      <c r="G85" s="155"/>
      <c r="H85" s="155"/>
      <c r="I85" s="155"/>
    </row>
    <row r="86" spans="4:9" ht="12.75">
      <c r="D86" s="155"/>
      <c r="F86" s="155"/>
      <c r="G86" s="155"/>
      <c r="H86" s="155"/>
      <c r="I86" s="155"/>
    </row>
    <row r="87" spans="4:9" ht="12.75">
      <c r="D87" s="155"/>
      <c r="F87" s="155"/>
      <c r="G87" s="155"/>
      <c r="H87" s="155"/>
      <c r="I87" s="155"/>
    </row>
    <row r="88" spans="4:9" ht="12.75">
      <c r="D88" s="155"/>
      <c r="F88" s="155"/>
      <c r="G88" s="155"/>
      <c r="H88" s="155"/>
      <c r="I88" s="155"/>
    </row>
    <row r="89" spans="4:9" ht="12.75">
      <c r="D89" s="155"/>
      <c r="F89" s="155"/>
      <c r="G89" s="155"/>
      <c r="H89" s="155"/>
      <c r="I89" s="155"/>
    </row>
    <row r="90" spans="4:9" ht="12.75">
      <c r="D90" s="155"/>
      <c r="F90" s="155"/>
      <c r="G90" s="155"/>
      <c r="H90" s="155"/>
      <c r="I90" s="155"/>
    </row>
    <row r="91" spans="4:9" ht="12.75">
      <c r="D91" s="155"/>
      <c r="F91" s="155"/>
      <c r="G91" s="155"/>
      <c r="H91" s="155"/>
      <c r="I91" s="155"/>
    </row>
    <row r="92" spans="4:9" ht="12.75">
      <c r="D92" s="155"/>
      <c r="F92" s="155"/>
      <c r="G92" s="155"/>
      <c r="H92" s="155"/>
      <c r="I92" s="155"/>
    </row>
    <row r="93" spans="4:9" ht="12.75">
      <c r="D93" s="155"/>
      <c r="F93" s="155"/>
      <c r="G93" s="155"/>
      <c r="H93" s="155"/>
      <c r="I93" s="155"/>
    </row>
    <row r="94" spans="4:9" ht="12.75">
      <c r="D94" s="155"/>
      <c r="F94" s="155"/>
      <c r="G94" s="155"/>
      <c r="H94" s="155"/>
      <c r="I94" s="155"/>
    </row>
    <row r="95" spans="4:9" ht="12.75">
      <c r="D95" s="155"/>
      <c r="F95" s="155"/>
      <c r="G95" s="155"/>
      <c r="H95" s="155"/>
      <c r="I95" s="155"/>
    </row>
    <row r="96" spans="4:9" ht="12.75">
      <c r="D96" s="155"/>
      <c r="F96" s="155"/>
      <c r="G96" s="155"/>
      <c r="H96" s="155"/>
      <c r="I96" s="155"/>
    </row>
    <row r="97" spans="4:9" ht="12.75">
      <c r="D97" s="155"/>
      <c r="F97" s="155"/>
      <c r="G97" s="155"/>
      <c r="H97" s="155"/>
      <c r="I97" s="155"/>
    </row>
    <row r="98" spans="4:9" ht="12.75">
      <c r="D98" s="155"/>
      <c r="F98" s="155"/>
      <c r="G98" s="155"/>
      <c r="H98" s="155"/>
      <c r="I98" s="155"/>
    </row>
    <row r="99" spans="4:9" ht="12.75">
      <c r="D99" s="155"/>
      <c r="F99" s="155"/>
      <c r="G99" s="155"/>
      <c r="H99" s="155"/>
      <c r="I99" s="155"/>
    </row>
    <row r="100" spans="4:9" ht="12.75">
      <c r="D100" s="155"/>
      <c r="F100" s="155"/>
      <c r="G100" s="155"/>
      <c r="H100" s="155"/>
      <c r="I100" s="155"/>
    </row>
    <row r="101" spans="4:9" ht="12.75">
      <c r="D101" s="155"/>
      <c r="F101" s="155"/>
      <c r="G101" s="155"/>
      <c r="H101" s="155"/>
      <c r="I101" s="155"/>
    </row>
    <row r="102" spans="4:9" ht="12.75">
      <c r="D102" s="155"/>
      <c r="F102" s="155"/>
      <c r="G102" s="155"/>
      <c r="H102" s="155"/>
      <c r="I102" s="155"/>
    </row>
    <row r="103" spans="4:9" ht="12.75">
      <c r="D103" s="155"/>
      <c r="F103" s="155"/>
      <c r="G103" s="155"/>
      <c r="H103" s="155"/>
      <c r="I103" s="155"/>
    </row>
    <row r="104" spans="4:9" ht="12.75">
      <c r="D104" s="155"/>
      <c r="F104" s="155"/>
      <c r="G104" s="155"/>
      <c r="H104" s="155"/>
      <c r="I104" s="155"/>
    </row>
    <row r="105" spans="4:9" ht="12.75">
      <c r="D105" s="155"/>
      <c r="F105" s="155"/>
      <c r="G105" s="155"/>
      <c r="H105" s="155"/>
      <c r="I105" s="155"/>
    </row>
    <row r="106" spans="4:9" ht="12.75">
      <c r="D106" s="155"/>
      <c r="F106" s="155"/>
      <c r="G106" s="155"/>
      <c r="H106" s="155"/>
      <c r="I106" s="155"/>
    </row>
    <row r="107" spans="4:9" ht="12.75">
      <c r="D107" s="155"/>
      <c r="F107" s="155"/>
      <c r="G107" s="155"/>
      <c r="H107" s="155"/>
      <c r="I107" s="155"/>
    </row>
    <row r="108" spans="4:9" ht="12.75">
      <c r="D108" s="155"/>
      <c r="F108" s="155"/>
      <c r="G108" s="155"/>
      <c r="H108" s="155"/>
      <c r="I108" s="155"/>
    </row>
    <row r="109" spans="4:9" ht="12.75">
      <c r="D109" s="155"/>
      <c r="F109" s="155"/>
      <c r="G109" s="155"/>
      <c r="H109" s="155"/>
      <c r="I109" s="155"/>
    </row>
    <row r="110" spans="4:9" ht="12.75">
      <c r="D110" s="155"/>
      <c r="F110" s="155"/>
      <c r="G110" s="155"/>
      <c r="H110" s="155"/>
      <c r="I110" s="155"/>
    </row>
    <row r="111" spans="4:9" ht="12.75">
      <c r="D111" s="155"/>
      <c r="F111" s="155"/>
      <c r="G111" s="155"/>
      <c r="H111" s="155"/>
      <c r="I111" s="155"/>
    </row>
    <row r="112" spans="4:9" ht="12.75">
      <c r="D112" s="155"/>
      <c r="F112" s="155"/>
      <c r="G112" s="155"/>
      <c r="H112" s="155"/>
      <c r="I112" s="155"/>
    </row>
    <row r="113" spans="4:9" ht="12.75">
      <c r="D113" s="155"/>
      <c r="F113" s="155"/>
      <c r="G113" s="155"/>
      <c r="H113" s="155"/>
      <c r="I113" s="155"/>
    </row>
    <row r="114" spans="4:9" ht="12.75">
      <c r="D114" s="155"/>
      <c r="F114" s="155"/>
      <c r="G114" s="155"/>
      <c r="H114" s="155"/>
      <c r="I114" s="155"/>
    </row>
    <row r="115" spans="4:9" ht="12.75">
      <c r="D115" s="155"/>
      <c r="F115" s="155"/>
      <c r="G115" s="155"/>
      <c r="H115" s="155"/>
      <c r="I115" s="155"/>
    </row>
    <row r="116" spans="4:9" ht="12.75">
      <c r="D116" s="155"/>
      <c r="F116" s="155"/>
      <c r="G116" s="155"/>
      <c r="H116" s="155"/>
      <c r="I116" s="155"/>
    </row>
    <row r="117" spans="4:9" ht="12.75">
      <c r="D117" s="155"/>
      <c r="F117" s="155"/>
      <c r="G117" s="155"/>
      <c r="H117" s="155"/>
      <c r="I117" s="155"/>
    </row>
    <row r="118" spans="4:9" ht="12.75">
      <c r="D118" s="155"/>
      <c r="F118" s="155"/>
      <c r="G118" s="155"/>
      <c r="H118" s="155"/>
      <c r="I118" s="155"/>
    </row>
    <row r="119" spans="4:9" ht="12.75">
      <c r="D119" s="155"/>
      <c r="F119" s="155"/>
      <c r="G119" s="155"/>
      <c r="H119" s="155"/>
      <c r="I119" s="155"/>
    </row>
    <row r="120" spans="4:9" ht="12.75">
      <c r="D120" s="155"/>
      <c r="F120" s="155"/>
      <c r="G120" s="155"/>
      <c r="H120" s="155"/>
      <c r="I120" s="155"/>
    </row>
    <row r="121" spans="4:9" ht="12.75">
      <c r="D121" s="155"/>
      <c r="F121" s="155"/>
      <c r="G121" s="155"/>
      <c r="H121" s="155"/>
      <c r="I121" s="155"/>
    </row>
    <row r="122" spans="4:9" ht="12.75">
      <c r="D122" s="155"/>
      <c r="F122" s="155"/>
      <c r="G122" s="155"/>
      <c r="H122" s="155"/>
      <c r="I122" s="155"/>
    </row>
    <row r="123" spans="4:9" ht="12.75">
      <c r="D123" s="155"/>
      <c r="F123" s="155"/>
      <c r="G123" s="155"/>
      <c r="H123" s="155"/>
      <c r="I123" s="155"/>
    </row>
    <row r="124" spans="4:9" ht="12.75">
      <c r="D124" s="155"/>
      <c r="F124" s="155"/>
      <c r="G124" s="155"/>
      <c r="H124" s="155"/>
      <c r="I124" s="155"/>
    </row>
    <row r="125" spans="4:9" ht="12.75">
      <c r="D125" s="155"/>
      <c r="F125" s="155"/>
      <c r="G125" s="155"/>
      <c r="H125" s="155"/>
      <c r="I125" s="155"/>
    </row>
    <row r="126" spans="4:9" ht="12.75">
      <c r="D126" s="155"/>
      <c r="F126" s="155"/>
      <c r="G126" s="155"/>
      <c r="H126" s="155"/>
      <c r="I126" s="155"/>
    </row>
    <row r="127" spans="4:9" ht="12.75">
      <c r="D127" s="155"/>
      <c r="F127" s="155"/>
      <c r="G127" s="155"/>
      <c r="H127" s="155"/>
      <c r="I127" s="155"/>
    </row>
    <row r="128" spans="4:9" ht="12.75">
      <c r="D128" s="155"/>
      <c r="F128" s="155"/>
      <c r="G128" s="155"/>
      <c r="H128" s="155"/>
      <c r="I128" s="155"/>
    </row>
    <row r="129" spans="4:9" ht="12.75">
      <c r="D129" s="155"/>
      <c r="F129" s="155"/>
      <c r="G129" s="155"/>
      <c r="H129" s="155"/>
      <c r="I129" s="155"/>
    </row>
    <row r="130" spans="4:9" ht="12.75">
      <c r="D130" s="155"/>
      <c r="F130" s="155"/>
      <c r="G130" s="155"/>
      <c r="H130" s="155"/>
      <c r="I130" s="155"/>
    </row>
    <row r="131" spans="4:9" ht="12.75">
      <c r="D131" s="155"/>
      <c r="F131" s="155"/>
      <c r="G131" s="155"/>
      <c r="H131" s="155"/>
      <c r="I131" s="155"/>
    </row>
    <row r="132" spans="4:9" ht="12.75">
      <c r="D132" s="155"/>
      <c r="F132" s="155"/>
      <c r="G132" s="155"/>
      <c r="H132" s="155"/>
      <c r="I132" s="155"/>
    </row>
    <row r="133" spans="4:9" ht="12.75">
      <c r="D133" s="155"/>
      <c r="F133" s="155"/>
      <c r="G133" s="155"/>
      <c r="H133" s="155"/>
      <c r="I133" s="155"/>
    </row>
    <row r="134" spans="4:9" ht="12.75">
      <c r="D134" s="155"/>
      <c r="F134" s="155"/>
      <c r="G134" s="155"/>
      <c r="H134" s="155"/>
      <c r="I134" s="155"/>
    </row>
    <row r="135" spans="4:9" ht="12.75">
      <c r="D135" s="155"/>
      <c r="F135" s="155"/>
      <c r="G135" s="155"/>
      <c r="H135" s="155"/>
      <c r="I135" s="155"/>
    </row>
    <row r="136" spans="4:9" ht="12.75">
      <c r="D136" s="155"/>
      <c r="F136" s="155"/>
      <c r="G136" s="155"/>
      <c r="H136" s="155"/>
      <c r="I136" s="155"/>
    </row>
    <row r="137" spans="4:9" ht="12.75">
      <c r="D137" s="155"/>
      <c r="F137" s="155"/>
      <c r="G137" s="155"/>
      <c r="H137" s="155"/>
      <c r="I137" s="155"/>
    </row>
    <row r="138" spans="4:9" ht="12.75">
      <c r="D138" s="155"/>
      <c r="F138" s="155"/>
      <c r="G138" s="155"/>
      <c r="H138" s="155"/>
      <c r="I138" s="155"/>
    </row>
    <row r="139" spans="4:9" ht="12.75">
      <c r="D139" s="155"/>
      <c r="F139" s="155"/>
      <c r="G139" s="155"/>
      <c r="H139" s="155"/>
      <c r="I139" s="155"/>
    </row>
    <row r="140" spans="4:9" ht="12.75">
      <c r="D140" s="155"/>
      <c r="F140" s="155"/>
      <c r="G140" s="155"/>
      <c r="H140" s="155"/>
      <c r="I140" s="155"/>
    </row>
    <row r="141" spans="4:9" ht="12.75">
      <c r="D141" s="155"/>
      <c r="F141" s="155"/>
      <c r="G141" s="155"/>
      <c r="H141" s="155"/>
      <c r="I141" s="155"/>
    </row>
    <row r="142" spans="4:9" ht="12.75">
      <c r="D142" s="155"/>
      <c r="F142" s="155"/>
      <c r="G142" s="155"/>
      <c r="H142" s="155"/>
      <c r="I142" s="155"/>
    </row>
    <row r="143" spans="4:9" ht="12.75">
      <c r="D143" s="155"/>
      <c r="F143" s="155"/>
      <c r="G143" s="155"/>
      <c r="H143" s="155"/>
      <c r="I143" s="155"/>
    </row>
    <row r="144" spans="4:9" ht="12.75">
      <c r="D144" s="155"/>
      <c r="F144" s="155"/>
      <c r="G144" s="155"/>
      <c r="H144" s="155"/>
      <c r="I144" s="155"/>
    </row>
    <row r="145" spans="4:9" ht="12.75">
      <c r="D145" s="155"/>
      <c r="F145" s="155"/>
      <c r="G145" s="155"/>
      <c r="H145" s="155"/>
      <c r="I145" s="155"/>
    </row>
    <row r="146" spans="4:9" ht="12.75">
      <c r="D146" s="155"/>
      <c r="F146" s="155"/>
      <c r="G146" s="155"/>
      <c r="H146" s="155"/>
      <c r="I146" s="155"/>
    </row>
    <row r="147" spans="4:9" ht="12.75">
      <c r="D147" s="155"/>
      <c r="F147" s="155"/>
      <c r="G147" s="155"/>
      <c r="H147" s="155"/>
      <c r="I147" s="155"/>
    </row>
    <row r="148" spans="4:9" ht="12.75">
      <c r="D148" s="155"/>
      <c r="F148" s="155"/>
      <c r="G148" s="155"/>
      <c r="H148" s="155"/>
      <c r="I148" s="155"/>
    </row>
    <row r="149" spans="4:9" ht="12.75">
      <c r="D149" s="155"/>
      <c r="F149" s="155"/>
      <c r="G149" s="155"/>
      <c r="H149" s="155"/>
      <c r="I149" s="155"/>
    </row>
    <row r="150" spans="4:9" ht="12.75">
      <c r="D150" s="155"/>
      <c r="F150" s="155"/>
      <c r="G150" s="155"/>
      <c r="H150" s="155"/>
      <c r="I150" s="155"/>
    </row>
    <row r="151" spans="4:9" ht="12.75">
      <c r="D151" s="155"/>
      <c r="F151" s="155"/>
      <c r="G151" s="155"/>
      <c r="H151" s="155"/>
      <c r="I151" s="155"/>
    </row>
    <row r="152" spans="4:9" ht="12.75">
      <c r="D152" s="155"/>
      <c r="F152" s="155"/>
      <c r="G152" s="155"/>
      <c r="H152" s="155"/>
      <c r="I152" s="155"/>
    </row>
    <row r="153" spans="4:9" ht="12.75">
      <c r="D153" s="155"/>
      <c r="F153" s="155"/>
      <c r="G153" s="155"/>
      <c r="H153" s="155"/>
      <c r="I153" s="155"/>
    </row>
    <row r="154" spans="4:9" ht="12.75">
      <c r="D154" s="155"/>
      <c r="F154" s="155"/>
      <c r="G154" s="155"/>
      <c r="H154" s="155"/>
      <c r="I154" s="155"/>
    </row>
    <row r="155" spans="4:9" ht="12.75">
      <c r="D155" s="155"/>
      <c r="F155" s="155"/>
      <c r="G155" s="155"/>
      <c r="H155" s="155"/>
      <c r="I155" s="155"/>
    </row>
    <row r="156" spans="4:9" ht="12.75">
      <c r="D156" s="155"/>
      <c r="F156" s="155"/>
      <c r="G156" s="155"/>
      <c r="H156" s="155"/>
      <c r="I156" s="155"/>
    </row>
    <row r="157" spans="4:9" ht="12.75">
      <c r="D157" s="155"/>
      <c r="F157" s="155"/>
      <c r="G157" s="155"/>
      <c r="H157" s="155"/>
      <c r="I157" s="155"/>
    </row>
    <row r="158" spans="4:9" ht="12.75">
      <c r="D158" s="155"/>
      <c r="F158" s="155"/>
      <c r="G158" s="155"/>
      <c r="H158" s="155"/>
      <c r="I158" s="155"/>
    </row>
    <row r="159" spans="4:9" ht="12.75">
      <c r="D159" s="155"/>
      <c r="F159" s="155"/>
      <c r="G159" s="155"/>
      <c r="H159" s="155"/>
      <c r="I159" s="155"/>
    </row>
    <row r="160" spans="4:9" ht="12.75">
      <c r="D160" s="155"/>
      <c r="F160" s="155"/>
      <c r="G160" s="155"/>
      <c r="H160" s="155"/>
      <c r="I160" s="155"/>
    </row>
    <row r="161" spans="4:9" ht="12.75">
      <c r="D161" s="155"/>
      <c r="F161" s="155"/>
      <c r="G161" s="155"/>
      <c r="H161" s="155"/>
      <c r="I161" s="155"/>
    </row>
    <row r="162" spans="4:9" ht="12.75">
      <c r="D162" s="155"/>
      <c r="F162" s="155"/>
      <c r="G162" s="155"/>
      <c r="H162" s="155"/>
      <c r="I162" s="155"/>
    </row>
    <row r="163" spans="4:9" ht="12.75">
      <c r="D163" s="155"/>
      <c r="F163" s="155"/>
      <c r="G163" s="155"/>
      <c r="H163" s="155"/>
      <c r="I163" s="155"/>
    </row>
    <row r="164" spans="4:9" ht="12.75">
      <c r="D164" s="155"/>
      <c r="F164" s="155"/>
      <c r="G164" s="155"/>
      <c r="H164" s="155"/>
      <c r="I164" s="155"/>
    </row>
    <row r="165" spans="4:9" ht="12.75">
      <c r="D165" s="155"/>
      <c r="F165" s="155"/>
      <c r="G165" s="155"/>
      <c r="H165" s="155"/>
      <c r="I165" s="155"/>
    </row>
    <row r="166" spans="4:9" ht="12.75">
      <c r="D166" s="155"/>
      <c r="F166" s="155"/>
      <c r="G166" s="155"/>
      <c r="H166" s="155"/>
      <c r="I166" s="155"/>
    </row>
    <row r="167" spans="4:9" ht="12.75">
      <c r="D167" s="155"/>
      <c r="F167" s="155"/>
      <c r="G167" s="155"/>
      <c r="H167" s="155"/>
      <c r="I167" s="155"/>
    </row>
    <row r="168" spans="4:9" ht="12.75">
      <c r="D168" s="155"/>
      <c r="F168" s="155"/>
      <c r="G168" s="155"/>
      <c r="H168" s="155"/>
      <c r="I168" s="155"/>
    </row>
    <row r="169" spans="4:9" ht="12.75">
      <c r="D169" s="155"/>
      <c r="F169" s="155"/>
      <c r="G169" s="155"/>
      <c r="H169" s="155"/>
      <c r="I169" s="155"/>
    </row>
    <row r="170" spans="4:9" ht="12.75">
      <c r="D170" s="155"/>
      <c r="F170" s="155"/>
      <c r="G170" s="155"/>
      <c r="H170" s="155"/>
      <c r="I170" s="155"/>
    </row>
    <row r="171" spans="4:9" ht="12.75">
      <c r="D171" s="155"/>
      <c r="F171" s="155"/>
      <c r="G171" s="155"/>
      <c r="H171" s="155"/>
      <c r="I171" s="155"/>
    </row>
    <row r="172" spans="4:9" ht="12.75">
      <c r="D172" s="155"/>
      <c r="F172" s="155"/>
      <c r="G172" s="155"/>
      <c r="H172" s="155"/>
      <c r="I172" s="155"/>
    </row>
    <row r="173" spans="4:9" ht="12.75">
      <c r="D173" s="155"/>
      <c r="F173" s="155"/>
      <c r="G173" s="155"/>
      <c r="H173" s="155"/>
      <c r="I173" s="155"/>
    </row>
    <row r="174" spans="4:9" ht="12.75">
      <c r="D174" s="155"/>
      <c r="F174" s="155"/>
      <c r="G174" s="155"/>
      <c r="H174" s="155"/>
      <c r="I174" s="155"/>
    </row>
    <row r="175" spans="4:9" ht="12.75">
      <c r="D175" s="155"/>
      <c r="F175" s="155"/>
      <c r="G175" s="155"/>
      <c r="H175" s="155"/>
      <c r="I175" s="155"/>
    </row>
    <row r="176" spans="4:9" ht="12.75">
      <c r="D176" s="155"/>
      <c r="F176" s="155"/>
      <c r="G176" s="155"/>
      <c r="H176" s="155"/>
      <c r="I176" s="155"/>
    </row>
    <row r="177" spans="4:9" ht="12.75">
      <c r="D177" s="155"/>
      <c r="F177" s="155"/>
      <c r="G177" s="155"/>
      <c r="H177" s="155"/>
      <c r="I177" s="155"/>
    </row>
    <row r="178" spans="4:9" ht="12.75">
      <c r="D178" s="155"/>
      <c r="F178" s="155"/>
      <c r="G178" s="155"/>
      <c r="H178" s="155"/>
      <c r="I178" s="155"/>
    </row>
    <row r="179" spans="4:9" ht="12.75">
      <c r="D179" s="155"/>
      <c r="F179" s="155"/>
      <c r="G179" s="155"/>
      <c r="H179" s="155"/>
      <c r="I179" s="155"/>
    </row>
    <row r="180" spans="4:9" ht="12.75">
      <c r="D180" s="155"/>
      <c r="F180" s="155"/>
      <c r="G180" s="155"/>
      <c r="H180" s="155"/>
      <c r="I180" s="155"/>
    </row>
    <row r="181" spans="4:9" ht="12.75">
      <c r="D181" s="155"/>
      <c r="F181" s="155"/>
      <c r="G181" s="155"/>
      <c r="H181" s="155"/>
      <c r="I181" s="155"/>
    </row>
    <row r="182" spans="4:9" ht="12.75">
      <c r="D182" s="155"/>
      <c r="F182" s="155"/>
      <c r="G182" s="155"/>
      <c r="H182" s="155"/>
      <c r="I182" s="155"/>
    </row>
    <row r="183" spans="4:9" ht="12.75">
      <c r="D183" s="155"/>
      <c r="F183" s="155"/>
      <c r="G183" s="155"/>
      <c r="H183" s="155"/>
      <c r="I183" s="155"/>
    </row>
    <row r="184" spans="4:9" ht="12.75">
      <c r="D184" s="155"/>
      <c r="F184" s="155"/>
      <c r="G184" s="155"/>
      <c r="H184" s="155"/>
      <c r="I184" s="155"/>
    </row>
    <row r="185" spans="4:9" ht="12.75">
      <c r="D185" s="155"/>
      <c r="F185" s="155"/>
      <c r="G185" s="155"/>
      <c r="H185" s="155"/>
      <c r="I185" s="155"/>
    </row>
    <row r="186" spans="4:9" ht="12.75">
      <c r="D186" s="155"/>
      <c r="F186" s="155"/>
      <c r="G186" s="155"/>
      <c r="H186" s="155"/>
      <c r="I186" s="155"/>
    </row>
    <row r="187" spans="4:9" ht="12.75">
      <c r="D187" s="155"/>
      <c r="F187" s="155"/>
      <c r="G187" s="155"/>
      <c r="H187" s="155"/>
      <c r="I187" s="155"/>
    </row>
    <row r="188" spans="4:9" ht="12.75">
      <c r="D188" s="155"/>
      <c r="F188" s="155"/>
      <c r="G188" s="155"/>
      <c r="H188" s="155"/>
      <c r="I188" s="155"/>
    </row>
    <row r="189" spans="4:9" ht="12.75">
      <c r="D189" s="155"/>
      <c r="F189" s="155"/>
      <c r="G189" s="155"/>
      <c r="H189" s="155"/>
      <c r="I189" s="155"/>
    </row>
    <row r="190" spans="4:9" ht="12.75">
      <c r="D190" s="155"/>
      <c r="F190" s="155"/>
      <c r="G190" s="155"/>
      <c r="H190" s="155"/>
      <c r="I190" s="155"/>
    </row>
    <row r="191" spans="4:9" ht="12.75">
      <c r="D191" s="155"/>
      <c r="F191" s="155"/>
      <c r="G191" s="155"/>
      <c r="H191" s="155"/>
      <c r="I191" s="155"/>
    </row>
    <row r="192" spans="4:9" ht="12.75">
      <c r="D192" s="155"/>
      <c r="F192" s="155"/>
      <c r="G192" s="155"/>
      <c r="H192" s="155"/>
      <c r="I192" s="155"/>
    </row>
    <row r="193" spans="4:9" ht="12.75">
      <c r="D193" s="155"/>
      <c r="F193" s="155"/>
      <c r="G193" s="155"/>
      <c r="H193" s="155"/>
      <c r="I193" s="155"/>
    </row>
    <row r="194" spans="4:9" ht="12.75">
      <c r="D194" s="155"/>
      <c r="F194" s="155"/>
      <c r="G194" s="155"/>
      <c r="H194" s="155"/>
      <c r="I194" s="155"/>
    </row>
    <row r="195" spans="4:9" ht="12.75">
      <c r="D195" s="155"/>
      <c r="F195" s="155"/>
      <c r="G195" s="155"/>
      <c r="H195" s="155"/>
      <c r="I195" s="155"/>
    </row>
    <row r="196" spans="4:9" ht="12.75">
      <c r="D196" s="155"/>
      <c r="F196" s="155"/>
      <c r="G196" s="155"/>
      <c r="H196" s="155"/>
      <c r="I196" s="155"/>
    </row>
    <row r="197" spans="4:9" ht="12.75">
      <c r="D197" s="155"/>
      <c r="F197" s="155"/>
      <c r="G197" s="155"/>
      <c r="H197" s="155"/>
      <c r="I197" s="155"/>
    </row>
    <row r="198" spans="4:9" ht="12.75">
      <c r="D198" s="155"/>
      <c r="F198" s="155"/>
      <c r="G198" s="155"/>
      <c r="H198" s="155"/>
      <c r="I198" s="155"/>
    </row>
    <row r="199" spans="4:9" ht="12.75">
      <c r="D199" s="155"/>
      <c r="F199" s="155"/>
      <c r="G199" s="155"/>
      <c r="H199" s="155"/>
      <c r="I199" s="155"/>
    </row>
    <row r="200" spans="4:9" ht="12.75">
      <c r="D200" s="155"/>
      <c r="F200" s="155"/>
      <c r="G200" s="155"/>
      <c r="H200" s="155"/>
      <c r="I200" s="155"/>
    </row>
    <row r="201" spans="4:9" ht="12.75">
      <c r="D201" s="155"/>
      <c r="F201" s="155"/>
      <c r="G201" s="155"/>
      <c r="H201" s="155"/>
      <c r="I201" s="155"/>
    </row>
    <row r="202" spans="4:9" ht="12.75">
      <c r="D202" s="155"/>
      <c r="F202" s="155"/>
      <c r="G202" s="155"/>
      <c r="H202" s="155"/>
      <c r="I202" s="155"/>
    </row>
    <row r="203" spans="4:9" ht="12.75">
      <c r="D203" s="155"/>
      <c r="F203" s="155"/>
      <c r="G203" s="155"/>
      <c r="H203" s="155"/>
      <c r="I203" s="155"/>
    </row>
    <row r="204" spans="4:9" ht="12.75">
      <c r="D204" s="155"/>
      <c r="F204" s="155"/>
      <c r="G204" s="155"/>
      <c r="H204" s="155"/>
      <c r="I204" s="155"/>
    </row>
    <row r="205" spans="4:9" ht="12.75">
      <c r="D205" s="155"/>
      <c r="F205" s="155"/>
      <c r="G205" s="155"/>
      <c r="H205" s="155"/>
      <c r="I205" s="155"/>
    </row>
    <row r="206" spans="4:9" ht="12.75">
      <c r="D206" s="155"/>
      <c r="F206" s="155"/>
      <c r="G206" s="155"/>
      <c r="H206" s="155"/>
      <c r="I206" s="155"/>
    </row>
    <row r="207" spans="4:9" ht="12.75">
      <c r="D207" s="155"/>
      <c r="F207" s="155"/>
      <c r="G207" s="155"/>
      <c r="H207" s="155"/>
      <c r="I207" s="155"/>
    </row>
    <row r="208" spans="4:9" ht="12.75">
      <c r="D208" s="155"/>
      <c r="F208" s="155"/>
      <c r="G208" s="155"/>
      <c r="H208" s="155"/>
      <c r="I208" s="155"/>
    </row>
    <row r="209" spans="4:9" ht="12.75">
      <c r="D209" s="155"/>
      <c r="F209" s="155"/>
      <c r="G209" s="155"/>
      <c r="H209" s="155"/>
      <c r="I209" s="155"/>
    </row>
    <row r="210" spans="4:9" ht="12.75">
      <c r="D210" s="155"/>
      <c r="F210" s="155"/>
      <c r="G210" s="155"/>
      <c r="H210" s="155"/>
      <c r="I210" s="155"/>
    </row>
    <row r="211" spans="4:9" ht="12.75">
      <c r="D211" s="155"/>
      <c r="F211" s="155"/>
      <c r="G211" s="155"/>
      <c r="H211" s="155"/>
      <c r="I211" s="155"/>
    </row>
    <row r="212" spans="4:9" ht="12.75">
      <c r="D212" s="155"/>
      <c r="F212" s="155"/>
      <c r="G212" s="155"/>
      <c r="H212" s="155"/>
      <c r="I212" s="155"/>
    </row>
    <row r="213" spans="4:9" ht="12.75">
      <c r="D213" s="155"/>
      <c r="F213" s="155"/>
      <c r="G213" s="155"/>
      <c r="H213" s="155"/>
      <c r="I213" s="155"/>
    </row>
    <row r="214" spans="4:9" ht="12.75">
      <c r="D214" s="155"/>
      <c r="F214" s="155"/>
      <c r="G214" s="155"/>
      <c r="H214" s="155"/>
      <c r="I214" s="155"/>
    </row>
    <row r="215" spans="4:9" ht="12.75">
      <c r="D215" s="155"/>
      <c r="F215" s="155"/>
      <c r="G215" s="155"/>
      <c r="H215" s="155"/>
      <c r="I215" s="155"/>
    </row>
    <row r="216" spans="4:9" ht="12.75">
      <c r="D216" s="155"/>
      <c r="F216" s="155"/>
      <c r="G216" s="155"/>
      <c r="H216" s="155"/>
      <c r="I216" s="155"/>
    </row>
    <row r="217" spans="4:9" ht="12.75">
      <c r="D217" s="155"/>
      <c r="F217" s="155"/>
      <c r="G217" s="155"/>
      <c r="H217" s="155"/>
      <c r="I217" s="155"/>
    </row>
    <row r="218" spans="4:9" ht="12.75">
      <c r="D218" s="155"/>
      <c r="F218" s="155"/>
      <c r="G218" s="155"/>
      <c r="H218" s="155"/>
      <c r="I218" s="155"/>
    </row>
    <row r="219" spans="4:9" ht="12.75">
      <c r="D219" s="155"/>
      <c r="F219" s="155"/>
      <c r="G219" s="155"/>
      <c r="H219" s="155"/>
      <c r="I219" s="155"/>
    </row>
    <row r="220" spans="4:9" ht="12.75">
      <c r="D220" s="155"/>
      <c r="F220" s="155"/>
      <c r="G220" s="155"/>
      <c r="H220" s="155"/>
      <c r="I220" s="155"/>
    </row>
    <row r="221" spans="4:9" ht="12.75">
      <c r="D221" s="155"/>
      <c r="F221" s="155"/>
      <c r="G221" s="155"/>
      <c r="H221" s="155"/>
      <c r="I221" s="155"/>
    </row>
    <row r="222" spans="4:9" ht="12.75">
      <c r="D222" s="155"/>
      <c r="F222" s="155"/>
      <c r="G222" s="155"/>
      <c r="H222" s="155"/>
      <c r="I222" s="155"/>
    </row>
    <row r="223" spans="4:9" ht="12.75">
      <c r="D223" s="155"/>
      <c r="F223" s="155"/>
      <c r="G223" s="155"/>
      <c r="H223" s="155"/>
      <c r="I223" s="155"/>
    </row>
    <row r="224" spans="4:9" ht="12.75">
      <c r="D224" s="155"/>
      <c r="F224" s="155"/>
      <c r="G224" s="155"/>
      <c r="H224" s="155"/>
      <c r="I224" s="155"/>
    </row>
    <row r="225" spans="4:9" ht="12.75">
      <c r="D225" s="155"/>
      <c r="F225" s="155"/>
      <c r="G225" s="155"/>
      <c r="H225" s="155"/>
      <c r="I225" s="155"/>
    </row>
    <row r="226" spans="4:9" ht="12.75">
      <c r="D226" s="155"/>
      <c r="F226" s="155"/>
      <c r="G226" s="155"/>
      <c r="H226" s="155"/>
      <c r="I226" s="155"/>
    </row>
    <row r="227" spans="4:9" ht="12.75">
      <c r="D227" s="155"/>
      <c r="F227" s="155"/>
      <c r="G227" s="155"/>
      <c r="H227" s="155"/>
      <c r="I227" s="155"/>
    </row>
    <row r="228" spans="4:9" ht="12.75">
      <c r="D228" s="155"/>
      <c r="F228" s="155"/>
      <c r="G228" s="155"/>
      <c r="H228" s="155"/>
      <c r="I228" s="155"/>
    </row>
    <row r="229" spans="4:9" ht="12.75">
      <c r="D229" s="155"/>
      <c r="F229" s="155"/>
      <c r="G229" s="155"/>
      <c r="H229" s="155"/>
      <c r="I229" s="155"/>
    </row>
    <row r="230" spans="4:9" ht="12.75">
      <c r="D230" s="155"/>
      <c r="F230" s="155"/>
      <c r="G230" s="155"/>
      <c r="H230" s="155"/>
      <c r="I230" s="155"/>
    </row>
    <row r="231" spans="4:9" ht="12.75">
      <c r="D231" s="155"/>
      <c r="F231" s="155"/>
      <c r="G231" s="155"/>
      <c r="H231" s="155"/>
      <c r="I231" s="155"/>
    </row>
    <row r="232" spans="4:9" ht="12.75">
      <c r="D232" s="155"/>
      <c r="F232" s="155"/>
      <c r="G232" s="155"/>
      <c r="H232" s="155"/>
      <c r="I232" s="155"/>
    </row>
    <row r="233" spans="4:9" ht="12.75">
      <c r="D233" s="155"/>
      <c r="F233" s="155"/>
      <c r="G233" s="155"/>
      <c r="H233" s="155"/>
      <c r="I233" s="155"/>
    </row>
    <row r="234" spans="4:9" ht="12.75">
      <c r="D234" s="155"/>
      <c r="F234" s="155"/>
      <c r="G234" s="155"/>
      <c r="H234" s="155"/>
      <c r="I234" s="155"/>
    </row>
    <row r="235" spans="4:9" ht="12.75">
      <c r="D235" s="155"/>
      <c r="F235" s="155"/>
      <c r="G235" s="155"/>
      <c r="H235" s="155"/>
      <c r="I235" s="155"/>
    </row>
    <row r="236" spans="4:9" ht="12.75">
      <c r="D236" s="155"/>
      <c r="F236" s="155"/>
      <c r="G236" s="155"/>
      <c r="H236" s="155"/>
      <c r="I236" s="155"/>
    </row>
    <row r="237" spans="4:9" ht="12.75">
      <c r="D237" s="155"/>
      <c r="F237" s="155"/>
      <c r="G237" s="155"/>
      <c r="H237" s="155"/>
      <c r="I237" s="155"/>
    </row>
    <row r="238" spans="4:9" ht="12.75">
      <c r="D238" s="155"/>
      <c r="F238" s="155"/>
      <c r="G238" s="155"/>
      <c r="H238" s="155"/>
      <c r="I238" s="155"/>
    </row>
    <row r="239" spans="4:9" ht="12.75">
      <c r="D239" s="155"/>
      <c r="F239" s="155"/>
      <c r="G239" s="155"/>
      <c r="H239" s="155"/>
      <c r="I239" s="155"/>
    </row>
    <row r="240" spans="4:9" ht="12.75">
      <c r="D240" s="155"/>
      <c r="F240" s="155"/>
      <c r="G240" s="155"/>
      <c r="H240" s="155"/>
      <c r="I240" s="155"/>
    </row>
    <row r="241" spans="4:9" ht="12.75">
      <c r="D241" s="155"/>
      <c r="F241" s="155"/>
      <c r="G241" s="155"/>
      <c r="H241" s="155"/>
      <c r="I241" s="155"/>
    </row>
    <row r="242" spans="4:9" ht="12.75">
      <c r="D242" s="155"/>
      <c r="F242" s="155"/>
      <c r="G242" s="155"/>
      <c r="H242" s="155"/>
      <c r="I242" s="155"/>
    </row>
    <row r="243" spans="4:9" ht="12.75">
      <c r="D243" s="155"/>
      <c r="F243" s="155"/>
      <c r="G243" s="155"/>
      <c r="H243" s="155"/>
      <c r="I243" s="155"/>
    </row>
    <row r="244" spans="4:9" ht="12.75">
      <c r="D244" s="155"/>
      <c r="F244" s="155"/>
      <c r="G244" s="155"/>
      <c r="H244" s="155"/>
      <c r="I244" s="155"/>
    </row>
    <row r="245" spans="4:9" ht="12.75">
      <c r="D245" s="155"/>
      <c r="F245" s="155"/>
      <c r="G245" s="155"/>
      <c r="H245" s="155"/>
      <c r="I245" s="155"/>
    </row>
    <row r="246" spans="4:9" ht="12.75">
      <c r="D246" s="155"/>
      <c r="F246" s="155"/>
      <c r="G246" s="155"/>
      <c r="H246" s="155"/>
      <c r="I246" s="155"/>
    </row>
    <row r="247" spans="4:9" ht="12.75">
      <c r="D247" s="155"/>
      <c r="F247" s="155"/>
      <c r="G247" s="155"/>
      <c r="H247" s="155"/>
      <c r="I247" s="155"/>
    </row>
    <row r="248" spans="4:9" ht="12.75">
      <c r="D248" s="155"/>
      <c r="F248" s="155"/>
      <c r="G248" s="155"/>
      <c r="H248" s="155"/>
      <c r="I248" s="155"/>
    </row>
    <row r="249" spans="4:9" ht="12.75">
      <c r="D249" s="155"/>
      <c r="F249" s="155"/>
      <c r="G249" s="155"/>
      <c r="H249" s="155"/>
      <c r="I249" s="155"/>
    </row>
    <row r="250" spans="4:9" ht="12.75">
      <c r="D250" s="155"/>
      <c r="F250" s="155"/>
      <c r="G250" s="155"/>
      <c r="H250" s="155"/>
      <c r="I250" s="155"/>
    </row>
    <row r="251" spans="4:9" ht="12.75">
      <c r="D251" s="155"/>
      <c r="F251" s="155"/>
      <c r="G251" s="155"/>
      <c r="H251" s="155"/>
      <c r="I251" s="155"/>
    </row>
    <row r="252" spans="4:9" ht="12.75">
      <c r="D252" s="155"/>
      <c r="F252" s="155"/>
      <c r="G252" s="155"/>
      <c r="H252" s="155"/>
      <c r="I252" s="155"/>
    </row>
    <row r="253" spans="4:9" ht="12.75">
      <c r="D253" s="155"/>
      <c r="F253" s="155"/>
      <c r="G253" s="155"/>
      <c r="H253" s="155"/>
      <c r="I253" s="155"/>
    </row>
    <row r="254" spans="4:9" ht="12.75">
      <c r="D254" s="155"/>
      <c r="F254" s="155"/>
      <c r="G254" s="155"/>
      <c r="H254" s="155"/>
      <c r="I254" s="155"/>
    </row>
    <row r="255" spans="4:9" ht="12.75">
      <c r="D255" s="155"/>
      <c r="F255" s="155"/>
      <c r="G255" s="155"/>
      <c r="H255" s="155"/>
      <c r="I255" s="155"/>
    </row>
    <row r="256" spans="4:9" ht="12.75">
      <c r="D256" s="155"/>
      <c r="F256" s="155"/>
      <c r="G256" s="155"/>
      <c r="H256" s="155"/>
      <c r="I256" s="155"/>
    </row>
    <row r="257" spans="4:9" ht="12.75">
      <c r="D257" s="155"/>
      <c r="F257" s="155"/>
      <c r="G257" s="155"/>
      <c r="H257" s="155"/>
      <c r="I257" s="155"/>
    </row>
    <row r="258" spans="4:9" ht="12.75">
      <c r="D258" s="155"/>
      <c r="F258" s="155"/>
      <c r="G258" s="155"/>
      <c r="H258" s="155"/>
      <c r="I258" s="155"/>
    </row>
    <row r="259" spans="4:9" ht="12.75">
      <c r="D259" s="155"/>
      <c r="F259" s="155"/>
      <c r="G259" s="155"/>
      <c r="H259" s="155"/>
      <c r="I259" s="155"/>
    </row>
    <row r="260" spans="4:9" ht="12.75">
      <c r="D260" s="155"/>
      <c r="F260" s="155"/>
      <c r="G260" s="155"/>
      <c r="H260" s="155"/>
      <c r="I260" s="155"/>
    </row>
    <row r="261" spans="4:9" ht="12.75">
      <c r="D261" s="155"/>
      <c r="F261" s="155"/>
      <c r="G261" s="155"/>
      <c r="H261" s="155"/>
      <c r="I261" s="155"/>
    </row>
    <row r="262" spans="4:9" ht="12.75">
      <c r="D262" s="155"/>
      <c r="F262" s="155"/>
      <c r="G262" s="155"/>
      <c r="H262" s="155"/>
      <c r="I262" s="155"/>
    </row>
    <row r="263" spans="4:9" ht="12.75">
      <c r="D263" s="155"/>
      <c r="F263" s="155"/>
      <c r="G263" s="155"/>
      <c r="H263" s="155"/>
      <c r="I263" s="155"/>
    </row>
    <row r="264" spans="4:9" ht="12.75">
      <c r="D264" s="155"/>
      <c r="F264" s="155"/>
      <c r="G264" s="155"/>
      <c r="H264" s="155"/>
      <c r="I264" s="155"/>
    </row>
    <row r="265" spans="4:9" ht="12.75">
      <c r="D265" s="155"/>
      <c r="F265" s="155"/>
      <c r="G265" s="155"/>
      <c r="H265" s="155"/>
      <c r="I265" s="155"/>
    </row>
    <row r="266" spans="4:9" ht="12.75">
      <c r="D266" s="155"/>
      <c r="F266" s="155"/>
      <c r="G266" s="155"/>
      <c r="H266" s="155"/>
      <c r="I266" s="155"/>
    </row>
    <row r="267" spans="4:9" ht="12.75">
      <c r="D267" s="155"/>
      <c r="F267" s="155"/>
      <c r="G267" s="155"/>
      <c r="H267" s="155"/>
      <c r="I267" s="155"/>
    </row>
    <row r="268" spans="4:9" ht="12.75">
      <c r="D268" s="155"/>
      <c r="F268" s="155"/>
      <c r="G268" s="155"/>
      <c r="H268" s="155"/>
      <c r="I268" s="155"/>
    </row>
    <row r="269" spans="4:9" ht="12.75">
      <c r="D269" s="155"/>
      <c r="F269" s="155"/>
      <c r="G269" s="155"/>
      <c r="H269" s="155"/>
      <c r="I269" s="155"/>
    </row>
    <row r="270" spans="4:9" ht="12.75">
      <c r="D270" s="155"/>
      <c r="F270" s="155"/>
      <c r="G270" s="155"/>
      <c r="H270" s="155"/>
      <c r="I270" s="155"/>
    </row>
    <row r="271" spans="4:9" ht="12.75">
      <c r="D271" s="155"/>
      <c r="F271" s="155"/>
      <c r="G271" s="155"/>
      <c r="H271" s="155"/>
      <c r="I271" s="155"/>
    </row>
    <row r="272" spans="4:9" ht="12.75">
      <c r="D272" s="155"/>
      <c r="F272" s="155"/>
      <c r="G272" s="155"/>
      <c r="H272" s="155"/>
      <c r="I272" s="155"/>
    </row>
    <row r="273" spans="4:9" ht="12.75">
      <c r="D273" s="155"/>
      <c r="F273" s="155"/>
      <c r="G273" s="155"/>
      <c r="H273" s="155"/>
      <c r="I273" s="155"/>
    </row>
    <row r="274" spans="4:9" ht="12.75">
      <c r="D274" s="155"/>
      <c r="F274" s="155"/>
      <c r="G274" s="155"/>
      <c r="H274" s="155"/>
      <c r="I274" s="155"/>
    </row>
    <row r="275" spans="4:9" ht="12.75">
      <c r="D275" s="155"/>
      <c r="F275" s="155"/>
      <c r="G275" s="155"/>
      <c r="H275" s="155"/>
      <c r="I275" s="155"/>
    </row>
    <row r="276" spans="4:9" ht="12.75">
      <c r="D276" s="155"/>
      <c r="F276" s="155"/>
      <c r="G276" s="155"/>
      <c r="H276" s="155"/>
      <c r="I276" s="155"/>
    </row>
    <row r="277" spans="4:9" ht="12.75">
      <c r="D277" s="155"/>
      <c r="F277" s="155"/>
      <c r="G277" s="155"/>
      <c r="H277" s="155"/>
      <c r="I277" s="155"/>
    </row>
    <row r="278" spans="4:9" ht="12.75">
      <c r="D278" s="155"/>
      <c r="F278" s="155"/>
      <c r="G278" s="155"/>
      <c r="H278" s="155"/>
      <c r="I278" s="155"/>
    </row>
    <row r="279" spans="4:9" ht="12.75">
      <c r="D279" s="155"/>
      <c r="F279" s="155"/>
      <c r="G279" s="155"/>
      <c r="H279" s="155"/>
      <c r="I279" s="155"/>
    </row>
    <row r="280" spans="4:9" ht="12.75">
      <c r="D280" s="155"/>
      <c r="F280" s="155"/>
      <c r="G280" s="155"/>
      <c r="H280" s="155"/>
      <c r="I280" s="155"/>
    </row>
    <row r="281" spans="4:9" ht="12.75">
      <c r="D281" s="155"/>
      <c r="F281" s="155"/>
      <c r="G281" s="155"/>
      <c r="H281" s="155"/>
      <c r="I281" s="155"/>
    </row>
    <row r="282" spans="4:9" ht="12.75">
      <c r="D282" s="155"/>
      <c r="F282" s="155"/>
      <c r="G282" s="155"/>
      <c r="H282" s="155"/>
      <c r="I282" s="155"/>
    </row>
    <row r="283" spans="4:9" ht="12.75">
      <c r="D283" s="155"/>
      <c r="F283" s="155"/>
      <c r="G283" s="155"/>
      <c r="H283" s="155"/>
      <c r="I283" s="155"/>
    </row>
    <row r="284" spans="4:9" ht="12.75">
      <c r="D284" s="155"/>
      <c r="F284" s="155"/>
      <c r="G284" s="155"/>
      <c r="H284" s="155"/>
      <c r="I284" s="155"/>
    </row>
    <row r="285" spans="4:9" ht="12.75">
      <c r="D285" s="155"/>
      <c r="F285" s="155"/>
      <c r="G285" s="155"/>
      <c r="H285" s="155"/>
      <c r="I285" s="155"/>
    </row>
    <row r="286" spans="4:9" ht="12.75">
      <c r="D286" s="155"/>
      <c r="F286" s="155"/>
      <c r="G286" s="155"/>
      <c r="H286" s="155"/>
      <c r="I286" s="155"/>
    </row>
    <row r="287" spans="4:9" ht="12.75">
      <c r="D287" s="155"/>
      <c r="F287" s="155"/>
      <c r="G287" s="155"/>
      <c r="H287" s="155"/>
      <c r="I287" s="155"/>
    </row>
    <row r="288" spans="4:9" ht="12.75">
      <c r="D288" s="155"/>
      <c r="F288" s="155"/>
      <c r="G288" s="155"/>
      <c r="H288" s="155"/>
      <c r="I288" s="155"/>
    </row>
    <row r="289" spans="4:9" ht="12.75">
      <c r="D289" s="155"/>
      <c r="F289" s="155"/>
      <c r="G289" s="155"/>
      <c r="H289" s="155"/>
      <c r="I289" s="155"/>
    </row>
    <row r="290" spans="4:9" ht="12.75">
      <c r="D290" s="155"/>
      <c r="F290" s="155"/>
      <c r="G290" s="155"/>
      <c r="H290" s="155"/>
      <c r="I290" s="155"/>
    </row>
    <row r="291" spans="4:9" ht="12.75">
      <c r="D291" s="155"/>
      <c r="F291" s="155"/>
      <c r="G291" s="155"/>
      <c r="H291" s="155"/>
      <c r="I291" s="155"/>
    </row>
    <row r="292" spans="4:9" ht="12.75">
      <c r="D292" s="155"/>
      <c r="F292" s="155"/>
      <c r="G292" s="155"/>
      <c r="H292" s="155"/>
      <c r="I292" s="155"/>
    </row>
    <row r="293" spans="4:9" ht="12.75">
      <c r="D293" s="155"/>
      <c r="F293" s="155"/>
      <c r="G293" s="155"/>
      <c r="H293" s="155"/>
      <c r="I293" s="155"/>
    </row>
    <row r="294" spans="4:9" ht="12.75">
      <c r="D294" s="155"/>
      <c r="F294" s="155"/>
      <c r="G294" s="155"/>
      <c r="H294" s="155"/>
      <c r="I294" s="155"/>
    </row>
    <row r="295" spans="4:9" ht="12.75">
      <c r="D295" s="155"/>
      <c r="F295" s="155"/>
      <c r="G295" s="155"/>
      <c r="H295" s="155"/>
      <c r="I295" s="155"/>
    </row>
    <row r="296" spans="4:9" ht="12.75">
      <c r="D296" s="155"/>
      <c r="F296" s="155"/>
      <c r="G296" s="155"/>
      <c r="H296" s="155"/>
      <c r="I296" s="155"/>
    </row>
    <row r="297" spans="4:9" ht="12.75">
      <c r="D297" s="155"/>
      <c r="F297" s="155"/>
      <c r="G297" s="155"/>
      <c r="H297" s="155"/>
      <c r="I297" s="155"/>
    </row>
    <row r="298" spans="4:9" ht="12.75">
      <c r="D298" s="155"/>
      <c r="F298" s="155"/>
      <c r="G298" s="155"/>
      <c r="H298" s="155"/>
      <c r="I298" s="155"/>
    </row>
    <row r="299" spans="4:9" ht="12.75">
      <c r="D299" s="155"/>
      <c r="F299" s="155"/>
      <c r="G299" s="155"/>
      <c r="H299" s="155"/>
      <c r="I299" s="155"/>
    </row>
    <row r="300" spans="4:9" ht="12.75">
      <c r="D300" s="155"/>
      <c r="F300" s="155"/>
      <c r="G300" s="155"/>
      <c r="H300" s="155"/>
      <c r="I300" s="155"/>
    </row>
    <row r="301" spans="4:9" ht="12.75">
      <c r="D301" s="155"/>
      <c r="F301" s="155"/>
      <c r="G301" s="155"/>
      <c r="H301" s="155"/>
      <c r="I301" s="155"/>
    </row>
    <row r="302" spans="4:9" ht="12.75">
      <c r="D302" s="155"/>
      <c r="F302" s="155"/>
      <c r="G302" s="155"/>
      <c r="H302" s="155"/>
      <c r="I302" s="155"/>
    </row>
    <row r="303" spans="4:9" ht="12.75">
      <c r="D303" s="155"/>
      <c r="F303" s="155"/>
      <c r="G303" s="155"/>
      <c r="H303" s="155"/>
      <c r="I303" s="155"/>
    </row>
    <row r="304" spans="4:9" ht="12.75">
      <c r="D304" s="155"/>
      <c r="F304" s="155"/>
      <c r="G304" s="155"/>
      <c r="H304" s="155"/>
      <c r="I304" s="155"/>
    </row>
    <row r="305" spans="4:9" ht="12.75">
      <c r="D305" s="155"/>
      <c r="F305" s="155"/>
      <c r="G305" s="155"/>
      <c r="H305" s="155"/>
      <c r="I305" s="155"/>
    </row>
    <row r="306" spans="4:9" ht="12.75">
      <c r="D306" s="155"/>
      <c r="F306" s="155"/>
      <c r="G306" s="155"/>
      <c r="H306" s="155"/>
      <c r="I306" s="155"/>
    </row>
    <row r="307" spans="4:9" ht="12.75">
      <c r="D307" s="155"/>
      <c r="F307" s="155"/>
      <c r="G307" s="155"/>
      <c r="H307" s="155"/>
      <c r="I307" s="155"/>
    </row>
    <row r="308" spans="4:9" ht="12.75">
      <c r="D308" s="155"/>
      <c r="F308" s="155"/>
      <c r="G308" s="155"/>
      <c r="H308" s="155"/>
      <c r="I308" s="155"/>
    </row>
    <row r="309" spans="4:9" ht="12.75">
      <c r="D309" s="155"/>
      <c r="F309" s="155"/>
      <c r="G309" s="155"/>
      <c r="H309" s="155"/>
      <c r="I309" s="155"/>
    </row>
    <row r="310" spans="4:9" ht="12.75">
      <c r="D310" s="155"/>
      <c r="F310" s="155"/>
      <c r="G310" s="155"/>
      <c r="H310" s="155"/>
      <c r="I310" s="155"/>
    </row>
    <row r="311" spans="4:9" ht="12.75">
      <c r="D311" s="155"/>
      <c r="F311" s="155"/>
      <c r="G311" s="155"/>
      <c r="H311" s="155"/>
      <c r="I311" s="155"/>
    </row>
    <row r="312" spans="4:9" ht="12.75">
      <c r="D312" s="155"/>
      <c r="F312" s="155"/>
      <c r="G312" s="155"/>
      <c r="H312" s="155"/>
      <c r="I312" s="155"/>
    </row>
    <row r="313" spans="4:9" ht="12.75">
      <c r="D313" s="155"/>
      <c r="F313" s="155"/>
      <c r="G313" s="155"/>
      <c r="H313" s="155"/>
      <c r="I313" s="155"/>
    </row>
    <row r="314" spans="4:9" ht="12.75">
      <c r="D314" s="155"/>
      <c r="F314" s="155"/>
      <c r="G314" s="155"/>
      <c r="H314" s="155"/>
      <c r="I314" s="155"/>
    </row>
    <row r="315" spans="4:9" ht="12.75">
      <c r="D315" s="155"/>
      <c r="F315" s="155"/>
      <c r="G315" s="155"/>
      <c r="H315" s="155"/>
      <c r="I315" s="155"/>
    </row>
    <row r="316" spans="4:9" ht="12.75">
      <c r="D316" s="155"/>
      <c r="F316" s="155"/>
      <c r="G316" s="155"/>
      <c r="H316" s="155"/>
      <c r="I316" s="155"/>
    </row>
    <row r="317" spans="4:9" ht="12.75">
      <c r="D317" s="155"/>
      <c r="F317" s="155"/>
      <c r="G317" s="155"/>
      <c r="H317" s="155"/>
      <c r="I317" s="155"/>
    </row>
    <row r="318" spans="4:9" ht="12.75">
      <c r="D318" s="155"/>
      <c r="F318" s="155"/>
      <c r="G318" s="155"/>
      <c r="H318" s="155"/>
      <c r="I318" s="155"/>
    </row>
    <row r="319" spans="4:9" ht="12.75">
      <c r="D319" s="155"/>
      <c r="F319" s="155"/>
      <c r="G319" s="155"/>
      <c r="H319" s="155"/>
      <c r="I319" s="155"/>
    </row>
    <row r="320" spans="4:9" ht="12.75">
      <c r="D320" s="155"/>
      <c r="F320" s="155"/>
      <c r="G320" s="155"/>
      <c r="H320" s="155"/>
      <c r="I320" s="155"/>
    </row>
    <row r="321" spans="4:9" ht="12.75">
      <c r="D321" s="155"/>
      <c r="F321" s="155"/>
      <c r="G321" s="155"/>
      <c r="H321" s="155"/>
      <c r="I321" s="155"/>
    </row>
    <row r="322" spans="4:9" ht="12.75">
      <c r="D322" s="155"/>
      <c r="F322" s="155"/>
      <c r="G322" s="155"/>
      <c r="H322" s="155"/>
      <c r="I322" s="155"/>
    </row>
    <row r="323" spans="4:9" ht="12.75">
      <c r="D323" s="155"/>
      <c r="F323" s="155"/>
      <c r="G323" s="155"/>
      <c r="H323" s="155"/>
      <c r="I323" s="155"/>
    </row>
    <row r="324" spans="4:9" ht="12.75">
      <c r="D324" s="155"/>
      <c r="F324" s="155"/>
      <c r="G324" s="155"/>
      <c r="H324" s="155"/>
      <c r="I324" s="155"/>
    </row>
    <row r="325" spans="4:9" ht="12.75">
      <c r="D325" s="155"/>
      <c r="F325" s="155"/>
      <c r="G325" s="155"/>
      <c r="H325" s="155"/>
      <c r="I325" s="155"/>
    </row>
    <row r="326" spans="4:9" ht="12.75">
      <c r="D326" s="155"/>
      <c r="F326" s="155"/>
      <c r="G326" s="155"/>
      <c r="H326" s="155"/>
      <c r="I326" s="155"/>
    </row>
    <row r="327" spans="4:9" ht="12.75">
      <c r="D327" s="155"/>
      <c r="F327" s="155"/>
      <c r="G327" s="155"/>
      <c r="H327" s="155"/>
      <c r="I327" s="155"/>
    </row>
    <row r="328" spans="4:9" ht="12.75">
      <c r="D328" s="155"/>
      <c r="F328" s="155"/>
      <c r="G328" s="155"/>
      <c r="H328" s="155"/>
      <c r="I328" s="155"/>
    </row>
    <row r="329" spans="4:9" ht="12.75">
      <c r="D329" s="155"/>
      <c r="F329" s="155"/>
      <c r="G329" s="155"/>
      <c r="H329" s="155"/>
      <c r="I329" s="155"/>
    </row>
    <row r="330" spans="4:9" ht="12.75">
      <c r="D330" s="155"/>
      <c r="F330" s="155"/>
      <c r="G330" s="155"/>
      <c r="H330" s="155"/>
      <c r="I330" s="155"/>
    </row>
    <row r="331" spans="4:9" ht="12.75">
      <c r="D331" s="155"/>
      <c r="F331" s="155"/>
      <c r="G331" s="155"/>
      <c r="H331" s="155"/>
      <c r="I331" s="155"/>
    </row>
    <row r="332" spans="4:9" ht="12.75">
      <c r="D332" s="155"/>
      <c r="F332" s="155"/>
      <c r="G332" s="155"/>
      <c r="H332" s="155"/>
      <c r="I332" s="155"/>
    </row>
    <row r="333" spans="4:9" ht="12.75">
      <c r="D333" s="155"/>
      <c r="F333" s="155"/>
      <c r="G333" s="155"/>
      <c r="H333" s="155"/>
      <c r="I333" s="155"/>
    </row>
    <row r="334" spans="4:9" ht="12.75">
      <c r="D334" s="155"/>
      <c r="F334" s="155"/>
      <c r="G334" s="155"/>
      <c r="H334" s="155"/>
      <c r="I334" s="155"/>
    </row>
    <row r="335" spans="4:9" ht="12.75">
      <c r="D335" s="155"/>
      <c r="F335" s="155"/>
      <c r="G335" s="155"/>
      <c r="H335" s="155"/>
      <c r="I335" s="155"/>
    </row>
    <row r="336" spans="4:9" ht="12.75">
      <c r="D336" s="155"/>
      <c r="F336" s="155"/>
      <c r="G336" s="155"/>
      <c r="H336" s="155"/>
      <c r="I336" s="155"/>
    </row>
    <row r="337" spans="4:9" ht="12.75">
      <c r="D337" s="155"/>
      <c r="F337" s="155"/>
      <c r="G337" s="155"/>
      <c r="H337" s="155"/>
      <c r="I337" s="155"/>
    </row>
    <row r="338" spans="4:9" ht="12.75">
      <c r="D338" s="155"/>
      <c r="F338" s="155"/>
      <c r="G338" s="155"/>
      <c r="H338" s="155"/>
      <c r="I338" s="155"/>
    </row>
    <row r="339" spans="4:9" ht="12.75">
      <c r="D339" s="155"/>
      <c r="F339" s="155"/>
      <c r="G339" s="155"/>
      <c r="H339" s="155"/>
      <c r="I339" s="155"/>
    </row>
    <row r="340" spans="4:9" ht="12.75">
      <c r="D340" s="155"/>
      <c r="F340" s="155"/>
      <c r="G340" s="155"/>
      <c r="H340" s="155"/>
      <c r="I340" s="155"/>
    </row>
    <row r="341" spans="4:9" ht="12.75">
      <c r="D341" s="155"/>
      <c r="F341" s="155"/>
      <c r="G341" s="155"/>
      <c r="H341" s="155"/>
      <c r="I341" s="155"/>
    </row>
    <row r="342" spans="4:9" ht="12.75">
      <c r="D342" s="155"/>
      <c r="F342" s="155"/>
      <c r="G342" s="155"/>
      <c r="H342" s="155"/>
      <c r="I342" s="155"/>
    </row>
    <row r="343" spans="4:9" ht="12.75">
      <c r="D343" s="155"/>
      <c r="F343" s="155"/>
      <c r="G343" s="155"/>
      <c r="H343" s="155"/>
      <c r="I343" s="155"/>
    </row>
    <row r="344" spans="4:9" ht="12.75">
      <c r="D344" s="155"/>
      <c r="F344" s="155"/>
      <c r="G344" s="155"/>
      <c r="H344" s="155"/>
      <c r="I344" s="155"/>
    </row>
    <row r="345" spans="4:9" ht="12.75">
      <c r="D345" s="155"/>
      <c r="F345" s="155"/>
      <c r="G345" s="155"/>
      <c r="H345" s="155"/>
      <c r="I345" s="155"/>
    </row>
    <row r="346" spans="4:9" ht="12.75">
      <c r="D346" s="155"/>
      <c r="F346" s="155"/>
      <c r="G346" s="155"/>
      <c r="H346" s="155"/>
      <c r="I346" s="155"/>
    </row>
    <row r="347" spans="4:9" ht="12.75">
      <c r="D347" s="155"/>
      <c r="F347" s="155"/>
      <c r="G347" s="155"/>
      <c r="H347" s="155"/>
      <c r="I347" s="155"/>
    </row>
    <row r="348" spans="4:9" ht="12.75">
      <c r="D348" s="155"/>
      <c r="F348" s="155"/>
      <c r="G348" s="155"/>
      <c r="H348" s="155"/>
      <c r="I348" s="155"/>
    </row>
    <row r="349" spans="4:9" ht="12.75">
      <c r="D349" s="155"/>
      <c r="F349" s="155"/>
      <c r="G349" s="155"/>
      <c r="H349" s="155"/>
      <c r="I349" s="155"/>
    </row>
    <row r="350" spans="4:9" ht="12.75">
      <c r="D350" s="155"/>
      <c r="F350" s="155"/>
      <c r="G350" s="155"/>
      <c r="H350" s="155"/>
      <c r="I350" s="155"/>
    </row>
    <row r="351" spans="4:9" ht="12.75">
      <c r="D351" s="155"/>
      <c r="F351" s="155"/>
      <c r="G351" s="155"/>
      <c r="H351" s="155"/>
      <c r="I351" s="155"/>
    </row>
    <row r="352" spans="4:9" ht="12.75">
      <c r="D352" s="155"/>
      <c r="F352" s="155"/>
      <c r="G352" s="155"/>
      <c r="H352" s="155"/>
      <c r="I352" s="155"/>
    </row>
    <row r="353" spans="4:9" ht="12.75">
      <c r="D353" s="155"/>
      <c r="F353" s="155"/>
      <c r="G353" s="155"/>
      <c r="H353" s="155"/>
      <c r="I353" s="155"/>
    </row>
    <row r="354" spans="4:9" ht="12.75">
      <c r="D354" s="155"/>
      <c r="F354" s="155"/>
      <c r="G354" s="155"/>
      <c r="H354" s="155"/>
      <c r="I354" s="155"/>
    </row>
    <row r="355" spans="4:9" ht="12.75">
      <c r="D355" s="155"/>
      <c r="F355" s="155"/>
      <c r="G355" s="155"/>
      <c r="H355" s="155"/>
      <c r="I355" s="155"/>
    </row>
    <row r="356" spans="4:9" ht="12.75">
      <c r="D356" s="155"/>
      <c r="F356" s="155"/>
      <c r="G356" s="155"/>
      <c r="H356" s="155"/>
      <c r="I356" s="155"/>
    </row>
    <row r="357" spans="4:9" ht="12.75">
      <c r="D357" s="155"/>
      <c r="F357" s="155"/>
      <c r="G357" s="155"/>
      <c r="H357" s="155"/>
      <c r="I357" s="155"/>
    </row>
    <row r="358" spans="4:9" ht="12.75">
      <c r="D358" s="155"/>
      <c r="F358" s="155"/>
      <c r="G358" s="155"/>
      <c r="H358" s="155"/>
      <c r="I358" s="155"/>
    </row>
    <row r="359" spans="4:9" ht="12.75">
      <c r="D359" s="155"/>
      <c r="F359" s="155"/>
      <c r="G359" s="155"/>
      <c r="H359" s="155"/>
      <c r="I359" s="155"/>
    </row>
    <row r="360" spans="4:9" ht="12.75">
      <c r="D360" s="155"/>
      <c r="F360" s="155"/>
      <c r="G360" s="155"/>
      <c r="H360" s="155"/>
      <c r="I360" s="155"/>
    </row>
    <row r="361" spans="4:9" ht="12.75">
      <c r="D361" s="155"/>
      <c r="F361" s="155"/>
      <c r="G361" s="155"/>
      <c r="H361" s="155"/>
      <c r="I361" s="155"/>
    </row>
    <row r="362" spans="4:9" ht="12.75">
      <c r="D362" s="155"/>
      <c r="F362" s="155"/>
      <c r="G362" s="155"/>
      <c r="H362" s="155"/>
      <c r="I362" s="155"/>
    </row>
    <row r="363" spans="4:9" ht="12.75">
      <c r="D363" s="155"/>
      <c r="F363" s="155"/>
      <c r="G363" s="155"/>
      <c r="H363" s="155"/>
      <c r="I363" s="155"/>
    </row>
    <row r="364" spans="4:9" ht="12.75">
      <c r="D364" s="155"/>
      <c r="F364" s="155"/>
      <c r="G364" s="155"/>
      <c r="H364" s="155"/>
      <c r="I364" s="155"/>
    </row>
    <row r="365" spans="4:9" ht="12.75">
      <c r="D365" s="155"/>
      <c r="F365" s="155"/>
      <c r="G365" s="155"/>
      <c r="H365" s="155"/>
      <c r="I365" s="155"/>
    </row>
    <row r="366" spans="4:9" ht="12.75">
      <c r="D366" s="155"/>
      <c r="F366" s="155"/>
      <c r="G366" s="155"/>
      <c r="H366" s="155"/>
      <c r="I366" s="155"/>
    </row>
    <row r="367" spans="4:9" ht="12.75">
      <c r="D367" s="155"/>
      <c r="F367" s="155"/>
      <c r="G367" s="155"/>
      <c r="H367" s="155"/>
      <c r="I367" s="155"/>
    </row>
    <row r="368" spans="4:9" ht="12.75">
      <c r="D368" s="155"/>
      <c r="F368" s="155"/>
      <c r="G368" s="155"/>
      <c r="H368" s="155"/>
      <c r="I368" s="155"/>
    </row>
    <row r="369" spans="4:9" ht="12.75">
      <c r="D369" s="155"/>
      <c r="F369" s="155"/>
      <c r="G369" s="155"/>
      <c r="H369" s="155"/>
      <c r="I369" s="155"/>
    </row>
    <row r="370" spans="4:9" ht="12.75">
      <c r="D370" s="155"/>
      <c r="F370" s="155"/>
      <c r="G370" s="155"/>
      <c r="H370" s="155"/>
      <c r="I370" s="155"/>
    </row>
    <row r="371" spans="4:9" ht="12.75">
      <c r="D371" s="155"/>
      <c r="F371" s="155"/>
      <c r="G371" s="155"/>
      <c r="H371" s="155"/>
      <c r="I371" s="155"/>
    </row>
    <row r="372" spans="4:9" ht="12.75">
      <c r="D372" s="155"/>
      <c r="F372" s="155"/>
      <c r="G372" s="155"/>
      <c r="H372" s="155"/>
      <c r="I372" s="155"/>
    </row>
    <row r="373" spans="4:9" ht="12.75">
      <c r="D373" s="155"/>
      <c r="F373" s="155"/>
      <c r="G373" s="155"/>
      <c r="H373" s="155"/>
      <c r="I373" s="155"/>
    </row>
    <row r="374" spans="4:9" ht="12.75">
      <c r="D374" s="155"/>
      <c r="F374" s="155"/>
      <c r="G374" s="155"/>
      <c r="H374" s="155"/>
      <c r="I374" s="155"/>
    </row>
    <row r="375" spans="4:9" ht="12.75">
      <c r="D375" s="155"/>
      <c r="F375" s="155"/>
      <c r="G375" s="155"/>
      <c r="H375" s="155"/>
      <c r="I375" s="155"/>
    </row>
    <row r="376" spans="4:9" ht="12.75">
      <c r="D376" s="155"/>
      <c r="F376" s="155"/>
      <c r="G376" s="155"/>
      <c r="H376" s="155"/>
      <c r="I376" s="155"/>
    </row>
    <row r="377" spans="4:9" ht="12.75">
      <c r="D377" s="155"/>
      <c r="F377" s="155"/>
      <c r="G377" s="155"/>
      <c r="H377" s="155"/>
      <c r="I377" s="155"/>
    </row>
    <row r="378" spans="4:9" ht="12.75">
      <c r="D378" s="155"/>
      <c r="F378" s="155"/>
      <c r="G378" s="155"/>
      <c r="H378" s="155"/>
      <c r="I378" s="155"/>
    </row>
    <row r="379" spans="4:9" ht="12.75">
      <c r="D379" s="155"/>
      <c r="F379" s="155"/>
      <c r="G379" s="155"/>
      <c r="H379" s="155"/>
      <c r="I379" s="155"/>
    </row>
    <row r="380" spans="4:9" ht="12.75">
      <c r="D380" s="155"/>
      <c r="F380" s="155"/>
      <c r="G380" s="155"/>
      <c r="H380" s="155"/>
      <c r="I380" s="155"/>
    </row>
    <row r="381" spans="4:9" ht="12.75">
      <c r="D381" s="155"/>
      <c r="F381" s="155"/>
      <c r="G381" s="155"/>
      <c r="H381" s="155"/>
      <c r="I381" s="155"/>
    </row>
    <row r="382" spans="4:9" ht="12.75">
      <c r="D382" s="155"/>
      <c r="F382" s="155"/>
      <c r="G382" s="155"/>
      <c r="H382" s="155"/>
      <c r="I382" s="155"/>
    </row>
    <row r="383" spans="4:9" ht="12.75">
      <c r="D383" s="155"/>
      <c r="F383" s="155"/>
      <c r="G383" s="155"/>
      <c r="H383" s="155"/>
      <c r="I383" s="155"/>
    </row>
    <row r="384" spans="4:9" ht="12.75">
      <c r="D384" s="155"/>
      <c r="F384" s="155"/>
      <c r="G384" s="155"/>
      <c r="H384" s="155"/>
      <c r="I384" s="155"/>
    </row>
    <row r="385" spans="4:9" ht="12.75">
      <c r="D385" s="155"/>
      <c r="F385" s="155"/>
      <c r="G385" s="155"/>
      <c r="H385" s="155"/>
      <c r="I385" s="155"/>
    </row>
    <row r="386" spans="4:9" ht="12.75">
      <c r="D386" s="155"/>
      <c r="F386" s="155"/>
      <c r="G386" s="155"/>
      <c r="H386" s="155"/>
      <c r="I386" s="155"/>
    </row>
    <row r="387" spans="4:9" ht="12.75">
      <c r="D387" s="155"/>
      <c r="F387" s="155"/>
      <c r="G387" s="155"/>
      <c r="H387" s="155"/>
      <c r="I387" s="155"/>
    </row>
    <row r="388" spans="4:9" ht="12.75">
      <c r="D388" s="155"/>
      <c r="F388" s="155"/>
      <c r="G388" s="155"/>
      <c r="H388" s="155"/>
      <c r="I388" s="155"/>
    </row>
    <row r="389" spans="4:9" ht="12.75">
      <c r="D389" s="155"/>
      <c r="F389" s="155"/>
      <c r="G389" s="155"/>
      <c r="H389" s="155"/>
      <c r="I389" s="155"/>
    </row>
    <row r="390" spans="4:9" ht="12.75">
      <c r="D390" s="155"/>
      <c r="F390" s="155"/>
      <c r="G390" s="155"/>
      <c r="H390" s="155"/>
      <c r="I390" s="155"/>
    </row>
    <row r="391" spans="4:9" ht="12.75">
      <c r="D391" s="155"/>
      <c r="F391" s="155"/>
      <c r="G391" s="155"/>
      <c r="H391" s="155"/>
      <c r="I391" s="155"/>
    </row>
    <row r="392" spans="4:9" ht="12.75">
      <c r="D392" s="155"/>
      <c r="F392" s="155"/>
      <c r="G392" s="155"/>
      <c r="H392" s="155"/>
      <c r="I392" s="155"/>
    </row>
    <row r="393" spans="4:9" ht="12.75">
      <c r="D393" s="155"/>
      <c r="F393" s="155"/>
      <c r="G393" s="155"/>
      <c r="H393" s="155"/>
      <c r="I393" s="155"/>
    </row>
    <row r="394" spans="4:9" ht="12.75">
      <c r="D394" s="155"/>
      <c r="F394" s="155"/>
      <c r="G394" s="155"/>
      <c r="H394" s="155"/>
      <c r="I394" s="155"/>
    </row>
    <row r="395" spans="4:9" ht="12.75">
      <c r="D395" s="155"/>
      <c r="F395" s="155"/>
      <c r="G395" s="155"/>
      <c r="H395" s="155"/>
      <c r="I395" s="155"/>
    </row>
    <row r="396" spans="4:9" ht="12.75">
      <c r="D396" s="155"/>
      <c r="F396" s="155"/>
      <c r="G396" s="155"/>
      <c r="H396" s="155"/>
      <c r="I396" s="155"/>
    </row>
    <row r="397" spans="4:9" ht="12.75">
      <c r="D397" s="155"/>
      <c r="F397" s="155"/>
      <c r="G397" s="155"/>
      <c r="H397" s="155"/>
      <c r="I397" s="155"/>
    </row>
    <row r="398" spans="4:9" ht="12.75">
      <c r="D398" s="155"/>
      <c r="F398" s="155"/>
      <c r="G398" s="155"/>
      <c r="H398" s="155"/>
      <c r="I398" s="155"/>
    </row>
    <row r="399" spans="4:9" ht="12.75">
      <c r="D399" s="155"/>
      <c r="F399" s="155"/>
      <c r="G399" s="155"/>
      <c r="H399" s="155"/>
      <c r="I399" s="155"/>
    </row>
    <row r="400" spans="4:9" ht="12.75">
      <c r="D400" s="155"/>
      <c r="F400" s="155"/>
      <c r="G400" s="155"/>
      <c r="H400" s="155"/>
      <c r="I400" s="155"/>
    </row>
    <row r="401" spans="4:9" ht="12.75">
      <c r="D401" s="155"/>
      <c r="F401" s="155"/>
      <c r="G401" s="155"/>
      <c r="H401" s="155"/>
      <c r="I401" s="155"/>
    </row>
    <row r="402" spans="4:9" ht="12.75">
      <c r="D402" s="155"/>
      <c r="F402" s="155"/>
      <c r="G402" s="155"/>
      <c r="H402" s="155"/>
      <c r="I402" s="155"/>
    </row>
    <row r="403" spans="4:9" ht="12.75">
      <c r="D403" s="155"/>
      <c r="F403" s="155"/>
      <c r="G403" s="155"/>
      <c r="H403" s="155"/>
      <c r="I403" s="155"/>
    </row>
    <row r="404" spans="4:9" ht="12.75">
      <c r="D404" s="155"/>
      <c r="F404" s="155"/>
      <c r="G404" s="155"/>
      <c r="H404" s="155"/>
      <c r="I404" s="155"/>
    </row>
    <row r="405" spans="4:9" ht="12.75">
      <c r="D405" s="155"/>
      <c r="F405" s="155"/>
      <c r="G405" s="155"/>
      <c r="H405" s="155"/>
      <c r="I405" s="155"/>
    </row>
    <row r="406" spans="4:9" ht="12.75">
      <c r="D406" s="155"/>
      <c r="F406" s="155"/>
      <c r="G406" s="155"/>
      <c r="H406" s="155"/>
      <c r="I406" s="155"/>
    </row>
    <row r="407" spans="4:9" ht="12.75">
      <c r="D407" s="155"/>
      <c r="F407" s="155"/>
      <c r="G407" s="155"/>
      <c r="H407" s="155"/>
      <c r="I407" s="155"/>
    </row>
    <row r="408" spans="4:9" ht="12.75">
      <c r="D408" s="155"/>
      <c r="F408" s="155"/>
      <c r="G408" s="155"/>
      <c r="H408" s="155"/>
      <c r="I408" s="155"/>
    </row>
    <row r="409" spans="4:9" ht="12.75">
      <c r="D409" s="155"/>
      <c r="F409" s="155"/>
      <c r="G409" s="155"/>
      <c r="H409" s="155"/>
      <c r="I409" s="155"/>
    </row>
    <row r="410" spans="4:9" ht="12.75">
      <c r="D410" s="155"/>
      <c r="F410" s="155"/>
      <c r="G410" s="155"/>
      <c r="H410" s="155"/>
      <c r="I410" s="155"/>
    </row>
    <row r="411" spans="4:9" ht="12.75">
      <c r="D411" s="155"/>
      <c r="F411" s="155"/>
      <c r="G411" s="155"/>
      <c r="H411" s="155"/>
      <c r="I411" s="155"/>
    </row>
    <row r="412" spans="4:9" ht="12.75">
      <c r="D412" s="155"/>
      <c r="F412" s="155"/>
      <c r="G412" s="155"/>
      <c r="H412" s="155"/>
      <c r="I412" s="155"/>
    </row>
    <row r="413" spans="4:9" ht="12.75">
      <c r="D413" s="155"/>
      <c r="F413" s="155"/>
      <c r="G413" s="155"/>
      <c r="H413" s="155"/>
      <c r="I413" s="155"/>
    </row>
    <row r="414" spans="4:9" ht="12.75">
      <c r="D414" s="155"/>
      <c r="F414" s="155"/>
      <c r="G414" s="155"/>
      <c r="H414" s="155"/>
      <c r="I414" s="155"/>
    </row>
    <row r="415" spans="4:9" ht="12.75">
      <c r="D415" s="155"/>
      <c r="F415" s="155"/>
      <c r="G415" s="155"/>
      <c r="H415" s="155"/>
      <c r="I415" s="155"/>
    </row>
    <row r="416" spans="4:9" ht="12.75">
      <c r="D416" s="155"/>
      <c r="F416" s="155"/>
      <c r="G416" s="155"/>
      <c r="H416" s="155"/>
      <c r="I416" s="155"/>
    </row>
    <row r="417" spans="4:9" ht="12.75">
      <c r="D417" s="155"/>
      <c r="F417" s="155"/>
      <c r="G417" s="155"/>
      <c r="H417" s="155"/>
      <c r="I417" s="155"/>
    </row>
    <row r="418" spans="4:9" ht="12.75">
      <c r="D418" s="155"/>
      <c r="F418" s="155"/>
      <c r="G418" s="155"/>
      <c r="H418" s="155"/>
      <c r="I418" s="155"/>
    </row>
    <row r="419" spans="4:9" ht="12.75">
      <c r="D419" s="155"/>
      <c r="F419" s="155"/>
      <c r="G419" s="155"/>
      <c r="H419" s="155"/>
      <c r="I419" s="155"/>
    </row>
    <row r="420" spans="4:9" ht="12.75">
      <c r="D420" s="155"/>
      <c r="F420" s="155"/>
      <c r="G420" s="155"/>
      <c r="H420" s="155"/>
      <c r="I420" s="155"/>
    </row>
    <row r="421" spans="4:9" ht="12.75">
      <c r="D421" s="155"/>
      <c r="F421" s="155"/>
      <c r="G421" s="155"/>
      <c r="H421" s="155"/>
      <c r="I421" s="155"/>
    </row>
    <row r="422" spans="4:9" ht="12.75">
      <c r="D422" s="155"/>
      <c r="F422" s="155"/>
      <c r="G422" s="155"/>
      <c r="H422" s="155"/>
      <c r="I422" s="155"/>
    </row>
    <row r="423" spans="4:9" ht="12.75">
      <c r="D423" s="155"/>
      <c r="F423" s="155"/>
      <c r="G423" s="155"/>
      <c r="H423" s="155"/>
      <c r="I423" s="155"/>
    </row>
    <row r="424" spans="4:9" ht="12.75">
      <c r="D424" s="155"/>
      <c r="F424" s="155"/>
      <c r="G424" s="155"/>
      <c r="H424" s="155"/>
      <c r="I424" s="155"/>
    </row>
    <row r="425" spans="4:9" ht="12.75">
      <c r="D425" s="155"/>
      <c r="F425" s="155"/>
      <c r="G425" s="155"/>
      <c r="H425" s="155"/>
      <c r="I425" s="155"/>
    </row>
    <row r="426" spans="4:9" ht="12.75">
      <c r="D426" s="155"/>
      <c r="F426" s="155"/>
      <c r="G426" s="155"/>
      <c r="H426" s="155"/>
      <c r="I426" s="155"/>
    </row>
    <row r="427" spans="4:9" ht="12.75">
      <c r="D427" s="155"/>
      <c r="F427" s="155"/>
      <c r="G427" s="155"/>
      <c r="H427" s="155"/>
      <c r="I427" s="155"/>
    </row>
    <row r="428" spans="4:9" ht="12.75">
      <c r="D428" s="155"/>
      <c r="F428" s="155"/>
      <c r="G428" s="155"/>
      <c r="H428" s="155"/>
      <c r="I428" s="155"/>
    </row>
    <row r="429" spans="4:9" ht="12.75">
      <c r="D429" s="155"/>
      <c r="F429" s="155"/>
      <c r="G429" s="155"/>
      <c r="H429" s="155"/>
      <c r="I429" s="155"/>
    </row>
    <row r="430" spans="4:9" ht="12.75">
      <c r="D430" s="155"/>
      <c r="F430" s="155"/>
      <c r="G430" s="155"/>
      <c r="H430" s="155"/>
      <c r="I430" s="155"/>
    </row>
    <row r="431" spans="4:9" ht="12.75">
      <c r="D431" s="155"/>
      <c r="F431" s="155"/>
      <c r="G431" s="155"/>
      <c r="H431" s="155"/>
      <c r="I431" s="155"/>
    </row>
    <row r="432" spans="4:9" ht="12.75">
      <c r="D432" s="155"/>
      <c r="F432" s="155"/>
      <c r="G432" s="155"/>
      <c r="H432" s="155"/>
      <c r="I432" s="155"/>
    </row>
    <row r="433" spans="4:9" ht="12.75">
      <c r="D433" s="155"/>
      <c r="F433" s="155"/>
      <c r="G433" s="155"/>
      <c r="H433" s="155"/>
      <c r="I433" s="155"/>
    </row>
    <row r="434" spans="4:9" ht="12.75">
      <c r="D434" s="155"/>
      <c r="F434" s="155"/>
      <c r="G434" s="155"/>
      <c r="H434" s="155"/>
      <c r="I434" s="155"/>
    </row>
    <row r="435" spans="4:9" ht="12.75">
      <c r="D435" s="155"/>
      <c r="F435" s="155"/>
      <c r="G435" s="155"/>
      <c r="H435" s="155"/>
      <c r="I435" s="155"/>
    </row>
    <row r="436" spans="4:9" ht="12.75">
      <c r="D436" s="155"/>
      <c r="F436" s="155"/>
      <c r="G436" s="155"/>
      <c r="H436" s="155"/>
      <c r="I436" s="155"/>
    </row>
    <row r="437" spans="4:9" ht="12.75">
      <c r="D437" s="155"/>
      <c r="F437" s="155"/>
      <c r="G437" s="155"/>
      <c r="H437" s="155"/>
      <c r="I437" s="155"/>
    </row>
    <row r="438" spans="4:9" ht="12.75">
      <c r="D438" s="155"/>
      <c r="F438" s="155"/>
      <c r="G438" s="155"/>
      <c r="H438" s="155"/>
      <c r="I438" s="155"/>
    </row>
    <row r="439" spans="4:9" ht="12.75">
      <c r="D439" s="155"/>
      <c r="F439" s="155"/>
      <c r="G439" s="155"/>
      <c r="H439" s="155"/>
      <c r="I439" s="155"/>
    </row>
    <row r="440" spans="4:9" ht="12.75">
      <c r="D440" s="155"/>
      <c r="F440" s="155"/>
      <c r="G440" s="155"/>
      <c r="H440" s="155"/>
      <c r="I440" s="155"/>
    </row>
    <row r="441" spans="4:9" ht="12.75">
      <c r="D441" s="155"/>
      <c r="F441" s="155"/>
      <c r="G441" s="155"/>
      <c r="H441" s="155"/>
      <c r="I441" s="155"/>
    </row>
    <row r="442" spans="4:9" ht="12.75">
      <c r="D442" s="155"/>
      <c r="F442" s="155"/>
      <c r="G442" s="155"/>
      <c r="H442" s="155"/>
      <c r="I442" s="155"/>
    </row>
    <row r="443" spans="4:9" ht="12.75">
      <c r="D443" s="155"/>
      <c r="F443" s="155"/>
      <c r="G443" s="155"/>
      <c r="H443" s="155"/>
      <c r="I443" s="155"/>
    </row>
    <row r="444" spans="4:9" ht="12.75">
      <c r="D444" s="155"/>
      <c r="F444" s="155"/>
      <c r="G444" s="155"/>
      <c r="H444" s="155"/>
      <c r="I444" s="155"/>
    </row>
    <row r="445" spans="4:9" ht="12.75">
      <c r="D445" s="155"/>
      <c r="F445" s="155"/>
      <c r="G445" s="155"/>
      <c r="H445" s="155"/>
      <c r="I445" s="155"/>
    </row>
    <row r="446" spans="4:9" ht="12.75">
      <c r="D446" s="155"/>
      <c r="F446" s="155"/>
      <c r="G446" s="155"/>
      <c r="H446" s="155"/>
      <c r="I446" s="155"/>
    </row>
    <row r="447" spans="4:9" ht="12.75">
      <c r="D447" s="155"/>
      <c r="F447" s="155"/>
      <c r="G447" s="155"/>
      <c r="H447" s="155"/>
      <c r="I447" s="155"/>
    </row>
    <row r="448" spans="4:9" ht="12.75">
      <c r="D448" s="155"/>
      <c r="F448" s="155"/>
      <c r="G448" s="155"/>
      <c r="H448" s="155"/>
      <c r="I448" s="155"/>
    </row>
    <row r="449" spans="4:9" ht="12.75">
      <c r="D449" s="155"/>
      <c r="F449" s="155"/>
      <c r="G449" s="155"/>
      <c r="H449" s="155"/>
      <c r="I449" s="155"/>
    </row>
    <row r="450" spans="4:9" ht="12.75">
      <c r="D450" s="155"/>
      <c r="F450" s="155"/>
      <c r="G450" s="155"/>
      <c r="H450" s="155"/>
      <c r="I450" s="155"/>
    </row>
    <row r="451" spans="4:9" ht="12.75">
      <c r="D451" s="155"/>
      <c r="F451" s="155"/>
      <c r="G451" s="155"/>
      <c r="H451" s="155"/>
      <c r="I451" s="155"/>
    </row>
    <row r="452" spans="4:9" ht="12.75">
      <c r="D452" s="155"/>
      <c r="F452" s="155"/>
      <c r="G452" s="155"/>
      <c r="H452" s="155"/>
      <c r="I452" s="155"/>
    </row>
    <row r="453" spans="4:9" ht="12.75">
      <c r="D453" s="155"/>
      <c r="F453" s="155"/>
      <c r="G453" s="155"/>
      <c r="H453" s="155"/>
      <c r="I453" s="155"/>
    </row>
    <row r="454" spans="4:9" ht="12.75">
      <c r="D454" s="155"/>
      <c r="F454" s="155"/>
      <c r="G454" s="155"/>
      <c r="H454" s="155"/>
      <c r="I454" s="155"/>
    </row>
    <row r="455" spans="4:9" ht="12.75">
      <c r="D455" s="155"/>
      <c r="F455" s="155"/>
      <c r="G455" s="155"/>
      <c r="H455" s="155"/>
      <c r="I455" s="155"/>
    </row>
    <row r="456" spans="4:9" ht="12.75">
      <c r="D456" s="155"/>
      <c r="F456" s="155"/>
      <c r="G456" s="155"/>
      <c r="H456" s="155"/>
      <c r="I456" s="155"/>
    </row>
    <row r="457" spans="4:9" ht="12.75">
      <c r="D457" s="155"/>
      <c r="F457" s="155"/>
      <c r="G457" s="155"/>
      <c r="H457" s="155"/>
      <c r="I457" s="155"/>
    </row>
    <row r="458" spans="4:9" ht="12.75">
      <c r="D458" s="155"/>
      <c r="F458" s="155"/>
      <c r="G458" s="155"/>
      <c r="H458" s="155"/>
      <c r="I458" s="155"/>
    </row>
    <row r="459" spans="4:9" ht="12.75">
      <c r="D459" s="155"/>
      <c r="F459" s="155"/>
      <c r="G459" s="155"/>
      <c r="H459" s="155"/>
      <c r="I459" s="155"/>
    </row>
    <row r="460" spans="4:9" ht="12.75">
      <c r="D460" s="155"/>
      <c r="F460" s="155"/>
      <c r="G460" s="155"/>
      <c r="H460" s="155"/>
      <c r="I460" s="155"/>
    </row>
    <row r="461" spans="4:9" ht="12.75">
      <c r="D461" s="155"/>
      <c r="F461" s="155"/>
      <c r="G461" s="155"/>
      <c r="H461" s="155"/>
      <c r="I461" s="155"/>
    </row>
    <row r="462" spans="4:9" ht="12.75">
      <c r="D462" s="155"/>
      <c r="F462" s="155"/>
      <c r="G462" s="155"/>
      <c r="H462" s="155"/>
      <c r="I462" s="155"/>
    </row>
    <row r="463" spans="4:9" ht="12.75">
      <c r="D463" s="155"/>
      <c r="F463" s="155"/>
      <c r="G463" s="155"/>
      <c r="H463" s="155"/>
      <c r="I463" s="155"/>
    </row>
    <row r="464" spans="4:9" ht="12.75">
      <c r="D464" s="155"/>
      <c r="F464" s="155"/>
      <c r="G464" s="155"/>
      <c r="H464" s="155"/>
      <c r="I464" s="155"/>
    </row>
    <row r="465" spans="4:9" ht="12.75">
      <c r="D465" s="155"/>
      <c r="F465" s="155"/>
      <c r="G465" s="155"/>
      <c r="H465" s="155"/>
      <c r="I465" s="155"/>
    </row>
    <row r="466" spans="4:9" ht="12.75">
      <c r="D466" s="155"/>
      <c r="F466" s="155"/>
      <c r="G466" s="155"/>
      <c r="H466" s="155"/>
      <c r="I466" s="155"/>
    </row>
    <row r="467" spans="4:9" ht="12.75">
      <c r="D467" s="155"/>
      <c r="F467" s="155"/>
      <c r="G467" s="155"/>
      <c r="H467" s="155"/>
      <c r="I467" s="155"/>
    </row>
    <row r="468" spans="4:9" ht="12.75">
      <c r="D468" s="155"/>
      <c r="F468" s="155"/>
      <c r="G468" s="155"/>
      <c r="H468" s="155"/>
      <c r="I468" s="155"/>
    </row>
    <row r="469" spans="4:9" ht="12.75">
      <c r="D469" s="155"/>
      <c r="F469" s="155"/>
      <c r="G469" s="155"/>
      <c r="H469" s="155"/>
      <c r="I469" s="155"/>
    </row>
    <row r="470" spans="4:9" ht="12.75">
      <c r="D470" s="155"/>
      <c r="F470" s="155"/>
      <c r="G470" s="155"/>
      <c r="H470" s="155"/>
      <c r="I470" s="155"/>
    </row>
    <row r="471" spans="4:9" ht="12.75">
      <c r="D471" s="155"/>
      <c r="F471" s="155"/>
      <c r="G471" s="155"/>
      <c r="H471" s="155"/>
      <c r="I471" s="155"/>
    </row>
    <row r="472" spans="4:9" ht="12.75">
      <c r="D472" s="155"/>
      <c r="F472" s="155"/>
      <c r="G472" s="155"/>
      <c r="H472" s="155"/>
      <c r="I472" s="155"/>
    </row>
    <row r="473" spans="4:9" ht="12.75">
      <c r="D473" s="155"/>
      <c r="F473" s="155"/>
      <c r="G473" s="155"/>
      <c r="H473" s="155"/>
      <c r="I473" s="155"/>
    </row>
    <row r="474" spans="4:9" ht="12.75">
      <c r="D474" s="155"/>
      <c r="F474" s="155"/>
      <c r="G474" s="155"/>
      <c r="H474" s="155"/>
      <c r="I474" s="155"/>
    </row>
    <row r="475" spans="4:9" ht="12.75">
      <c r="D475" s="155"/>
      <c r="F475" s="155"/>
      <c r="G475" s="155"/>
      <c r="H475" s="155"/>
      <c r="I475" s="155"/>
    </row>
    <row r="476" spans="4:9" ht="12.75">
      <c r="D476" s="155"/>
      <c r="F476" s="155"/>
      <c r="G476" s="155"/>
      <c r="H476" s="155"/>
      <c r="I476" s="155"/>
    </row>
    <row r="477" spans="4:9" ht="12.75">
      <c r="D477" s="155"/>
      <c r="F477" s="155"/>
      <c r="G477" s="155"/>
      <c r="H477" s="155"/>
      <c r="I477" s="155"/>
    </row>
    <row r="478" spans="4:9" ht="12.75">
      <c r="D478" s="155"/>
      <c r="F478" s="155"/>
      <c r="G478" s="155"/>
      <c r="H478" s="155"/>
      <c r="I478" s="155"/>
    </row>
    <row r="479" spans="4:9" ht="12.75">
      <c r="D479" s="155"/>
      <c r="F479" s="155"/>
      <c r="G479" s="155"/>
      <c r="H479" s="155"/>
      <c r="I479" s="155"/>
    </row>
    <row r="480" spans="4:9" ht="12.75">
      <c r="D480" s="155"/>
      <c r="F480" s="155"/>
      <c r="G480" s="155"/>
      <c r="H480" s="155"/>
      <c r="I480" s="155"/>
    </row>
    <row r="481" spans="4:9" ht="12.75">
      <c r="D481" s="155"/>
      <c r="F481" s="155"/>
      <c r="G481" s="155"/>
      <c r="H481" s="155"/>
      <c r="I481" s="155"/>
    </row>
    <row r="482" spans="4:9" ht="12.75">
      <c r="D482" s="155"/>
      <c r="F482" s="155"/>
      <c r="G482" s="155"/>
      <c r="H482" s="155"/>
      <c r="I482" s="155"/>
    </row>
    <row r="483" spans="4:9" ht="12.75">
      <c r="D483" s="155"/>
      <c r="F483" s="155"/>
      <c r="G483" s="155"/>
      <c r="H483" s="155"/>
      <c r="I483" s="155"/>
    </row>
    <row r="484" spans="4:9" ht="12.75">
      <c r="D484" s="155"/>
      <c r="F484" s="155"/>
      <c r="G484" s="155"/>
      <c r="H484" s="155"/>
      <c r="I484" s="155"/>
    </row>
    <row r="485" spans="4:9" ht="12.75">
      <c r="D485" s="155"/>
      <c r="F485" s="155"/>
      <c r="G485" s="155"/>
      <c r="H485" s="155"/>
      <c r="I485" s="155"/>
    </row>
    <row r="486" spans="4:9" ht="12.75">
      <c r="D486" s="155"/>
      <c r="F486" s="155"/>
      <c r="G486" s="155"/>
      <c r="H486" s="155"/>
      <c r="I486" s="155"/>
    </row>
    <row r="487" spans="4:9" ht="12.75">
      <c r="D487" s="155"/>
      <c r="F487" s="155"/>
      <c r="G487" s="155"/>
      <c r="H487" s="155"/>
      <c r="I487" s="155"/>
    </row>
    <row r="488" spans="4:9" ht="12.75">
      <c r="D488" s="155"/>
      <c r="F488" s="155"/>
      <c r="G488" s="155"/>
      <c r="H488" s="155"/>
      <c r="I488" s="155"/>
    </row>
    <row r="489" spans="4:9" ht="12.75">
      <c r="D489" s="155"/>
      <c r="F489" s="155"/>
      <c r="G489" s="155"/>
      <c r="H489" s="155"/>
      <c r="I489" s="155"/>
    </row>
    <row r="490" spans="4:9" ht="12.75">
      <c r="D490" s="155"/>
      <c r="F490" s="155"/>
      <c r="G490" s="155"/>
      <c r="H490" s="155"/>
      <c r="I490" s="155"/>
    </row>
    <row r="491" spans="4:9" ht="12.75">
      <c r="D491" s="155"/>
      <c r="F491" s="155"/>
      <c r="G491" s="155"/>
      <c r="H491" s="155"/>
      <c r="I491" s="155"/>
    </row>
    <row r="492" spans="4:9" ht="12.75">
      <c r="D492" s="155"/>
      <c r="F492" s="155"/>
      <c r="G492" s="155"/>
      <c r="H492" s="155"/>
      <c r="I492" s="155"/>
    </row>
    <row r="493" spans="4:9" ht="12.75">
      <c r="D493" s="155"/>
      <c r="F493" s="155"/>
      <c r="G493" s="155"/>
      <c r="H493" s="155"/>
      <c r="I493" s="155"/>
    </row>
    <row r="494" spans="4:9" ht="12.75">
      <c r="D494" s="155"/>
      <c r="F494" s="155"/>
      <c r="G494" s="155"/>
      <c r="H494" s="155"/>
      <c r="I494" s="155"/>
    </row>
    <row r="495" spans="4:9" ht="12.75">
      <c r="D495" s="155"/>
      <c r="F495" s="155"/>
      <c r="G495" s="155"/>
      <c r="H495" s="155"/>
      <c r="I495" s="155"/>
    </row>
    <row r="496" spans="4:9" ht="12.75">
      <c r="D496" s="155"/>
      <c r="F496" s="155"/>
      <c r="G496" s="155"/>
      <c r="H496" s="155"/>
      <c r="I496" s="155"/>
    </row>
    <row r="497" spans="4:9" ht="12.75">
      <c r="D497" s="155"/>
      <c r="F497" s="155"/>
      <c r="G497" s="155"/>
      <c r="H497" s="155"/>
      <c r="I497" s="155"/>
    </row>
    <row r="498" spans="4:9" ht="12.75">
      <c r="D498" s="155"/>
      <c r="F498" s="155"/>
      <c r="G498" s="155"/>
      <c r="H498" s="155"/>
      <c r="I498" s="155"/>
    </row>
    <row r="499" spans="4:9" ht="12.75">
      <c r="D499" s="155"/>
      <c r="F499" s="155"/>
      <c r="G499" s="155"/>
      <c r="H499" s="155"/>
      <c r="I499" s="155"/>
    </row>
    <row r="500" spans="4:9" ht="12.75">
      <c r="D500" s="155"/>
      <c r="F500" s="155"/>
      <c r="G500" s="155"/>
      <c r="H500" s="155"/>
      <c r="I500" s="155"/>
    </row>
    <row r="501" spans="4:9" ht="12.75">
      <c r="D501" s="155"/>
      <c r="F501" s="155"/>
      <c r="G501" s="155"/>
      <c r="H501" s="155"/>
      <c r="I501" s="155"/>
    </row>
    <row r="502" spans="4:9" ht="12.75">
      <c r="D502" s="155"/>
      <c r="F502" s="155"/>
      <c r="G502" s="155"/>
      <c r="H502" s="155"/>
      <c r="I502" s="155"/>
    </row>
    <row r="503" spans="4:9" ht="12.75">
      <c r="D503" s="155"/>
      <c r="F503" s="155"/>
      <c r="G503" s="155"/>
      <c r="H503" s="155"/>
      <c r="I503" s="155"/>
    </row>
    <row r="504" spans="4:9" ht="12.75">
      <c r="D504" s="155"/>
      <c r="F504" s="155"/>
      <c r="G504" s="155"/>
      <c r="H504" s="155"/>
      <c r="I504" s="155"/>
    </row>
    <row r="505" spans="4:9" ht="12.75">
      <c r="D505" s="155"/>
      <c r="F505" s="155"/>
      <c r="G505" s="155"/>
      <c r="H505" s="155"/>
      <c r="I505" s="155"/>
    </row>
    <row r="506" spans="4:9" ht="12.75">
      <c r="D506" s="155"/>
      <c r="F506" s="155"/>
      <c r="G506" s="155"/>
      <c r="H506" s="155"/>
      <c r="I506" s="155"/>
    </row>
    <row r="507" spans="4:9" ht="12.75">
      <c r="D507" s="155"/>
      <c r="F507" s="155"/>
      <c r="G507" s="155"/>
      <c r="H507" s="155"/>
      <c r="I507" s="155"/>
    </row>
    <row r="508" spans="4:9" ht="12.75">
      <c r="D508" s="155"/>
      <c r="F508" s="155"/>
      <c r="G508" s="155"/>
      <c r="H508" s="155"/>
      <c r="I508" s="155"/>
    </row>
    <row r="509" spans="4:9" ht="12.75">
      <c r="D509" s="155"/>
      <c r="F509" s="155"/>
      <c r="G509" s="155"/>
      <c r="H509" s="155"/>
      <c r="I509" s="155"/>
    </row>
    <row r="510" spans="4:9" ht="12.75">
      <c r="D510" s="155"/>
      <c r="F510" s="155"/>
      <c r="G510" s="155"/>
      <c r="H510" s="155"/>
      <c r="I510" s="155"/>
    </row>
    <row r="511" spans="4:9" ht="12.75">
      <c r="D511" s="155"/>
      <c r="F511" s="155"/>
      <c r="G511" s="155"/>
      <c r="H511" s="155"/>
      <c r="I511" s="155"/>
    </row>
    <row r="512" spans="4:9" ht="12.75">
      <c r="D512" s="155"/>
      <c r="F512" s="155"/>
      <c r="G512" s="155"/>
      <c r="H512" s="155"/>
      <c r="I512" s="155"/>
    </row>
    <row r="513" spans="4:9" ht="12.75">
      <c r="D513" s="155"/>
      <c r="F513" s="155"/>
      <c r="G513" s="155"/>
      <c r="H513" s="155"/>
      <c r="I513" s="155"/>
    </row>
    <row r="514" spans="4:9" ht="12.75">
      <c r="D514" s="155"/>
      <c r="F514" s="155"/>
      <c r="G514" s="155"/>
      <c r="H514" s="155"/>
      <c r="I514" s="155"/>
    </row>
    <row r="515" spans="4:9" ht="12.75">
      <c r="D515" s="155"/>
      <c r="F515" s="155"/>
      <c r="G515" s="155"/>
      <c r="H515" s="155"/>
      <c r="I515" s="155"/>
    </row>
    <row r="516" spans="4:9" ht="12.75">
      <c r="D516" s="155"/>
      <c r="F516" s="155"/>
      <c r="G516" s="155"/>
      <c r="H516" s="155"/>
      <c r="I516" s="155"/>
    </row>
    <row r="517" spans="4:9" ht="12.75">
      <c r="D517" s="155"/>
      <c r="F517" s="155"/>
      <c r="G517" s="155"/>
      <c r="H517" s="155"/>
      <c r="I517" s="155"/>
    </row>
    <row r="518" spans="4:9" ht="12.75">
      <c r="D518" s="155"/>
      <c r="F518" s="155"/>
      <c r="G518" s="155"/>
      <c r="H518" s="155"/>
      <c r="I518" s="155"/>
    </row>
    <row r="519" spans="4:9" ht="12.75">
      <c r="D519" s="155"/>
      <c r="F519" s="155"/>
      <c r="G519" s="155"/>
      <c r="H519" s="155"/>
      <c r="I519" s="155"/>
    </row>
    <row r="520" spans="4:9" ht="12.75">
      <c r="D520" s="155"/>
      <c r="F520" s="155"/>
      <c r="G520" s="155"/>
      <c r="H520" s="155"/>
      <c r="I520" s="155"/>
    </row>
    <row r="521" spans="4:9" ht="12.75">
      <c r="D521" s="155"/>
      <c r="F521" s="155"/>
      <c r="G521" s="155"/>
      <c r="H521" s="155"/>
      <c r="I521" s="155"/>
    </row>
    <row r="522" spans="4:9" ht="12.75">
      <c r="D522" s="155"/>
      <c r="F522" s="155"/>
      <c r="G522" s="155"/>
      <c r="H522" s="155"/>
      <c r="I522" s="155"/>
    </row>
    <row r="523" spans="4:9" ht="12.75">
      <c r="D523" s="155"/>
      <c r="F523" s="155"/>
      <c r="G523" s="155"/>
      <c r="H523" s="155"/>
      <c r="I523" s="155"/>
    </row>
    <row r="524" spans="4:9" ht="12.75">
      <c r="D524" s="155"/>
      <c r="F524" s="155"/>
      <c r="G524" s="155"/>
      <c r="H524" s="155"/>
      <c r="I524" s="155"/>
    </row>
    <row r="525" spans="4:9" ht="12.75">
      <c r="D525" s="155"/>
      <c r="F525" s="155"/>
      <c r="G525" s="155"/>
      <c r="H525" s="155"/>
      <c r="I525" s="155"/>
    </row>
    <row r="526" spans="4:9" ht="12.75">
      <c r="D526" s="155"/>
      <c r="F526" s="155"/>
      <c r="G526" s="155"/>
      <c r="H526" s="155"/>
      <c r="I526" s="155"/>
    </row>
    <row r="527" spans="4:9" ht="12.75">
      <c r="D527" s="155"/>
      <c r="F527" s="155"/>
      <c r="G527" s="155"/>
      <c r="H527" s="155"/>
      <c r="I527" s="155"/>
    </row>
    <row r="528" spans="4:9" ht="12.75">
      <c r="D528" s="155"/>
      <c r="F528" s="155"/>
      <c r="G528" s="155"/>
      <c r="H528" s="155"/>
      <c r="I528" s="155"/>
    </row>
    <row r="529" spans="4:9" ht="12.75">
      <c r="D529" s="155"/>
      <c r="F529" s="155"/>
      <c r="G529" s="155"/>
      <c r="H529" s="155"/>
      <c r="I529" s="155"/>
    </row>
    <row r="530" spans="4:9" ht="12.75">
      <c r="D530" s="155"/>
      <c r="F530" s="155"/>
      <c r="G530" s="155"/>
      <c r="H530" s="155"/>
      <c r="I530" s="155"/>
    </row>
    <row r="531" spans="4:9" ht="12.75">
      <c r="D531" s="155"/>
      <c r="F531" s="155"/>
      <c r="G531" s="155"/>
      <c r="H531" s="155"/>
      <c r="I531" s="155"/>
    </row>
    <row r="532" spans="4:9" ht="12.75">
      <c r="D532" s="155"/>
      <c r="F532" s="155"/>
      <c r="G532" s="155"/>
      <c r="H532" s="155"/>
      <c r="I532" s="155"/>
    </row>
    <row r="533" spans="4:9" ht="12.75">
      <c r="D533" s="155"/>
      <c r="F533" s="155"/>
      <c r="G533" s="155"/>
      <c r="H533" s="155"/>
      <c r="I533" s="155"/>
    </row>
    <row r="534" spans="4:9" ht="12.75">
      <c r="D534" s="155"/>
      <c r="F534" s="155"/>
      <c r="G534" s="155"/>
      <c r="H534" s="155"/>
      <c r="I534" s="155"/>
    </row>
    <row r="535" spans="4:9" ht="12.75">
      <c r="D535" s="155"/>
      <c r="F535" s="155"/>
      <c r="G535" s="155"/>
      <c r="H535" s="155"/>
      <c r="I535" s="155"/>
    </row>
    <row r="536" spans="4:9" ht="12.75">
      <c r="D536" s="155"/>
      <c r="F536" s="155"/>
      <c r="G536" s="155"/>
      <c r="H536" s="155"/>
      <c r="I536" s="155"/>
    </row>
    <row r="537" spans="4:9" ht="12.75">
      <c r="D537" s="155"/>
      <c r="F537" s="155"/>
      <c r="G537" s="155"/>
      <c r="H537" s="155"/>
      <c r="I537" s="155"/>
    </row>
    <row r="538" spans="4:9" ht="12.75">
      <c r="D538" s="155"/>
      <c r="F538" s="155"/>
      <c r="G538" s="155"/>
      <c r="H538" s="155"/>
      <c r="I538" s="155"/>
    </row>
    <row r="539" spans="4:9" ht="12.75">
      <c r="D539" s="155"/>
      <c r="F539" s="155"/>
      <c r="G539" s="155"/>
      <c r="H539" s="155"/>
      <c r="I539" s="155"/>
    </row>
    <row r="540" spans="4:9" ht="12.75">
      <c r="D540" s="155"/>
      <c r="F540" s="155"/>
      <c r="G540" s="155"/>
      <c r="H540" s="155"/>
      <c r="I540" s="155"/>
    </row>
    <row r="541" spans="4:9" ht="12.75">
      <c r="D541" s="155"/>
      <c r="F541" s="155"/>
      <c r="G541" s="155"/>
      <c r="H541" s="155"/>
      <c r="I541" s="155"/>
    </row>
    <row r="542" spans="4:9" ht="12.75">
      <c r="D542" s="155"/>
      <c r="F542" s="155"/>
      <c r="G542" s="155"/>
      <c r="H542" s="155"/>
      <c r="I542" s="155"/>
    </row>
    <row r="543" spans="4:9" ht="12.75">
      <c r="D543" s="155"/>
      <c r="F543" s="155"/>
      <c r="G543" s="155"/>
      <c r="H543" s="155"/>
      <c r="I543" s="155"/>
    </row>
    <row r="544" spans="4:9" ht="12.75">
      <c r="D544" s="155"/>
      <c r="F544" s="155"/>
      <c r="G544" s="155"/>
      <c r="H544" s="155"/>
      <c r="I544" s="155"/>
    </row>
    <row r="545" spans="4:9" ht="12.75">
      <c r="D545" s="155"/>
      <c r="F545" s="155"/>
      <c r="G545" s="155"/>
      <c r="H545" s="155"/>
      <c r="I545" s="155"/>
    </row>
    <row r="546" spans="4:9" ht="12.75">
      <c r="D546" s="155"/>
      <c r="F546" s="155"/>
      <c r="G546" s="155"/>
      <c r="H546" s="155"/>
      <c r="I546" s="155"/>
    </row>
    <row r="547" spans="4:9" ht="12.75">
      <c r="D547" s="155"/>
      <c r="F547" s="155"/>
      <c r="G547" s="155"/>
      <c r="H547" s="155"/>
      <c r="I547" s="155"/>
    </row>
    <row r="548" spans="4:9" ht="12.75">
      <c r="D548" s="155"/>
      <c r="F548" s="155"/>
      <c r="G548" s="155"/>
      <c r="H548" s="155"/>
      <c r="I548" s="155"/>
    </row>
    <row r="549" spans="4:9" ht="12.75">
      <c r="D549" s="155"/>
      <c r="F549" s="155"/>
      <c r="G549" s="155"/>
      <c r="H549" s="155"/>
      <c r="I549" s="155"/>
    </row>
    <row r="550" spans="4:9" ht="12.75">
      <c r="D550" s="155"/>
      <c r="F550" s="155"/>
      <c r="G550" s="155"/>
      <c r="H550" s="155"/>
      <c r="I550" s="155"/>
    </row>
    <row r="551" spans="4:9" ht="12.75">
      <c r="D551" s="155"/>
      <c r="F551" s="155"/>
      <c r="G551" s="155"/>
      <c r="H551" s="155"/>
      <c r="I551" s="155"/>
    </row>
    <row r="552" spans="4:9" ht="12.75">
      <c r="D552" s="155"/>
      <c r="F552" s="155"/>
      <c r="G552" s="155"/>
      <c r="H552" s="155"/>
      <c r="I552" s="155"/>
    </row>
    <row r="553" spans="4:9" ht="12.75">
      <c r="D553" s="155"/>
      <c r="F553" s="155"/>
      <c r="G553" s="155"/>
      <c r="H553" s="155"/>
      <c r="I553" s="155"/>
    </row>
    <row r="554" spans="4:9" ht="12.75">
      <c r="D554" s="155"/>
      <c r="F554" s="155"/>
      <c r="G554" s="155"/>
      <c r="H554" s="155"/>
      <c r="I554" s="155"/>
    </row>
    <row r="555" spans="4:9" ht="12.75">
      <c r="D555" s="155"/>
      <c r="F555" s="155"/>
      <c r="G555" s="155"/>
      <c r="H555" s="155"/>
      <c r="I555" s="155"/>
    </row>
    <row r="556" spans="4:9" ht="12.75">
      <c r="D556" s="155"/>
      <c r="F556" s="155"/>
      <c r="G556" s="155"/>
      <c r="H556" s="155"/>
      <c r="I556" s="155"/>
    </row>
    <row r="557" spans="4:9" ht="12.75">
      <c r="D557" s="155"/>
      <c r="F557" s="155"/>
      <c r="G557" s="155"/>
      <c r="H557" s="155"/>
      <c r="I557" s="155"/>
    </row>
    <row r="558" spans="4:9" ht="12.75">
      <c r="D558" s="155"/>
      <c r="F558" s="155"/>
      <c r="G558" s="155"/>
      <c r="H558" s="155"/>
      <c r="I558" s="155"/>
    </row>
    <row r="559" spans="4:9" ht="12.75">
      <c r="D559" s="155"/>
      <c r="F559" s="155"/>
      <c r="G559" s="155"/>
      <c r="H559" s="155"/>
      <c r="I559" s="155"/>
    </row>
    <row r="560" spans="4:9" ht="12.75">
      <c r="D560" s="155"/>
      <c r="F560" s="155"/>
      <c r="G560" s="155"/>
      <c r="H560" s="155"/>
      <c r="I560" s="155"/>
    </row>
    <row r="561" spans="4:9" ht="12.75">
      <c r="D561" s="155"/>
      <c r="F561" s="155"/>
      <c r="G561" s="155"/>
      <c r="H561" s="155"/>
      <c r="I561" s="155"/>
    </row>
    <row r="562" spans="4:9" ht="12.75">
      <c r="D562" s="155"/>
      <c r="F562" s="155"/>
      <c r="G562" s="155"/>
      <c r="H562" s="155"/>
      <c r="I562" s="155"/>
    </row>
    <row r="563" spans="4:9" ht="12.75">
      <c r="D563" s="155"/>
      <c r="F563" s="155"/>
      <c r="G563" s="155"/>
      <c r="H563" s="155"/>
      <c r="I563" s="155"/>
    </row>
    <row r="564" spans="4:9" ht="12.75">
      <c r="D564" s="155"/>
      <c r="F564" s="155"/>
      <c r="G564" s="155"/>
      <c r="H564" s="155"/>
      <c r="I564" s="155"/>
    </row>
    <row r="565" spans="4:9" ht="12.75">
      <c r="D565" s="155"/>
      <c r="F565" s="155"/>
      <c r="G565" s="155"/>
      <c r="H565" s="155"/>
      <c r="I565" s="155"/>
    </row>
    <row r="566" spans="4:9" ht="12.75">
      <c r="D566" s="155"/>
      <c r="F566" s="155"/>
      <c r="G566" s="155"/>
      <c r="H566" s="155"/>
      <c r="I566" s="155"/>
    </row>
    <row r="567" spans="4:9" ht="12.75">
      <c r="D567" s="155"/>
      <c r="F567" s="155"/>
      <c r="G567" s="155"/>
      <c r="H567" s="155"/>
      <c r="I567" s="155"/>
    </row>
    <row r="568" spans="4:9" ht="12.75">
      <c r="D568" s="155"/>
      <c r="F568" s="155"/>
      <c r="G568" s="155"/>
      <c r="H568" s="155"/>
      <c r="I568" s="155"/>
    </row>
    <row r="569" spans="4:9" ht="12.75">
      <c r="D569" s="155"/>
      <c r="F569" s="155"/>
      <c r="G569" s="155"/>
      <c r="H569" s="155"/>
      <c r="I569" s="155"/>
    </row>
    <row r="570" spans="4:9" ht="12.75">
      <c r="D570" s="155"/>
      <c r="F570" s="155"/>
      <c r="G570" s="155"/>
      <c r="H570" s="155"/>
      <c r="I570" s="155"/>
    </row>
    <row r="571" spans="4:9" ht="12.75">
      <c r="D571" s="155"/>
      <c r="F571" s="155"/>
      <c r="G571" s="155"/>
      <c r="H571" s="155"/>
      <c r="I571" s="155"/>
    </row>
    <row r="572" spans="4:9" ht="12.75">
      <c r="D572" s="155"/>
      <c r="F572" s="155"/>
      <c r="G572" s="155"/>
      <c r="H572" s="155"/>
      <c r="I572" s="155"/>
    </row>
    <row r="573" spans="4:9" ht="12.75">
      <c r="D573" s="155"/>
      <c r="F573" s="155"/>
      <c r="G573" s="155"/>
      <c r="H573" s="155"/>
      <c r="I573" s="155"/>
    </row>
    <row r="574" spans="4:9" ht="12.75">
      <c r="D574" s="155"/>
      <c r="F574" s="155"/>
      <c r="G574" s="155"/>
      <c r="H574" s="155"/>
      <c r="I574" s="155"/>
    </row>
    <row r="575" spans="4:9" ht="12.75">
      <c r="D575" s="155"/>
      <c r="F575" s="155"/>
      <c r="G575" s="155"/>
      <c r="H575" s="155"/>
      <c r="I575" s="155"/>
    </row>
    <row r="576" spans="4:9" ht="12.75">
      <c r="D576" s="155"/>
      <c r="F576" s="155"/>
      <c r="G576" s="155"/>
      <c r="H576" s="155"/>
      <c r="I576" s="155"/>
    </row>
    <row r="577" spans="4:9" ht="12.75">
      <c r="D577" s="155"/>
      <c r="F577" s="155"/>
      <c r="G577" s="155"/>
      <c r="H577" s="155"/>
      <c r="I577" s="155"/>
    </row>
    <row r="578" spans="4:9" ht="12.75">
      <c r="D578" s="155"/>
      <c r="F578" s="155"/>
      <c r="G578" s="155"/>
      <c r="H578" s="155"/>
      <c r="I578" s="155"/>
    </row>
    <row r="579" spans="4:9" ht="12.75">
      <c r="D579" s="155"/>
      <c r="F579" s="155"/>
      <c r="G579" s="155"/>
      <c r="H579" s="155"/>
      <c r="I579" s="155"/>
    </row>
    <row r="580" spans="4:9" ht="12.75">
      <c r="D580" s="155"/>
      <c r="F580" s="155"/>
      <c r="G580" s="155"/>
      <c r="H580" s="155"/>
      <c r="I580" s="155"/>
    </row>
    <row r="581" spans="4:9" ht="12.75">
      <c r="D581" s="155"/>
      <c r="F581" s="155"/>
      <c r="G581" s="155"/>
      <c r="H581" s="155"/>
      <c r="I581" s="155"/>
    </row>
    <row r="582" spans="4:9" ht="12.75">
      <c r="D582" s="155"/>
      <c r="F582" s="155"/>
      <c r="G582" s="155"/>
      <c r="H582" s="155"/>
      <c r="I582" s="155"/>
    </row>
    <row r="583" spans="4:9" ht="12.75">
      <c r="D583" s="155"/>
      <c r="F583" s="155"/>
      <c r="G583" s="155"/>
      <c r="H583" s="155"/>
      <c r="I583" s="155"/>
    </row>
    <row r="584" spans="4:9" ht="12.75">
      <c r="D584" s="155"/>
      <c r="F584" s="155"/>
      <c r="G584" s="155"/>
      <c r="H584" s="155"/>
      <c r="I584" s="155"/>
    </row>
    <row r="585" spans="4:9" ht="12.75">
      <c r="D585" s="155"/>
      <c r="F585" s="155"/>
      <c r="G585" s="155"/>
      <c r="H585" s="155"/>
      <c r="I585" s="155"/>
    </row>
    <row r="586" spans="4:9" ht="12.75">
      <c r="D586" s="155"/>
      <c r="F586" s="155"/>
      <c r="G586" s="155"/>
      <c r="H586" s="155"/>
      <c r="I586" s="155"/>
    </row>
    <row r="587" spans="4:9" ht="12.75">
      <c r="D587" s="155"/>
      <c r="F587" s="155"/>
      <c r="G587" s="155"/>
      <c r="H587" s="155"/>
      <c r="I587" s="155"/>
    </row>
    <row r="588" spans="4:9" ht="12.75">
      <c r="D588" s="155"/>
      <c r="F588" s="155"/>
      <c r="G588" s="155"/>
      <c r="H588" s="155"/>
      <c r="I588" s="155"/>
    </row>
    <row r="589" spans="4:9" ht="12.75">
      <c r="D589" s="155"/>
      <c r="F589" s="155"/>
      <c r="G589" s="155"/>
      <c r="H589" s="155"/>
      <c r="I589" s="155"/>
    </row>
    <row r="590" spans="4:9" ht="12.75">
      <c r="D590" s="155"/>
      <c r="F590" s="155"/>
      <c r="G590" s="155"/>
      <c r="H590" s="155"/>
      <c r="I590" s="155"/>
    </row>
    <row r="591" spans="4:9" ht="12.75">
      <c r="D591" s="155"/>
      <c r="F591" s="155"/>
      <c r="G591" s="155"/>
      <c r="H591" s="155"/>
      <c r="I591" s="155"/>
    </row>
    <row r="592" spans="4:9" ht="12.75">
      <c r="D592" s="155"/>
      <c r="F592" s="155"/>
      <c r="G592" s="155"/>
      <c r="H592" s="155"/>
      <c r="I592" s="155"/>
    </row>
    <row r="593" spans="4:9" ht="12.75">
      <c r="D593" s="155"/>
      <c r="F593" s="155"/>
      <c r="G593" s="155"/>
      <c r="H593" s="155"/>
      <c r="I593" s="155"/>
    </row>
    <row r="594" spans="4:9" ht="12.75">
      <c r="D594" s="155"/>
      <c r="F594" s="155"/>
      <c r="G594" s="155"/>
      <c r="H594" s="155"/>
      <c r="I594" s="155"/>
    </row>
    <row r="595" spans="4:9" ht="12.75">
      <c r="D595" s="155"/>
      <c r="F595" s="155"/>
      <c r="G595" s="155"/>
      <c r="H595" s="155"/>
      <c r="I595" s="155"/>
    </row>
    <row r="596" spans="4:9" ht="12.75">
      <c r="D596" s="155"/>
      <c r="F596" s="155"/>
      <c r="G596" s="155"/>
      <c r="H596" s="155"/>
      <c r="I596" s="155"/>
    </row>
    <row r="597" spans="4:9" ht="12.75">
      <c r="D597" s="155"/>
      <c r="F597" s="155"/>
      <c r="G597" s="155"/>
      <c r="H597" s="155"/>
      <c r="I597" s="155"/>
    </row>
    <row r="598" spans="4:9" ht="12.75">
      <c r="D598" s="155"/>
      <c r="F598" s="155"/>
      <c r="G598" s="155"/>
      <c r="H598" s="155"/>
      <c r="I598" s="155"/>
    </row>
    <row r="599" spans="4:9" ht="12.75">
      <c r="D599" s="155"/>
      <c r="F599" s="155"/>
      <c r="G599" s="155"/>
      <c r="H599" s="155"/>
      <c r="I599" s="155"/>
    </row>
    <row r="600" spans="4:9" ht="12.75">
      <c r="D600" s="155"/>
      <c r="F600" s="155"/>
      <c r="G600" s="155"/>
      <c r="H600" s="155"/>
      <c r="I600" s="155"/>
    </row>
    <row r="601" spans="4:9" ht="12.75">
      <c r="D601" s="155"/>
      <c r="F601" s="155"/>
      <c r="G601" s="155"/>
      <c r="H601" s="155"/>
      <c r="I601" s="155"/>
    </row>
    <row r="602" spans="4:9" ht="12.75">
      <c r="D602" s="155"/>
      <c r="F602" s="155"/>
      <c r="G602" s="155"/>
      <c r="H602" s="155"/>
      <c r="I602" s="155"/>
    </row>
    <row r="603" spans="4:9" ht="12.75">
      <c r="D603" s="155"/>
      <c r="F603" s="155"/>
      <c r="G603" s="155"/>
      <c r="H603" s="155"/>
      <c r="I603" s="155"/>
    </row>
    <row r="604" spans="4:9" ht="12.75">
      <c r="D604" s="155"/>
      <c r="F604" s="155"/>
      <c r="G604" s="155"/>
      <c r="H604" s="155"/>
      <c r="I604" s="155"/>
    </row>
    <row r="605" spans="4:9" ht="12.75">
      <c r="D605" s="155"/>
      <c r="F605" s="155"/>
      <c r="G605" s="155"/>
      <c r="H605" s="155"/>
      <c r="I605" s="155"/>
    </row>
    <row r="606" spans="4:9" ht="12.75">
      <c r="D606" s="155"/>
      <c r="F606" s="155"/>
      <c r="G606" s="155"/>
      <c r="H606" s="155"/>
      <c r="I606" s="155"/>
    </row>
    <row r="607" spans="4:9" ht="12.75">
      <c r="D607" s="155"/>
      <c r="F607" s="155"/>
      <c r="G607" s="155"/>
      <c r="H607" s="155"/>
      <c r="I607" s="155"/>
    </row>
    <row r="608" spans="4:9" ht="12.75">
      <c r="D608" s="155"/>
      <c r="F608" s="155"/>
      <c r="G608" s="155"/>
      <c r="H608" s="155"/>
      <c r="I608" s="155"/>
    </row>
    <row r="609" spans="4:9" ht="12.75">
      <c r="D609" s="155"/>
      <c r="F609" s="155"/>
      <c r="G609" s="155"/>
      <c r="H609" s="155"/>
      <c r="I609" s="155"/>
    </row>
    <row r="610" spans="4:9" ht="12.75">
      <c r="D610" s="155"/>
      <c r="F610" s="155"/>
      <c r="G610" s="155"/>
      <c r="H610" s="155"/>
      <c r="I610" s="155"/>
    </row>
    <row r="611" spans="4:9" ht="12.75">
      <c r="D611" s="155"/>
      <c r="F611" s="155"/>
      <c r="G611" s="155"/>
      <c r="H611" s="155"/>
      <c r="I611" s="155"/>
    </row>
    <row r="612" spans="4:9" ht="12.75">
      <c r="D612" s="155"/>
      <c r="F612" s="155"/>
      <c r="G612" s="155"/>
      <c r="H612" s="155"/>
      <c r="I612" s="155"/>
    </row>
    <row r="613" spans="4:9" ht="12.75">
      <c r="D613" s="155"/>
      <c r="F613" s="155"/>
      <c r="G613" s="155"/>
      <c r="H613" s="155"/>
      <c r="I613" s="155"/>
    </row>
    <row r="614" spans="4:9" ht="12.75">
      <c r="D614" s="155"/>
      <c r="F614" s="155"/>
      <c r="G614" s="155"/>
      <c r="H614" s="155"/>
      <c r="I614" s="155"/>
    </row>
    <row r="615" spans="4:9" ht="12.75">
      <c r="D615" s="155"/>
      <c r="F615" s="155"/>
      <c r="G615" s="155"/>
      <c r="H615" s="155"/>
      <c r="I615" s="155"/>
    </row>
    <row r="616" spans="4:9" ht="12.75">
      <c r="D616" s="155"/>
      <c r="F616" s="155"/>
      <c r="G616" s="155"/>
      <c r="H616" s="155"/>
      <c r="I616" s="155"/>
    </row>
    <row r="617" spans="4:9" ht="12.75">
      <c r="D617" s="155"/>
      <c r="F617" s="155"/>
      <c r="G617" s="155"/>
      <c r="H617" s="155"/>
      <c r="I617" s="155"/>
    </row>
    <row r="618" spans="4:9" ht="12.75">
      <c r="D618" s="155"/>
      <c r="F618" s="155"/>
      <c r="G618" s="155"/>
      <c r="H618" s="155"/>
      <c r="I618" s="155"/>
    </row>
    <row r="619" spans="4:9" ht="12.75">
      <c r="D619" s="155"/>
      <c r="F619" s="155"/>
      <c r="G619" s="155"/>
      <c r="H619" s="155"/>
      <c r="I619" s="155"/>
    </row>
    <row r="620" spans="4:9" ht="12.75">
      <c r="D620" s="155"/>
      <c r="F620" s="155"/>
      <c r="G620" s="155"/>
      <c r="H620" s="155"/>
      <c r="I620" s="155"/>
    </row>
    <row r="621" spans="4:9" ht="12.75">
      <c r="D621" s="155"/>
      <c r="F621" s="155"/>
      <c r="G621" s="155"/>
      <c r="H621" s="155"/>
      <c r="I621" s="155"/>
    </row>
    <row r="622" spans="4:9" ht="12.75">
      <c r="D622" s="155"/>
      <c r="F622" s="155"/>
      <c r="G622" s="155"/>
      <c r="H622" s="155"/>
      <c r="I622" s="155"/>
    </row>
    <row r="623" spans="4:9" ht="12.75">
      <c r="D623" s="155"/>
      <c r="F623" s="155"/>
      <c r="G623" s="155"/>
      <c r="H623" s="155"/>
      <c r="I623" s="155"/>
    </row>
    <row r="624" spans="4:9" ht="12.75">
      <c r="D624" s="155"/>
      <c r="F624" s="155"/>
      <c r="G624" s="155"/>
      <c r="H624" s="155"/>
      <c r="I624" s="155"/>
    </row>
    <row r="625" spans="4:9" ht="12.75">
      <c r="D625" s="155"/>
      <c r="F625" s="155"/>
      <c r="G625" s="155"/>
      <c r="H625" s="155"/>
      <c r="I625" s="155"/>
    </row>
    <row r="626" spans="4:9" ht="12.75">
      <c r="D626" s="155"/>
      <c r="F626" s="155"/>
      <c r="G626" s="155"/>
      <c r="H626" s="155"/>
      <c r="I626" s="155"/>
    </row>
    <row r="627" spans="4:9" ht="12.75">
      <c r="D627" s="155"/>
      <c r="F627" s="155"/>
      <c r="G627" s="155"/>
      <c r="H627" s="155"/>
      <c r="I627" s="155"/>
    </row>
    <row r="628" spans="4:9" ht="12.75">
      <c r="D628" s="155"/>
      <c r="F628" s="155"/>
      <c r="G628" s="155"/>
      <c r="H628" s="155"/>
      <c r="I628" s="155"/>
    </row>
    <row r="629" spans="4:9" ht="12.75">
      <c r="D629" s="155"/>
      <c r="F629" s="155"/>
      <c r="G629" s="155"/>
      <c r="H629" s="155"/>
      <c r="I629" s="155"/>
    </row>
    <row r="630" spans="4:9" ht="12.75">
      <c r="D630" s="155"/>
      <c r="F630" s="155"/>
      <c r="G630" s="155"/>
      <c r="H630" s="155"/>
      <c r="I630" s="155"/>
    </row>
    <row r="631" spans="4:9" ht="12.75">
      <c r="D631" s="155"/>
      <c r="F631" s="155"/>
      <c r="G631" s="155"/>
      <c r="H631" s="155"/>
      <c r="I631" s="155"/>
    </row>
    <row r="632" spans="4:9" ht="12.75">
      <c r="D632" s="155"/>
      <c r="F632" s="155"/>
      <c r="G632" s="155"/>
      <c r="H632" s="155"/>
      <c r="I632" s="155"/>
    </row>
    <row r="633" spans="4:9" ht="12.75">
      <c r="D633" s="155"/>
      <c r="F633" s="155"/>
      <c r="G633" s="155"/>
      <c r="H633" s="155"/>
      <c r="I633" s="155"/>
    </row>
    <row r="634" spans="4:9" ht="12.75">
      <c r="D634" s="155"/>
      <c r="F634" s="155"/>
      <c r="G634" s="155"/>
      <c r="H634" s="155"/>
      <c r="I634" s="155"/>
    </row>
    <row r="635" spans="4:9" ht="12.75">
      <c r="D635" s="155"/>
      <c r="F635" s="155"/>
      <c r="G635" s="155"/>
      <c r="H635" s="155"/>
      <c r="I635" s="155"/>
    </row>
    <row r="636" spans="4:9" ht="12.75">
      <c r="D636" s="155"/>
      <c r="F636" s="155"/>
      <c r="G636" s="155"/>
      <c r="H636" s="155"/>
      <c r="I636" s="155"/>
    </row>
    <row r="637" spans="4:9" ht="12.75">
      <c r="D637" s="155"/>
      <c r="F637" s="155"/>
      <c r="G637" s="155"/>
      <c r="H637" s="155"/>
      <c r="I637" s="155"/>
    </row>
    <row r="638" spans="4:9" ht="12.75">
      <c r="D638" s="155"/>
      <c r="F638" s="155"/>
      <c r="G638" s="155"/>
      <c r="H638" s="155"/>
      <c r="I638" s="155"/>
    </row>
    <row r="639" spans="4:9" ht="12.75">
      <c r="D639" s="155"/>
      <c r="F639" s="155"/>
      <c r="G639" s="155"/>
      <c r="H639" s="155"/>
      <c r="I639" s="155"/>
    </row>
    <row r="640" spans="4:9" ht="12.75">
      <c r="D640" s="155"/>
      <c r="F640" s="155"/>
      <c r="G640" s="155"/>
      <c r="H640" s="155"/>
      <c r="I640" s="155"/>
    </row>
    <row r="641" spans="4:9" ht="12.75">
      <c r="D641" s="155"/>
      <c r="F641" s="155"/>
      <c r="G641" s="155"/>
      <c r="H641" s="155"/>
      <c r="I641" s="155"/>
    </row>
    <row r="642" spans="4:9" ht="12.75">
      <c r="D642" s="155"/>
      <c r="F642" s="155"/>
      <c r="G642" s="155"/>
      <c r="H642" s="155"/>
      <c r="I642" s="155"/>
    </row>
    <row r="643" spans="4:9" ht="12.75">
      <c r="D643" s="155"/>
      <c r="F643" s="155"/>
      <c r="G643" s="155"/>
      <c r="H643" s="155"/>
      <c r="I643" s="155"/>
    </row>
    <row r="644" spans="4:9" ht="12.75">
      <c r="D644" s="155"/>
      <c r="F644" s="155"/>
      <c r="G644" s="155"/>
      <c r="H644" s="155"/>
      <c r="I644" s="155"/>
    </row>
    <row r="645" spans="4:9" ht="12.75">
      <c r="D645" s="155"/>
      <c r="F645" s="155"/>
      <c r="G645" s="155"/>
      <c r="H645" s="155"/>
      <c r="I645" s="155"/>
    </row>
    <row r="646" spans="4:9" ht="12.75">
      <c r="D646" s="155"/>
      <c r="F646" s="155"/>
      <c r="G646" s="155"/>
      <c r="H646" s="155"/>
      <c r="I646" s="155"/>
    </row>
    <row r="647" spans="4:9" ht="12.75">
      <c r="D647" s="155"/>
      <c r="F647" s="155"/>
      <c r="G647" s="155"/>
      <c r="H647" s="155"/>
      <c r="I647" s="155"/>
    </row>
    <row r="648" spans="4:9" ht="12.75">
      <c r="D648" s="155"/>
      <c r="F648" s="155"/>
      <c r="G648" s="155"/>
      <c r="H648" s="155"/>
      <c r="I648" s="155"/>
    </row>
    <row r="649" spans="4:9" ht="12.75">
      <c r="D649" s="155"/>
      <c r="F649" s="155"/>
      <c r="G649" s="155"/>
      <c r="H649" s="155"/>
      <c r="I649" s="155"/>
    </row>
    <row r="650" spans="4:9" ht="12.75">
      <c r="D650" s="155"/>
      <c r="F650" s="155"/>
      <c r="G650" s="155"/>
      <c r="H650" s="155"/>
      <c r="I650" s="155"/>
    </row>
    <row r="651" spans="4:9" ht="12.75">
      <c r="D651" s="155"/>
      <c r="F651" s="155"/>
      <c r="G651" s="155"/>
      <c r="H651" s="155"/>
      <c r="I651" s="155"/>
    </row>
    <row r="652" spans="4:9" ht="12.75">
      <c r="D652" s="155"/>
      <c r="F652" s="155"/>
      <c r="G652" s="155"/>
      <c r="H652" s="155"/>
      <c r="I652" s="155"/>
    </row>
    <row r="653" spans="4:9" ht="12.75">
      <c r="D653" s="155"/>
      <c r="F653" s="155"/>
      <c r="G653" s="155"/>
      <c r="H653" s="155"/>
      <c r="I653" s="155"/>
    </row>
    <row r="654" spans="4:9" ht="12.75">
      <c r="D654" s="155"/>
      <c r="F654" s="155"/>
      <c r="G654" s="155"/>
      <c r="H654" s="155"/>
      <c r="I654" s="155"/>
    </row>
    <row r="655" spans="4:9" ht="12.75">
      <c r="D655" s="155"/>
      <c r="F655" s="155"/>
      <c r="G655" s="155"/>
      <c r="H655" s="155"/>
      <c r="I655" s="155"/>
    </row>
    <row r="656" spans="4:9" ht="12.75">
      <c r="D656" s="155"/>
      <c r="F656" s="155"/>
      <c r="G656" s="155"/>
      <c r="H656" s="155"/>
      <c r="I656" s="155"/>
    </row>
    <row r="657" spans="4:9" ht="12.75">
      <c r="D657" s="155"/>
      <c r="F657" s="155"/>
      <c r="G657" s="155"/>
      <c r="H657" s="155"/>
      <c r="I657" s="155"/>
    </row>
    <row r="658" spans="4:9" ht="12.75">
      <c r="D658" s="155"/>
      <c r="F658" s="155"/>
      <c r="G658" s="155"/>
      <c r="H658" s="155"/>
      <c r="I658" s="155"/>
    </row>
    <row r="659" spans="4:9" ht="12.75">
      <c r="D659" s="155"/>
      <c r="F659" s="155"/>
      <c r="G659" s="155"/>
      <c r="H659" s="155"/>
      <c r="I659" s="155"/>
    </row>
    <row r="660" spans="4:9" ht="12.75">
      <c r="D660" s="155"/>
      <c r="F660" s="155"/>
      <c r="G660" s="155"/>
      <c r="H660" s="155"/>
      <c r="I660" s="155"/>
    </row>
    <row r="661" spans="4:9" ht="12.75">
      <c r="D661" s="155"/>
      <c r="F661" s="155"/>
      <c r="G661" s="155"/>
      <c r="H661" s="155"/>
      <c r="I661" s="155"/>
    </row>
    <row r="662" spans="4:9" ht="12.75">
      <c r="D662" s="155"/>
      <c r="F662" s="155"/>
      <c r="G662" s="155"/>
      <c r="H662" s="155"/>
      <c r="I662" s="155"/>
    </row>
    <row r="663" spans="4:9" ht="12.75">
      <c r="D663" s="155"/>
      <c r="F663" s="155"/>
      <c r="G663" s="155"/>
      <c r="H663" s="155"/>
      <c r="I663" s="155"/>
    </row>
    <row r="664" spans="4:9" ht="12.75">
      <c r="D664" s="155"/>
      <c r="F664" s="155"/>
      <c r="G664" s="155"/>
      <c r="H664" s="155"/>
      <c r="I664" s="155"/>
    </row>
    <row r="665" spans="4:9" ht="12.75">
      <c r="D665" s="155"/>
      <c r="F665" s="155"/>
      <c r="G665" s="155"/>
      <c r="H665" s="155"/>
      <c r="I665" s="155"/>
    </row>
    <row r="666" spans="4:9" ht="12.75">
      <c r="D666" s="155"/>
      <c r="F666" s="155"/>
      <c r="G666" s="155"/>
      <c r="H666" s="155"/>
      <c r="I666" s="155"/>
    </row>
    <row r="667" spans="4:9" ht="12.75">
      <c r="D667" s="155"/>
      <c r="F667" s="155"/>
      <c r="G667" s="155"/>
      <c r="H667" s="155"/>
      <c r="I667" s="155"/>
    </row>
    <row r="668" spans="4:9" ht="12.75">
      <c r="D668" s="155"/>
      <c r="F668" s="155"/>
      <c r="G668" s="155"/>
      <c r="H668" s="155"/>
      <c r="I668" s="155"/>
    </row>
    <row r="669" spans="4:9" ht="12.75">
      <c r="D669" s="155"/>
      <c r="F669" s="155"/>
      <c r="G669" s="155"/>
      <c r="H669" s="155"/>
      <c r="I669" s="155"/>
    </row>
    <row r="670" spans="4:9" ht="12.75">
      <c r="D670" s="155"/>
      <c r="F670" s="155"/>
      <c r="G670" s="155"/>
      <c r="H670" s="155"/>
      <c r="I670" s="155"/>
    </row>
    <row r="671" spans="4:9" ht="12.75">
      <c r="D671" s="155"/>
      <c r="F671" s="155"/>
      <c r="G671" s="155"/>
      <c r="H671" s="155"/>
      <c r="I671" s="155"/>
    </row>
    <row r="672" spans="4:9" ht="12.75">
      <c r="D672" s="155"/>
      <c r="F672" s="155"/>
      <c r="G672" s="155"/>
      <c r="H672" s="155"/>
      <c r="I672" s="155"/>
    </row>
    <row r="673" spans="4:9" ht="12.75">
      <c r="D673" s="155"/>
      <c r="F673" s="155"/>
      <c r="G673" s="155"/>
      <c r="H673" s="155"/>
      <c r="I673" s="155"/>
    </row>
    <row r="674" spans="4:9" ht="12.75">
      <c r="D674" s="155"/>
      <c r="F674" s="155"/>
      <c r="G674" s="155"/>
      <c r="H674" s="155"/>
      <c r="I674" s="155"/>
    </row>
    <row r="675" spans="4:9" ht="12.75">
      <c r="D675" s="155"/>
      <c r="F675" s="155"/>
      <c r="G675" s="155"/>
      <c r="H675" s="155"/>
      <c r="I675" s="155"/>
    </row>
    <row r="676" spans="4:9" ht="12.75">
      <c r="D676" s="155"/>
      <c r="F676" s="155"/>
      <c r="G676" s="155"/>
      <c r="H676" s="155"/>
      <c r="I676" s="155"/>
    </row>
    <row r="677" spans="4:9" ht="12.75">
      <c r="D677" s="155"/>
      <c r="F677" s="155"/>
      <c r="G677" s="155"/>
      <c r="H677" s="155"/>
      <c r="I677" s="155"/>
    </row>
    <row r="678" spans="4:9" ht="12.75">
      <c r="D678" s="155"/>
      <c r="F678" s="155"/>
      <c r="G678" s="155"/>
      <c r="H678" s="155"/>
      <c r="I678" s="155"/>
    </row>
    <row r="679" spans="4:9" ht="12.75">
      <c r="D679" s="155"/>
      <c r="F679" s="155"/>
      <c r="G679" s="155"/>
      <c r="H679" s="155"/>
      <c r="I679" s="155"/>
    </row>
    <row r="680" spans="4:9" ht="12.75">
      <c r="D680" s="155"/>
      <c r="F680" s="155"/>
      <c r="G680" s="155"/>
      <c r="H680" s="155"/>
      <c r="I680" s="155"/>
    </row>
    <row r="681" spans="4:9" ht="12.75">
      <c r="D681" s="155"/>
      <c r="F681" s="155"/>
      <c r="G681" s="155"/>
      <c r="H681" s="155"/>
      <c r="I681" s="155"/>
    </row>
    <row r="682" spans="4:9" ht="12.75">
      <c r="D682" s="155"/>
      <c r="F682" s="155"/>
      <c r="G682" s="155"/>
      <c r="H682" s="155"/>
      <c r="I682" s="155"/>
    </row>
    <row r="683" spans="4:9" ht="12.75">
      <c r="D683" s="155"/>
      <c r="F683" s="155"/>
      <c r="G683" s="155"/>
      <c r="H683" s="155"/>
      <c r="I683" s="155"/>
    </row>
    <row r="684" spans="4:9" ht="12.75">
      <c r="D684" s="155"/>
      <c r="F684" s="155"/>
      <c r="G684" s="155"/>
      <c r="H684" s="155"/>
      <c r="I684" s="155"/>
    </row>
    <row r="685" spans="4:9" ht="12.75">
      <c r="D685" s="155"/>
      <c r="F685" s="155"/>
      <c r="G685" s="155"/>
      <c r="H685" s="155"/>
      <c r="I685" s="155"/>
    </row>
    <row r="686" spans="4:9" ht="12.75">
      <c r="D686" s="155"/>
      <c r="F686" s="155"/>
      <c r="G686" s="155"/>
      <c r="H686" s="155"/>
      <c r="I686" s="155"/>
    </row>
    <row r="687" spans="4:9" ht="12.75">
      <c r="D687" s="155"/>
      <c r="F687" s="155"/>
      <c r="G687" s="155"/>
      <c r="H687" s="155"/>
      <c r="I687" s="155"/>
    </row>
    <row r="688" spans="4:9" ht="12.75">
      <c r="D688" s="155"/>
      <c r="F688" s="155"/>
      <c r="G688" s="155"/>
      <c r="H688" s="155"/>
      <c r="I688" s="155"/>
    </row>
    <row r="689" spans="4:9" ht="12.75">
      <c r="D689" s="155"/>
      <c r="F689" s="155"/>
      <c r="G689" s="155"/>
      <c r="H689" s="155"/>
      <c r="I689" s="155"/>
    </row>
    <row r="690" spans="4:9" ht="12.75">
      <c r="D690" s="155"/>
      <c r="F690" s="155"/>
      <c r="G690" s="155"/>
      <c r="H690" s="155"/>
      <c r="I690" s="155"/>
    </row>
    <row r="691" spans="4:9" ht="12.75">
      <c r="D691" s="155"/>
      <c r="F691" s="155"/>
      <c r="G691" s="155"/>
      <c r="H691" s="155"/>
      <c r="I691" s="155"/>
    </row>
    <row r="692" spans="4:9" ht="12.75">
      <c r="D692" s="155"/>
      <c r="F692" s="155"/>
      <c r="G692" s="155"/>
      <c r="H692" s="155"/>
      <c r="I692" s="155"/>
    </row>
    <row r="693" spans="4:9" ht="12.75">
      <c r="D693" s="155"/>
      <c r="F693" s="155"/>
      <c r="G693" s="155"/>
      <c r="H693" s="155"/>
      <c r="I693" s="155"/>
    </row>
    <row r="694" spans="4:9" ht="12.75">
      <c r="D694" s="155"/>
      <c r="F694" s="155"/>
      <c r="G694" s="155"/>
      <c r="H694" s="155"/>
      <c r="I694" s="155"/>
    </row>
    <row r="695" spans="4:9" ht="12.75">
      <c r="D695" s="155"/>
      <c r="F695" s="155"/>
      <c r="G695" s="155"/>
      <c r="H695" s="155"/>
      <c r="I695" s="155"/>
    </row>
    <row r="696" spans="4:9" ht="12.75">
      <c r="D696" s="155"/>
      <c r="F696" s="155"/>
      <c r="G696" s="155"/>
      <c r="H696" s="155"/>
      <c r="I696" s="155"/>
    </row>
    <row r="697" spans="4:9" ht="12.75">
      <c r="D697" s="155"/>
      <c r="F697" s="155"/>
      <c r="G697" s="155"/>
      <c r="H697" s="155"/>
      <c r="I697" s="155"/>
    </row>
    <row r="698" spans="4:9" ht="12.75">
      <c r="D698" s="155"/>
      <c r="F698" s="155"/>
      <c r="G698" s="155"/>
      <c r="H698" s="155"/>
      <c r="I698" s="155"/>
    </row>
    <row r="699" spans="4:9" ht="12.75">
      <c r="D699" s="155"/>
      <c r="F699" s="155"/>
      <c r="G699" s="155"/>
      <c r="H699" s="155"/>
      <c r="I699" s="155"/>
    </row>
    <row r="700" spans="4:9" ht="12.75">
      <c r="D700" s="155"/>
      <c r="F700" s="155"/>
      <c r="G700" s="155"/>
      <c r="H700" s="155"/>
      <c r="I700" s="155"/>
    </row>
    <row r="701" spans="4:9" ht="12.75">
      <c r="D701" s="155"/>
      <c r="F701" s="155"/>
      <c r="G701" s="155"/>
      <c r="H701" s="155"/>
      <c r="I701" s="155"/>
    </row>
    <row r="702" spans="4:9" ht="12.75">
      <c r="D702" s="155"/>
      <c r="F702" s="155"/>
      <c r="G702" s="155"/>
      <c r="H702" s="155"/>
      <c r="I702" s="155"/>
    </row>
    <row r="703" spans="4:9" ht="12.75">
      <c r="D703" s="155"/>
      <c r="F703" s="155"/>
      <c r="G703" s="155"/>
      <c r="H703" s="155"/>
      <c r="I703" s="155"/>
    </row>
    <row r="704" spans="4:9" ht="12.75">
      <c r="D704" s="155"/>
      <c r="F704" s="155"/>
      <c r="G704" s="155"/>
      <c r="H704" s="155"/>
      <c r="I704" s="155"/>
    </row>
    <row r="705" spans="4:9" ht="12.75">
      <c r="D705" s="155"/>
      <c r="F705" s="155"/>
      <c r="G705" s="155"/>
      <c r="H705" s="155"/>
      <c r="I705" s="155"/>
    </row>
    <row r="706" spans="4:9" ht="12.75">
      <c r="D706" s="155"/>
      <c r="F706" s="155"/>
      <c r="G706" s="155"/>
      <c r="H706" s="155"/>
      <c r="I706" s="155"/>
    </row>
    <row r="707" spans="4:9" ht="12.75">
      <c r="D707" s="155"/>
      <c r="F707" s="155"/>
      <c r="G707" s="155"/>
      <c r="H707" s="155"/>
      <c r="I707" s="155"/>
    </row>
    <row r="708" spans="4:9" ht="12.75">
      <c r="D708" s="155"/>
      <c r="F708" s="155"/>
      <c r="G708" s="155"/>
      <c r="H708" s="155"/>
      <c r="I708" s="155"/>
    </row>
    <row r="709" spans="4:9" ht="12.75">
      <c r="D709" s="155"/>
      <c r="F709" s="155"/>
      <c r="G709" s="155"/>
      <c r="H709" s="155"/>
      <c r="I709" s="155"/>
    </row>
    <row r="710" spans="4:9" ht="12.75">
      <c r="D710" s="155"/>
      <c r="F710" s="155"/>
      <c r="G710" s="155"/>
      <c r="H710" s="155"/>
      <c r="I710" s="155"/>
    </row>
    <row r="711" spans="4:9" ht="12.75">
      <c r="D711" s="155"/>
      <c r="F711" s="155"/>
      <c r="G711" s="155"/>
      <c r="H711" s="155"/>
      <c r="I711" s="155"/>
    </row>
    <row r="712" spans="4:9" ht="12.75">
      <c r="D712" s="155"/>
      <c r="F712" s="155"/>
      <c r="G712" s="155"/>
      <c r="H712" s="155"/>
      <c r="I712" s="155"/>
    </row>
    <row r="713" spans="4:9" ht="12.75">
      <c r="D713" s="155"/>
      <c r="F713" s="155"/>
      <c r="G713" s="155"/>
      <c r="H713" s="155"/>
      <c r="I713" s="155"/>
    </row>
    <row r="714" spans="4:9" ht="12.75">
      <c r="D714" s="155"/>
      <c r="F714" s="155"/>
      <c r="G714" s="155"/>
      <c r="H714" s="155"/>
      <c r="I714" s="155"/>
    </row>
    <row r="715" spans="4:9" ht="12.75">
      <c r="D715" s="155"/>
      <c r="F715" s="155"/>
      <c r="G715" s="155"/>
      <c r="H715" s="155"/>
      <c r="I715" s="155"/>
    </row>
    <row r="716" spans="4:9" ht="12.75">
      <c r="D716" s="155"/>
      <c r="F716" s="155"/>
      <c r="G716" s="155"/>
      <c r="H716" s="155"/>
      <c r="I716" s="155"/>
    </row>
    <row r="717" spans="4:9" ht="12.75">
      <c r="D717" s="155"/>
      <c r="F717" s="155"/>
      <c r="G717" s="155"/>
      <c r="H717" s="155"/>
      <c r="I717" s="155"/>
    </row>
    <row r="718" spans="4:9" ht="12.75">
      <c r="D718" s="155"/>
      <c r="F718" s="155"/>
      <c r="G718" s="155"/>
      <c r="H718" s="155"/>
      <c r="I718" s="155"/>
    </row>
    <row r="719" spans="4:9" ht="12.75">
      <c r="D719" s="155"/>
      <c r="F719" s="155"/>
      <c r="G719" s="155"/>
      <c r="H719" s="155"/>
      <c r="I719" s="155"/>
    </row>
    <row r="720" spans="4:9" ht="12.75">
      <c r="D720" s="155"/>
      <c r="F720" s="155"/>
      <c r="G720" s="155"/>
      <c r="H720" s="155"/>
      <c r="I720" s="155"/>
    </row>
    <row r="721" spans="4:9" ht="12.75">
      <c r="D721" s="155"/>
      <c r="F721" s="155"/>
      <c r="G721" s="155"/>
      <c r="H721" s="155"/>
      <c r="I721" s="155"/>
    </row>
    <row r="722" spans="4:9" ht="12.75">
      <c r="D722" s="155"/>
      <c r="F722" s="155"/>
      <c r="G722" s="155"/>
      <c r="H722" s="155"/>
      <c r="I722" s="155"/>
    </row>
    <row r="723" spans="4:9" ht="12.75">
      <c r="D723" s="155"/>
      <c r="F723" s="155"/>
      <c r="G723" s="155"/>
      <c r="H723" s="155"/>
      <c r="I723" s="155"/>
    </row>
    <row r="724" spans="4:9" ht="12.75">
      <c r="D724" s="155"/>
      <c r="F724" s="155"/>
      <c r="G724" s="155"/>
      <c r="H724" s="155"/>
      <c r="I724" s="155"/>
    </row>
    <row r="725" spans="4:9" ht="12.75">
      <c r="D725" s="155"/>
      <c r="F725" s="155"/>
      <c r="G725" s="155"/>
      <c r="H725" s="155"/>
      <c r="I725" s="155"/>
    </row>
    <row r="726" spans="4:9" ht="12.75">
      <c r="D726" s="155"/>
      <c r="F726" s="155"/>
      <c r="G726" s="155"/>
      <c r="H726" s="155"/>
      <c r="I726" s="155"/>
    </row>
    <row r="727" spans="4:9" ht="12.75">
      <c r="D727" s="155"/>
      <c r="F727" s="155"/>
      <c r="G727" s="155"/>
      <c r="H727" s="155"/>
      <c r="I727" s="155"/>
    </row>
    <row r="728" spans="4:9" ht="12.75">
      <c r="D728" s="155"/>
      <c r="F728" s="155"/>
      <c r="G728" s="155"/>
      <c r="H728" s="155"/>
      <c r="I728" s="155"/>
    </row>
    <row r="729" spans="4:9" ht="12.75">
      <c r="D729" s="155"/>
      <c r="F729" s="155"/>
      <c r="G729" s="155"/>
      <c r="H729" s="155"/>
      <c r="I729" s="155"/>
    </row>
    <row r="730" spans="4:9" ht="12.75">
      <c r="D730" s="155"/>
      <c r="F730" s="155"/>
      <c r="G730" s="155"/>
      <c r="H730" s="155"/>
      <c r="I730" s="155"/>
    </row>
    <row r="731" spans="4:9" ht="12.75">
      <c r="D731" s="155"/>
      <c r="F731" s="155"/>
      <c r="G731" s="155"/>
      <c r="H731" s="155"/>
      <c r="I731" s="155"/>
    </row>
    <row r="732" spans="4:9" ht="12.75">
      <c r="D732" s="155"/>
      <c r="F732" s="155"/>
      <c r="G732" s="155"/>
      <c r="H732" s="155"/>
      <c r="I732" s="155"/>
    </row>
    <row r="733" spans="4:9" ht="12.75">
      <c r="D733" s="155"/>
      <c r="F733" s="155"/>
      <c r="G733" s="155"/>
      <c r="H733" s="155"/>
      <c r="I733" s="155"/>
    </row>
    <row r="734" spans="4:9" ht="12.75">
      <c r="D734" s="155"/>
      <c r="F734" s="155"/>
      <c r="G734" s="155"/>
      <c r="H734" s="155"/>
      <c r="I734" s="155"/>
    </row>
    <row r="735" spans="4:9" ht="12.75">
      <c r="D735" s="155"/>
      <c r="F735" s="155"/>
      <c r="G735" s="155"/>
      <c r="H735" s="155"/>
      <c r="I735" s="155"/>
    </row>
    <row r="736" spans="4:9" ht="12.75">
      <c r="D736" s="155"/>
      <c r="F736" s="155"/>
      <c r="G736" s="155"/>
      <c r="H736" s="155"/>
      <c r="I736" s="155"/>
    </row>
    <row r="737" spans="4:9" ht="12.75">
      <c r="D737" s="155"/>
      <c r="F737" s="155"/>
      <c r="G737" s="155"/>
      <c r="H737" s="155"/>
      <c r="I737" s="155"/>
    </row>
    <row r="738" spans="4:9" ht="12.75">
      <c r="D738" s="155"/>
      <c r="F738" s="155"/>
      <c r="G738" s="155"/>
      <c r="H738" s="155"/>
      <c r="I738" s="155"/>
    </row>
    <row r="739" spans="4:9" ht="12.75">
      <c r="D739" s="155"/>
      <c r="F739" s="155"/>
      <c r="G739" s="155"/>
      <c r="H739" s="155"/>
      <c r="I739" s="155"/>
    </row>
    <row r="740" spans="4:9" ht="12.75">
      <c r="D740" s="155"/>
      <c r="F740" s="155"/>
      <c r="G740" s="155"/>
      <c r="H740" s="155"/>
      <c r="I740" s="155"/>
    </row>
    <row r="741" spans="4:9" ht="12.75">
      <c r="D741" s="155"/>
      <c r="F741" s="155"/>
      <c r="G741" s="155"/>
      <c r="H741" s="155"/>
      <c r="I741" s="155"/>
    </row>
    <row r="742" spans="4:9" ht="12.75">
      <c r="D742" s="155"/>
      <c r="F742" s="155"/>
      <c r="G742" s="155"/>
      <c r="H742" s="155"/>
      <c r="I742" s="155"/>
    </row>
    <row r="743" spans="4:9" ht="12.75">
      <c r="D743" s="155"/>
      <c r="F743" s="155"/>
      <c r="G743" s="155"/>
      <c r="H743" s="155"/>
      <c r="I743" s="155"/>
    </row>
    <row r="744" spans="4:9" ht="12.75">
      <c r="D744" s="155"/>
      <c r="F744" s="155"/>
      <c r="G744" s="155"/>
      <c r="H744" s="155"/>
      <c r="I744" s="155"/>
    </row>
    <row r="745" spans="4:9" ht="12.75">
      <c r="D745" s="155"/>
      <c r="F745" s="155"/>
      <c r="G745" s="155"/>
      <c r="H745" s="155"/>
      <c r="I745" s="155"/>
    </row>
    <row r="746" spans="4:9" ht="12.75">
      <c r="D746" s="155"/>
      <c r="F746" s="155"/>
      <c r="G746" s="155"/>
      <c r="H746" s="155"/>
      <c r="I746" s="155"/>
    </row>
    <row r="747" spans="4:9" ht="12.75">
      <c r="D747" s="155"/>
      <c r="F747" s="155"/>
      <c r="G747" s="155"/>
      <c r="H747" s="155"/>
      <c r="I747" s="155"/>
    </row>
    <row r="748" spans="4:9" ht="12.75">
      <c r="D748" s="155"/>
      <c r="F748" s="155"/>
      <c r="G748" s="155"/>
      <c r="H748" s="155"/>
      <c r="I748" s="155"/>
    </row>
    <row r="749" spans="4:9" ht="12.75">
      <c r="D749" s="155"/>
      <c r="F749" s="155"/>
      <c r="G749" s="155"/>
      <c r="H749" s="155"/>
      <c r="I749" s="155"/>
    </row>
    <row r="750" spans="4:9" ht="12.75">
      <c r="D750" s="155"/>
      <c r="F750" s="155"/>
      <c r="G750" s="155"/>
      <c r="H750" s="155"/>
      <c r="I750" s="155"/>
    </row>
    <row r="751" spans="4:9" ht="12.75">
      <c r="D751" s="155"/>
      <c r="F751" s="155"/>
      <c r="G751" s="155"/>
      <c r="H751" s="155"/>
      <c r="I751" s="155"/>
    </row>
    <row r="752" spans="4:9" ht="12.75">
      <c r="D752" s="155"/>
      <c r="F752" s="155"/>
      <c r="G752" s="155"/>
      <c r="H752" s="155"/>
      <c r="I752" s="155"/>
    </row>
    <row r="753" spans="4:9" ht="12.75">
      <c r="D753" s="155"/>
      <c r="F753" s="155"/>
      <c r="G753" s="155"/>
      <c r="H753" s="155"/>
      <c r="I753" s="155"/>
    </row>
    <row r="754" spans="4:9" ht="12.75">
      <c r="D754" s="155"/>
      <c r="F754" s="155"/>
      <c r="G754" s="155"/>
      <c r="H754" s="155"/>
      <c r="I754" s="155"/>
    </row>
    <row r="755" spans="4:9" ht="12.75">
      <c r="D755" s="155"/>
      <c r="F755" s="155"/>
      <c r="G755" s="155"/>
      <c r="H755" s="155"/>
      <c r="I755" s="155"/>
    </row>
    <row r="756" spans="4:9" ht="12.75">
      <c r="D756" s="155"/>
      <c r="F756" s="155"/>
      <c r="G756" s="155"/>
      <c r="H756" s="155"/>
      <c r="I756" s="155"/>
    </row>
    <row r="757" spans="4:9" ht="12.75">
      <c r="D757" s="155"/>
      <c r="F757" s="155"/>
      <c r="G757" s="155"/>
      <c r="H757" s="155"/>
      <c r="I757" s="155"/>
    </row>
    <row r="758" spans="4:9" ht="12.75">
      <c r="D758" s="155"/>
      <c r="F758" s="155"/>
      <c r="G758" s="155"/>
      <c r="H758" s="155"/>
      <c r="I758" s="155"/>
    </row>
    <row r="759" spans="4:9" ht="12.75">
      <c r="D759" s="155"/>
      <c r="F759" s="155"/>
      <c r="G759" s="155"/>
      <c r="H759" s="155"/>
      <c r="I759" s="155"/>
    </row>
    <row r="760" spans="4:9" ht="12.75">
      <c r="D760" s="155"/>
      <c r="F760" s="155"/>
      <c r="G760" s="155"/>
      <c r="H760" s="155"/>
      <c r="I760" s="155"/>
    </row>
    <row r="761" spans="4:9" ht="12.75">
      <c r="D761" s="155"/>
      <c r="F761" s="155"/>
      <c r="G761" s="155"/>
      <c r="H761" s="155"/>
      <c r="I761" s="155"/>
    </row>
    <row r="762" spans="4:9" ht="12.75">
      <c r="D762" s="155"/>
      <c r="F762" s="155"/>
      <c r="G762" s="155"/>
      <c r="H762" s="155"/>
      <c r="I762" s="155"/>
    </row>
    <row r="763" spans="4:9" ht="12.75">
      <c r="D763" s="155"/>
      <c r="F763" s="155"/>
      <c r="G763" s="155"/>
      <c r="H763" s="155"/>
      <c r="I763" s="155"/>
    </row>
    <row r="764" spans="4:9" ht="12.75">
      <c r="D764" s="155"/>
      <c r="F764" s="155"/>
      <c r="G764" s="155"/>
      <c r="H764" s="155"/>
      <c r="I764" s="155"/>
    </row>
    <row r="765" spans="4:9" ht="12.75">
      <c r="D765" s="155"/>
      <c r="F765" s="155"/>
      <c r="G765" s="155"/>
      <c r="H765" s="155"/>
      <c r="I765" s="155"/>
    </row>
    <row r="766" spans="4:9" ht="12.75">
      <c r="D766" s="155"/>
      <c r="F766" s="155"/>
      <c r="G766" s="155"/>
      <c r="H766" s="155"/>
      <c r="I766" s="155"/>
    </row>
    <row r="767" spans="4:9" ht="12.75">
      <c r="D767" s="155"/>
      <c r="F767" s="155"/>
      <c r="G767" s="155"/>
      <c r="H767" s="155"/>
      <c r="I767" s="155"/>
    </row>
    <row r="768" spans="4:9" ht="12.75">
      <c r="D768" s="155"/>
      <c r="F768" s="155"/>
      <c r="G768" s="155"/>
      <c r="H768" s="155"/>
      <c r="I768" s="155"/>
    </row>
    <row r="769" spans="4:9" ht="12.75">
      <c r="D769" s="155"/>
      <c r="F769" s="155"/>
      <c r="G769" s="155"/>
      <c r="H769" s="155"/>
      <c r="I769" s="155"/>
    </row>
    <row r="770" spans="4:9" ht="12.75">
      <c r="D770" s="155"/>
      <c r="F770" s="155"/>
      <c r="G770" s="155"/>
      <c r="H770" s="155"/>
      <c r="I770" s="155"/>
    </row>
    <row r="771" spans="4:9" ht="12.75">
      <c r="D771" s="155"/>
      <c r="F771" s="155"/>
      <c r="G771" s="155"/>
      <c r="H771" s="155"/>
      <c r="I771" s="155"/>
    </row>
    <row r="772" spans="4:9" ht="12.75">
      <c r="D772" s="155"/>
      <c r="F772" s="155"/>
      <c r="G772" s="155"/>
      <c r="H772" s="155"/>
      <c r="I772" s="155"/>
    </row>
    <row r="773" spans="4:9" ht="12.75">
      <c r="D773" s="155"/>
      <c r="F773" s="155"/>
      <c r="G773" s="155"/>
      <c r="H773" s="155"/>
      <c r="I773" s="155"/>
    </row>
    <row r="774" spans="4:9" ht="12.75">
      <c r="D774" s="155"/>
      <c r="F774" s="155"/>
      <c r="G774" s="155"/>
      <c r="H774" s="155"/>
      <c r="I774" s="155"/>
    </row>
    <row r="775" spans="4:9" ht="12.75">
      <c r="D775" s="155"/>
      <c r="F775" s="155"/>
      <c r="G775" s="155"/>
      <c r="H775" s="155"/>
      <c r="I775" s="155"/>
    </row>
    <row r="776" spans="4:9" ht="12.75">
      <c r="D776" s="155"/>
      <c r="F776" s="155"/>
      <c r="G776" s="155"/>
      <c r="H776" s="155"/>
      <c r="I776" s="155"/>
    </row>
    <row r="777" spans="4:9" ht="12.75">
      <c r="D777" s="155"/>
      <c r="F777" s="155"/>
      <c r="G777" s="155"/>
      <c r="H777" s="155"/>
      <c r="I777" s="155"/>
    </row>
    <row r="778" spans="4:9" ht="12.75">
      <c r="D778" s="155"/>
      <c r="F778" s="155"/>
      <c r="G778" s="155"/>
      <c r="H778" s="155"/>
      <c r="I778" s="155"/>
    </row>
    <row r="779" spans="4:9" ht="12.75">
      <c r="D779" s="155"/>
      <c r="F779" s="155"/>
      <c r="G779" s="155"/>
      <c r="H779" s="155"/>
      <c r="I779" s="155"/>
    </row>
    <row r="780" spans="4:9" ht="12.75">
      <c r="D780" s="155"/>
      <c r="F780" s="155"/>
      <c r="G780" s="155"/>
      <c r="H780" s="155"/>
      <c r="I780" s="155"/>
    </row>
    <row r="781" spans="4:9" ht="12.75">
      <c r="D781" s="155"/>
      <c r="F781" s="155"/>
      <c r="G781" s="155"/>
      <c r="H781" s="155"/>
      <c r="I781" s="155"/>
    </row>
    <row r="782" spans="4:9" ht="12.75">
      <c r="D782" s="155"/>
      <c r="F782" s="155"/>
      <c r="G782" s="155"/>
      <c r="H782" s="155"/>
      <c r="I782" s="155"/>
    </row>
    <row r="783" spans="4:9" ht="12.75">
      <c r="D783" s="155"/>
      <c r="F783" s="155"/>
      <c r="G783" s="155"/>
      <c r="H783" s="155"/>
      <c r="I783" s="155"/>
    </row>
    <row r="784" spans="4:9" ht="12.75">
      <c r="D784" s="155"/>
      <c r="F784" s="155"/>
      <c r="G784" s="155"/>
      <c r="H784" s="155"/>
      <c r="I784" s="155"/>
    </row>
    <row r="785" spans="4:9" ht="12.75">
      <c r="D785" s="155"/>
      <c r="F785" s="155"/>
      <c r="G785" s="155"/>
      <c r="H785" s="155"/>
      <c r="I785" s="155"/>
    </row>
    <row r="786" spans="4:9" ht="12.75">
      <c r="D786" s="155"/>
      <c r="F786" s="155"/>
      <c r="G786" s="155"/>
      <c r="H786" s="155"/>
      <c r="I786" s="155"/>
    </row>
    <row r="787" spans="4:9" ht="12.75">
      <c r="D787" s="155"/>
      <c r="F787" s="155"/>
      <c r="G787" s="155"/>
      <c r="H787" s="155"/>
      <c r="I787" s="155"/>
    </row>
    <row r="788" spans="4:9" ht="12.75">
      <c r="D788" s="155"/>
      <c r="F788" s="155"/>
      <c r="G788" s="155"/>
      <c r="H788" s="155"/>
      <c r="I788" s="155"/>
    </row>
    <row r="789" spans="4:9" ht="12.75">
      <c r="D789" s="155"/>
      <c r="F789" s="155"/>
      <c r="G789" s="155"/>
      <c r="H789" s="155"/>
      <c r="I789" s="155"/>
    </row>
    <row r="790" spans="4:9" ht="12.75">
      <c r="D790" s="155"/>
      <c r="F790" s="155"/>
      <c r="G790" s="155"/>
      <c r="H790" s="155"/>
      <c r="I790" s="155"/>
    </row>
    <row r="791" spans="4:9" ht="12.75">
      <c r="D791" s="155"/>
      <c r="F791" s="155"/>
      <c r="G791" s="155"/>
      <c r="H791" s="155"/>
      <c r="I791" s="155"/>
    </row>
    <row r="792" spans="4:9" ht="12.75">
      <c r="D792" s="155"/>
      <c r="F792" s="155"/>
      <c r="G792" s="155"/>
      <c r="H792" s="155"/>
      <c r="I792" s="155"/>
    </row>
    <row r="793" spans="4:9" ht="12.75">
      <c r="D793" s="155"/>
      <c r="F793" s="155"/>
      <c r="G793" s="155"/>
      <c r="H793" s="155"/>
      <c r="I793" s="155"/>
    </row>
    <row r="794" spans="4:9" ht="12.75">
      <c r="D794" s="155"/>
      <c r="F794" s="155"/>
      <c r="G794" s="155"/>
      <c r="H794" s="155"/>
      <c r="I794" s="155"/>
    </row>
    <row r="795" spans="4:9" ht="12.75">
      <c r="D795" s="155"/>
      <c r="F795" s="155"/>
      <c r="G795" s="155"/>
      <c r="H795" s="155"/>
      <c r="I795" s="155"/>
    </row>
    <row r="796" spans="4:9" ht="12.75">
      <c r="D796" s="155"/>
      <c r="F796" s="155"/>
      <c r="G796" s="155"/>
      <c r="H796" s="155"/>
      <c r="I796" s="155"/>
    </row>
    <row r="797" spans="4:9" ht="12.75">
      <c r="D797" s="155"/>
      <c r="F797" s="155"/>
      <c r="G797" s="155"/>
      <c r="H797" s="155"/>
      <c r="I797" s="155"/>
    </row>
    <row r="798" spans="4:9" ht="12.75">
      <c r="D798" s="155"/>
      <c r="F798" s="155"/>
      <c r="G798" s="155"/>
      <c r="H798" s="155"/>
      <c r="I798" s="155"/>
    </row>
    <row r="799" spans="4:9" ht="12.75">
      <c r="D799" s="155"/>
      <c r="F799" s="155"/>
      <c r="G799" s="155"/>
      <c r="H799" s="155"/>
      <c r="I799" s="155"/>
    </row>
    <row r="800" spans="4:9" ht="12.75">
      <c r="D800" s="155"/>
      <c r="F800" s="155"/>
      <c r="G800" s="155"/>
      <c r="H800" s="155"/>
      <c r="I800" s="155"/>
    </row>
    <row r="801" spans="4:9" ht="12.75">
      <c r="D801" s="155"/>
      <c r="F801" s="155"/>
      <c r="G801" s="155"/>
      <c r="H801" s="155"/>
      <c r="I801" s="155"/>
    </row>
    <row r="802" spans="4:9" ht="12.75">
      <c r="D802" s="155"/>
      <c r="F802" s="155"/>
      <c r="G802" s="155"/>
      <c r="H802" s="155"/>
      <c r="I802" s="155"/>
    </row>
    <row r="803" spans="4:9" ht="12.75">
      <c r="D803" s="155"/>
      <c r="F803" s="155"/>
      <c r="G803" s="155"/>
      <c r="H803" s="155"/>
      <c r="I803" s="155"/>
    </row>
    <row r="804" spans="4:9" ht="12.75">
      <c r="D804" s="155"/>
      <c r="F804" s="155"/>
      <c r="G804" s="155"/>
      <c r="H804" s="155"/>
      <c r="I804" s="155"/>
    </row>
    <row r="805" spans="4:9" ht="12.75">
      <c r="D805" s="155"/>
      <c r="F805" s="155"/>
      <c r="G805" s="155"/>
      <c r="H805" s="155"/>
      <c r="I805" s="155"/>
    </row>
    <row r="806" spans="4:9" ht="12.75">
      <c r="D806" s="155"/>
      <c r="F806" s="155"/>
      <c r="G806" s="155"/>
      <c r="H806" s="155"/>
      <c r="I806" s="155"/>
    </row>
    <row r="807" spans="4:9" ht="12.75">
      <c r="D807" s="155"/>
      <c r="F807" s="155"/>
      <c r="G807" s="155"/>
      <c r="H807" s="155"/>
      <c r="I807" s="155"/>
    </row>
    <row r="808" spans="4:9" ht="12.75">
      <c r="D808" s="155"/>
      <c r="F808" s="155"/>
      <c r="G808" s="155"/>
      <c r="H808" s="155"/>
      <c r="I808" s="155"/>
    </row>
    <row r="809" spans="4:9" ht="12.75">
      <c r="D809" s="155"/>
      <c r="F809" s="155"/>
      <c r="G809" s="155"/>
      <c r="H809" s="155"/>
      <c r="I809" s="155"/>
    </row>
    <row r="810" spans="4:9" ht="12.75">
      <c r="D810" s="155"/>
      <c r="F810" s="155"/>
      <c r="G810" s="155"/>
      <c r="H810" s="155"/>
      <c r="I810" s="155"/>
    </row>
    <row r="811" spans="4:9" ht="12.75">
      <c r="D811" s="155"/>
      <c r="F811" s="155"/>
      <c r="G811" s="155"/>
      <c r="H811" s="155"/>
      <c r="I811" s="155"/>
    </row>
    <row r="812" spans="4:9" ht="12.75">
      <c r="D812" s="155"/>
      <c r="F812" s="155"/>
      <c r="G812" s="155"/>
      <c r="H812" s="155"/>
      <c r="I812" s="155"/>
    </row>
    <row r="813" spans="4:9" ht="12.75">
      <c r="D813" s="155"/>
      <c r="F813" s="155"/>
      <c r="G813" s="155"/>
      <c r="H813" s="155"/>
      <c r="I813" s="155"/>
    </row>
    <row r="814" spans="4:9" ht="12.75">
      <c r="D814" s="155"/>
      <c r="F814" s="155"/>
      <c r="G814" s="155"/>
      <c r="H814" s="155"/>
      <c r="I814" s="155"/>
    </row>
    <row r="815" spans="4:9" ht="12.75">
      <c r="D815" s="155"/>
      <c r="F815" s="155"/>
      <c r="G815" s="155"/>
      <c r="H815" s="155"/>
      <c r="I815" s="155"/>
    </row>
    <row r="816" spans="4:9" ht="12.75">
      <c r="D816" s="155"/>
      <c r="F816" s="155"/>
      <c r="G816" s="155"/>
      <c r="H816" s="155"/>
      <c r="I816" s="155"/>
    </row>
    <row r="817" spans="4:9" ht="12.75">
      <c r="D817" s="155"/>
      <c r="F817" s="155"/>
      <c r="G817" s="155"/>
      <c r="H817" s="155"/>
      <c r="I817" s="155"/>
    </row>
    <row r="818" spans="4:9" ht="12.75">
      <c r="D818" s="155"/>
      <c r="F818" s="155"/>
      <c r="G818" s="155"/>
      <c r="H818" s="155"/>
      <c r="I818" s="155"/>
    </row>
    <row r="819" spans="4:9" ht="12.75">
      <c r="D819" s="155"/>
      <c r="F819" s="155"/>
      <c r="G819" s="155"/>
      <c r="H819" s="155"/>
      <c r="I819" s="155"/>
    </row>
    <row r="820" spans="4:9" ht="12.75">
      <c r="D820" s="155"/>
      <c r="F820" s="155"/>
      <c r="G820" s="155"/>
      <c r="H820" s="155"/>
      <c r="I820" s="155"/>
    </row>
    <row r="821" spans="4:9" ht="12.75">
      <c r="D821" s="155"/>
      <c r="F821" s="155"/>
      <c r="G821" s="155"/>
      <c r="H821" s="155"/>
      <c r="I821" s="155"/>
    </row>
    <row r="822" spans="4:9" ht="12.75">
      <c r="D822" s="155"/>
      <c r="F822" s="155"/>
      <c r="G822" s="155"/>
      <c r="H822" s="155"/>
      <c r="I822" s="155"/>
    </row>
    <row r="823" spans="4:9" ht="12.75">
      <c r="D823" s="155"/>
      <c r="F823" s="155"/>
      <c r="G823" s="155"/>
      <c r="H823" s="155"/>
      <c r="I823" s="155"/>
    </row>
    <row r="824" spans="4:9" ht="12.75">
      <c r="D824" s="155"/>
      <c r="F824" s="155"/>
      <c r="G824" s="155"/>
      <c r="H824" s="155"/>
      <c r="I824" s="155"/>
    </row>
    <row r="825" spans="4:9" ht="12.75">
      <c r="D825" s="155"/>
      <c r="F825" s="155"/>
      <c r="G825" s="155"/>
      <c r="H825" s="155"/>
      <c r="I825" s="155"/>
    </row>
    <row r="826" spans="4:9" ht="12.75">
      <c r="D826" s="155"/>
      <c r="F826" s="155"/>
      <c r="G826" s="155"/>
      <c r="H826" s="155"/>
      <c r="I826" s="155"/>
    </row>
    <row r="827" spans="4:9" ht="12.75">
      <c r="D827" s="155"/>
      <c r="F827" s="155"/>
      <c r="G827" s="155"/>
      <c r="H827" s="155"/>
      <c r="I827" s="155"/>
    </row>
    <row r="828" spans="4:9" ht="12.75">
      <c r="D828" s="155"/>
      <c r="F828" s="155"/>
      <c r="G828" s="155"/>
      <c r="H828" s="155"/>
      <c r="I828" s="155"/>
    </row>
    <row r="829" spans="4:9" ht="12.75">
      <c r="D829" s="155"/>
      <c r="F829" s="155"/>
      <c r="G829" s="155"/>
      <c r="H829" s="155"/>
      <c r="I829" s="155"/>
    </row>
    <row r="830" spans="4:9" ht="12.75">
      <c r="D830" s="155"/>
      <c r="F830" s="155"/>
      <c r="G830" s="155"/>
      <c r="H830" s="155"/>
      <c r="I830" s="155"/>
    </row>
    <row r="831" spans="4:9" ht="12.75">
      <c r="D831" s="155"/>
      <c r="F831" s="155"/>
      <c r="G831" s="155"/>
      <c r="H831" s="155"/>
      <c r="I831" s="155"/>
    </row>
    <row r="832" spans="4:9" ht="12.75">
      <c r="D832" s="155"/>
      <c r="F832" s="155"/>
      <c r="G832" s="155"/>
      <c r="H832" s="155"/>
      <c r="I832" s="155"/>
    </row>
    <row r="833" spans="4:9" ht="12.75">
      <c r="D833" s="155"/>
      <c r="F833" s="155"/>
      <c r="G833" s="155"/>
      <c r="H833" s="155"/>
      <c r="I833" s="155"/>
    </row>
    <row r="834" spans="4:9" ht="12.75">
      <c r="D834" s="155"/>
      <c r="F834" s="155"/>
      <c r="G834" s="155"/>
      <c r="H834" s="155"/>
      <c r="I834" s="155"/>
    </row>
    <row r="835" spans="4:9" ht="12.75">
      <c r="D835" s="155"/>
      <c r="F835" s="155"/>
      <c r="G835" s="155"/>
      <c r="H835" s="155"/>
      <c r="I835" s="155"/>
    </row>
    <row r="836" spans="4:9" ht="12.75">
      <c r="D836" s="155"/>
      <c r="F836" s="155"/>
      <c r="G836" s="155"/>
      <c r="H836" s="155"/>
      <c r="I836" s="155"/>
    </row>
    <row r="837" spans="4:9" ht="12.75">
      <c r="D837" s="155"/>
      <c r="F837" s="155"/>
      <c r="G837" s="155"/>
      <c r="H837" s="155"/>
      <c r="I837" s="155"/>
    </row>
    <row r="838" spans="4:9" ht="12.75">
      <c r="D838" s="155"/>
      <c r="F838" s="155"/>
      <c r="G838" s="155"/>
      <c r="H838" s="155"/>
      <c r="I838" s="155"/>
    </row>
    <row r="839" spans="4:9" ht="12.75">
      <c r="D839" s="155"/>
      <c r="F839" s="155"/>
      <c r="G839" s="155"/>
      <c r="H839" s="155"/>
      <c r="I839" s="155"/>
    </row>
    <row r="840" spans="4:9" ht="12.75">
      <c r="D840" s="155"/>
      <c r="F840" s="155"/>
      <c r="G840" s="155"/>
      <c r="H840" s="155"/>
      <c r="I840" s="155"/>
    </row>
    <row r="841" spans="4:9" ht="12.75">
      <c r="D841" s="155"/>
      <c r="F841" s="155"/>
      <c r="G841" s="155"/>
      <c r="H841" s="155"/>
      <c r="I841" s="155"/>
    </row>
    <row r="842" spans="4:9" ht="12.75">
      <c r="D842" s="155"/>
      <c r="F842" s="155"/>
      <c r="G842" s="155"/>
      <c r="H842" s="155"/>
      <c r="I842" s="155"/>
    </row>
    <row r="843" spans="4:9" ht="12.75">
      <c r="D843" s="155"/>
      <c r="F843" s="155"/>
      <c r="G843" s="155"/>
      <c r="H843" s="155"/>
      <c r="I843" s="155"/>
    </row>
    <row r="844" spans="4:9" ht="12.75">
      <c r="D844" s="155"/>
      <c r="F844" s="155"/>
      <c r="G844" s="155"/>
      <c r="H844" s="155"/>
      <c r="I844" s="155"/>
    </row>
    <row r="845" spans="4:9" ht="12.75">
      <c r="D845" s="155"/>
      <c r="F845" s="155"/>
      <c r="G845" s="155"/>
      <c r="H845" s="155"/>
      <c r="I845" s="155"/>
    </row>
    <row r="846" spans="4:9" ht="12.75">
      <c r="D846" s="155"/>
      <c r="F846" s="155"/>
      <c r="G846" s="155"/>
      <c r="H846" s="155"/>
      <c r="I846" s="155"/>
    </row>
    <row r="847" spans="4:9" ht="12.75">
      <c r="D847" s="155"/>
      <c r="F847" s="155"/>
      <c r="G847" s="155"/>
      <c r="H847" s="155"/>
      <c r="I847" s="155"/>
    </row>
    <row r="848" spans="4:9" ht="12.75">
      <c r="D848" s="155"/>
      <c r="F848" s="155"/>
      <c r="G848" s="155"/>
      <c r="H848" s="155"/>
      <c r="I848" s="155"/>
    </row>
    <row r="849" spans="4:9" ht="12.75">
      <c r="D849" s="155"/>
      <c r="F849" s="155"/>
      <c r="G849" s="155"/>
      <c r="H849" s="155"/>
      <c r="I849" s="155"/>
    </row>
    <row r="850" spans="4:9" ht="12.75">
      <c r="D850" s="155"/>
      <c r="F850" s="155"/>
      <c r="G850" s="155"/>
      <c r="H850" s="155"/>
      <c r="I850" s="155"/>
    </row>
    <row r="851" spans="4:9" ht="12.75">
      <c r="D851" s="155"/>
      <c r="F851" s="155"/>
      <c r="G851" s="155"/>
      <c r="H851" s="155"/>
      <c r="I851" s="155"/>
    </row>
    <row r="852" spans="4:9" ht="12.75">
      <c r="D852" s="155"/>
      <c r="F852" s="155"/>
      <c r="G852" s="155"/>
      <c r="H852" s="155"/>
      <c r="I852" s="155"/>
    </row>
    <row r="853" spans="4:9" ht="12.75">
      <c r="D853" s="155"/>
      <c r="F853" s="155"/>
      <c r="G853" s="155"/>
      <c r="H853" s="155"/>
      <c r="I853" s="155"/>
    </row>
    <row r="854" spans="4:9" ht="12.75">
      <c r="D854" s="155"/>
      <c r="F854" s="155"/>
      <c r="G854" s="155"/>
      <c r="H854" s="155"/>
      <c r="I854" s="155"/>
    </row>
    <row r="855" spans="4:9" ht="12.75">
      <c r="D855" s="155"/>
      <c r="F855" s="155"/>
      <c r="G855" s="155"/>
      <c r="H855" s="155"/>
      <c r="I855" s="155"/>
    </row>
    <row r="856" spans="4:9" ht="12.75">
      <c r="D856" s="155"/>
      <c r="F856" s="155"/>
      <c r="G856" s="155"/>
      <c r="H856" s="155"/>
      <c r="I856" s="155"/>
    </row>
    <row r="857" spans="4:9" ht="12.75">
      <c r="D857" s="155"/>
      <c r="F857" s="155"/>
      <c r="G857" s="155"/>
      <c r="H857" s="155"/>
      <c r="I857" s="155"/>
    </row>
    <row r="858" spans="4:9" ht="12.75">
      <c r="D858" s="155"/>
      <c r="F858" s="155"/>
      <c r="G858" s="155"/>
      <c r="H858" s="155"/>
      <c r="I858" s="155"/>
    </row>
    <row r="859" spans="4:9" ht="12.75">
      <c r="D859" s="155"/>
      <c r="F859" s="155"/>
      <c r="G859" s="155"/>
      <c r="H859" s="155"/>
      <c r="I859" s="155"/>
    </row>
    <row r="860" spans="4:9" ht="12.75">
      <c r="D860" s="155"/>
      <c r="F860" s="155"/>
      <c r="G860" s="155"/>
      <c r="H860" s="155"/>
      <c r="I860" s="155"/>
    </row>
    <row r="861" spans="4:9" ht="12.75">
      <c r="D861" s="155"/>
      <c r="F861" s="155"/>
      <c r="G861" s="155"/>
      <c r="H861" s="155"/>
      <c r="I861" s="155"/>
    </row>
    <row r="862" spans="4:9" ht="12.75">
      <c r="D862" s="155"/>
      <c r="F862" s="155"/>
      <c r="G862" s="155"/>
      <c r="H862" s="155"/>
      <c r="I862" s="155"/>
    </row>
    <row r="863" spans="4:9" ht="12.75">
      <c r="D863" s="155"/>
      <c r="F863" s="155"/>
      <c r="G863" s="155"/>
      <c r="H863" s="155"/>
      <c r="I863" s="155"/>
    </row>
    <row r="864" spans="4:9" ht="12.75">
      <c r="D864" s="155"/>
      <c r="F864" s="155"/>
      <c r="G864" s="155"/>
      <c r="H864" s="155"/>
      <c r="I864" s="155"/>
    </row>
    <row r="865" spans="4:9" ht="12.75">
      <c r="D865" s="155"/>
      <c r="F865" s="155"/>
      <c r="G865" s="155"/>
      <c r="H865" s="155"/>
      <c r="I865" s="155"/>
    </row>
    <row r="866" spans="4:9" ht="12.75">
      <c r="D866" s="155"/>
      <c r="F866" s="155"/>
      <c r="G866" s="155"/>
      <c r="H866" s="155"/>
      <c r="I866" s="155"/>
    </row>
    <row r="867" spans="4:9" ht="12.75">
      <c r="D867" s="155"/>
      <c r="F867" s="155"/>
      <c r="G867" s="155"/>
      <c r="H867" s="155"/>
      <c r="I867" s="155"/>
    </row>
    <row r="868" spans="4:9" ht="12.75">
      <c r="D868" s="155"/>
      <c r="F868" s="155"/>
      <c r="G868" s="155"/>
      <c r="H868" s="155"/>
      <c r="I868" s="155"/>
    </row>
    <row r="869" spans="4:9" ht="12.75">
      <c r="D869" s="155"/>
      <c r="F869" s="155"/>
      <c r="G869" s="155"/>
      <c r="H869" s="155"/>
      <c r="I869" s="155"/>
    </row>
    <row r="870" spans="4:9" ht="12.75">
      <c r="D870" s="155"/>
      <c r="F870" s="155"/>
      <c r="G870" s="155"/>
      <c r="H870" s="155"/>
      <c r="I870" s="155"/>
    </row>
    <row r="871" spans="4:9" ht="12.75">
      <c r="D871" s="155"/>
      <c r="F871" s="155"/>
      <c r="G871" s="155"/>
      <c r="H871" s="155"/>
      <c r="I871" s="155"/>
    </row>
    <row r="872" spans="4:9" ht="12.75">
      <c r="D872" s="155"/>
      <c r="F872" s="155"/>
      <c r="G872" s="155"/>
      <c r="H872" s="155"/>
      <c r="I872" s="155"/>
    </row>
    <row r="873" spans="4:9" ht="12.75">
      <c r="D873" s="155"/>
      <c r="F873" s="155"/>
      <c r="G873" s="155"/>
      <c r="H873" s="155"/>
      <c r="I873" s="155"/>
    </row>
    <row r="874" spans="4:9" ht="12.75">
      <c r="D874" s="155"/>
      <c r="F874" s="155"/>
      <c r="G874" s="155"/>
      <c r="H874" s="155"/>
      <c r="I874" s="155"/>
    </row>
    <row r="875" spans="4:9" ht="12.75">
      <c r="D875" s="155"/>
      <c r="F875" s="155"/>
      <c r="G875" s="155"/>
      <c r="H875" s="155"/>
      <c r="I875" s="155"/>
    </row>
    <row r="876" spans="4:9" ht="12.75">
      <c r="D876" s="155"/>
      <c r="F876" s="155"/>
      <c r="G876" s="155"/>
      <c r="H876" s="155"/>
      <c r="I876" s="155"/>
    </row>
    <row r="877" spans="4:9" ht="12.75">
      <c r="D877" s="155"/>
      <c r="F877" s="155"/>
      <c r="G877" s="155"/>
      <c r="H877" s="155"/>
      <c r="I877" s="155"/>
    </row>
    <row r="878" spans="4:9" ht="12.75">
      <c r="D878" s="155"/>
      <c r="F878" s="155"/>
      <c r="G878" s="155"/>
      <c r="H878" s="155"/>
      <c r="I878" s="155"/>
    </row>
    <row r="879" spans="4:9" ht="12.75">
      <c r="D879" s="155"/>
      <c r="F879" s="155"/>
      <c r="G879" s="155"/>
      <c r="H879" s="155"/>
      <c r="I879" s="155"/>
    </row>
    <row r="880" spans="4:9" ht="12.75">
      <c r="D880" s="155"/>
      <c r="F880" s="155"/>
      <c r="G880" s="155"/>
      <c r="H880" s="155"/>
      <c r="I880" s="155"/>
    </row>
    <row r="881" spans="4:9" ht="12.75">
      <c r="D881" s="155"/>
      <c r="F881" s="155"/>
      <c r="G881" s="155"/>
      <c r="H881" s="155"/>
      <c r="I881" s="155"/>
    </row>
    <row r="882" spans="4:9" ht="12.75">
      <c r="D882" s="155"/>
      <c r="F882" s="155"/>
      <c r="G882" s="155"/>
      <c r="H882" s="155"/>
      <c r="I882" s="155"/>
    </row>
    <row r="883" spans="4:9" ht="12.75">
      <c r="D883" s="155"/>
      <c r="F883" s="155"/>
      <c r="G883" s="155"/>
      <c r="H883" s="155"/>
      <c r="I883" s="155"/>
    </row>
    <row r="884" spans="4:9" ht="12.75">
      <c r="D884" s="155"/>
      <c r="F884" s="155"/>
      <c r="G884" s="155"/>
      <c r="H884" s="155"/>
      <c r="I884" s="155"/>
    </row>
    <row r="885" spans="4:9" ht="12.75">
      <c r="D885" s="155"/>
      <c r="F885" s="155"/>
      <c r="G885" s="155"/>
      <c r="H885" s="155"/>
      <c r="I885" s="155"/>
    </row>
    <row r="886" spans="4:9" ht="12.75">
      <c r="D886" s="155"/>
      <c r="F886" s="155"/>
      <c r="G886" s="155"/>
      <c r="H886" s="155"/>
      <c r="I886" s="155"/>
    </row>
    <row r="887" spans="4:9" ht="12.75">
      <c r="D887" s="155"/>
      <c r="F887" s="155"/>
      <c r="G887" s="155"/>
      <c r="H887" s="155"/>
      <c r="I887" s="155"/>
    </row>
    <row r="888" spans="4:9" ht="12.75">
      <c r="D888" s="155"/>
      <c r="F888" s="155"/>
      <c r="G888" s="155"/>
      <c r="H888" s="155"/>
      <c r="I888" s="155"/>
    </row>
    <row r="889" spans="4:9" ht="12.75">
      <c r="D889" s="155"/>
      <c r="F889" s="155"/>
      <c r="G889" s="155"/>
      <c r="H889" s="155"/>
      <c r="I889" s="155"/>
    </row>
    <row r="890" spans="4:9" ht="12.75">
      <c r="D890" s="155"/>
      <c r="F890" s="155"/>
      <c r="G890" s="155"/>
      <c r="H890" s="155"/>
      <c r="I890" s="155"/>
    </row>
    <row r="891" spans="4:9" ht="12.75">
      <c r="D891" s="155"/>
      <c r="F891" s="155"/>
      <c r="G891" s="155"/>
      <c r="H891" s="155"/>
      <c r="I891" s="155"/>
    </row>
    <row r="892" spans="4:9" ht="12.75">
      <c r="D892" s="155"/>
      <c r="F892" s="155"/>
      <c r="G892" s="155"/>
      <c r="H892" s="155"/>
      <c r="I892" s="155"/>
    </row>
    <row r="893" spans="4:9" ht="12.75">
      <c r="D893" s="155"/>
      <c r="F893" s="155"/>
      <c r="G893" s="155"/>
      <c r="H893" s="155"/>
      <c r="I893" s="155"/>
    </row>
    <row r="894" spans="4:9" ht="12.75">
      <c r="D894" s="155"/>
      <c r="F894" s="155"/>
      <c r="G894" s="155"/>
      <c r="H894" s="155"/>
      <c r="I894" s="15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Csénye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GINAKATI</dc:creator>
  <cp:keywords/>
  <dc:description/>
  <cp:lastModifiedBy>User</cp:lastModifiedBy>
  <cp:lastPrinted>2019-06-04T09:37:49Z</cp:lastPrinted>
  <dcterms:created xsi:type="dcterms:W3CDTF">2003-04-07T12:56:19Z</dcterms:created>
  <dcterms:modified xsi:type="dcterms:W3CDTF">2019-06-04T11:27:18Z</dcterms:modified>
  <cp:category/>
  <cp:version/>
  <cp:contentType/>
  <cp:contentStatus/>
</cp:coreProperties>
</file>