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activeTab="0"/>
  </bookViews>
  <sheets>
    <sheet name="Mérleg" sheetId="1" r:id="rId1"/>
    <sheet name="Bevételek" sheetId="2" r:id="rId2"/>
    <sheet name="Működési" sheetId="3" r:id="rId3"/>
    <sheet name="Átadott pénzeszközök" sheetId="4" r:id="rId4"/>
    <sheet name="Fejlesztési kiadások" sheetId="5" r:id="rId5"/>
    <sheet name="Intézményenként" sheetId="6" r:id="rId6"/>
    <sheet name="Működési bevételek és kiadások" sheetId="7" r:id="rId7"/>
    <sheet name="Felhalmozási mérleg" sheetId="8" r:id="rId8"/>
    <sheet name="Gördülő tervezés" sheetId="9" r:id="rId9"/>
    <sheet name="előirányzat felh. terv" sheetId="10" r:id="rId10"/>
    <sheet name="Önkormányzat" sheetId="11" r:id="rId11"/>
    <sheet name="Közfoglalkoztatás" sheetId="12" r:id="rId12"/>
    <sheet name="Háziorvos" sheetId="13" r:id="rId13"/>
    <sheet name="Mérleg KH" sheetId="14" r:id="rId14"/>
    <sheet name="Bevételek KH" sheetId="15" r:id="rId15"/>
    <sheet name="Működési KH" sheetId="16" r:id="rId16"/>
  </sheets>
  <definedNames/>
  <calcPr fullCalcOnLoad="1"/>
</workbook>
</file>

<file path=xl/sharedStrings.xml><?xml version="1.0" encoding="utf-8"?>
<sst xmlns="http://schemas.openxmlformats.org/spreadsheetml/2006/main" count="491" uniqueCount="223">
  <si>
    <t>Megnevezés</t>
  </si>
  <si>
    <t>Összesen</t>
  </si>
  <si>
    <t>Fejlesztési kiadások</t>
  </si>
  <si>
    <t>Dologi kiadások</t>
  </si>
  <si>
    <t>Bevételek</t>
  </si>
  <si>
    <t>Iparűzési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</si>
  <si>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</si>
  <si>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</si>
  <si>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</si>
  <si>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</si>
  <si>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</si>
  <si>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</si>
  <si>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</si>
  <si>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</si>
  <si>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</si>
  <si>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</si>
  <si>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</si>
  <si>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</si>
  <si>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</si>
  <si>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</si>
  <si>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</si>
  <si>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</si>
  <si>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</si>
  <si>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</si>
  <si>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</si>
  <si>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</si>
  <si>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</si>
  <si>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</si>
  <si>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</si>
  <si>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</si>
  <si>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</si>
  <si>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</si>
  <si>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</si>
  <si>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</si>
  <si>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</si>
  <si>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</si>
  <si>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</si>
  <si>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</si>
  <si>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</si>
  <si>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</si>
  <si>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</si>
  <si>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</si>
  <si>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</si>
  <si>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</si>
  <si>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</si>
  <si>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</si>
  <si>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</si>
  <si>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</si>
  <si>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</si>
  <si>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</si>
  <si>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</si>
  <si>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</si>
  <si>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</si>
  <si>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</si>
  <si>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</si>
  <si>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</si>
  <si>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</si>
  <si>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</si>
  <si>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</si>
  <si>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</si>
  <si>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Önkormányzat által folyósított ellátások</t>
  </si>
  <si>
    <t>Intézmények működési támogatása</t>
  </si>
  <si>
    <t>Szociális hozzájárulási adó</t>
  </si>
  <si>
    <t>Egyéb dologi kiadások</t>
  </si>
  <si>
    <t>Kamatkiadások</t>
  </si>
  <si>
    <t>ezer Ft-ban</t>
  </si>
  <si>
    <t>Bér</t>
  </si>
  <si>
    <t>Járulék</t>
  </si>
  <si>
    <t>Ellátások</t>
  </si>
  <si>
    <t>Közvilágítás</t>
  </si>
  <si>
    <t>Halmozott egyenleg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</si>
  <si>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</si>
  <si>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</si>
  <si>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</si>
  <si>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</si>
  <si>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</si>
  <si>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</si>
  <si>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</si>
  <si>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</si>
  <si>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</si>
  <si>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</si>
  <si>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</si>
  <si>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</si>
  <si>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</si>
  <si>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</si>
  <si>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</si>
  <si>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Karbantartási, kisjavítási szolgáltatások</t>
  </si>
  <si>
    <t>Szakmai tevékenységet segítő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</si>
  <si>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</si>
  <si>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</si>
  <si>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</si>
  <si>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</si>
  <si>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</si>
  <si>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</si>
  <si>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</si>
  <si>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</si>
  <si>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Egyéb külső személyi juttatások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</si>
  <si>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</si>
  <si>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</si>
  <si>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</si>
  <si>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</si>
  <si>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</si>
  <si>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</si>
  <si>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Közhatalmi bevételek (felhalm. célú)</t>
  </si>
  <si>
    <t>Munkaadókat terh. jár.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</si>
  <si>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</si>
  <si>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</si>
  <si>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</si>
  <si>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</si>
  <si>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</si>
  <si>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</si>
  <si>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</si>
  <si>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</si>
  <si>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</si>
  <si>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</si>
  <si>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</si>
  <si>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</si>
  <si>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Jubileumi jutalom</t>
  </si>
  <si>
    <t>Béren kívüli juttatások</t>
  </si>
  <si>
    <t>Foglalkoztatottak egyéb személyi juttatásai</t>
  </si>
  <si>
    <t>Egészségügyi hozzájárulás</t>
  </si>
  <si>
    <t>Táppénz hozzájárulás</t>
  </si>
  <si>
    <t>Más járulék fizetési kötelezettség</t>
  </si>
  <si>
    <t>Bérleti és lízingdíjak</t>
  </si>
  <si>
    <t>Működési célú előzetesen felszámított általános forgalmi adó</t>
  </si>
  <si>
    <t>Tulajdonosi bevételek</t>
  </si>
  <si>
    <t>Működési célú támogatások államháztartáson belülről</t>
  </si>
  <si>
    <t>Vámosgyörk Községi Önkormányzat Képviselő- testületének</t>
  </si>
  <si>
    <t>Elvonások és befizetések</t>
  </si>
  <si>
    <t xml:space="preserve">Önk. működési tám. </t>
  </si>
  <si>
    <t>Ömk. műk. célú tám.</t>
  </si>
  <si>
    <t>Önkormányzatok műk. támogatásai</t>
  </si>
  <si>
    <t>Műk. célú tám. Áht-on belülről</t>
  </si>
  <si>
    <t>Munkaadókat terhelő járulékok</t>
  </si>
  <si>
    <t>Üzemeltetési anyagok beszerzése</t>
  </si>
  <si>
    <t>Egyéb működési bevételek</t>
  </si>
  <si>
    <t>Regionális Hulladékgazdálkodó</t>
  </si>
  <si>
    <t>Működési kiadások - Közfoglalkoztatás</t>
  </si>
  <si>
    <t>Egyéb műk. célú kiad.</t>
  </si>
  <si>
    <t>Törvény szerinti illetmények, munkabérek</t>
  </si>
  <si>
    <t>Egyéb költségtérítések</t>
  </si>
  <si>
    <t>Nem saját foglalkoztatottnak fizetett juttatások</t>
  </si>
  <si>
    <t>Árubeszerzés</t>
  </si>
  <si>
    <t>Inormatikai szolgáltatások igénybevétele</t>
  </si>
  <si>
    <t xml:space="preserve">Egyéb kommunikációs szolgáltatások </t>
  </si>
  <si>
    <t>Közüzemi díjak</t>
  </si>
  <si>
    <t>Közevtített szolgáltatások</t>
  </si>
  <si>
    <t>Egyéb szolgáltatások</t>
  </si>
  <si>
    <t>Működési kiadások - Önkormányzat igazgatási tevékenysége</t>
  </si>
  <si>
    <t>Beruházások:</t>
  </si>
  <si>
    <t>Informatikai szolgáltatások igénybevétele</t>
  </si>
  <si>
    <t>Finanszírozási kiadások</t>
  </si>
  <si>
    <t>Államháztartáson belüli megelőlegezések visszafizetése</t>
  </si>
  <si>
    <t>2020. évi költségvetése</t>
  </si>
  <si>
    <t>2020. évi előirányzat (eFt)</t>
  </si>
  <si>
    <t>Egyéb működési célú támogatások bevételei (tám. kieg.)</t>
  </si>
  <si>
    <t>Bevétel 2020. évi előirányzat (eFt)</t>
  </si>
  <si>
    <t>Kiadás 2020. évi előirányzat (eFt)</t>
  </si>
  <si>
    <t>Egyéb működési célú támogatások áht- belülre</t>
  </si>
  <si>
    <t>Gépjármű vásárlás</t>
  </si>
  <si>
    <t>Magyar Falu Program - orvosi eszközök</t>
  </si>
  <si>
    <t>Magyar Falu Program - járdafelújítás</t>
  </si>
  <si>
    <t>Ingatlan bontás</t>
  </si>
  <si>
    <t>Tárgyi eszköz beszerzés</t>
  </si>
  <si>
    <t>Működési és felhalmozási célú  bevételek és kiadások alakulása 2020-2022</t>
  </si>
  <si>
    <t>Egyéb műk. célú kiadások</t>
  </si>
  <si>
    <t>Kiadások kormányzati funkciók szerint</t>
  </si>
  <si>
    <t>Működési kiadások (összesen)</t>
  </si>
  <si>
    <t>011130</t>
  </si>
  <si>
    <t>Ökormányzatok és önkormányzati hivatalok jogalkotó és általános igazgatási tevékenysége</t>
  </si>
  <si>
    <t>045160</t>
  </si>
  <si>
    <t>041233</t>
  </si>
  <si>
    <t>Hosszabb időtartamú közfoglalkoztatás</t>
  </si>
  <si>
    <t>062020</t>
  </si>
  <si>
    <t>Településfejlesztési projektek és támogatásuk</t>
  </si>
  <si>
    <t>064010</t>
  </si>
  <si>
    <t>066020</t>
  </si>
  <si>
    <t>074031</t>
  </si>
  <si>
    <t>082093</t>
  </si>
  <si>
    <t>091220</t>
  </si>
  <si>
    <t>104037</t>
  </si>
  <si>
    <t>107060</t>
  </si>
  <si>
    <t>Családi és nővédelmi egészségügyi gondozás</t>
  </si>
  <si>
    <t>Város-, községgazdálkodási egyéb szolgáltatások</t>
  </si>
  <si>
    <t>Közművelődés- egész életre kiterjedő tanulás, amatőr művészetek</t>
  </si>
  <si>
    <t>Köznevelési intézmény tanulóinak nevelésével, oktatásával összefüggő működtetési feladatok</t>
  </si>
  <si>
    <t>Intézményen kívüli gyermekétkeztetés</t>
  </si>
  <si>
    <t>Egyéb szociális pénzbeli és természetbeni ellátások, támogatások</t>
  </si>
  <si>
    <t>Kormányzati funkció</t>
  </si>
  <si>
    <t>Közutak, hidak, alagutak üzemeltetése, fenntartása</t>
  </si>
  <si>
    <t>Közvetített szolgáltatások</t>
  </si>
  <si>
    <t>Települési önkormányzatok gyermekétkeztetési feladat. tám</t>
  </si>
  <si>
    <t>Zagyvakörnyéki társulás</t>
  </si>
  <si>
    <t>NEAK finanszírzoás továbbutalása</t>
  </si>
  <si>
    <t>Orvosi eszközök</t>
  </si>
  <si>
    <t>Nyomtató beszerzés</t>
  </si>
  <si>
    <t>Garázs</t>
  </si>
  <si>
    <t>Klíma beszerzés</t>
  </si>
  <si>
    <t>Működési kiadások - Háziorvosi alapellátás</t>
  </si>
  <si>
    <t>Helyi önk. előző évi elszámolásból adódó kiadásai</t>
  </si>
  <si>
    <t>Háziorvosi alapellátás</t>
  </si>
  <si>
    <t>072111</t>
  </si>
  <si>
    <t>Vámosgyörki Közös Önkormányzati Hivatal</t>
  </si>
  <si>
    <t>Előző évi költségvetési maradvány igénybevétele</t>
  </si>
  <si>
    <t>Központi irányítószervi támogatás</t>
  </si>
  <si>
    <t>Működési kiadások</t>
  </si>
  <si>
    <t>Céljuttatás, projektprémium</t>
  </si>
  <si>
    <t>1. melléklet a 6/2020 (X.1.) Önkormányzati rendelethez</t>
  </si>
  <si>
    <t>2. melléklet a 6/2020 (X.1.) Önkormányzati rendelethez</t>
  </si>
  <si>
    <t>3. melléklet a 6/2020 (X.1.) Önkormányzati rendelethez</t>
  </si>
  <si>
    <t>4. melléklet a 6/2020 (X.1.) Önkormányzati rendelethez</t>
  </si>
  <si>
    <t>5. melléklet a 6/2020 (X.1.) Önkormányzati rendelethez</t>
  </si>
  <si>
    <t>6. melléklet a 6/2020 (X.1.) Önkormányzati rendelethez</t>
  </si>
  <si>
    <t>7. melléklet a 6/2020 (X.1.) Önkormányzati rendelethez</t>
  </si>
  <si>
    <t>8. melléklet a 6/2020 (X.1.) Önkormányzati rendelethez</t>
  </si>
  <si>
    <t>9. melléklet a 6/2020 (X.1.) Önkormányzati rendelethez</t>
  </si>
  <si>
    <t>10. melléklet a 6/2020 (X.1.) Önkormányzati rendelethez</t>
  </si>
  <si>
    <t>11. melléklet a 6/2020 (X.1.) Önkormányzati rendelethez</t>
  </si>
  <si>
    <t>12. melléklet a 6/2020 (X.1.) Önkormányzati rendelethez</t>
  </si>
  <si>
    <t>13. melléklet a 6/2020 (X.1.) Önkormányzati rendelethez</t>
  </si>
  <si>
    <t>14. melléklet a 6/2020 (X.1.) Önkormányzati rendelethez</t>
  </si>
  <si>
    <t>15. melléklet a 6/2020 (X.1.) Önkormányzati rendelethez</t>
  </si>
  <si>
    <t>16. melléklet a 6/2020 (X.1.)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</si>
</sst>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</numFmts>
  <fonts count="70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8" applyFont="1">
      <alignment/>
      <protection/>
    </xf>
    <xf numFmtId="0" fontId="1" fillId="0" borderId="0" xfId="58" applyFont="1">
      <alignment/>
      <protection/>
    </xf>
    <xf numFmtId="0" fontId="0" fillId="0" borderId="0" xfId="58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58" applyFont="1" applyAlignment="1">
      <alignment horizontal="center"/>
      <protection/>
    </xf>
    <xf numFmtId="0" fontId="13" fillId="0" borderId="11" xfId="58" applyFont="1" applyBorder="1">
      <alignment/>
      <protection/>
    </xf>
    <xf numFmtId="0" fontId="13" fillId="0" borderId="11" xfId="60" applyFont="1" applyBorder="1">
      <alignment/>
      <protection/>
    </xf>
    <xf numFmtId="0" fontId="7" fillId="0" borderId="0" xfId="58" applyFont="1">
      <alignment/>
      <protection/>
    </xf>
    <xf numFmtId="0" fontId="7" fillId="0" borderId="15" xfId="58" applyFont="1" applyBorder="1">
      <alignment/>
      <protection/>
    </xf>
    <xf numFmtId="0" fontId="7" fillId="0" borderId="16" xfId="58" applyFont="1" applyBorder="1">
      <alignment/>
      <protection/>
    </xf>
    <xf numFmtId="0" fontId="7" fillId="0" borderId="0" xfId="58" applyFont="1" applyBorder="1">
      <alignment/>
      <protection/>
    </xf>
    <xf numFmtId="0" fontId="7" fillId="0" borderId="17" xfId="58" applyFont="1" applyBorder="1">
      <alignment/>
      <protection/>
    </xf>
    <xf numFmtId="0" fontId="7" fillId="0" borderId="18" xfId="58" applyFont="1" applyBorder="1">
      <alignment/>
      <protection/>
    </xf>
    <xf numFmtId="0" fontId="7" fillId="0" borderId="19" xfId="58" applyFont="1" applyBorder="1">
      <alignment/>
      <protection/>
    </xf>
    <xf numFmtId="3" fontId="13" fillId="0" borderId="20" xfId="58" applyNumberFormat="1" applyFont="1" applyBorder="1">
      <alignment/>
      <protection/>
    </xf>
    <xf numFmtId="3" fontId="13" fillId="0" borderId="21" xfId="58" applyNumberFormat="1" applyFont="1" applyBorder="1">
      <alignment/>
      <protection/>
    </xf>
    <xf numFmtId="3" fontId="13" fillId="0" borderId="21" xfId="58" applyNumberFormat="1" applyFont="1" applyFill="1" applyBorder="1">
      <alignment/>
      <protection/>
    </xf>
    <xf numFmtId="0" fontId="13" fillId="0" borderId="0" xfId="58" applyFont="1" applyBorder="1">
      <alignment/>
      <protection/>
    </xf>
    <xf numFmtId="0" fontId="7" fillId="0" borderId="22" xfId="58" applyFont="1" applyBorder="1">
      <alignment/>
      <protection/>
    </xf>
    <xf numFmtId="3" fontId="13" fillId="0" borderId="20" xfId="58" applyNumberFormat="1" applyFont="1" applyFill="1" applyBorder="1">
      <alignment/>
      <protection/>
    </xf>
    <xf numFmtId="0" fontId="0" fillId="0" borderId="0" xfId="58" applyFont="1">
      <alignment/>
      <protection/>
    </xf>
    <xf numFmtId="0" fontId="7" fillId="0" borderId="23" xfId="0" applyFont="1" applyBorder="1" applyAlignment="1">
      <alignment horizontal="center"/>
    </xf>
    <xf numFmtId="0" fontId="20" fillId="0" borderId="17" xfId="58" applyFont="1" applyBorder="1">
      <alignment/>
      <protection/>
    </xf>
    <xf numFmtId="0" fontId="7" fillId="0" borderId="0" xfId="58" applyFont="1" applyFill="1" applyAlignment="1">
      <alignment horizontal="right"/>
      <protection/>
    </xf>
    <xf numFmtId="0" fontId="7" fillId="0" borderId="16" xfId="58" applyFont="1" applyBorder="1" applyAlignment="1">
      <alignment horizontal="center"/>
      <protection/>
    </xf>
    <xf numFmtId="0" fontId="21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7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8" applyFont="1" applyAlignment="1">
      <alignment horizontal="right"/>
      <protection/>
    </xf>
    <xf numFmtId="0" fontId="3" fillId="0" borderId="0" xfId="58" applyFont="1" applyAlignment="1">
      <alignment/>
      <protection/>
    </xf>
    <xf numFmtId="0" fontId="7" fillId="0" borderId="0" xfId="58" applyFont="1" applyAlignment="1">
      <alignment/>
      <protection/>
    </xf>
    <xf numFmtId="0" fontId="20" fillId="0" borderId="23" xfId="0" applyFont="1" applyBorder="1" applyAlignment="1">
      <alignment horizontal="right"/>
    </xf>
    <xf numFmtId="0" fontId="7" fillId="0" borderId="0" xfId="58" applyFont="1" applyBorder="1" applyAlignment="1">
      <alignment horizontal="right"/>
      <protection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23" fillId="0" borderId="0" xfId="56" applyFont="1" applyFill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20" fillId="0" borderId="10" xfId="58" applyFont="1" applyBorder="1" applyAlignment="1">
      <alignment horizontal="center"/>
      <protection/>
    </xf>
    <xf numFmtId="0" fontId="13" fillId="0" borderId="11" xfId="58" applyFont="1" applyBorder="1" applyAlignment="1">
      <alignment horizontal="center"/>
      <protection/>
    </xf>
    <xf numFmtId="0" fontId="13" fillId="0" borderId="25" xfId="58" applyFont="1" applyBorder="1" applyAlignment="1">
      <alignment horizontal="center"/>
      <protection/>
    </xf>
    <xf numFmtId="0" fontId="13" fillId="0" borderId="26" xfId="58" applyFont="1" applyBorder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9" fillId="0" borderId="0" xfId="58" applyFont="1" applyAlignment="1">
      <alignment horizontal="center"/>
      <protection/>
    </xf>
    <xf numFmtId="49" fontId="8" fillId="0" borderId="25" xfId="0" applyNumberFormat="1" applyFont="1" applyFill="1" applyBorder="1" applyAlignment="1" applyProtection="1">
      <alignment vertical="center" wrapText="1" shrinkToFit="1"/>
      <protection/>
    </xf>
    <xf numFmtId="3" fontId="8" fillId="0" borderId="21" xfId="58" applyNumberFormat="1" applyFont="1" applyBorder="1">
      <alignment/>
      <protection/>
    </xf>
    <xf numFmtId="3" fontId="8" fillId="0" borderId="21" xfId="58" applyNumberFormat="1" applyFont="1" applyFill="1" applyBorder="1">
      <alignment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7" xfId="58" applyNumberFormat="1" applyFont="1" applyFill="1" applyBorder="1">
      <alignment/>
      <protection/>
    </xf>
    <xf numFmtId="0" fontId="8" fillId="0" borderId="26" xfId="60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0" xfId="56" applyFont="1" applyFill="1" applyBorder="1" applyAlignment="1">
      <alignment horizontal="center"/>
      <protection/>
    </xf>
    <xf numFmtId="0" fontId="23" fillId="0" borderId="11" xfId="56" applyFont="1" applyFill="1" applyBorder="1" applyAlignment="1">
      <alignment horizontal="center"/>
      <protection/>
    </xf>
    <xf numFmtId="0" fontId="7" fillId="0" borderId="20" xfId="56" applyFont="1" applyFill="1" applyBorder="1" applyAlignment="1">
      <alignment horizontal="center"/>
      <protection/>
    </xf>
    <xf numFmtId="0" fontId="13" fillId="0" borderId="20" xfId="56" applyFont="1" applyFill="1" applyBorder="1">
      <alignment/>
      <protection/>
    </xf>
    <xf numFmtId="3" fontId="13" fillId="0" borderId="15" xfId="56" applyNumberFormat="1" applyFont="1" applyFill="1" applyBorder="1">
      <alignment/>
      <protection/>
    </xf>
    <xf numFmtId="0" fontId="7" fillId="0" borderId="16" xfId="56" applyFont="1" applyFill="1" applyBorder="1">
      <alignment/>
      <protection/>
    </xf>
    <xf numFmtId="0" fontId="1" fillId="0" borderId="21" xfId="56" applyFont="1" applyFill="1" applyBorder="1" applyAlignment="1">
      <alignment horizontal="center"/>
      <protection/>
    </xf>
    <xf numFmtId="0" fontId="1" fillId="0" borderId="17" xfId="56" applyFont="1" applyFill="1" applyBorder="1">
      <alignment/>
      <protection/>
    </xf>
    <xf numFmtId="0" fontId="6" fillId="0" borderId="21" xfId="56" applyFont="1" applyFill="1" applyBorder="1" applyAlignment="1">
      <alignment horizontal="center"/>
      <protection/>
    </xf>
    <xf numFmtId="0" fontId="1" fillId="0" borderId="27" xfId="56" applyFont="1" applyFill="1" applyBorder="1" applyAlignment="1">
      <alignment horizontal="center"/>
      <protection/>
    </xf>
    <xf numFmtId="0" fontId="1" fillId="0" borderId="19" xfId="56" applyFont="1" applyFill="1" applyBorder="1">
      <alignment/>
      <protection/>
    </xf>
    <xf numFmtId="0" fontId="13" fillId="0" borderId="20" xfId="56" applyFont="1" applyFill="1" applyBorder="1" applyAlignment="1">
      <alignment horizontal="center"/>
      <protection/>
    </xf>
    <xf numFmtId="0" fontId="13" fillId="0" borderId="16" xfId="56" applyFont="1" applyFill="1" applyBorder="1">
      <alignment/>
      <protection/>
    </xf>
    <xf numFmtId="0" fontId="1" fillId="0" borderId="18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/>
      <protection/>
    </xf>
    <xf numFmtId="0" fontId="24" fillId="0" borderId="10" xfId="56" applyFont="1" applyFill="1" applyBorder="1">
      <alignment/>
      <protection/>
    </xf>
    <xf numFmtId="0" fontId="24" fillId="0" borderId="24" xfId="56" applyFont="1" applyFill="1" applyBorder="1">
      <alignment/>
      <protection/>
    </xf>
    <xf numFmtId="3" fontId="24" fillId="0" borderId="24" xfId="56" applyNumberFormat="1" applyFont="1" applyFill="1" applyBorder="1">
      <alignment/>
      <protection/>
    </xf>
    <xf numFmtId="0" fontId="24" fillId="0" borderId="22" xfId="56" applyFont="1" applyFill="1" applyBorder="1">
      <alignment/>
      <protection/>
    </xf>
    <xf numFmtId="0" fontId="23" fillId="0" borderId="0" xfId="56" applyFont="1" applyFill="1">
      <alignment/>
      <protection/>
    </xf>
    <xf numFmtId="0" fontId="23" fillId="0" borderId="10" xfId="58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23" fillId="0" borderId="23" xfId="58" applyFont="1" applyBorder="1" applyAlignment="1">
      <alignment horizontal="center"/>
      <protection/>
    </xf>
    <xf numFmtId="0" fontId="24" fillId="0" borderId="10" xfId="58" applyFont="1" applyBorder="1">
      <alignment/>
      <protection/>
    </xf>
    <xf numFmtId="3" fontId="24" fillId="0" borderId="23" xfId="58" applyNumberFormat="1" applyFont="1" applyBorder="1">
      <alignment/>
      <protection/>
    </xf>
    <xf numFmtId="0" fontId="23" fillId="0" borderId="24" xfId="58" applyFont="1" applyBorder="1">
      <alignment/>
      <protection/>
    </xf>
    <xf numFmtId="0" fontId="23" fillId="0" borderId="22" xfId="58" applyFont="1" applyBorder="1">
      <alignment/>
      <protection/>
    </xf>
    <xf numFmtId="0" fontId="24" fillId="0" borderId="23" xfId="58" applyFont="1" applyBorder="1" applyAlignment="1">
      <alignment horizontal="center"/>
      <protection/>
    </xf>
    <xf numFmtId="3" fontId="24" fillId="0" borderId="23" xfId="58" applyNumberFormat="1" applyFont="1" applyFill="1" applyBorder="1">
      <alignment/>
      <protection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0" fontId="8" fillId="0" borderId="17" xfId="0" applyFont="1" applyBorder="1" applyAlignment="1">
      <alignment/>
    </xf>
    <xf numFmtId="0" fontId="24" fillId="0" borderId="23" xfId="0" applyFont="1" applyBorder="1" applyAlignment="1">
      <alignment/>
    </xf>
    <xf numFmtId="3" fontId="24" fillId="0" borderId="23" xfId="0" applyNumberFormat="1" applyFont="1" applyBorder="1" applyAlignment="1">
      <alignment horizontal="right"/>
    </xf>
    <xf numFmtId="0" fontId="26" fillId="0" borderId="22" xfId="0" applyFont="1" applyBorder="1" applyAlignment="1">
      <alignment/>
    </xf>
    <xf numFmtId="0" fontId="24" fillId="0" borderId="24" xfId="0" applyFont="1" applyBorder="1" applyAlignment="1">
      <alignment/>
    </xf>
    <xf numFmtId="0" fontId="27" fillId="0" borderId="21" xfId="0" applyFont="1" applyBorder="1" applyAlignment="1">
      <alignment/>
    </xf>
    <xf numFmtId="3" fontId="27" fillId="0" borderId="20" xfId="0" applyNumberFormat="1" applyFont="1" applyBorder="1" applyAlignment="1">
      <alignment horizontal="right"/>
    </xf>
    <xf numFmtId="0" fontId="28" fillId="0" borderId="16" xfId="0" applyFont="1" applyBorder="1" applyAlignment="1">
      <alignment/>
    </xf>
    <xf numFmtId="0" fontId="27" fillId="0" borderId="0" xfId="0" applyFont="1" applyBorder="1" applyAlignment="1">
      <alignment/>
    </xf>
    <xf numFmtId="3" fontId="27" fillId="0" borderId="20" xfId="0" applyNumberFormat="1" applyFont="1" applyBorder="1" applyAlignment="1">
      <alignment horizontal="right"/>
    </xf>
    <xf numFmtId="3" fontId="27" fillId="0" borderId="21" xfId="0" applyNumberFormat="1" applyFont="1" applyBorder="1" applyAlignment="1">
      <alignment horizontal="right"/>
    </xf>
    <xf numFmtId="0" fontId="28" fillId="0" borderId="17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 horizontal="right"/>
    </xf>
    <xf numFmtId="0" fontId="27" fillId="0" borderId="11" xfId="58" applyFont="1" applyBorder="1">
      <alignment/>
      <protection/>
    </xf>
    <xf numFmtId="3" fontId="27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25" xfId="0" applyFont="1" applyBorder="1" applyAlignment="1">
      <alignment horizontal="right"/>
    </xf>
    <xf numFmtId="0" fontId="27" fillId="0" borderId="25" xfId="58" applyFont="1" applyFill="1" applyBorder="1">
      <alignment/>
      <protection/>
    </xf>
    <xf numFmtId="3" fontId="27" fillId="0" borderId="25" xfId="0" applyNumberFormat="1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25" xfId="58" applyFont="1" applyBorder="1">
      <alignment/>
      <protection/>
    </xf>
    <xf numFmtId="0" fontId="27" fillId="0" borderId="0" xfId="58" applyFont="1" applyBorder="1">
      <alignment/>
      <protection/>
    </xf>
    <xf numFmtId="0" fontId="27" fillId="0" borderId="21" xfId="0" applyFont="1" applyBorder="1" applyAlignment="1">
      <alignment horizontal="right"/>
    </xf>
    <xf numFmtId="3" fontId="27" fillId="0" borderId="20" xfId="58" applyNumberFormat="1" applyFont="1" applyBorder="1" applyAlignment="1">
      <alignment horizontal="right"/>
      <protection/>
    </xf>
    <xf numFmtId="0" fontId="27" fillId="0" borderId="15" xfId="58" applyFont="1" applyBorder="1" applyAlignment="1">
      <alignment horizontal="center"/>
      <protection/>
    </xf>
    <xf numFmtId="0" fontId="30" fillId="0" borderId="0" xfId="58" applyFont="1" applyBorder="1">
      <alignment/>
      <protection/>
    </xf>
    <xf numFmtId="3" fontId="27" fillId="0" borderId="0" xfId="0" applyNumberFormat="1" applyFont="1" applyBorder="1" applyAlignment="1">
      <alignment/>
    </xf>
    <xf numFmtId="0" fontId="29" fillId="0" borderId="21" xfId="0" applyFont="1" applyBorder="1" applyAlignment="1">
      <alignment/>
    </xf>
    <xf numFmtId="3" fontId="29" fillId="0" borderId="21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20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0" fontId="29" fillId="0" borderId="25" xfId="0" applyFont="1" applyBorder="1" applyAlignment="1">
      <alignment/>
    </xf>
    <xf numFmtId="0" fontId="27" fillId="0" borderId="21" xfId="56" applyFont="1" applyFill="1" applyBorder="1">
      <alignment/>
      <protection/>
    </xf>
    <xf numFmtId="3" fontId="27" fillId="0" borderId="0" xfId="56" applyNumberFormat="1" applyFont="1" applyFill="1" applyBorder="1">
      <alignment/>
      <protection/>
    </xf>
    <xf numFmtId="0" fontId="29" fillId="0" borderId="21" xfId="56" applyFont="1" applyFill="1" applyBorder="1">
      <alignment/>
      <protection/>
    </xf>
    <xf numFmtId="3" fontId="29" fillId="0" borderId="0" xfId="56" applyNumberFormat="1" applyFont="1" applyFill="1" applyBorder="1">
      <alignment/>
      <protection/>
    </xf>
    <xf numFmtId="0" fontId="27" fillId="0" borderId="27" xfId="56" applyFont="1" applyFill="1" applyBorder="1">
      <alignment/>
      <protection/>
    </xf>
    <xf numFmtId="3" fontId="27" fillId="0" borderId="18" xfId="56" applyNumberFormat="1" applyFont="1" applyFill="1" applyBorder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6" fillId="0" borderId="25" xfId="56" applyFont="1" applyFill="1" applyBorder="1" applyAlignment="1">
      <alignment horizontal="center"/>
      <protection/>
    </xf>
    <xf numFmtId="0" fontId="1" fillId="0" borderId="25" xfId="56" applyFont="1" applyFill="1" applyBorder="1" applyAlignment="1">
      <alignment horizontal="center"/>
      <protection/>
    </xf>
    <xf numFmtId="0" fontId="27" fillId="0" borderId="18" xfId="56" applyFont="1" applyFill="1" applyBorder="1">
      <alignment/>
      <protection/>
    </xf>
    <xf numFmtId="0" fontId="13" fillId="0" borderId="15" xfId="56" applyFont="1" applyFill="1" applyBorder="1" applyAlignment="1">
      <alignment horizontal="center"/>
      <protection/>
    </xf>
    <xf numFmtId="0" fontId="6" fillId="0" borderId="15" xfId="56" applyFont="1" applyFill="1" applyBorder="1">
      <alignment/>
      <protection/>
    </xf>
    <xf numFmtId="0" fontId="13" fillId="0" borderId="15" xfId="56" applyFont="1" applyFill="1" applyBorder="1">
      <alignment/>
      <protection/>
    </xf>
    <xf numFmtId="0" fontId="6" fillId="0" borderId="16" xfId="56" applyFont="1" applyFill="1" applyBorder="1">
      <alignment/>
      <protection/>
    </xf>
    <xf numFmtId="3" fontId="29" fillId="0" borderId="0" xfId="0" applyNumberFormat="1" applyFont="1" applyBorder="1" applyAlignment="1">
      <alignment/>
    </xf>
    <xf numFmtId="0" fontId="13" fillId="0" borderId="11" xfId="57" applyFont="1" applyFill="1" applyBorder="1">
      <alignment/>
      <protection/>
    </xf>
    <xf numFmtId="49" fontId="27" fillId="0" borderId="25" xfId="59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7" applyNumberFormat="1" applyFont="1" applyFill="1" applyBorder="1" applyAlignment="1" applyProtection="1">
      <alignment vertical="center" wrapText="1" shrinkToFit="1"/>
      <protection/>
    </xf>
    <xf numFmtId="49" fontId="27" fillId="0" borderId="26" xfId="59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9" applyNumberFormat="1" applyFont="1" applyFill="1" applyBorder="1" applyAlignment="1" applyProtection="1">
      <alignment horizontal="left" vertical="center" wrapText="1" shrinkToFit="1"/>
      <protection/>
    </xf>
    <xf numFmtId="3" fontId="8" fillId="0" borderId="0" xfId="0" applyNumberFormat="1" applyFont="1" applyAlignment="1">
      <alignment/>
    </xf>
    <xf numFmtId="3" fontId="27" fillId="0" borderId="21" xfId="58" applyNumberFormat="1" applyFont="1" applyFill="1" applyBorder="1">
      <alignment/>
      <protection/>
    </xf>
    <xf numFmtId="0" fontId="1" fillId="0" borderId="16" xfId="56" applyFont="1" applyFill="1" applyBorder="1">
      <alignment/>
      <protection/>
    </xf>
    <xf numFmtId="0" fontId="13" fillId="0" borderId="0" xfId="56" applyFont="1" applyFill="1" applyBorder="1" applyAlignment="1">
      <alignment horizontal="center"/>
      <protection/>
    </xf>
    <xf numFmtId="0" fontId="6" fillId="0" borderId="0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49" fontId="7" fillId="0" borderId="25" xfId="59" applyNumberFormat="1" applyFont="1" applyFill="1" applyBorder="1" applyAlignment="1" applyProtection="1">
      <alignment horizontal="left" vertical="center" wrapText="1" shrinkToFit="1"/>
      <protection/>
    </xf>
    <xf numFmtId="0" fontId="7" fillId="0" borderId="0" xfId="56" applyFont="1" applyFill="1" applyBorder="1">
      <alignment/>
      <protection/>
    </xf>
    <xf numFmtId="3" fontId="7" fillId="0" borderId="0" xfId="56" applyNumberFormat="1" applyFont="1" applyFill="1" applyBorder="1">
      <alignment/>
      <protection/>
    </xf>
    <xf numFmtId="0" fontId="27" fillId="0" borderId="26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textRotation="90"/>
    </xf>
    <xf numFmtId="0" fontId="27" fillId="0" borderId="10" xfId="0" applyFont="1" applyBorder="1" applyAlignment="1">
      <alignment/>
    </xf>
    <xf numFmtId="3" fontId="31" fillId="0" borderId="1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27" fillId="0" borderId="25" xfId="0" applyFont="1" applyBorder="1" applyAlignment="1">
      <alignment horizontal="center"/>
    </xf>
    <xf numFmtId="0" fontId="32" fillId="0" borderId="25" xfId="0" applyFont="1" applyBorder="1" applyAlignment="1">
      <alignment/>
    </xf>
    <xf numFmtId="0" fontId="20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1" fillId="0" borderId="10" xfId="56" applyFont="1" applyBorder="1" applyAlignment="1">
      <alignment horizontal="right"/>
      <protection/>
    </xf>
    <xf numFmtId="0" fontId="23" fillId="0" borderId="10" xfId="56" applyFont="1" applyBorder="1" applyAlignment="1">
      <alignment horizontal="center"/>
      <protection/>
    </xf>
    <xf numFmtId="0" fontId="13" fillId="0" borderId="21" xfId="56" applyFont="1" applyBorder="1" applyAlignment="1">
      <alignment horizontal="right"/>
      <protection/>
    </xf>
    <xf numFmtId="0" fontId="13" fillId="0" borderId="25" xfId="0" applyFont="1" applyBorder="1" applyAlignment="1">
      <alignment/>
    </xf>
    <xf numFmtId="0" fontId="7" fillId="0" borderId="0" xfId="56" applyFont="1">
      <alignment/>
      <protection/>
    </xf>
    <xf numFmtId="3" fontId="13" fillId="0" borderId="0" xfId="56" applyNumberFormat="1" applyFont="1">
      <alignment/>
      <protection/>
    </xf>
    <xf numFmtId="0" fontId="7" fillId="0" borderId="17" xfId="56" applyFont="1" applyBorder="1">
      <alignment/>
      <protection/>
    </xf>
    <xf numFmtId="0" fontId="27" fillId="0" borderId="0" xfId="56" applyFont="1">
      <alignment/>
      <protection/>
    </xf>
    <xf numFmtId="3" fontId="27" fillId="0" borderId="0" xfId="56" applyNumberFormat="1" applyFont="1">
      <alignment/>
      <protection/>
    </xf>
    <xf numFmtId="0" fontId="27" fillId="0" borderId="27" xfId="56" applyFont="1" applyBorder="1" applyAlignment="1">
      <alignment horizontal="right"/>
      <protection/>
    </xf>
    <xf numFmtId="0" fontId="27" fillId="0" borderId="26" xfId="0" applyFont="1" applyBorder="1" applyAlignment="1">
      <alignment/>
    </xf>
    <xf numFmtId="0" fontId="27" fillId="0" borderId="18" xfId="56" applyFont="1" applyBorder="1">
      <alignment/>
      <protection/>
    </xf>
    <xf numFmtId="3" fontId="27" fillId="0" borderId="18" xfId="56" applyNumberFormat="1" applyFont="1" applyBorder="1">
      <alignment/>
      <protection/>
    </xf>
    <xf numFmtId="0" fontId="27" fillId="0" borderId="19" xfId="56" applyFont="1" applyBorder="1">
      <alignment/>
      <protection/>
    </xf>
    <xf numFmtId="0" fontId="35" fillId="0" borderId="0" xfId="0" applyFont="1" applyAlignment="1">
      <alignment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23" fillId="0" borderId="0" xfId="56" applyFont="1" applyAlignment="1">
      <alignment horizontal="center"/>
      <protection/>
    </xf>
    <xf numFmtId="0" fontId="1" fillId="0" borderId="20" xfId="56" applyFont="1" applyBorder="1" applyAlignment="1">
      <alignment horizontal="center"/>
      <protection/>
    </xf>
    <xf numFmtId="0" fontId="23" fillId="0" borderId="11" xfId="56" applyFont="1" applyBorder="1" applyAlignment="1">
      <alignment horizontal="center"/>
      <protection/>
    </xf>
    <xf numFmtId="0" fontId="7" fillId="0" borderId="20" xfId="56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0" fontId="13" fillId="0" borderId="20" xfId="56" applyFont="1" applyBorder="1">
      <alignment/>
      <protection/>
    </xf>
    <xf numFmtId="3" fontId="13" fillId="0" borderId="15" xfId="56" applyNumberFormat="1" applyFont="1" applyBorder="1">
      <alignment/>
      <protection/>
    </xf>
    <xf numFmtId="0" fontId="7" fillId="0" borderId="16" xfId="56" applyFont="1" applyBorder="1">
      <alignment/>
      <protection/>
    </xf>
    <xf numFmtId="0" fontId="1" fillId="0" borderId="21" xfId="56" applyFont="1" applyBorder="1" applyAlignment="1">
      <alignment horizontal="center"/>
      <protection/>
    </xf>
    <xf numFmtId="49" fontId="27" fillId="0" borderId="25" xfId="59" applyNumberFormat="1" applyFont="1" applyBorder="1" applyAlignment="1">
      <alignment horizontal="left" vertical="center" wrapText="1" shrinkToFit="1"/>
      <protection/>
    </xf>
    <xf numFmtId="0" fontId="27" fillId="0" borderId="21" xfId="56" applyFont="1" applyBorder="1">
      <alignment/>
      <protection/>
    </xf>
    <xf numFmtId="0" fontId="1" fillId="0" borderId="17" xfId="56" applyFont="1" applyBorder="1">
      <alignment/>
      <protection/>
    </xf>
    <xf numFmtId="0" fontId="6" fillId="0" borderId="21" xfId="56" applyFont="1" applyBorder="1" applyAlignment="1">
      <alignment horizontal="center"/>
      <protection/>
    </xf>
    <xf numFmtId="0" fontId="29" fillId="0" borderId="21" xfId="56" applyFont="1" applyBorder="1">
      <alignment/>
      <protection/>
    </xf>
    <xf numFmtId="3" fontId="29" fillId="0" borderId="0" xfId="56" applyNumberFormat="1" applyFont="1">
      <alignment/>
      <protection/>
    </xf>
    <xf numFmtId="0" fontId="13" fillId="0" borderId="20" xfId="56" applyFont="1" applyBorder="1" applyAlignment="1">
      <alignment horizontal="center"/>
      <protection/>
    </xf>
    <xf numFmtId="49" fontId="13" fillId="0" borderId="11" xfId="57" applyNumberFormat="1" applyFont="1" applyBorder="1" applyAlignment="1">
      <alignment vertical="center" wrapText="1" shrinkToFit="1"/>
      <protection/>
    </xf>
    <xf numFmtId="0" fontId="13" fillId="0" borderId="16" xfId="56" applyFont="1" applyBorder="1">
      <alignment/>
      <protection/>
    </xf>
    <xf numFmtId="0" fontId="1" fillId="0" borderId="27" xfId="56" applyFont="1" applyBorder="1" applyAlignment="1">
      <alignment horizontal="center"/>
      <protection/>
    </xf>
    <xf numFmtId="49" fontId="27" fillId="0" borderId="26" xfId="59" applyNumberFormat="1" applyFont="1" applyBorder="1" applyAlignment="1">
      <alignment horizontal="left" vertical="center" wrapText="1" shrinkToFit="1"/>
      <protection/>
    </xf>
    <xf numFmtId="0" fontId="27" fillId="0" borderId="27" xfId="56" applyFont="1" applyBorder="1">
      <alignment/>
      <protection/>
    </xf>
    <xf numFmtId="0" fontId="1" fillId="0" borderId="19" xfId="56" applyFont="1" applyBorder="1">
      <alignment/>
      <protection/>
    </xf>
    <xf numFmtId="0" fontId="13" fillId="0" borderId="11" xfId="56" applyFont="1" applyBorder="1" applyAlignment="1">
      <alignment horizontal="center"/>
      <protection/>
    </xf>
    <xf numFmtId="49" fontId="13" fillId="0" borderId="11" xfId="59" applyNumberFormat="1" applyFont="1" applyBorder="1" applyAlignment="1">
      <alignment horizontal="left" vertical="center" wrapText="1" shrinkToFit="1"/>
      <protection/>
    </xf>
    <xf numFmtId="0" fontId="6" fillId="0" borderId="25" xfId="56" applyFont="1" applyBorder="1" applyAlignment="1">
      <alignment horizontal="center"/>
      <protection/>
    </xf>
    <xf numFmtId="0" fontId="1" fillId="0" borderId="25" xfId="56" applyFont="1" applyBorder="1" applyAlignment="1">
      <alignment horizontal="center"/>
      <protection/>
    </xf>
    <xf numFmtId="0" fontId="24" fillId="0" borderId="23" xfId="56" applyFont="1" applyBorder="1" applyAlignment="1">
      <alignment horizontal="center"/>
      <protection/>
    </xf>
    <xf numFmtId="0" fontId="24" fillId="0" borderId="10" xfId="56" applyFont="1" applyBorder="1">
      <alignment/>
      <protection/>
    </xf>
    <xf numFmtId="0" fontId="24" fillId="0" borderId="24" xfId="56" applyFont="1" applyBorder="1">
      <alignment/>
      <protection/>
    </xf>
    <xf numFmtId="3" fontId="24" fillId="0" borderId="24" xfId="56" applyNumberFormat="1" applyFont="1" applyBorder="1">
      <alignment/>
      <protection/>
    </xf>
    <xf numFmtId="0" fontId="24" fillId="0" borderId="22" xfId="56" applyFont="1" applyBorder="1">
      <alignment/>
      <protection/>
    </xf>
    <xf numFmtId="0" fontId="23" fillId="0" borderId="0" xfId="56" applyFont="1">
      <alignment/>
      <protection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23" fillId="0" borderId="23" xfId="58" applyFont="1" applyBorder="1" applyAlignment="1">
      <alignment horizontal="center"/>
      <protection/>
    </xf>
    <xf numFmtId="0" fontId="23" fillId="0" borderId="24" xfId="58" applyFont="1" applyBorder="1" applyAlignment="1">
      <alignment horizontal="center"/>
      <protection/>
    </xf>
    <xf numFmtId="0" fontId="23" fillId="0" borderId="22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57" applyFont="1" applyFill="1" applyAlignment="1">
      <alignment horizontal="right"/>
      <protection/>
    </xf>
    <xf numFmtId="0" fontId="23" fillId="0" borderId="0" xfId="56" applyFont="1" applyFill="1" applyAlignment="1">
      <alignment horizontal="center"/>
      <protection/>
    </xf>
    <xf numFmtId="0" fontId="23" fillId="0" borderId="20" xfId="56" applyFont="1" applyFill="1" applyBorder="1" applyAlignment="1">
      <alignment horizontal="center"/>
      <protection/>
    </xf>
    <xf numFmtId="0" fontId="23" fillId="0" borderId="15" xfId="56" applyFont="1" applyFill="1" applyBorder="1" applyAlignment="1">
      <alignment horizontal="center"/>
      <protection/>
    </xf>
    <xf numFmtId="0" fontId="23" fillId="0" borderId="16" xfId="56" applyFont="1" applyFill="1" applyBorder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7" fillId="0" borderId="2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7" fillId="0" borderId="18" xfId="0" applyFont="1" applyBorder="1" applyAlignment="1">
      <alignment horizontal="right"/>
    </xf>
    <xf numFmtId="0" fontId="27" fillId="0" borderId="2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textRotation="90"/>
    </xf>
    <xf numFmtId="0" fontId="27" fillId="0" borderId="11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26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23" xfId="56" applyFont="1" applyBorder="1" applyAlignment="1">
      <alignment horizontal="center"/>
      <protection/>
    </xf>
    <xf numFmtId="0" fontId="23" fillId="0" borderId="24" xfId="56" applyFont="1" applyBorder="1" applyAlignment="1">
      <alignment horizontal="center"/>
      <protection/>
    </xf>
    <xf numFmtId="0" fontId="23" fillId="0" borderId="22" xfId="56" applyFont="1" applyBorder="1" applyAlignment="1">
      <alignment horizontal="center"/>
      <protection/>
    </xf>
    <xf numFmtId="0" fontId="7" fillId="0" borderId="0" xfId="57" applyFont="1" applyAlignment="1">
      <alignment horizontal="right"/>
      <protection/>
    </xf>
    <xf numFmtId="0" fontId="23" fillId="0" borderId="0" xfId="56" applyFont="1" applyAlignment="1">
      <alignment horizontal="center"/>
      <protection/>
    </xf>
    <xf numFmtId="0" fontId="23" fillId="0" borderId="20" xfId="56" applyFont="1" applyBorder="1" applyAlignment="1">
      <alignment horizontal="center"/>
      <protection/>
    </xf>
    <xf numFmtId="0" fontId="23" fillId="0" borderId="15" xfId="56" applyFont="1" applyBorder="1" applyAlignment="1">
      <alignment horizontal="center"/>
      <protection/>
    </xf>
    <xf numFmtId="0" fontId="23" fillId="0" borderId="16" xfId="56" applyFont="1" applyBorder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 2" xfId="57"/>
    <cellStyle name="Normál_Költségvetés mellékletek 2012 -végleges" xfId="58"/>
    <cellStyle name="Normál_Munka1 2" xfId="59"/>
    <cellStyle name="Normál_Önkormányzat - 2012. III. n. év Tájékoztató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B1">
      <selection activeCell="D7" sqref="D7"/>
    </sheetView>
  </sheetViews>
  <sheetFormatPr defaultColWidth="9.00390625" defaultRowHeight="12.75"/>
  <cols>
    <col min="1" max="1" width="3.75390625" style="107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321" t="s">
        <v>207</v>
      </c>
      <c r="E1" s="32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322" t="s">
        <v>109</v>
      </c>
      <c r="B4" s="322"/>
      <c r="C4" s="322"/>
      <c r="D4" s="322"/>
      <c r="E4" s="322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322" t="s">
        <v>153</v>
      </c>
      <c r="B5" s="322"/>
      <c r="C5" s="322"/>
      <c r="D5" s="322"/>
      <c r="E5" s="322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322" t="s">
        <v>8</v>
      </c>
      <c r="B6" s="322"/>
      <c r="C6" s="322"/>
      <c r="D6" s="322"/>
      <c r="E6" s="322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02"/>
      <c r="B9" s="319" t="s">
        <v>156</v>
      </c>
      <c r="C9" s="320"/>
      <c r="D9" s="318" t="s">
        <v>157</v>
      </c>
      <c r="E9" s="318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189">
        <v>1</v>
      </c>
      <c r="B10" s="190" t="s">
        <v>111</v>
      </c>
      <c r="C10" s="191">
        <f>Bevételek!C10</f>
        <v>129130</v>
      </c>
      <c r="D10" s="192" t="s">
        <v>57</v>
      </c>
      <c r="E10" s="191">
        <f>Működési!D51</f>
        <v>107383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193">
        <v>2</v>
      </c>
      <c r="B11" s="194" t="s">
        <v>126</v>
      </c>
      <c r="C11" s="195">
        <f>Bevételek!C17</f>
        <v>24853</v>
      </c>
      <c r="D11" s="196" t="s">
        <v>60</v>
      </c>
      <c r="E11" s="195">
        <v>7394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193">
        <v>3</v>
      </c>
      <c r="B12" s="194" t="s">
        <v>59</v>
      </c>
      <c r="C12" s="195">
        <f>Bevételek!C21</f>
        <v>60477</v>
      </c>
      <c r="D12" s="196" t="s">
        <v>17</v>
      </c>
      <c r="E12" s="195">
        <f>'Átadott pénzeszközök'!C25</f>
        <v>94106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193">
        <v>4</v>
      </c>
      <c r="B13" s="194" t="s">
        <v>79</v>
      </c>
      <c r="C13" s="195">
        <f>Bevételek!C30</f>
        <v>1573</v>
      </c>
      <c r="D13" s="196" t="s">
        <v>2</v>
      </c>
      <c r="E13" s="195">
        <f>'Fejlesztési kiadások'!C21</f>
        <v>13137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193">
        <v>5</v>
      </c>
      <c r="B14" s="197" t="s">
        <v>83</v>
      </c>
      <c r="C14" s="195">
        <f>Bevételek!C37</f>
        <v>15295</v>
      </c>
      <c r="D14" s="196" t="s">
        <v>58</v>
      </c>
      <c r="E14" s="195">
        <v>9308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169"/>
      <c r="B15" s="170" t="s">
        <v>16</v>
      </c>
      <c r="C15" s="171">
        <f>SUM(C10:C14)</f>
        <v>231328</v>
      </c>
      <c r="D15" s="172" t="s">
        <v>14</v>
      </c>
      <c r="E15" s="171">
        <f>SUM(E10:E14)</f>
        <v>231328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.75">
      <c r="A16" s="104"/>
      <c r="B16" s="2"/>
      <c r="C16" s="5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04"/>
      <c r="B17" s="6"/>
      <c r="C17" s="5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04"/>
      <c r="B18" s="2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01"/>
      <c r="B19" s="101"/>
      <c r="C19" s="101"/>
      <c r="D19" s="101"/>
      <c r="E19" s="10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04"/>
      <c r="B20" s="2"/>
      <c r="C20" s="5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04"/>
      <c r="B21" s="2"/>
      <c r="C21" s="5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3" ht="18.75">
      <c r="A22" s="104"/>
      <c r="B22" s="5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</row>
    <row r="23" spans="1:13" ht="18.75">
      <c r="A23" s="104"/>
      <c r="B23" s="5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104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04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04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04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04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4" ht="18.75">
      <c r="A29" s="104"/>
      <c r="B29" s="2"/>
      <c r="C29" s="5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04"/>
      <c r="B30" s="2"/>
      <c r="C30" s="5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04"/>
      <c r="B31" s="6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05"/>
      <c r="B32" s="7"/>
      <c r="C32" s="8"/>
      <c r="D32" s="7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06"/>
      <c r="B33" s="3"/>
      <c r="C33" s="3"/>
      <c r="D33" s="3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04"/>
      <c r="B34" s="2"/>
      <c r="C34" s="5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04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04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04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06"/>
      <c r="B38" s="3"/>
      <c r="C38" s="3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04"/>
      <c r="B39" s="2"/>
      <c r="C39" s="5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04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04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06"/>
      <c r="B42" s="3"/>
      <c r="C42" s="3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04"/>
      <c r="B43" s="2"/>
      <c r="C43" s="5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04"/>
      <c r="B44" s="2"/>
      <c r="C44" s="5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06"/>
      <c r="B45" s="3"/>
      <c r="C45" s="3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04"/>
      <c r="B46" s="6"/>
      <c r="C46" s="5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04"/>
      <c r="B47" s="2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04"/>
      <c r="B48" s="2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06"/>
      <c r="B49" s="3"/>
      <c r="C49" s="3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04"/>
      <c r="B50" s="2"/>
      <c r="C50" s="5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04"/>
      <c r="B51" s="2"/>
      <c r="C51" s="5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06"/>
      <c r="B52" s="3"/>
      <c r="C52" s="3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04"/>
      <c r="B53" s="2"/>
      <c r="C53" s="5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06"/>
      <c r="B54" s="3"/>
      <c r="C54" s="3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9.5">
      <c r="A55" s="104"/>
      <c r="B55" s="4"/>
      <c r="C55" s="9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104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04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0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0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0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0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0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0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0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0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0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0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0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0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0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0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I1" sqref="I1:O1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321" t="s">
        <v>216</v>
      </c>
      <c r="J1" s="321"/>
      <c r="K1" s="321"/>
      <c r="L1" s="321"/>
      <c r="M1" s="321"/>
      <c r="N1" s="321"/>
      <c r="O1" s="321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322" t="s">
        <v>109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322" t="s">
        <v>153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322" t="s">
        <v>41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34</v>
      </c>
      <c r="B8" s="19" t="s">
        <v>35</v>
      </c>
      <c r="C8" s="19" t="s">
        <v>22</v>
      </c>
      <c r="D8" s="19" t="s">
        <v>23</v>
      </c>
      <c r="E8" s="19" t="s">
        <v>24</v>
      </c>
      <c r="F8" s="19" t="s">
        <v>25</v>
      </c>
      <c r="G8" s="19" t="s">
        <v>26</v>
      </c>
      <c r="H8" s="19" t="s">
        <v>27</v>
      </c>
      <c r="I8" s="19" t="s">
        <v>28</v>
      </c>
      <c r="J8" s="19" t="s">
        <v>29</v>
      </c>
      <c r="K8" s="19" t="s">
        <v>30</v>
      </c>
      <c r="L8" s="19" t="s">
        <v>31</v>
      </c>
      <c r="M8" s="19" t="s">
        <v>32</v>
      </c>
      <c r="N8" s="19" t="s">
        <v>33</v>
      </c>
      <c r="O8" s="19" t="s">
        <v>50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4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129</v>
      </c>
      <c r="B10" s="24">
        <f>Bevételek!C10</f>
        <v>129130</v>
      </c>
      <c r="C10" s="24">
        <v>10760</v>
      </c>
      <c r="D10" s="24">
        <v>10760</v>
      </c>
      <c r="E10" s="24">
        <v>10761</v>
      </c>
      <c r="F10" s="24">
        <v>10761</v>
      </c>
      <c r="G10" s="24">
        <v>10761</v>
      </c>
      <c r="H10" s="24">
        <v>10761</v>
      </c>
      <c r="I10" s="24">
        <v>10761</v>
      </c>
      <c r="J10" s="24">
        <v>10761</v>
      </c>
      <c r="K10" s="24">
        <v>10761</v>
      </c>
      <c r="L10" s="24">
        <v>10761</v>
      </c>
      <c r="M10" s="24">
        <v>10761</v>
      </c>
      <c r="N10" s="24">
        <v>10761</v>
      </c>
      <c r="O10" s="24">
        <f aca="true" t="shared" si="0" ref="O10:O15">SUM(C10:N10)</f>
        <v>129130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130</v>
      </c>
      <c r="B11" s="45">
        <f>Bevételek!C17</f>
        <v>24853</v>
      </c>
      <c r="C11" s="24">
        <v>2071</v>
      </c>
      <c r="D11" s="24">
        <v>2071</v>
      </c>
      <c r="E11" s="24">
        <v>2071</v>
      </c>
      <c r="F11" s="24">
        <v>2071</v>
      </c>
      <c r="G11" s="24">
        <v>2071</v>
      </c>
      <c r="H11" s="24">
        <v>2071</v>
      </c>
      <c r="I11" s="24">
        <v>2071</v>
      </c>
      <c r="J11" s="24">
        <v>2071</v>
      </c>
      <c r="K11" s="24">
        <v>2071</v>
      </c>
      <c r="L11" s="24">
        <v>2071</v>
      </c>
      <c r="M11" s="24">
        <v>2071</v>
      </c>
      <c r="N11" s="24">
        <v>2072</v>
      </c>
      <c r="O11" s="24">
        <f t="shared" si="0"/>
        <v>24853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107</v>
      </c>
      <c r="B12" s="24">
        <f>Bevételek!C21</f>
        <v>60477</v>
      </c>
      <c r="C12" s="24">
        <v>800</v>
      </c>
      <c r="D12" s="24">
        <v>500</v>
      </c>
      <c r="E12" s="24">
        <v>23000</v>
      </c>
      <c r="F12" s="24">
        <v>2500</v>
      </c>
      <c r="G12" s="24">
        <v>500</v>
      </c>
      <c r="H12" s="24">
        <v>300</v>
      </c>
      <c r="I12" s="24">
        <v>300</v>
      </c>
      <c r="J12" s="24">
        <v>300</v>
      </c>
      <c r="K12" s="24">
        <v>23000</v>
      </c>
      <c r="L12" s="24">
        <v>2500</v>
      </c>
      <c r="M12" s="24">
        <v>500</v>
      </c>
      <c r="N12" s="24">
        <v>6277</v>
      </c>
      <c r="O12" s="24">
        <f t="shared" si="0"/>
        <v>60477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105</v>
      </c>
      <c r="B13" s="24">
        <f>Bevételek!C30</f>
        <v>1573</v>
      </c>
      <c r="C13" s="24">
        <v>131</v>
      </c>
      <c r="D13" s="24">
        <v>131</v>
      </c>
      <c r="E13" s="24">
        <v>131</v>
      </c>
      <c r="F13" s="24">
        <v>131</v>
      </c>
      <c r="G13" s="24">
        <v>131</v>
      </c>
      <c r="H13" s="24">
        <v>131</v>
      </c>
      <c r="I13" s="24">
        <v>131</v>
      </c>
      <c r="J13" s="24">
        <v>131</v>
      </c>
      <c r="K13" s="24">
        <v>131</v>
      </c>
      <c r="L13" s="24">
        <v>131</v>
      </c>
      <c r="M13" s="24">
        <v>131</v>
      </c>
      <c r="N13" s="24">
        <v>132</v>
      </c>
      <c r="O13" s="24">
        <f t="shared" si="0"/>
        <v>1573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106</v>
      </c>
      <c r="B14" s="24">
        <f>Bevételek!C37</f>
        <v>15295</v>
      </c>
      <c r="C14" s="24">
        <v>15295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>
        <f t="shared" si="0"/>
        <v>15295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25" t="s">
        <v>36</v>
      </c>
      <c r="B15" s="46">
        <f aca="true" t="shared" si="1" ref="B15:N15">SUM(B10:B14)</f>
        <v>231328</v>
      </c>
      <c r="C15" s="46">
        <f t="shared" si="1"/>
        <v>29057</v>
      </c>
      <c r="D15" s="46">
        <f t="shared" si="1"/>
        <v>13462</v>
      </c>
      <c r="E15" s="46">
        <f t="shared" si="1"/>
        <v>35963</v>
      </c>
      <c r="F15" s="46">
        <f t="shared" si="1"/>
        <v>15463</v>
      </c>
      <c r="G15" s="46">
        <f t="shared" si="1"/>
        <v>13463</v>
      </c>
      <c r="H15" s="46">
        <f t="shared" si="1"/>
        <v>13263</v>
      </c>
      <c r="I15" s="46">
        <f t="shared" si="1"/>
        <v>13263</v>
      </c>
      <c r="J15" s="46">
        <f t="shared" si="1"/>
        <v>13263</v>
      </c>
      <c r="K15" s="46">
        <f t="shared" si="1"/>
        <v>35963</v>
      </c>
      <c r="L15" s="46">
        <f t="shared" si="1"/>
        <v>15463</v>
      </c>
      <c r="M15" s="46">
        <f t="shared" si="1"/>
        <v>13463</v>
      </c>
      <c r="N15" s="46">
        <f t="shared" si="1"/>
        <v>19242</v>
      </c>
      <c r="O15" s="46">
        <f t="shared" si="0"/>
        <v>231328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0.5" customHeight="1">
      <c r="A16" s="19"/>
      <c r="B16" s="23"/>
      <c r="C16" s="24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0" t="s">
        <v>9</v>
      </c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51" t="s">
        <v>37</v>
      </c>
      <c r="B18" s="24">
        <f>Működési!D10</f>
        <v>29939</v>
      </c>
      <c r="C18" s="24">
        <v>2494</v>
      </c>
      <c r="D18" s="24">
        <v>2495</v>
      </c>
      <c r="E18" s="24">
        <v>2495</v>
      </c>
      <c r="F18" s="24">
        <v>2495</v>
      </c>
      <c r="G18" s="24">
        <v>2495</v>
      </c>
      <c r="H18" s="24">
        <v>2495</v>
      </c>
      <c r="I18" s="24">
        <v>2495</v>
      </c>
      <c r="J18" s="24">
        <v>2495</v>
      </c>
      <c r="K18" s="24">
        <v>2495</v>
      </c>
      <c r="L18" s="24">
        <v>2495</v>
      </c>
      <c r="M18" s="24">
        <v>2495</v>
      </c>
      <c r="N18" s="24">
        <v>2495</v>
      </c>
      <c r="O18" s="24">
        <f aca="true" t="shared" si="2" ref="O18:O26">SUM(C18:N18)</f>
        <v>29939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104</v>
      </c>
      <c r="B19" s="24">
        <f>Működési!D21</f>
        <v>4759</v>
      </c>
      <c r="C19" s="24">
        <v>396</v>
      </c>
      <c r="D19" s="24">
        <v>396</v>
      </c>
      <c r="E19" s="24">
        <v>396</v>
      </c>
      <c r="F19" s="24">
        <v>396</v>
      </c>
      <c r="G19" s="24">
        <v>396</v>
      </c>
      <c r="H19" s="24">
        <v>397</v>
      </c>
      <c r="I19" s="24">
        <v>397</v>
      </c>
      <c r="J19" s="24">
        <v>397</v>
      </c>
      <c r="K19" s="24">
        <v>397</v>
      </c>
      <c r="L19" s="24">
        <v>397</v>
      </c>
      <c r="M19" s="24">
        <v>397</v>
      </c>
      <c r="N19" s="24">
        <v>397</v>
      </c>
      <c r="O19" s="24">
        <f t="shared" si="2"/>
        <v>4759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3</v>
      </c>
      <c r="B20" s="24">
        <f>Működési!D26</f>
        <v>50725</v>
      </c>
      <c r="C20" s="24">
        <v>4225</v>
      </c>
      <c r="D20" s="24">
        <v>4225</v>
      </c>
      <c r="E20" s="24">
        <v>4225</v>
      </c>
      <c r="F20" s="24">
        <v>4225</v>
      </c>
      <c r="G20" s="24">
        <v>4225</v>
      </c>
      <c r="H20" s="24">
        <v>4225</v>
      </c>
      <c r="I20" s="24">
        <v>4000</v>
      </c>
      <c r="J20" s="24">
        <v>450</v>
      </c>
      <c r="K20" s="24">
        <v>8247</v>
      </c>
      <c r="L20" s="24">
        <v>4226</v>
      </c>
      <c r="M20" s="24">
        <v>4226</v>
      </c>
      <c r="N20" s="24">
        <v>4226</v>
      </c>
      <c r="O20" s="24">
        <f t="shared" si="2"/>
        <v>50725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165</v>
      </c>
      <c r="B21" s="24">
        <v>19244</v>
      </c>
      <c r="C21" s="24"/>
      <c r="D21" s="24"/>
      <c r="E21" s="24"/>
      <c r="F21" s="24"/>
      <c r="G21" s="24">
        <v>7000</v>
      </c>
      <c r="H21" s="24">
        <v>1000</v>
      </c>
      <c r="I21" s="24"/>
      <c r="J21" s="24"/>
      <c r="K21" s="24">
        <v>1000</v>
      </c>
      <c r="L21" s="24"/>
      <c r="M21" s="24"/>
      <c r="N21" s="24">
        <v>10244</v>
      </c>
      <c r="O21" s="24">
        <f t="shared" si="2"/>
        <v>19244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151</v>
      </c>
      <c r="B22" s="24">
        <f>Működési!D49</f>
        <v>2716</v>
      </c>
      <c r="C22" s="24">
        <v>2716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>
        <f t="shared" si="2"/>
        <v>2716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52</v>
      </c>
      <c r="B23" s="45">
        <v>7394</v>
      </c>
      <c r="C23" s="24">
        <v>616</v>
      </c>
      <c r="D23" s="24">
        <v>616</v>
      </c>
      <c r="E23" s="24">
        <v>616</v>
      </c>
      <c r="F23" s="24">
        <v>616</v>
      </c>
      <c r="G23" s="24">
        <v>616</v>
      </c>
      <c r="H23" s="24">
        <v>616</v>
      </c>
      <c r="I23" s="24">
        <v>616</v>
      </c>
      <c r="J23" s="24">
        <v>616</v>
      </c>
      <c r="K23" s="24">
        <v>616</v>
      </c>
      <c r="L23" s="24">
        <v>616</v>
      </c>
      <c r="M23" s="24">
        <v>617</v>
      </c>
      <c r="N23" s="24">
        <v>617</v>
      </c>
      <c r="O23" s="24">
        <f t="shared" si="2"/>
        <v>7394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1" t="s">
        <v>17</v>
      </c>
      <c r="B24" s="24">
        <f>'Átadott pénzeszközök'!C25</f>
        <v>94106</v>
      </c>
      <c r="C24" s="24">
        <v>7842</v>
      </c>
      <c r="D24" s="24">
        <v>7842</v>
      </c>
      <c r="E24" s="24">
        <v>7842</v>
      </c>
      <c r="F24" s="24">
        <v>7842</v>
      </c>
      <c r="G24" s="24">
        <v>7842</v>
      </c>
      <c r="H24" s="24">
        <v>7842</v>
      </c>
      <c r="I24" s="24">
        <v>7842</v>
      </c>
      <c r="J24" s="24">
        <v>7842</v>
      </c>
      <c r="K24" s="24">
        <v>7842</v>
      </c>
      <c r="L24" s="24">
        <v>7842</v>
      </c>
      <c r="M24" s="24">
        <v>7843</v>
      </c>
      <c r="N24" s="24">
        <v>7843</v>
      </c>
      <c r="O24" s="24">
        <f t="shared" si="2"/>
        <v>94106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2" t="s">
        <v>2</v>
      </c>
      <c r="B25" s="48">
        <f>'Fejlesztési kiadások'!C21</f>
        <v>13137</v>
      </c>
      <c r="C25" s="48">
        <v>1306</v>
      </c>
      <c r="D25" s="48">
        <v>2051</v>
      </c>
      <c r="E25" s="48">
        <v>1046</v>
      </c>
      <c r="F25" s="48">
        <v>47</v>
      </c>
      <c r="G25" s="48">
        <v>1046</v>
      </c>
      <c r="H25" s="48">
        <v>46</v>
      </c>
      <c r="I25" s="48">
        <v>47</v>
      </c>
      <c r="J25" s="48">
        <v>46</v>
      </c>
      <c r="K25" s="48">
        <v>7047</v>
      </c>
      <c r="L25" s="48">
        <v>362</v>
      </c>
      <c r="M25" s="48">
        <v>47</v>
      </c>
      <c r="N25" s="48">
        <v>46</v>
      </c>
      <c r="O25" s="24">
        <f t="shared" si="2"/>
        <v>13137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52" t="s">
        <v>58</v>
      </c>
      <c r="B26" s="48">
        <f>Mérleg!E14</f>
        <v>9308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>
        <v>9308</v>
      </c>
      <c r="N26" s="48"/>
      <c r="O26" s="24">
        <f t="shared" si="2"/>
        <v>9308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6.5" thickBot="1">
      <c r="A27" s="53" t="s">
        <v>1</v>
      </c>
      <c r="B27" s="50">
        <f aca="true" t="shared" si="3" ref="B27:N27">SUM(B18:B26)</f>
        <v>231328</v>
      </c>
      <c r="C27" s="50">
        <f t="shared" si="3"/>
        <v>19595</v>
      </c>
      <c r="D27" s="50">
        <f t="shared" si="3"/>
        <v>17625</v>
      </c>
      <c r="E27" s="50">
        <f t="shared" si="3"/>
        <v>16620</v>
      </c>
      <c r="F27" s="50">
        <f t="shared" si="3"/>
        <v>15621</v>
      </c>
      <c r="G27" s="50">
        <f t="shared" si="3"/>
        <v>23620</v>
      </c>
      <c r="H27" s="50">
        <f t="shared" si="3"/>
        <v>16621</v>
      </c>
      <c r="I27" s="50">
        <f t="shared" si="3"/>
        <v>15397</v>
      </c>
      <c r="J27" s="50">
        <f t="shared" si="3"/>
        <v>11846</v>
      </c>
      <c r="K27" s="50">
        <f t="shared" si="3"/>
        <v>27644</v>
      </c>
      <c r="L27" s="50">
        <f t="shared" si="3"/>
        <v>15938</v>
      </c>
      <c r="M27" s="50">
        <f t="shared" si="3"/>
        <v>24933</v>
      </c>
      <c r="N27" s="50">
        <f t="shared" si="3"/>
        <v>25868</v>
      </c>
      <c r="O27" s="50">
        <f>SUM(C27:N27)</f>
        <v>231328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7.25" thickBot="1" thickTop="1">
      <c r="A28" s="54" t="s">
        <v>40</v>
      </c>
      <c r="B28" s="55">
        <f aca="true" t="shared" si="4" ref="B28:O28">B15-B27</f>
        <v>0</v>
      </c>
      <c r="C28" s="55">
        <f t="shared" si="4"/>
        <v>9462</v>
      </c>
      <c r="D28" s="55">
        <f t="shared" si="4"/>
        <v>-4163</v>
      </c>
      <c r="E28" s="55">
        <f t="shared" si="4"/>
        <v>19343</v>
      </c>
      <c r="F28" s="55">
        <f t="shared" si="4"/>
        <v>-158</v>
      </c>
      <c r="G28" s="55">
        <f t="shared" si="4"/>
        <v>-10157</v>
      </c>
      <c r="H28" s="55">
        <f t="shared" si="4"/>
        <v>-3358</v>
      </c>
      <c r="I28" s="55">
        <f t="shared" si="4"/>
        <v>-2134</v>
      </c>
      <c r="J28" s="55">
        <f t="shared" si="4"/>
        <v>1417</v>
      </c>
      <c r="K28" s="55">
        <f t="shared" si="4"/>
        <v>8319</v>
      </c>
      <c r="L28" s="55">
        <f t="shared" si="4"/>
        <v>-475</v>
      </c>
      <c r="M28" s="55">
        <f t="shared" si="4"/>
        <v>-11470</v>
      </c>
      <c r="N28" s="55">
        <f t="shared" si="4"/>
        <v>-6626</v>
      </c>
      <c r="O28" s="56">
        <f t="shared" si="4"/>
        <v>0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7.25" thickBot="1" thickTop="1">
      <c r="A29" s="54" t="s">
        <v>70</v>
      </c>
      <c r="B29" s="55"/>
      <c r="C29" s="55">
        <v>9462</v>
      </c>
      <c r="D29" s="55">
        <f>C29+D28</f>
        <v>5299</v>
      </c>
      <c r="E29" s="55">
        <f aca="true" t="shared" si="5" ref="E29:M29">D29+E28</f>
        <v>24642</v>
      </c>
      <c r="F29" s="55">
        <f t="shared" si="5"/>
        <v>24484</v>
      </c>
      <c r="G29" s="55">
        <f t="shared" si="5"/>
        <v>14327</v>
      </c>
      <c r="H29" s="55">
        <f t="shared" si="5"/>
        <v>10969</v>
      </c>
      <c r="I29" s="55">
        <f t="shared" si="5"/>
        <v>8835</v>
      </c>
      <c r="J29" s="55">
        <f t="shared" si="5"/>
        <v>10252</v>
      </c>
      <c r="K29" s="55">
        <f t="shared" si="5"/>
        <v>18571</v>
      </c>
      <c r="L29" s="55">
        <f t="shared" si="5"/>
        <v>18096</v>
      </c>
      <c r="M29" s="55">
        <f t="shared" si="5"/>
        <v>6626</v>
      </c>
      <c r="N29" s="55">
        <v>0</v>
      </c>
      <c r="O29" s="56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0.5" customHeight="1" thickTop="1">
      <c r="A30" s="16"/>
      <c r="B30" s="13"/>
      <c r="C30" s="13"/>
      <c r="D30" s="13"/>
      <c r="E30" s="13"/>
      <c r="F30" s="13"/>
      <c r="G30" s="1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4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2" customWidth="1"/>
    <col min="2" max="2" width="54.75390625" style="133" customWidth="1"/>
    <col min="3" max="3" width="9.125" style="133" customWidth="1"/>
    <col min="4" max="4" width="10.00390625" style="133" customWidth="1"/>
    <col min="5" max="16384" width="9.125" style="133" customWidth="1"/>
  </cols>
  <sheetData>
    <row r="1" spans="2:5" ht="18" customHeight="1">
      <c r="B1" s="328" t="s">
        <v>217</v>
      </c>
      <c r="C1" s="328"/>
      <c r="D1" s="328"/>
      <c r="E1" s="328"/>
    </row>
    <row r="2" spans="3:5" ht="18" customHeight="1">
      <c r="C2" s="134"/>
      <c r="D2" s="134"/>
      <c r="E2" s="134"/>
    </row>
    <row r="3" ht="18" customHeight="1"/>
    <row r="4" spans="1:5" ht="18" customHeight="1">
      <c r="A4" s="329" t="s">
        <v>127</v>
      </c>
      <c r="B4" s="329"/>
      <c r="C4" s="329"/>
      <c r="D4" s="329"/>
      <c r="E4" s="329"/>
    </row>
    <row r="5" spans="1:5" ht="18" customHeight="1">
      <c r="A5" s="329" t="s">
        <v>153</v>
      </c>
      <c r="B5" s="329"/>
      <c r="C5" s="329"/>
      <c r="D5" s="329"/>
      <c r="E5" s="329"/>
    </row>
    <row r="6" spans="1:5" ht="18" customHeight="1">
      <c r="A6" s="329" t="s">
        <v>148</v>
      </c>
      <c r="B6" s="329"/>
      <c r="C6" s="329"/>
      <c r="D6" s="329"/>
      <c r="E6" s="329"/>
    </row>
    <row r="7" spans="2:5" ht="18" customHeight="1">
      <c r="B7" s="132"/>
      <c r="C7" s="132"/>
      <c r="D7" s="132"/>
      <c r="E7" s="132"/>
    </row>
    <row r="8" ht="18" customHeight="1"/>
    <row r="9" spans="1:5" ht="18" customHeight="1">
      <c r="A9" s="138"/>
      <c r="B9" s="139" t="s">
        <v>0</v>
      </c>
      <c r="C9" s="330" t="s">
        <v>154</v>
      </c>
      <c r="D9" s="331"/>
      <c r="E9" s="332"/>
    </row>
    <row r="10" spans="1:5" ht="18" customHeight="1">
      <c r="A10" s="140">
        <v>1</v>
      </c>
      <c r="B10" s="226" t="s">
        <v>37</v>
      </c>
      <c r="C10" s="141"/>
      <c r="D10" s="142">
        <f>SUM(D11:D20)</f>
        <v>10779</v>
      </c>
      <c r="E10" s="143"/>
    </row>
    <row r="11" spans="1:5" ht="18" customHeight="1">
      <c r="A11" s="144"/>
      <c r="B11" s="227" t="s">
        <v>139</v>
      </c>
      <c r="C11" s="211"/>
      <c r="D11" s="212">
        <v>2512</v>
      </c>
      <c r="E11" s="145"/>
    </row>
    <row r="12" spans="1:5" ht="18" customHeight="1">
      <c r="A12" s="144"/>
      <c r="B12" s="227" t="s">
        <v>117</v>
      </c>
      <c r="C12" s="211"/>
      <c r="D12" s="212">
        <v>421</v>
      </c>
      <c r="E12" s="145"/>
    </row>
    <row r="13" spans="1:5" ht="18" customHeight="1">
      <c r="A13" s="144"/>
      <c r="B13" s="227" t="s">
        <v>118</v>
      </c>
      <c r="C13" s="211"/>
      <c r="D13" s="212">
        <v>60</v>
      </c>
      <c r="E13" s="145"/>
    </row>
    <row r="14" spans="1:5" ht="18" customHeight="1" hidden="1">
      <c r="A14" s="144"/>
      <c r="B14" s="227" t="s">
        <v>94</v>
      </c>
      <c r="C14" s="211"/>
      <c r="D14" s="212"/>
      <c r="E14" s="145"/>
    </row>
    <row r="15" spans="1:5" ht="18" customHeight="1" hidden="1">
      <c r="A15" s="144"/>
      <c r="B15" s="227" t="s">
        <v>95</v>
      </c>
      <c r="C15" s="211"/>
      <c r="D15" s="212"/>
      <c r="E15" s="145"/>
    </row>
    <row r="16" spans="1:5" ht="18" customHeight="1" hidden="1">
      <c r="A16" s="144"/>
      <c r="B16" s="227" t="s">
        <v>140</v>
      </c>
      <c r="C16" s="211"/>
      <c r="D16" s="212"/>
      <c r="E16" s="145"/>
    </row>
    <row r="17" spans="1:5" ht="18" customHeight="1" hidden="1">
      <c r="A17" s="144"/>
      <c r="B17" s="227" t="s">
        <v>119</v>
      </c>
      <c r="C17" s="211"/>
      <c r="D17" s="212"/>
      <c r="E17" s="145"/>
    </row>
    <row r="18" spans="1:5" ht="18" customHeight="1">
      <c r="A18" s="146"/>
      <c r="B18" s="227" t="s">
        <v>97</v>
      </c>
      <c r="C18" s="213"/>
      <c r="D18" s="212">
        <v>7720</v>
      </c>
      <c r="E18" s="145"/>
    </row>
    <row r="19" spans="1:5" ht="18" customHeight="1" hidden="1">
      <c r="A19" s="144"/>
      <c r="B19" s="227" t="s">
        <v>141</v>
      </c>
      <c r="C19" s="211"/>
      <c r="D19" s="212"/>
      <c r="E19" s="145"/>
    </row>
    <row r="20" spans="1:5" ht="18" customHeight="1">
      <c r="A20" s="144"/>
      <c r="B20" s="227" t="s">
        <v>96</v>
      </c>
      <c r="C20" s="211"/>
      <c r="D20" s="212">
        <v>66</v>
      </c>
      <c r="E20" s="145"/>
    </row>
    <row r="21" spans="1:5" ht="18" customHeight="1">
      <c r="A21" s="149">
        <v>2</v>
      </c>
      <c r="B21" s="228" t="s">
        <v>133</v>
      </c>
      <c r="C21" s="141"/>
      <c r="D21" s="142">
        <f>SUM(D22:D25)</f>
        <v>1830</v>
      </c>
      <c r="E21" s="150"/>
    </row>
    <row r="22" spans="1:5" ht="18" customHeight="1">
      <c r="A22" s="144"/>
      <c r="B22" s="227" t="s">
        <v>62</v>
      </c>
      <c r="C22" s="211"/>
      <c r="D22" s="212">
        <v>1830</v>
      </c>
      <c r="E22" s="145"/>
    </row>
    <row r="23" spans="1:5" ht="18" customHeight="1" hidden="1">
      <c r="A23" s="144"/>
      <c r="B23" s="227" t="s">
        <v>120</v>
      </c>
      <c r="C23" s="211"/>
      <c r="D23" s="212"/>
      <c r="E23" s="145"/>
    </row>
    <row r="24" spans="1:5" ht="18" customHeight="1" hidden="1">
      <c r="A24" s="144"/>
      <c r="B24" s="227" t="s">
        <v>121</v>
      </c>
      <c r="C24" s="211"/>
      <c r="D24" s="212"/>
      <c r="E24" s="145"/>
    </row>
    <row r="25" spans="1:5" ht="18" customHeight="1" hidden="1">
      <c r="A25" s="147"/>
      <c r="B25" s="229" t="s">
        <v>122</v>
      </c>
      <c r="C25" s="215"/>
      <c r="D25" s="216"/>
      <c r="E25" s="148"/>
    </row>
    <row r="26" spans="1:5" ht="18" customHeight="1">
      <c r="A26" s="217">
        <v>3</v>
      </c>
      <c r="B26" s="230" t="s">
        <v>3</v>
      </c>
      <c r="C26" s="141"/>
      <c r="D26" s="142">
        <f>SUM(D27:D44)</f>
        <v>30043</v>
      </c>
      <c r="E26" s="150"/>
    </row>
    <row r="27" spans="1:5" ht="18" customHeight="1">
      <c r="A27" s="218"/>
      <c r="B27" s="227" t="s">
        <v>85</v>
      </c>
      <c r="C27" s="213"/>
      <c r="D27" s="212">
        <v>15</v>
      </c>
      <c r="E27" s="145"/>
    </row>
    <row r="28" spans="1:5" ht="18" customHeight="1">
      <c r="A28" s="219"/>
      <c r="B28" s="227" t="s">
        <v>134</v>
      </c>
      <c r="C28" s="211"/>
      <c r="D28" s="212">
        <v>9680</v>
      </c>
      <c r="E28" s="145"/>
    </row>
    <row r="29" spans="1:5" ht="18" customHeight="1" hidden="1">
      <c r="A29" s="219"/>
      <c r="B29" s="227" t="s">
        <v>142</v>
      </c>
      <c r="C29" s="213"/>
      <c r="D29" s="212"/>
      <c r="E29" s="145"/>
    </row>
    <row r="30" spans="1:5" ht="18" customHeight="1">
      <c r="A30" s="219"/>
      <c r="B30" s="227" t="s">
        <v>150</v>
      </c>
      <c r="C30" s="211"/>
      <c r="D30" s="212">
        <v>235</v>
      </c>
      <c r="E30" s="145"/>
    </row>
    <row r="31" spans="1:5" ht="18" customHeight="1">
      <c r="A31" s="219"/>
      <c r="B31" s="227" t="s">
        <v>144</v>
      </c>
      <c r="C31" s="211"/>
      <c r="D31" s="212">
        <v>140</v>
      </c>
      <c r="E31" s="145"/>
    </row>
    <row r="32" spans="1:5" ht="18" customHeight="1">
      <c r="A32" s="219"/>
      <c r="B32" s="227" t="s">
        <v>145</v>
      </c>
      <c r="C32" s="211"/>
      <c r="D32" s="212">
        <v>2100</v>
      </c>
      <c r="E32" s="145"/>
    </row>
    <row r="33" spans="1:5" ht="18" customHeight="1" hidden="1">
      <c r="A33" s="219"/>
      <c r="B33" s="227" t="s">
        <v>108</v>
      </c>
      <c r="C33" s="211"/>
      <c r="D33" s="212"/>
      <c r="E33" s="145"/>
    </row>
    <row r="34" spans="1:5" ht="18" customHeight="1">
      <c r="A34" s="219"/>
      <c r="B34" s="227" t="s">
        <v>123</v>
      </c>
      <c r="C34" s="211"/>
      <c r="D34" s="212">
        <v>770</v>
      </c>
      <c r="E34" s="145"/>
    </row>
    <row r="35" spans="1:5" ht="18" customHeight="1">
      <c r="A35" s="219"/>
      <c r="B35" s="227" t="s">
        <v>86</v>
      </c>
      <c r="C35" s="211"/>
      <c r="D35" s="212">
        <v>2500</v>
      </c>
      <c r="E35" s="145"/>
    </row>
    <row r="36" spans="1:5" ht="18" customHeight="1" hidden="1">
      <c r="A36" s="219"/>
      <c r="B36" s="227" t="s">
        <v>146</v>
      </c>
      <c r="C36" s="211"/>
      <c r="D36" s="212"/>
      <c r="E36" s="145"/>
    </row>
    <row r="37" spans="1:5" ht="18" customHeight="1">
      <c r="A37" s="219"/>
      <c r="B37" s="227" t="s">
        <v>87</v>
      </c>
      <c r="C37" s="211"/>
      <c r="D37" s="212">
        <v>325</v>
      </c>
      <c r="E37" s="145"/>
    </row>
    <row r="38" spans="1:5" ht="18" customHeight="1">
      <c r="A38" s="219"/>
      <c r="B38" s="227" t="s">
        <v>147</v>
      </c>
      <c r="C38" s="211"/>
      <c r="D38" s="212">
        <v>7840</v>
      </c>
      <c r="E38" s="145"/>
    </row>
    <row r="39" spans="1:5" ht="18" customHeight="1">
      <c r="A39" s="219"/>
      <c r="B39" s="227" t="s">
        <v>88</v>
      </c>
      <c r="C39" s="211"/>
      <c r="D39" s="212">
        <v>20</v>
      </c>
      <c r="E39" s="145"/>
    </row>
    <row r="40" spans="1:5" ht="18" customHeight="1">
      <c r="A40" s="219"/>
      <c r="B40" s="227" t="s">
        <v>89</v>
      </c>
      <c r="C40" s="211"/>
      <c r="D40" s="212">
        <v>750</v>
      </c>
      <c r="E40" s="145"/>
    </row>
    <row r="41" spans="1:5" ht="18" customHeight="1">
      <c r="A41" s="219"/>
      <c r="B41" s="227" t="s">
        <v>124</v>
      </c>
      <c r="C41" s="211"/>
      <c r="D41" s="212">
        <v>5450</v>
      </c>
      <c r="E41" s="145"/>
    </row>
    <row r="42" spans="1:5" ht="18" customHeight="1" hidden="1">
      <c r="A42" s="219"/>
      <c r="B42" s="227" t="s">
        <v>90</v>
      </c>
      <c r="C42" s="211"/>
      <c r="D42" s="212"/>
      <c r="E42" s="145"/>
    </row>
    <row r="43" spans="1:5" ht="18" customHeight="1">
      <c r="A43" s="219"/>
      <c r="B43" s="227" t="s">
        <v>64</v>
      </c>
      <c r="C43" s="211"/>
      <c r="D43" s="212">
        <v>97</v>
      </c>
      <c r="E43" s="145"/>
    </row>
    <row r="44" spans="1:5" ht="18" customHeight="1">
      <c r="A44" s="219"/>
      <c r="B44" s="227" t="s">
        <v>63</v>
      </c>
      <c r="C44" s="211"/>
      <c r="D44" s="212">
        <v>121</v>
      </c>
      <c r="E44" s="145"/>
    </row>
    <row r="45" spans="1:5" ht="18" customHeight="1">
      <c r="A45" s="221">
        <v>4</v>
      </c>
      <c r="B45" s="230" t="s">
        <v>98</v>
      </c>
      <c r="C45" s="222"/>
      <c r="D45" s="142">
        <f>D48+D47+D46</f>
        <v>19244</v>
      </c>
      <c r="E45" s="224"/>
    </row>
    <row r="46" spans="1:5" ht="18" customHeight="1">
      <c r="A46" s="234"/>
      <c r="B46" s="237" t="s">
        <v>199</v>
      </c>
      <c r="C46" s="235"/>
      <c r="D46" s="238">
        <v>12</v>
      </c>
      <c r="E46" s="236"/>
    </row>
    <row r="47" spans="1:5" ht="18" customHeight="1">
      <c r="A47" s="234"/>
      <c r="B47" s="237" t="s">
        <v>128</v>
      </c>
      <c r="C47" s="235"/>
      <c r="D47" s="238">
        <v>582</v>
      </c>
      <c r="E47" s="236"/>
    </row>
    <row r="48" spans="1:5" ht="18" customHeight="1">
      <c r="A48" s="151"/>
      <c r="B48" s="229" t="s">
        <v>158</v>
      </c>
      <c r="C48" s="220"/>
      <c r="D48" s="216">
        <v>18650</v>
      </c>
      <c r="E48" s="148"/>
    </row>
    <row r="49" spans="1:5" ht="18" customHeight="1">
      <c r="A49" s="221">
        <v>5</v>
      </c>
      <c r="B49" s="230" t="s">
        <v>151</v>
      </c>
      <c r="C49" s="223"/>
      <c r="D49" s="142">
        <f>D50</f>
        <v>2716</v>
      </c>
      <c r="E49" s="233"/>
    </row>
    <row r="50" spans="1:5" ht="18" customHeight="1">
      <c r="A50" s="151"/>
      <c r="B50" s="229" t="s">
        <v>152</v>
      </c>
      <c r="C50" s="220"/>
      <c r="D50" s="216">
        <v>2716</v>
      </c>
      <c r="E50" s="148"/>
    </row>
    <row r="51" spans="1:5" ht="18" customHeight="1">
      <c r="A51" s="152"/>
      <c r="B51" s="153" t="s">
        <v>1</v>
      </c>
      <c r="C51" s="154"/>
      <c r="D51" s="155">
        <f>D26+D21+D10+D45+D49</f>
        <v>64612</v>
      </c>
      <c r="E51" s="156"/>
    </row>
    <row r="52" spans="1:5" ht="18.75">
      <c r="A52" s="116"/>
      <c r="B52" s="157"/>
      <c r="C52" s="157"/>
      <c r="D52" s="157"/>
      <c r="E52" s="157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2" customWidth="1"/>
    <col min="2" max="2" width="54.75390625" style="133" customWidth="1"/>
    <col min="3" max="3" width="9.125" style="133" customWidth="1"/>
    <col min="4" max="4" width="10.00390625" style="133" customWidth="1"/>
    <col min="5" max="16384" width="9.125" style="133" customWidth="1"/>
  </cols>
  <sheetData>
    <row r="1" spans="2:5" ht="18" customHeight="1">
      <c r="B1" s="328" t="s">
        <v>218</v>
      </c>
      <c r="C1" s="328"/>
      <c r="D1" s="328"/>
      <c r="E1" s="328"/>
    </row>
    <row r="2" spans="3:5" ht="18" customHeight="1">
      <c r="C2" s="134"/>
      <c r="D2" s="134"/>
      <c r="E2" s="134"/>
    </row>
    <row r="3" ht="18" customHeight="1">
      <c r="F3" s="135"/>
    </row>
    <row r="4" spans="1:6" ht="18" customHeight="1">
      <c r="A4" s="329" t="s">
        <v>127</v>
      </c>
      <c r="B4" s="329"/>
      <c r="C4" s="329"/>
      <c r="D4" s="329"/>
      <c r="E4" s="329"/>
      <c r="F4" s="136"/>
    </row>
    <row r="5" spans="1:6" ht="18" customHeight="1">
      <c r="A5" s="329" t="s">
        <v>153</v>
      </c>
      <c r="B5" s="329"/>
      <c r="C5" s="329"/>
      <c r="D5" s="329"/>
      <c r="E5" s="329"/>
      <c r="F5" s="136"/>
    </row>
    <row r="6" spans="1:6" ht="18" customHeight="1">
      <c r="A6" s="329" t="s">
        <v>137</v>
      </c>
      <c r="B6" s="329"/>
      <c r="C6" s="329"/>
      <c r="D6" s="329"/>
      <c r="E6" s="329"/>
      <c r="F6" s="137"/>
    </row>
    <row r="7" spans="2:6" ht="18" customHeight="1">
      <c r="B7" s="132"/>
      <c r="C7" s="132"/>
      <c r="D7" s="132"/>
      <c r="E7" s="132"/>
      <c r="F7" s="137"/>
    </row>
    <row r="8" ht="18" customHeight="1">
      <c r="F8" s="135"/>
    </row>
    <row r="9" spans="1:6" ht="18" customHeight="1">
      <c r="A9" s="138"/>
      <c r="B9" s="139" t="s">
        <v>0</v>
      </c>
      <c r="C9" s="330" t="s">
        <v>154</v>
      </c>
      <c r="D9" s="331"/>
      <c r="E9" s="332"/>
      <c r="F9" s="135"/>
    </row>
    <row r="10" spans="1:6" ht="18" customHeight="1">
      <c r="A10" s="140">
        <v>1</v>
      </c>
      <c r="B10" s="226" t="s">
        <v>37</v>
      </c>
      <c r="C10" s="141"/>
      <c r="D10" s="142">
        <f>SUM(D11:D20)</f>
        <v>7001</v>
      </c>
      <c r="E10" s="143"/>
      <c r="F10" s="135"/>
    </row>
    <row r="11" spans="1:6" ht="18" customHeight="1">
      <c r="A11" s="144"/>
      <c r="B11" s="227" t="s">
        <v>139</v>
      </c>
      <c r="C11" s="211"/>
      <c r="D11" s="212">
        <v>6705</v>
      </c>
      <c r="E11" s="145"/>
      <c r="F11" s="135"/>
    </row>
    <row r="12" spans="1:6" ht="18" customHeight="1" hidden="1">
      <c r="A12" s="144"/>
      <c r="B12" s="227" t="s">
        <v>117</v>
      </c>
      <c r="C12" s="211"/>
      <c r="D12" s="212"/>
      <c r="E12" s="145"/>
      <c r="F12" s="135"/>
    </row>
    <row r="13" spans="1:6" ht="18" customHeight="1" hidden="1">
      <c r="A13" s="144"/>
      <c r="B13" s="227" t="s">
        <v>118</v>
      </c>
      <c r="C13" s="211"/>
      <c r="D13" s="212"/>
      <c r="E13" s="145"/>
      <c r="F13" s="135"/>
    </row>
    <row r="14" spans="1:6" ht="18" customHeight="1" hidden="1">
      <c r="A14" s="144"/>
      <c r="B14" s="227" t="s">
        <v>94</v>
      </c>
      <c r="C14" s="211"/>
      <c r="D14" s="212"/>
      <c r="E14" s="145"/>
      <c r="F14" s="135"/>
    </row>
    <row r="15" spans="1:6" ht="18" customHeight="1" hidden="1">
      <c r="A15" s="144"/>
      <c r="B15" s="227" t="s">
        <v>95</v>
      </c>
      <c r="C15" s="211"/>
      <c r="D15" s="212"/>
      <c r="E15" s="145"/>
      <c r="F15" s="135"/>
    </row>
    <row r="16" spans="1:6" ht="18" customHeight="1" hidden="1">
      <c r="A16" s="144"/>
      <c r="B16" s="227" t="s">
        <v>140</v>
      </c>
      <c r="C16" s="211"/>
      <c r="D16" s="212"/>
      <c r="E16" s="145"/>
      <c r="F16" s="135"/>
    </row>
    <row r="17" spans="1:6" ht="18" customHeight="1">
      <c r="A17" s="144"/>
      <c r="B17" s="227" t="s">
        <v>119</v>
      </c>
      <c r="C17" s="211"/>
      <c r="D17" s="212">
        <v>296</v>
      </c>
      <c r="E17" s="145"/>
      <c r="F17" s="135"/>
    </row>
    <row r="18" spans="1:6" ht="18" customHeight="1" hidden="1">
      <c r="A18" s="146"/>
      <c r="B18" s="227" t="s">
        <v>97</v>
      </c>
      <c r="C18" s="213"/>
      <c r="D18" s="214"/>
      <c r="E18" s="145"/>
      <c r="F18" s="135"/>
    </row>
    <row r="19" spans="1:6" ht="18" customHeight="1" hidden="1">
      <c r="A19" s="144"/>
      <c r="B19" s="227" t="s">
        <v>141</v>
      </c>
      <c r="C19" s="211"/>
      <c r="D19" s="212"/>
      <c r="E19" s="145"/>
      <c r="F19" s="135"/>
    </row>
    <row r="20" spans="1:6" ht="18" customHeight="1" hidden="1">
      <c r="A20" s="144"/>
      <c r="B20" s="227" t="s">
        <v>96</v>
      </c>
      <c r="C20" s="211"/>
      <c r="D20" s="212"/>
      <c r="E20" s="145"/>
      <c r="F20" s="135"/>
    </row>
    <row r="21" spans="1:6" ht="18" customHeight="1">
      <c r="A21" s="149">
        <v>2</v>
      </c>
      <c r="B21" s="228" t="s">
        <v>133</v>
      </c>
      <c r="C21" s="141"/>
      <c r="D21" s="142">
        <f>SUM(D22:D25)</f>
        <v>730</v>
      </c>
      <c r="E21" s="150"/>
      <c r="F21" s="135"/>
    </row>
    <row r="22" spans="1:6" ht="18" customHeight="1">
      <c r="A22" s="144"/>
      <c r="B22" s="227" t="s">
        <v>62</v>
      </c>
      <c r="C22" s="211"/>
      <c r="D22" s="212">
        <v>730</v>
      </c>
      <c r="E22" s="145"/>
      <c r="F22" s="135"/>
    </row>
    <row r="23" spans="1:6" ht="18" customHeight="1" hidden="1">
      <c r="A23" s="144"/>
      <c r="B23" s="227" t="s">
        <v>120</v>
      </c>
      <c r="C23" s="211"/>
      <c r="D23" s="212"/>
      <c r="E23" s="145"/>
      <c r="F23" s="135"/>
    </row>
    <row r="24" spans="1:6" ht="18" customHeight="1" hidden="1">
      <c r="A24" s="144"/>
      <c r="B24" s="227" t="s">
        <v>121</v>
      </c>
      <c r="C24" s="211"/>
      <c r="D24" s="212"/>
      <c r="E24" s="145"/>
      <c r="F24" s="135"/>
    </row>
    <row r="25" spans="1:6" ht="18" customHeight="1" hidden="1">
      <c r="A25" s="147"/>
      <c r="B25" s="229" t="s">
        <v>122</v>
      </c>
      <c r="C25" s="215"/>
      <c r="D25" s="216"/>
      <c r="E25" s="148"/>
      <c r="F25" s="135"/>
    </row>
    <row r="26" spans="1:6" ht="18" customHeight="1">
      <c r="A26" s="217">
        <v>3</v>
      </c>
      <c r="B26" s="230" t="s">
        <v>3</v>
      </c>
      <c r="C26" s="141"/>
      <c r="D26" s="142">
        <f>SUM(D27:D44)</f>
        <v>0</v>
      </c>
      <c r="E26" s="150"/>
      <c r="F26" s="135"/>
    </row>
    <row r="27" spans="1:6" ht="18" customHeight="1" hidden="1">
      <c r="A27" s="218"/>
      <c r="B27" s="227" t="s">
        <v>85</v>
      </c>
      <c r="C27" s="213"/>
      <c r="D27" s="212"/>
      <c r="E27" s="145"/>
      <c r="F27" s="135"/>
    </row>
    <row r="28" spans="1:6" ht="18" customHeight="1" hidden="1">
      <c r="A28" s="219"/>
      <c r="B28" s="227" t="s">
        <v>134</v>
      </c>
      <c r="C28" s="211"/>
      <c r="D28" s="212"/>
      <c r="E28" s="145"/>
      <c r="F28" s="135"/>
    </row>
    <row r="29" spans="1:6" ht="18" customHeight="1" hidden="1">
      <c r="A29" s="219"/>
      <c r="B29" s="227" t="s">
        <v>142</v>
      </c>
      <c r="C29" s="213"/>
      <c r="D29" s="212"/>
      <c r="E29" s="145"/>
      <c r="F29" s="135"/>
    </row>
    <row r="30" spans="1:5" ht="18" customHeight="1" hidden="1">
      <c r="A30" s="219"/>
      <c r="B30" s="227" t="s">
        <v>143</v>
      </c>
      <c r="C30" s="211"/>
      <c r="D30" s="212"/>
      <c r="E30" s="145"/>
    </row>
    <row r="31" spans="1:5" ht="18" customHeight="1" hidden="1">
      <c r="A31" s="219"/>
      <c r="B31" s="227" t="s">
        <v>144</v>
      </c>
      <c r="C31" s="211"/>
      <c r="D31" s="212"/>
      <c r="E31" s="145"/>
    </row>
    <row r="32" spans="1:5" ht="18" customHeight="1" hidden="1">
      <c r="A32" s="219"/>
      <c r="B32" s="227" t="s">
        <v>145</v>
      </c>
      <c r="C32" s="211"/>
      <c r="D32" s="212"/>
      <c r="E32" s="145"/>
    </row>
    <row r="33" spans="1:5" ht="18" customHeight="1" hidden="1">
      <c r="A33" s="219"/>
      <c r="B33" s="227" t="s">
        <v>108</v>
      </c>
      <c r="C33" s="211"/>
      <c r="D33" s="212"/>
      <c r="E33" s="145"/>
    </row>
    <row r="34" spans="1:5" ht="18" customHeight="1" hidden="1">
      <c r="A34" s="219"/>
      <c r="B34" s="227" t="s">
        <v>123</v>
      </c>
      <c r="C34" s="211"/>
      <c r="D34" s="212"/>
      <c r="E34" s="145"/>
    </row>
    <row r="35" spans="1:5" ht="18" customHeight="1" hidden="1">
      <c r="A35" s="219"/>
      <c r="B35" s="227" t="s">
        <v>86</v>
      </c>
      <c r="C35" s="211"/>
      <c r="D35" s="212"/>
      <c r="E35" s="145"/>
    </row>
    <row r="36" spans="1:5" ht="18" customHeight="1" hidden="1">
      <c r="A36" s="219"/>
      <c r="B36" s="227" t="s">
        <v>146</v>
      </c>
      <c r="C36" s="211"/>
      <c r="D36" s="212"/>
      <c r="E36" s="145"/>
    </row>
    <row r="37" spans="1:5" ht="18" customHeight="1" hidden="1">
      <c r="A37" s="219"/>
      <c r="B37" s="227" t="s">
        <v>87</v>
      </c>
      <c r="C37" s="211"/>
      <c r="D37" s="212"/>
      <c r="E37" s="145"/>
    </row>
    <row r="38" spans="1:5" ht="18" customHeight="1" hidden="1">
      <c r="A38" s="219"/>
      <c r="B38" s="227" t="s">
        <v>147</v>
      </c>
      <c r="C38" s="211"/>
      <c r="D38" s="212"/>
      <c r="E38" s="145"/>
    </row>
    <row r="39" spans="1:5" ht="18" customHeight="1" hidden="1">
      <c r="A39" s="219"/>
      <c r="B39" s="227" t="s">
        <v>88</v>
      </c>
      <c r="C39" s="211"/>
      <c r="D39" s="212"/>
      <c r="E39" s="145"/>
    </row>
    <row r="40" spans="1:5" ht="18" customHeight="1" hidden="1">
      <c r="A40" s="219"/>
      <c r="B40" s="227" t="s">
        <v>89</v>
      </c>
      <c r="C40" s="211"/>
      <c r="D40" s="212"/>
      <c r="E40" s="145"/>
    </row>
    <row r="41" spans="1:5" ht="18" customHeight="1" hidden="1">
      <c r="A41" s="219"/>
      <c r="B41" s="227" t="s">
        <v>124</v>
      </c>
      <c r="C41" s="211"/>
      <c r="D41" s="212"/>
      <c r="E41" s="145"/>
    </row>
    <row r="42" spans="1:5" ht="18" customHeight="1" hidden="1">
      <c r="A42" s="219"/>
      <c r="B42" s="227" t="s">
        <v>90</v>
      </c>
      <c r="C42" s="211"/>
      <c r="D42" s="212"/>
      <c r="E42" s="145"/>
    </row>
    <row r="43" spans="1:5" ht="18" customHeight="1" hidden="1">
      <c r="A43" s="219"/>
      <c r="B43" s="227" t="s">
        <v>64</v>
      </c>
      <c r="C43" s="211"/>
      <c r="D43" s="212"/>
      <c r="E43" s="145"/>
    </row>
    <row r="44" spans="1:5" ht="18" customHeight="1" hidden="1">
      <c r="A44" s="219"/>
      <c r="B44" s="227" t="s">
        <v>63</v>
      </c>
      <c r="C44" s="211"/>
      <c r="D44" s="212"/>
      <c r="E44" s="145"/>
    </row>
    <row r="45" spans="1:5" ht="18" customHeight="1" hidden="1">
      <c r="A45" s="221">
        <v>4</v>
      </c>
      <c r="B45" s="230" t="s">
        <v>98</v>
      </c>
      <c r="C45" s="222"/>
      <c r="D45" s="223">
        <f>D46</f>
        <v>0</v>
      </c>
      <c r="E45" s="224"/>
    </row>
    <row r="46" spans="1:5" ht="18" customHeight="1" hidden="1">
      <c r="A46" s="151"/>
      <c r="B46" s="229" t="s">
        <v>128</v>
      </c>
      <c r="C46" s="220"/>
      <c r="D46" s="220"/>
      <c r="E46" s="148"/>
    </row>
    <row r="47" spans="1:5" ht="18" customHeight="1">
      <c r="A47" s="152"/>
      <c r="B47" s="153" t="s">
        <v>1</v>
      </c>
      <c r="C47" s="154"/>
      <c r="D47" s="155">
        <f>D26+D21+D10+D45</f>
        <v>7731</v>
      </c>
      <c r="E47" s="156"/>
    </row>
    <row r="48" spans="1:5" ht="18.75">
      <c r="A48" s="116"/>
      <c r="B48" s="157"/>
      <c r="C48" s="157"/>
      <c r="D48" s="157"/>
      <c r="E48" s="157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2" customWidth="1"/>
    <col min="2" max="2" width="54.75390625" style="133" customWidth="1"/>
    <col min="3" max="3" width="9.125" style="133" customWidth="1"/>
    <col min="4" max="4" width="10.00390625" style="133" customWidth="1"/>
    <col min="5" max="16384" width="9.125" style="133" customWidth="1"/>
  </cols>
  <sheetData>
    <row r="1" spans="2:5" ht="18" customHeight="1">
      <c r="B1" s="328" t="s">
        <v>219</v>
      </c>
      <c r="C1" s="328"/>
      <c r="D1" s="328"/>
      <c r="E1" s="328"/>
    </row>
    <row r="2" spans="3:5" ht="18" customHeight="1">
      <c r="C2" s="134"/>
      <c r="D2" s="134"/>
      <c r="E2" s="134"/>
    </row>
    <row r="3" ht="18" customHeight="1">
      <c r="F3" s="135"/>
    </row>
    <row r="4" spans="1:6" ht="18" customHeight="1">
      <c r="A4" s="329" t="s">
        <v>127</v>
      </c>
      <c r="B4" s="329"/>
      <c r="C4" s="329"/>
      <c r="D4" s="329"/>
      <c r="E4" s="329"/>
      <c r="F4" s="136"/>
    </row>
    <row r="5" spans="1:6" ht="18" customHeight="1">
      <c r="A5" s="329" t="s">
        <v>153</v>
      </c>
      <c r="B5" s="329"/>
      <c r="C5" s="329"/>
      <c r="D5" s="329"/>
      <c r="E5" s="329"/>
      <c r="F5" s="136"/>
    </row>
    <row r="6" spans="1:6" ht="18" customHeight="1">
      <c r="A6" s="329" t="s">
        <v>198</v>
      </c>
      <c r="B6" s="329"/>
      <c r="C6" s="329"/>
      <c r="D6" s="329"/>
      <c r="E6" s="329"/>
      <c r="F6" s="137"/>
    </row>
    <row r="7" spans="2:6" ht="18" customHeight="1">
      <c r="B7" s="132"/>
      <c r="C7" s="132"/>
      <c r="D7" s="132"/>
      <c r="E7" s="132"/>
      <c r="F7" s="137"/>
    </row>
    <row r="8" ht="18" customHeight="1">
      <c r="F8" s="135"/>
    </row>
    <row r="9" spans="1:6" ht="18" customHeight="1">
      <c r="A9" s="138"/>
      <c r="B9" s="139" t="s">
        <v>0</v>
      </c>
      <c r="C9" s="330" t="s">
        <v>154</v>
      </c>
      <c r="D9" s="331"/>
      <c r="E9" s="332"/>
      <c r="F9" s="135"/>
    </row>
    <row r="10" spans="1:6" ht="18" customHeight="1">
      <c r="A10" s="140">
        <v>1</v>
      </c>
      <c r="B10" s="226" t="s">
        <v>37</v>
      </c>
      <c r="C10" s="141"/>
      <c r="D10" s="142">
        <f>SUM(D11:D20)</f>
        <v>3615</v>
      </c>
      <c r="E10" s="143"/>
      <c r="F10" s="135"/>
    </row>
    <row r="11" spans="1:6" ht="18" customHeight="1">
      <c r="A11" s="144"/>
      <c r="B11" s="227" t="s">
        <v>139</v>
      </c>
      <c r="C11" s="211"/>
      <c r="D11" s="212">
        <v>3615</v>
      </c>
      <c r="E11" s="145"/>
      <c r="F11" s="135"/>
    </row>
    <row r="12" spans="1:6" ht="18" customHeight="1" hidden="1">
      <c r="A12" s="144"/>
      <c r="B12" s="227" t="s">
        <v>117</v>
      </c>
      <c r="C12" s="211"/>
      <c r="D12" s="212"/>
      <c r="E12" s="145"/>
      <c r="F12" s="135"/>
    </row>
    <row r="13" spans="1:6" ht="18" customHeight="1" hidden="1">
      <c r="A13" s="144"/>
      <c r="B13" s="227" t="s">
        <v>118</v>
      </c>
      <c r="C13" s="211"/>
      <c r="D13" s="212"/>
      <c r="E13" s="145"/>
      <c r="F13" s="135"/>
    </row>
    <row r="14" spans="1:6" ht="18" customHeight="1" hidden="1">
      <c r="A14" s="144"/>
      <c r="B14" s="227" t="s">
        <v>94</v>
      </c>
      <c r="C14" s="211"/>
      <c r="D14" s="212"/>
      <c r="E14" s="145"/>
      <c r="F14" s="135"/>
    </row>
    <row r="15" spans="1:6" ht="18" customHeight="1" hidden="1">
      <c r="A15" s="144"/>
      <c r="B15" s="227" t="s">
        <v>95</v>
      </c>
      <c r="C15" s="211"/>
      <c r="D15" s="212"/>
      <c r="E15" s="145"/>
      <c r="F15" s="135"/>
    </row>
    <row r="16" spans="1:6" ht="18" customHeight="1" hidden="1">
      <c r="A16" s="144"/>
      <c r="B16" s="227" t="s">
        <v>140</v>
      </c>
      <c r="C16" s="211"/>
      <c r="D16" s="212"/>
      <c r="E16" s="145"/>
      <c r="F16" s="135"/>
    </row>
    <row r="17" spans="1:6" ht="18" customHeight="1" hidden="1">
      <c r="A17" s="144"/>
      <c r="B17" s="227" t="s">
        <v>119</v>
      </c>
      <c r="C17" s="211"/>
      <c r="D17" s="212"/>
      <c r="E17" s="145"/>
      <c r="F17" s="135"/>
    </row>
    <row r="18" spans="1:6" ht="18" customHeight="1" hidden="1">
      <c r="A18" s="146"/>
      <c r="B18" s="227" t="s">
        <v>97</v>
      </c>
      <c r="C18" s="213"/>
      <c r="D18" s="214"/>
      <c r="E18" s="145"/>
      <c r="F18" s="135"/>
    </row>
    <row r="19" spans="1:6" ht="18" customHeight="1" hidden="1">
      <c r="A19" s="144"/>
      <c r="B19" s="227" t="s">
        <v>141</v>
      </c>
      <c r="C19" s="211"/>
      <c r="D19" s="212"/>
      <c r="E19" s="145"/>
      <c r="F19" s="135"/>
    </row>
    <row r="20" spans="1:6" ht="18" customHeight="1" hidden="1">
      <c r="A20" s="144"/>
      <c r="B20" s="227" t="s">
        <v>96</v>
      </c>
      <c r="C20" s="211"/>
      <c r="D20" s="212"/>
      <c r="E20" s="145"/>
      <c r="F20" s="135"/>
    </row>
    <row r="21" spans="1:6" ht="18" customHeight="1">
      <c r="A21" s="149">
        <v>2</v>
      </c>
      <c r="B21" s="228" t="s">
        <v>133</v>
      </c>
      <c r="C21" s="141"/>
      <c r="D21" s="142">
        <f>SUM(D22:D25)</f>
        <v>633</v>
      </c>
      <c r="E21" s="150"/>
      <c r="F21" s="135"/>
    </row>
    <row r="22" spans="1:6" ht="18" customHeight="1">
      <c r="A22" s="144"/>
      <c r="B22" s="227" t="s">
        <v>62</v>
      </c>
      <c r="C22" s="211"/>
      <c r="D22" s="212">
        <v>633</v>
      </c>
      <c r="E22" s="145"/>
      <c r="F22" s="135"/>
    </row>
    <row r="23" spans="1:6" ht="18" customHeight="1" hidden="1">
      <c r="A23" s="144"/>
      <c r="B23" s="227" t="s">
        <v>120</v>
      </c>
      <c r="C23" s="211"/>
      <c r="D23" s="212"/>
      <c r="E23" s="145"/>
      <c r="F23" s="135"/>
    </row>
    <row r="24" spans="1:6" ht="18" customHeight="1" hidden="1">
      <c r="A24" s="144"/>
      <c r="B24" s="227" t="s">
        <v>121</v>
      </c>
      <c r="C24" s="211"/>
      <c r="D24" s="212"/>
      <c r="E24" s="145"/>
      <c r="F24" s="135"/>
    </row>
    <row r="25" spans="1:6" ht="18" customHeight="1" hidden="1">
      <c r="A25" s="147"/>
      <c r="B25" s="229" t="s">
        <v>122</v>
      </c>
      <c r="C25" s="215"/>
      <c r="D25" s="216"/>
      <c r="E25" s="148"/>
      <c r="F25" s="135"/>
    </row>
    <row r="26" spans="1:6" ht="18" customHeight="1">
      <c r="A26" s="217">
        <v>3</v>
      </c>
      <c r="B26" s="230" t="s">
        <v>3</v>
      </c>
      <c r="C26" s="141"/>
      <c r="D26" s="142">
        <f>SUM(D27:D44)</f>
        <v>1500</v>
      </c>
      <c r="E26" s="150"/>
      <c r="F26" s="135"/>
    </row>
    <row r="27" spans="1:6" ht="18" customHeight="1" hidden="1">
      <c r="A27" s="218"/>
      <c r="B27" s="227" t="s">
        <v>85</v>
      </c>
      <c r="C27" s="213"/>
      <c r="D27" s="212"/>
      <c r="E27" s="145"/>
      <c r="F27" s="135"/>
    </row>
    <row r="28" spans="1:6" ht="18" customHeight="1">
      <c r="A28" s="219"/>
      <c r="B28" s="227" t="s">
        <v>134</v>
      </c>
      <c r="C28" s="211"/>
      <c r="D28" s="212">
        <v>120</v>
      </c>
      <c r="E28" s="145"/>
      <c r="F28" s="135"/>
    </row>
    <row r="29" spans="1:6" ht="18" customHeight="1" hidden="1">
      <c r="A29" s="219"/>
      <c r="B29" s="227" t="s">
        <v>142</v>
      </c>
      <c r="C29" s="213"/>
      <c r="D29" s="212"/>
      <c r="E29" s="145"/>
      <c r="F29" s="135"/>
    </row>
    <row r="30" spans="1:5" ht="18" customHeight="1">
      <c r="A30" s="219"/>
      <c r="B30" s="227" t="s">
        <v>150</v>
      </c>
      <c r="C30" s="211"/>
      <c r="D30" s="212">
        <v>450</v>
      </c>
      <c r="E30" s="145"/>
    </row>
    <row r="31" spans="1:5" ht="18" customHeight="1">
      <c r="A31" s="219"/>
      <c r="B31" s="227" t="s">
        <v>144</v>
      </c>
      <c r="C31" s="211"/>
      <c r="D31" s="212">
        <v>40</v>
      </c>
      <c r="E31" s="145"/>
    </row>
    <row r="32" spans="1:5" ht="18" customHeight="1">
      <c r="A32" s="219"/>
      <c r="B32" s="227" t="s">
        <v>145</v>
      </c>
      <c r="C32" s="211"/>
      <c r="D32" s="212">
        <v>100</v>
      </c>
      <c r="E32" s="145"/>
    </row>
    <row r="33" spans="1:5" ht="18" customHeight="1" hidden="1">
      <c r="A33" s="219"/>
      <c r="B33" s="227" t="s">
        <v>108</v>
      </c>
      <c r="C33" s="211"/>
      <c r="D33" s="212"/>
      <c r="E33" s="145"/>
    </row>
    <row r="34" spans="1:5" ht="18" customHeight="1" hidden="1">
      <c r="A34" s="219"/>
      <c r="B34" s="227" t="s">
        <v>123</v>
      </c>
      <c r="C34" s="211"/>
      <c r="D34" s="212"/>
      <c r="E34" s="145"/>
    </row>
    <row r="35" spans="1:5" ht="18" customHeight="1">
      <c r="A35" s="219"/>
      <c r="B35" s="227" t="s">
        <v>86</v>
      </c>
      <c r="C35" s="211"/>
      <c r="D35" s="212">
        <v>500</v>
      </c>
      <c r="E35" s="145"/>
    </row>
    <row r="36" spans="1:5" ht="18" customHeight="1" hidden="1">
      <c r="A36" s="219"/>
      <c r="B36" s="227" t="s">
        <v>146</v>
      </c>
      <c r="C36" s="211"/>
      <c r="D36" s="212"/>
      <c r="E36" s="145"/>
    </row>
    <row r="37" spans="1:5" ht="18" customHeight="1" hidden="1">
      <c r="A37" s="219"/>
      <c r="B37" s="227" t="s">
        <v>87</v>
      </c>
      <c r="C37" s="211"/>
      <c r="D37" s="212"/>
      <c r="E37" s="145"/>
    </row>
    <row r="38" spans="1:5" ht="18" customHeight="1">
      <c r="A38" s="219"/>
      <c r="B38" s="227" t="s">
        <v>147</v>
      </c>
      <c r="C38" s="211"/>
      <c r="D38" s="212">
        <v>70</v>
      </c>
      <c r="E38" s="145"/>
    </row>
    <row r="39" spans="1:5" ht="18" customHeight="1" hidden="1">
      <c r="A39" s="219"/>
      <c r="B39" s="227" t="s">
        <v>88</v>
      </c>
      <c r="C39" s="211"/>
      <c r="D39" s="212"/>
      <c r="E39" s="145"/>
    </row>
    <row r="40" spans="1:5" ht="18" customHeight="1" hidden="1">
      <c r="A40" s="219"/>
      <c r="B40" s="227" t="s">
        <v>89</v>
      </c>
      <c r="C40" s="211"/>
      <c r="D40" s="212"/>
      <c r="E40" s="145"/>
    </row>
    <row r="41" spans="1:5" ht="18" customHeight="1">
      <c r="A41" s="219"/>
      <c r="B41" s="227" t="s">
        <v>124</v>
      </c>
      <c r="C41" s="211"/>
      <c r="D41" s="212">
        <v>200</v>
      </c>
      <c r="E41" s="145"/>
    </row>
    <row r="42" spans="1:5" ht="18" customHeight="1" hidden="1">
      <c r="A42" s="219"/>
      <c r="B42" s="227" t="s">
        <v>90</v>
      </c>
      <c r="C42" s="211"/>
      <c r="D42" s="212"/>
      <c r="E42" s="145"/>
    </row>
    <row r="43" spans="1:5" ht="18" customHeight="1" hidden="1">
      <c r="A43" s="219"/>
      <c r="B43" s="227" t="s">
        <v>64</v>
      </c>
      <c r="C43" s="211"/>
      <c r="D43" s="212"/>
      <c r="E43" s="145"/>
    </row>
    <row r="44" spans="1:5" ht="18" customHeight="1">
      <c r="A44" s="219"/>
      <c r="B44" s="227" t="s">
        <v>63</v>
      </c>
      <c r="C44" s="211"/>
      <c r="D44" s="212">
        <v>20</v>
      </c>
      <c r="E44" s="145"/>
    </row>
    <row r="45" spans="1:5" ht="18" customHeight="1" hidden="1">
      <c r="A45" s="221">
        <v>4</v>
      </c>
      <c r="B45" s="230" t="s">
        <v>98</v>
      </c>
      <c r="C45" s="222"/>
      <c r="D45" s="223">
        <f>D46</f>
        <v>0</v>
      </c>
      <c r="E45" s="224"/>
    </row>
    <row r="46" spans="1:5" ht="18" customHeight="1" hidden="1">
      <c r="A46" s="151"/>
      <c r="B46" s="229" t="s">
        <v>128</v>
      </c>
      <c r="C46" s="220"/>
      <c r="D46" s="220"/>
      <c r="E46" s="148"/>
    </row>
    <row r="47" spans="1:5" ht="18" customHeight="1">
      <c r="A47" s="152"/>
      <c r="B47" s="153" t="s">
        <v>1</v>
      </c>
      <c r="C47" s="154"/>
      <c r="D47" s="155">
        <f>D26+D21+D10+D45</f>
        <v>5748</v>
      </c>
      <c r="E47" s="156"/>
    </row>
    <row r="48" spans="1:5" ht="18.75">
      <c r="A48" s="116"/>
      <c r="B48" s="157"/>
      <c r="C48" s="157"/>
      <c r="D48" s="157"/>
      <c r="E48" s="157"/>
    </row>
  </sheetData>
  <sheetProtection/>
  <mergeCells count="5">
    <mergeCell ref="B1:E1"/>
    <mergeCell ref="A4:E4"/>
    <mergeCell ref="A5:E5"/>
    <mergeCell ref="A6:E6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52" t="s">
        <v>220</v>
      </c>
      <c r="D1" s="352"/>
      <c r="E1" s="352"/>
      <c r="F1" s="352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00"/>
      <c r="E2" s="100"/>
      <c r="F2" s="100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35" t="s">
        <v>202</v>
      </c>
      <c r="B5" s="335"/>
      <c r="C5" s="335"/>
      <c r="D5" s="335"/>
      <c r="E5" s="335"/>
      <c r="F5" s="335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35" t="s">
        <v>153</v>
      </c>
      <c r="B6" s="335"/>
      <c r="C6" s="335"/>
      <c r="D6" s="335"/>
      <c r="E6" s="335"/>
      <c r="F6" s="335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335" t="s">
        <v>8</v>
      </c>
      <c r="B7" s="335"/>
      <c r="C7" s="335"/>
      <c r="D7" s="335"/>
      <c r="E7" s="335"/>
      <c r="F7" s="335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49"/>
      <c r="B8" s="249"/>
      <c r="C8" s="249"/>
      <c r="D8" s="249"/>
      <c r="E8" s="249"/>
      <c r="F8" s="249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250"/>
      <c r="B11" s="353" t="s">
        <v>156</v>
      </c>
      <c r="C11" s="353"/>
      <c r="D11" s="250"/>
      <c r="E11" s="353" t="s">
        <v>157</v>
      </c>
      <c r="F11" s="353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251">
        <v>1</v>
      </c>
      <c r="B12" s="192" t="s">
        <v>83</v>
      </c>
      <c r="C12" s="191">
        <f>'Bevételek KH'!D10</f>
        <v>81665</v>
      </c>
      <c r="D12" s="192"/>
      <c r="E12" s="252" t="s">
        <v>57</v>
      </c>
      <c r="F12" s="191">
        <f>'Működési KH'!D45</f>
        <v>81665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53"/>
      <c r="B13" s="196"/>
      <c r="C13" s="195"/>
      <c r="D13" s="196"/>
      <c r="E13" s="254"/>
      <c r="F13" s="195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55"/>
      <c r="B14" s="173" t="s">
        <v>16</v>
      </c>
      <c r="C14" s="256">
        <f>SUM(C12:C13)</f>
        <v>81665</v>
      </c>
      <c r="D14" s="173"/>
      <c r="E14" s="173" t="s">
        <v>14</v>
      </c>
      <c r="F14" s="256">
        <f>SUM(F12:F13)</f>
        <v>81665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1"/>
      <c r="B15" s="1"/>
      <c r="C15" s="25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1"/>
      <c r="B16" s="258"/>
      <c r="C16" s="25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1"/>
      <c r="B17" s="1"/>
      <c r="C17" s="25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1"/>
      <c r="B18" s="1"/>
      <c r="C18" s="25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1"/>
      <c r="B19" s="258"/>
      <c r="C19" s="25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1"/>
      <c r="B20" s="1"/>
      <c r="C20" s="25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1"/>
      <c r="B21" s="1"/>
      <c r="C21" s="25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1"/>
      <c r="B22" s="258"/>
      <c r="C22" s="25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"/>
      <c r="B23" s="1"/>
      <c r="C23" s="25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1"/>
      <c r="B25" s="258"/>
      <c r="C25" s="25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1"/>
      <c r="B26" s="1"/>
      <c r="C26" s="25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1"/>
      <c r="B27" s="1"/>
      <c r="C27" s="25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1"/>
      <c r="B28" s="258"/>
      <c r="C28" s="25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1"/>
      <c r="B29" s="1"/>
      <c r="C29" s="25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1"/>
      <c r="B30" s="1"/>
      <c r="C30" s="25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1"/>
      <c r="B31" s="258"/>
      <c r="C31" s="25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59"/>
      <c r="B32" s="259"/>
      <c r="C32" s="260"/>
      <c r="D32" s="259"/>
      <c r="E32" s="259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6:15" ht="18.75"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1"/>
      <c r="B34" s="1"/>
      <c r="C34" s="25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1"/>
      <c r="B35" s="1"/>
      <c r="C35" s="25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1"/>
      <c r="B36" s="1"/>
      <c r="C36" s="25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1"/>
      <c r="B37" s="1"/>
      <c r="C37" s="25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4:15" ht="18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1"/>
      <c r="B39" s="1"/>
      <c r="C39" s="25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1"/>
      <c r="B40" s="1"/>
      <c r="C40" s="25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1"/>
      <c r="B41" s="1"/>
      <c r="C41" s="25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4:15" ht="18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1"/>
      <c r="B43" s="1"/>
      <c r="C43" s="25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1"/>
      <c r="B44" s="1"/>
      <c r="C44" s="25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4:15" ht="18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1"/>
      <c r="B46" s="258"/>
      <c r="C46" s="25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1"/>
      <c r="B47" s="1"/>
      <c r="C47" s="25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1"/>
      <c r="B48" s="1"/>
      <c r="C48" s="25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4:15" ht="18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1"/>
      <c r="B50" s="1"/>
      <c r="C50" s="25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1"/>
      <c r="B51" s="1"/>
      <c r="C51" s="25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4:15" ht="18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1"/>
      <c r="B53" s="1"/>
      <c r="C53" s="25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4:15" ht="18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1"/>
      <c r="B55" s="261"/>
      <c r="C55" s="26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A5:F5"/>
    <mergeCell ref="A6:F6"/>
    <mergeCell ref="A7:F7"/>
    <mergeCell ref="B11:C11"/>
    <mergeCell ref="E11:F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282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263"/>
      <c r="B1" s="352" t="s">
        <v>221</v>
      </c>
      <c r="C1" s="352"/>
      <c r="D1" s="352"/>
      <c r="E1" s="352"/>
      <c r="F1" s="1"/>
      <c r="G1" s="1"/>
    </row>
    <row r="2" spans="1:7" ht="18" customHeight="1">
      <c r="A2" s="263"/>
      <c r="B2" s="11"/>
      <c r="C2" s="11"/>
      <c r="D2" s="11"/>
      <c r="E2" s="11"/>
      <c r="F2" s="1"/>
      <c r="G2" s="1"/>
    </row>
    <row r="3" spans="1:7" ht="18" customHeight="1">
      <c r="A3" s="263"/>
      <c r="B3" s="264"/>
      <c r="C3" s="265"/>
      <c r="D3" s="265"/>
      <c r="E3" s="265"/>
      <c r="F3" s="265"/>
      <c r="G3" s="1"/>
    </row>
    <row r="4" spans="1:9" ht="18" customHeight="1">
      <c r="A4" s="335" t="s">
        <v>202</v>
      </c>
      <c r="B4" s="335"/>
      <c r="C4" s="335"/>
      <c r="D4" s="335"/>
      <c r="E4" s="335"/>
      <c r="F4" s="266"/>
      <c r="G4" s="1"/>
      <c r="H4" s="1"/>
      <c r="I4" s="1"/>
    </row>
    <row r="5" spans="1:9" ht="18" customHeight="1">
      <c r="A5" s="335" t="s">
        <v>153</v>
      </c>
      <c r="B5" s="335"/>
      <c r="C5" s="335"/>
      <c r="D5" s="335"/>
      <c r="E5" s="335"/>
      <c r="F5" s="266"/>
      <c r="G5" s="1"/>
      <c r="H5" s="1"/>
      <c r="I5" s="1"/>
    </row>
    <row r="6" spans="1:9" ht="18" customHeight="1">
      <c r="A6" s="335" t="s">
        <v>4</v>
      </c>
      <c r="B6" s="335"/>
      <c r="C6" s="335"/>
      <c r="D6" s="335"/>
      <c r="E6" s="335"/>
      <c r="F6" s="266"/>
      <c r="G6" s="1"/>
      <c r="H6" s="1"/>
      <c r="I6" s="1"/>
    </row>
    <row r="7" spans="1:9" ht="18" customHeight="1">
      <c r="A7" s="267"/>
      <c r="B7" s="267"/>
      <c r="C7" s="267"/>
      <c r="D7" s="267"/>
      <c r="E7" s="267"/>
      <c r="F7" s="267"/>
      <c r="G7" s="1"/>
      <c r="H7" s="1"/>
      <c r="I7" s="1"/>
    </row>
    <row r="8" spans="1:5" ht="18" customHeight="1">
      <c r="A8" s="263"/>
      <c r="D8" s="264"/>
      <c r="E8" s="264"/>
    </row>
    <row r="9" spans="1:5" ht="18" customHeight="1">
      <c r="A9" s="268"/>
      <c r="B9" s="269" t="s">
        <v>0</v>
      </c>
      <c r="C9" s="354" t="s">
        <v>154</v>
      </c>
      <c r="D9" s="355"/>
      <c r="E9" s="356"/>
    </row>
    <row r="10" spans="1:5" ht="18" customHeight="1">
      <c r="A10" s="270">
        <v>1</v>
      </c>
      <c r="B10" s="271" t="s">
        <v>83</v>
      </c>
      <c r="C10" s="272"/>
      <c r="D10" s="273">
        <f>D11+D12</f>
        <v>81665</v>
      </c>
      <c r="E10" s="274"/>
    </row>
    <row r="11" spans="1:5" ht="18" customHeight="1">
      <c r="A11" s="270"/>
      <c r="B11" s="196" t="s">
        <v>203</v>
      </c>
      <c r="C11" s="275"/>
      <c r="D11" s="276">
        <v>106</v>
      </c>
      <c r="E11" s="274"/>
    </row>
    <row r="12" spans="1:5" ht="18" customHeight="1">
      <c r="A12" s="277"/>
      <c r="B12" s="278" t="s">
        <v>204</v>
      </c>
      <c r="C12" s="279"/>
      <c r="D12" s="280">
        <v>81559</v>
      </c>
      <c r="E12" s="281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41" ht="86.25" customHeight="1"/>
    <row r="54" spans="1:5" ht="18.75">
      <c r="A54" s="1"/>
      <c r="B54" s="1"/>
      <c r="C54" s="1"/>
      <c r="D54" s="1"/>
      <c r="E54" s="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75390625" style="283" customWidth="1"/>
    <col min="2" max="2" width="54.75390625" style="284" customWidth="1"/>
    <col min="3" max="3" width="9.125" style="284" customWidth="1"/>
    <col min="4" max="4" width="10.00390625" style="284" customWidth="1"/>
    <col min="5" max="16384" width="9.125" style="284" customWidth="1"/>
  </cols>
  <sheetData>
    <row r="1" spans="2:5" ht="18" customHeight="1">
      <c r="B1" s="357" t="s">
        <v>222</v>
      </c>
      <c r="C1" s="357"/>
      <c r="D1" s="357"/>
      <c r="E1" s="357"/>
    </row>
    <row r="2" spans="3:5" ht="18" customHeight="1">
      <c r="C2" s="285"/>
      <c r="D2" s="285"/>
      <c r="E2" s="285"/>
    </row>
    <row r="3" ht="18" customHeight="1"/>
    <row r="4" spans="1:5" ht="18" customHeight="1">
      <c r="A4" s="358" t="s">
        <v>202</v>
      </c>
      <c r="B4" s="358"/>
      <c r="C4" s="358"/>
      <c r="D4" s="358"/>
      <c r="E4" s="358"/>
    </row>
    <row r="5" spans="1:5" ht="18" customHeight="1">
      <c r="A5" s="358" t="s">
        <v>153</v>
      </c>
      <c r="B5" s="358"/>
      <c r="C5" s="358"/>
      <c r="D5" s="358"/>
      <c r="E5" s="358"/>
    </row>
    <row r="6" spans="1:6" ht="18" customHeight="1">
      <c r="A6" s="358" t="s">
        <v>205</v>
      </c>
      <c r="B6" s="358"/>
      <c r="C6" s="358"/>
      <c r="D6" s="358"/>
      <c r="E6" s="358"/>
      <c r="F6" s="283"/>
    </row>
    <row r="7" spans="2:6" ht="18" customHeight="1">
      <c r="B7" s="283"/>
      <c r="C7" s="283"/>
      <c r="D7" s="283"/>
      <c r="E7" s="283"/>
      <c r="F7" s="283"/>
    </row>
    <row r="8" ht="18" customHeight="1"/>
    <row r="9" spans="1:5" ht="18" customHeight="1">
      <c r="A9" s="287"/>
      <c r="B9" s="288" t="s">
        <v>0</v>
      </c>
      <c r="C9" s="359" t="s">
        <v>154</v>
      </c>
      <c r="D9" s="360"/>
      <c r="E9" s="361"/>
    </row>
    <row r="10" spans="1:5" ht="18" customHeight="1">
      <c r="A10" s="289">
        <v>1</v>
      </c>
      <c r="B10" s="290" t="s">
        <v>37</v>
      </c>
      <c r="C10" s="291"/>
      <c r="D10" s="292">
        <f>SUM(D11:D20)</f>
        <v>66441</v>
      </c>
      <c r="E10" s="293"/>
    </row>
    <row r="11" spans="1:5" ht="18" customHeight="1">
      <c r="A11" s="294"/>
      <c r="B11" s="295" t="s">
        <v>139</v>
      </c>
      <c r="C11" s="296"/>
      <c r="D11" s="276">
        <v>61628</v>
      </c>
      <c r="E11" s="297"/>
    </row>
    <row r="12" spans="1:5" ht="18" customHeight="1">
      <c r="A12" s="294"/>
      <c r="B12" s="295" t="s">
        <v>206</v>
      </c>
      <c r="C12" s="296"/>
      <c r="D12" s="276">
        <v>1055</v>
      </c>
      <c r="E12" s="297"/>
    </row>
    <row r="13" spans="1:5" ht="18" customHeight="1">
      <c r="A13" s="294"/>
      <c r="B13" s="295" t="s">
        <v>118</v>
      </c>
      <c r="C13" s="296"/>
      <c r="D13" s="276">
        <v>2200</v>
      </c>
      <c r="E13" s="297"/>
    </row>
    <row r="14" spans="1:5" ht="18" customHeight="1">
      <c r="A14" s="294"/>
      <c r="B14" s="295" t="s">
        <v>94</v>
      </c>
      <c r="C14" s="296"/>
      <c r="D14" s="276">
        <v>117</v>
      </c>
      <c r="E14" s="297"/>
    </row>
    <row r="15" spans="1:5" ht="18" customHeight="1">
      <c r="A15" s="294"/>
      <c r="B15" s="295" t="s">
        <v>95</v>
      </c>
      <c r="C15" s="296"/>
      <c r="D15" s="276">
        <v>399</v>
      </c>
      <c r="E15" s="297"/>
    </row>
    <row r="16" spans="1:5" ht="18" customHeight="1">
      <c r="A16" s="294"/>
      <c r="B16" s="295" t="s">
        <v>140</v>
      </c>
      <c r="C16" s="296"/>
      <c r="D16" s="276">
        <v>128</v>
      </c>
      <c r="E16" s="297"/>
    </row>
    <row r="17" spans="1:5" ht="18" customHeight="1">
      <c r="A17" s="294"/>
      <c r="B17" s="295" t="s">
        <v>119</v>
      </c>
      <c r="C17" s="296"/>
      <c r="D17" s="276">
        <v>914</v>
      </c>
      <c r="E17" s="297"/>
    </row>
    <row r="18" spans="1:5" ht="18" customHeight="1" hidden="1">
      <c r="A18" s="298"/>
      <c r="B18" s="295" t="s">
        <v>97</v>
      </c>
      <c r="C18" s="299"/>
      <c r="D18" s="300"/>
      <c r="E18" s="297"/>
    </row>
    <row r="19" spans="1:5" ht="18" customHeight="1" hidden="1">
      <c r="A19" s="294"/>
      <c r="B19" s="295" t="s">
        <v>141</v>
      </c>
      <c r="C19" s="296"/>
      <c r="D19" s="276"/>
      <c r="E19" s="297"/>
    </row>
    <row r="20" spans="1:5" ht="18" customHeight="1" hidden="1">
      <c r="A20" s="294"/>
      <c r="B20" s="295" t="s">
        <v>96</v>
      </c>
      <c r="C20" s="296"/>
      <c r="D20" s="276"/>
      <c r="E20" s="297"/>
    </row>
    <row r="21" spans="1:5" ht="18" customHeight="1">
      <c r="A21" s="301">
        <v>2</v>
      </c>
      <c r="B21" s="302" t="s">
        <v>133</v>
      </c>
      <c r="C21" s="291"/>
      <c r="D21" s="292">
        <f>SUM(D22:D25)</f>
        <v>12000</v>
      </c>
      <c r="E21" s="303"/>
    </row>
    <row r="22" spans="1:5" ht="18" customHeight="1">
      <c r="A22" s="294"/>
      <c r="B22" s="295" t="s">
        <v>62</v>
      </c>
      <c r="C22" s="296"/>
      <c r="D22" s="276">
        <v>12000</v>
      </c>
      <c r="E22" s="297"/>
    </row>
    <row r="23" spans="1:5" ht="18" customHeight="1" hidden="1">
      <c r="A23" s="294"/>
      <c r="B23" s="295" t="s">
        <v>120</v>
      </c>
      <c r="C23" s="296"/>
      <c r="D23" s="276"/>
      <c r="E23" s="297"/>
    </row>
    <row r="24" spans="1:5" ht="18" customHeight="1" hidden="1">
      <c r="A24" s="294"/>
      <c r="B24" s="295" t="s">
        <v>121</v>
      </c>
      <c r="C24" s="296"/>
      <c r="D24" s="276"/>
      <c r="E24" s="297"/>
    </row>
    <row r="25" spans="1:5" ht="18" customHeight="1" hidden="1">
      <c r="A25" s="304"/>
      <c r="B25" s="305" t="s">
        <v>122</v>
      </c>
      <c r="C25" s="306"/>
      <c r="D25" s="280"/>
      <c r="E25" s="307"/>
    </row>
    <row r="26" spans="1:5" ht="18" customHeight="1">
      <c r="A26" s="308">
        <v>3</v>
      </c>
      <c r="B26" s="309" t="s">
        <v>3</v>
      </c>
      <c r="C26" s="291"/>
      <c r="D26" s="292">
        <f>SUM(D27:D44)</f>
        <v>3224</v>
      </c>
      <c r="E26" s="303"/>
    </row>
    <row r="27" spans="1:5" ht="18" customHeight="1">
      <c r="A27" s="310"/>
      <c r="B27" s="295" t="s">
        <v>85</v>
      </c>
      <c r="C27" s="299"/>
      <c r="D27" s="276">
        <v>100</v>
      </c>
      <c r="E27" s="297"/>
    </row>
    <row r="28" spans="1:5" ht="18" customHeight="1">
      <c r="A28" s="311"/>
      <c r="B28" s="295" t="s">
        <v>134</v>
      </c>
      <c r="C28" s="296"/>
      <c r="D28" s="276">
        <v>20</v>
      </c>
      <c r="E28" s="297"/>
    </row>
    <row r="29" spans="1:5" ht="18" customHeight="1" hidden="1">
      <c r="A29" s="311"/>
      <c r="B29" s="295" t="s">
        <v>142</v>
      </c>
      <c r="C29" s="299"/>
      <c r="D29" s="276"/>
      <c r="E29" s="297"/>
    </row>
    <row r="30" spans="1:5" ht="18" customHeight="1">
      <c r="A30" s="311"/>
      <c r="B30" s="295" t="s">
        <v>143</v>
      </c>
      <c r="C30" s="296"/>
      <c r="D30" s="275">
        <v>1051</v>
      </c>
      <c r="E30" s="297"/>
    </row>
    <row r="31" spans="1:5" ht="18" customHeight="1">
      <c r="A31" s="311"/>
      <c r="B31" s="295" t="s">
        <v>144</v>
      </c>
      <c r="C31" s="296"/>
      <c r="D31" s="275">
        <v>78</v>
      </c>
      <c r="E31" s="297"/>
    </row>
    <row r="32" spans="1:5" ht="18" customHeight="1" hidden="1">
      <c r="A32" s="311"/>
      <c r="B32" s="295" t="s">
        <v>145</v>
      </c>
      <c r="C32" s="296"/>
      <c r="D32" s="275"/>
      <c r="E32" s="297"/>
    </row>
    <row r="33" spans="1:5" ht="18" customHeight="1" hidden="1">
      <c r="A33" s="311"/>
      <c r="B33" s="295" t="s">
        <v>108</v>
      </c>
      <c r="C33" s="296"/>
      <c r="D33" s="275"/>
      <c r="E33" s="297"/>
    </row>
    <row r="34" spans="1:5" ht="18" customHeight="1" hidden="1">
      <c r="A34" s="311"/>
      <c r="B34" s="295" t="s">
        <v>123</v>
      </c>
      <c r="C34" s="296"/>
      <c r="D34" s="275"/>
      <c r="E34" s="297"/>
    </row>
    <row r="35" spans="1:5" ht="18" customHeight="1" hidden="1">
      <c r="A35" s="311"/>
      <c r="B35" s="295" t="s">
        <v>86</v>
      </c>
      <c r="C35" s="296"/>
      <c r="D35" s="275"/>
      <c r="E35" s="297"/>
    </row>
    <row r="36" spans="1:5" ht="18" customHeight="1" hidden="1">
      <c r="A36" s="311"/>
      <c r="B36" s="295" t="s">
        <v>146</v>
      </c>
      <c r="C36" s="296"/>
      <c r="D36" s="275"/>
      <c r="E36" s="297"/>
    </row>
    <row r="37" spans="1:5" ht="18" customHeight="1" hidden="1">
      <c r="A37" s="311"/>
      <c r="B37" s="295" t="s">
        <v>87</v>
      </c>
      <c r="C37" s="296"/>
      <c r="D37" s="275"/>
      <c r="E37" s="297"/>
    </row>
    <row r="38" spans="1:5" ht="18" customHeight="1">
      <c r="A38" s="311"/>
      <c r="B38" s="295" t="s">
        <v>147</v>
      </c>
      <c r="C38" s="296"/>
      <c r="D38" s="276">
        <v>1350</v>
      </c>
      <c r="E38" s="297"/>
    </row>
    <row r="39" spans="1:5" ht="18" customHeight="1">
      <c r="A39" s="311"/>
      <c r="B39" s="295" t="s">
        <v>88</v>
      </c>
      <c r="C39" s="296"/>
      <c r="D39" s="275">
        <v>275</v>
      </c>
      <c r="E39" s="297"/>
    </row>
    <row r="40" spans="1:5" ht="18" customHeight="1" hidden="1">
      <c r="A40" s="311"/>
      <c r="B40" s="295" t="s">
        <v>89</v>
      </c>
      <c r="C40" s="296"/>
      <c r="D40" s="275"/>
      <c r="E40" s="297"/>
    </row>
    <row r="41" spans="1:5" ht="18" customHeight="1">
      <c r="A41" s="311"/>
      <c r="B41" s="295" t="s">
        <v>124</v>
      </c>
      <c r="C41" s="296"/>
      <c r="D41" s="275">
        <v>350</v>
      </c>
      <c r="E41" s="297"/>
    </row>
    <row r="42" spans="1:5" ht="18" customHeight="1" hidden="1">
      <c r="A42" s="311"/>
      <c r="B42" s="295" t="s">
        <v>90</v>
      </c>
      <c r="C42" s="296"/>
      <c r="D42" s="300"/>
      <c r="E42" s="297"/>
    </row>
    <row r="43" spans="1:5" ht="18" customHeight="1" hidden="1">
      <c r="A43" s="311"/>
      <c r="B43" s="295" t="s">
        <v>64</v>
      </c>
      <c r="C43" s="296"/>
      <c r="D43" s="275"/>
      <c r="E43" s="297"/>
    </row>
    <row r="44" spans="1:5" ht="18" customHeight="1" hidden="1">
      <c r="A44" s="311"/>
      <c r="B44" s="295" t="s">
        <v>63</v>
      </c>
      <c r="C44" s="296"/>
      <c r="D44" s="275"/>
      <c r="E44" s="297"/>
    </row>
    <row r="45" spans="1:5" ht="18" customHeight="1">
      <c r="A45" s="312"/>
      <c r="B45" s="313" t="s">
        <v>1</v>
      </c>
      <c r="C45" s="314"/>
      <c r="D45" s="315">
        <f>D26+D21+D10</f>
        <v>81665</v>
      </c>
      <c r="E45" s="316"/>
    </row>
    <row r="46" spans="1:5" ht="18.75">
      <c r="A46" s="286"/>
      <c r="B46" s="317"/>
      <c r="C46" s="317"/>
      <c r="D46" s="317"/>
      <c r="E46" s="317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125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17"/>
      <c r="B1" s="323" t="s">
        <v>208</v>
      </c>
      <c r="C1" s="323"/>
      <c r="D1" s="323"/>
      <c r="E1" s="323"/>
      <c r="F1" s="58"/>
      <c r="G1" s="58"/>
    </row>
    <row r="2" spans="1:7" ht="18" customHeight="1">
      <c r="A2" s="117"/>
      <c r="B2" s="68"/>
      <c r="C2" s="64"/>
      <c r="D2" s="64"/>
      <c r="E2" s="64"/>
      <c r="F2" s="58"/>
      <c r="G2" s="58"/>
    </row>
    <row r="3" spans="1:7" ht="18" customHeight="1">
      <c r="A3" s="117"/>
      <c r="B3" s="68"/>
      <c r="C3" s="68"/>
      <c r="D3" s="68"/>
      <c r="E3" s="68"/>
      <c r="F3" s="58"/>
      <c r="G3" s="58"/>
    </row>
    <row r="4" spans="1:7" ht="18" customHeight="1">
      <c r="A4" s="327" t="s">
        <v>109</v>
      </c>
      <c r="B4" s="327"/>
      <c r="C4" s="327"/>
      <c r="D4" s="327"/>
      <c r="E4" s="327"/>
      <c r="F4" s="58"/>
      <c r="G4" s="58"/>
    </row>
    <row r="5" spans="1:7" ht="18" customHeight="1">
      <c r="A5" s="327" t="s">
        <v>153</v>
      </c>
      <c r="B5" s="327"/>
      <c r="C5" s="327"/>
      <c r="D5" s="327"/>
      <c r="E5" s="327"/>
      <c r="F5" s="58"/>
      <c r="G5" s="58"/>
    </row>
    <row r="6" spans="1:7" ht="18" customHeight="1">
      <c r="A6" s="327" t="s">
        <v>4</v>
      </c>
      <c r="B6" s="327"/>
      <c r="C6" s="327"/>
      <c r="D6" s="327"/>
      <c r="E6" s="327"/>
      <c r="F6" s="58"/>
      <c r="G6" s="58"/>
    </row>
    <row r="7" spans="1:7" ht="18" customHeight="1">
      <c r="A7" s="65"/>
      <c r="B7" s="65"/>
      <c r="C7" s="65"/>
      <c r="D7" s="65"/>
      <c r="E7" s="65"/>
      <c r="F7" s="58"/>
      <c r="G7" s="58"/>
    </row>
    <row r="8" spans="1:7" ht="18" customHeight="1">
      <c r="A8" s="327"/>
      <c r="B8" s="327"/>
      <c r="C8" s="327"/>
      <c r="D8" s="327"/>
      <c r="E8" s="327"/>
      <c r="F8" s="58"/>
      <c r="G8" s="58"/>
    </row>
    <row r="9" spans="1:7" ht="18" customHeight="1">
      <c r="A9" s="118"/>
      <c r="B9" s="158" t="s">
        <v>0</v>
      </c>
      <c r="C9" s="324" t="s">
        <v>154</v>
      </c>
      <c r="D9" s="325"/>
      <c r="E9" s="326"/>
      <c r="F9" s="58"/>
      <c r="G9" s="58"/>
    </row>
    <row r="10" spans="1:7" ht="18" customHeight="1">
      <c r="A10" s="119">
        <v>1</v>
      </c>
      <c r="B10" s="66" t="s">
        <v>111</v>
      </c>
      <c r="C10" s="75">
        <f>SUM(C11:C16)</f>
        <v>129130</v>
      </c>
      <c r="D10" s="69"/>
      <c r="E10" s="70"/>
      <c r="F10" s="58"/>
      <c r="G10" s="58"/>
    </row>
    <row r="11" spans="1:7" ht="18" customHeight="1">
      <c r="A11" s="120"/>
      <c r="B11" s="126" t="s">
        <v>110</v>
      </c>
      <c r="C11" s="127">
        <v>116017</v>
      </c>
      <c r="D11" s="71"/>
      <c r="E11" s="72"/>
      <c r="F11" s="58"/>
      <c r="G11" s="58"/>
    </row>
    <row r="12" spans="1:7" ht="18" customHeight="1" hidden="1">
      <c r="A12" s="120"/>
      <c r="B12" s="126" t="s">
        <v>112</v>
      </c>
      <c r="C12" s="127">
        <v>0</v>
      </c>
      <c r="D12" s="71"/>
      <c r="E12" s="72"/>
      <c r="F12" s="58"/>
      <c r="G12" s="58"/>
    </row>
    <row r="13" spans="1:7" ht="18" customHeight="1">
      <c r="A13" s="120"/>
      <c r="B13" s="126" t="s">
        <v>113</v>
      </c>
      <c r="C13" s="127">
        <v>9894</v>
      </c>
      <c r="D13" s="71"/>
      <c r="E13" s="72"/>
      <c r="F13" s="58"/>
      <c r="G13" s="58"/>
    </row>
    <row r="14" spans="1:5" ht="18" customHeight="1">
      <c r="A14" s="120"/>
      <c r="B14" s="126" t="s">
        <v>191</v>
      </c>
      <c r="C14" s="127">
        <v>657</v>
      </c>
      <c r="D14" s="71"/>
      <c r="E14" s="72"/>
    </row>
    <row r="15" spans="1:5" ht="18" customHeight="1">
      <c r="A15" s="120"/>
      <c r="B15" s="126" t="s">
        <v>114</v>
      </c>
      <c r="C15" s="127">
        <v>2530</v>
      </c>
      <c r="D15" s="71"/>
      <c r="E15" s="72"/>
    </row>
    <row r="16" spans="1:5" ht="18" customHeight="1">
      <c r="A16" s="120"/>
      <c r="B16" s="126" t="s">
        <v>115</v>
      </c>
      <c r="C16" s="127">
        <v>32</v>
      </c>
      <c r="D16" s="71"/>
      <c r="E16" s="72"/>
    </row>
    <row r="17" spans="1:5" ht="18" customHeight="1">
      <c r="A17" s="119">
        <v>2</v>
      </c>
      <c r="B17" s="66" t="s">
        <v>116</v>
      </c>
      <c r="C17" s="75">
        <f>SUM(C18:C20)</f>
        <v>24853</v>
      </c>
      <c r="D17" s="69"/>
      <c r="E17" s="70"/>
    </row>
    <row r="18" spans="1:6" ht="18" customHeight="1">
      <c r="A18" s="120"/>
      <c r="B18" s="126" t="s">
        <v>71</v>
      </c>
      <c r="C18" s="128">
        <v>19415</v>
      </c>
      <c r="D18" s="71"/>
      <c r="E18" s="72"/>
      <c r="F18" s="81"/>
    </row>
    <row r="19" spans="1:6" ht="18" customHeight="1">
      <c r="A19" s="120"/>
      <c r="B19" s="126" t="s">
        <v>155</v>
      </c>
      <c r="C19" s="127">
        <v>0</v>
      </c>
      <c r="D19" s="71"/>
      <c r="E19" s="72"/>
      <c r="F19" s="81"/>
    </row>
    <row r="20" spans="1:6" ht="18" customHeight="1">
      <c r="A20" s="120"/>
      <c r="B20" s="126" t="s">
        <v>72</v>
      </c>
      <c r="C20" s="130">
        <v>5438</v>
      </c>
      <c r="D20" s="73"/>
      <c r="E20" s="74"/>
      <c r="F20" s="81"/>
    </row>
    <row r="21" spans="1:5" ht="18" customHeight="1">
      <c r="A21" s="119">
        <v>3</v>
      </c>
      <c r="B21" s="66" t="s">
        <v>59</v>
      </c>
      <c r="C21" s="76">
        <f>SUM(C22:C29)</f>
        <v>60477</v>
      </c>
      <c r="D21" s="71"/>
      <c r="E21" s="72"/>
    </row>
    <row r="22" spans="1:5" ht="18" customHeight="1">
      <c r="A22" s="120"/>
      <c r="B22" s="126" t="s">
        <v>73</v>
      </c>
      <c r="C22" s="128">
        <v>427</v>
      </c>
      <c r="D22" s="71"/>
      <c r="E22" s="72"/>
    </row>
    <row r="23" spans="1:5" ht="18" customHeight="1">
      <c r="A23" s="120"/>
      <c r="B23" s="126" t="s">
        <v>74</v>
      </c>
      <c r="C23" s="128">
        <v>6000</v>
      </c>
      <c r="D23" s="71"/>
      <c r="E23" s="72"/>
    </row>
    <row r="24" spans="1:5" ht="18" customHeight="1">
      <c r="A24" s="120"/>
      <c r="B24" s="126" t="s">
        <v>5</v>
      </c>
      <c r="C24" s="128">
        <v>50000</v>
      </c>
      <c r="D24" s="78"/>
      <c r="E24" s="72"/>
    </row>
    <row r="25" spans="1:5" ht="18" customHeight="1">
      <c r="A25" s="120"/>
      <c r="B25" s="126" t="s">
        <v>75</v>
      </c>
      <c r="C25" s="128">
        <v>4000</v>
      </c>
      <c r="D25" s="71"/>
      <c r="E25" s="72"/>
    </row>
    <row r="26" spans="1:5" ht="18" customHeight="1" hidden="1">
      <c r="A26" s="120"/>
      <c r="B26" s="126" t="s">
        <v>6</v>
      </c>
      <c r="C26" s="128">
        <v>0</v>
      </c>
      <c r="D26" s="71"/>
      <c r="E26" s="72"/>
    </row>
    <row r="27" spans="1:5" ht="18" customHeight="1">
      <c r="A27" s="120"/>
      <c r="B27" s="126" t="s">
        <v>76</v>
      </c>
      <c r="C27" s="128">
        <v>50</v>
      </c>
      <c r="D27" s="71"/>
      <c r="E27" s="72"/>
    </row>
    <row r="28" spans="1:5" ht="18" customHeight="1" hidden="1">
      <c r="A28" s="120"/>
      <c r="B28" s="126" t="s">
        <v>77</v>
      </c>
      <c r="C28" s="127">
        <v>0</v>
      </c>
      <c r="D28" s="71"/>
      <c r="E28" s="72"/>
    </row>
    <row r="29" spans="1:5" ht="18" customHeight="1" hidden="1">
      <c r="A29" s="121"/>
      <c r="B29" s="129" t="s">
        <v>78</v>
      </c>
      <c r="C29" s="128">
        <v>0</v>
      </c>
      <c r="D29" s="71"/>
      <c r="E29" s="72"/>
    </row>
    <row r="30" spans="1:5" ht="18" customHeight="1">
      <c r="A30" s="119">
        <v>4</v>
      </c>
      <c r="B30" s="67" t="s">
        <v>79</v>
      </c>
      <c r="C30" s="80">
        <f>SUM(C31:C36)</f>
        <v>1573</v>
      </c>
      <c r="D30" s="69"/>
      <c r="E30" s="70"/>
    </row>
    <row r="31" spans="1:5" ht="18" customHeight="1">
      <c r="A31" s="120"/>
      <c r="B31" s="126" t="s">
        <v>80</v>
      </c>
      <c r="C31" s="128">
        <v>1129</v>
      </c>
      <c r="D31" s="71"/>
      <c r="E31" s="72"/>
    </row>
    <row r="32" spans="1:5" ht="18" customHeight="1">
      <c r="A32" s="120"/>
      <c r="B32" s="126" t="s">
        <v>190</v>
      </c>
      <c r="C32" s="128">
        <v>40</v>
      </c>
      <c r="D32" s="71"/>
      <c r="E32" s="72"/>
    </row>
    <row r="33" spans="1:5" ht="18" customHeight="1">
      <c r="A33" s="120"/>
      <c r="B33" s="126" t="s">
        <v>125</v>
      </c>
      <c r="C33" s="128">
        <v>188</v>
      </c>
      <c r="D33" s="71"/>
      <c r="E33" s="72"/>
    </row>
    <row r="34" spans="1:5" ht="18" customHeight="1">
      <c r="A34" s="120"/>
      <c r="B34" s="126" t="s">
        <v>81</v>
      </c>
      <c r="C34" s="128">
        <v>51</v>
      </c>
      <c r="D34" s="71"/>
      <c r="E34" s="72"/>
    </row>
    <row r="35" spans="1:5" ht="18" customHeight="1">
      <c r="A35" s="120"/>
      <c r="B35" s="126" t="s">
        <v>82</v>
      </c>
      <c r="C35" s="128">
        <v>5</v>
      </c>
      <c r="D35" s="71"/>
      <c r="E35" s="72"/>
    </row>
    <row r="36" spans="1:6" ht="18" customHeight="1">
      <c r="A36" s="120"/>
      <c r="B36" s="126" t="s">
        <v>135</v>
      </c>
      <c r="C36" s="130">
        <v>160</v>
      </c>
      <c r="D36" s="73"/>
      <c r="E36" s="74"/>
      <c r="F36" s="81"/>
    </row>
    <row r="37" spans="1:5" ht="18" customHeight="1">
      <c r="A37" s="119">
        <v>5</v>
      </c>
      <c r="B37" s="67" t="s">
        <v>83</v>
      </c>
      <c r="C37" s="77">
        <f>C38</f>
        <v>15295</v>
      </c>
      <c r="D37" s="71"/>
      <c r="E37" s="72"/>
    </row>
    <row r="38" spans="1:6" ht="18" customHeight="1">
      <c r="A38" s="121"/>
      <c r="B38" s="131" t="s">
        <v>84</v>
      </c>
      <c r="C38" s="128">
        <v>15295</v>
      </c>
      <c r="D38" s="71"/>
      <c r="E38" s="72"/>
      <c r="F38" s="81"/>
    </row>
    <row r="39" spans="1:5" ht="18" customHeight="1">
      <c r="A39" s="165"/>
      <c r="B39" s="161" t="s">
        <v>7</v>
      </c>
      <c r="C39" s="166">
        <f>C10+C17+C21+C30+C37</f>
        <v>231328</v>
      </c>
      <c r="D39" s="163"/>
      <c r="E39" s="164"/>
    </row>
    <row r="40" spans="1:5" ht="17.25">
      <c r="A40" s="122"/>
      <c r="D40" s="57"/>
      <c r="E40" s="57"/>
    </row>
    <row r="41" spans="1:5" ht="17.25">
      <c r="A41" s="122"/>
      <c r="D41" s="57"/>
      <c r="E41" s="57"/>
    </row>
    <row r="42" spans="1:5" ht="17.25">
      <c r="A42" s="122"/>
      <c r="B42" s="57"/>
      <c r="C42" s="57"/>
      <c r="D42" s="57"/>
      <c r="E42" s="57"/>
    </row>
    <row r="43" spans="1:5" ht="17.25">
      <c r="A43" s="122"/>
      <c r="C43" s="57"/>
      <c r="D43" s="57"/>
      <c r="E43" s="57"/>
    </row>
    <row r="44" spans="1:5" ht="17.25">
      <c r="A44" s="122"/>
      <c r="B44" s="57"/>
      <c r="C44" s="57"/>
      <c r="D44" s="57"/>
      <c r="E44" s="57"/>
    </row>
    <row r="45" spans="1:5" ht="20.25">
      <c r="A45" s="123"/>
      <c r="D45" s="57"/>
      <c r="E45" s="57"/>
    </row>
    <row r="46" spans="1:5" ht="17.25">
      <c r="A46" s="124"/>
      <c r="B46" s="109"/>
      <c r="C46" s="109"/>
      <c r="D46" s="109"/>
      <c r="E46" s="109"/>
    </row>
    <row r="47" spans="1:5" ht="17.25">
      <c r="A47" s="122"/>
      <c r="B47" s="57"/>
      <c r="C47" s="57"/>
      <c r="D47" s="57"/>
      <c r="E47" s="57"/>
    </row>
    <row r="48" spans="1:5" ht="17.25">
      <c r="A48" s="122"/>
      <c r="B48" s="57"/>
      <c r="C48" s="57"/>
      <c r="D48" s="57"/>
      <c r="E48" s="57"/>
    </row>
    <row r="49" spans="1:5" ht="17.25">
      <c r="A49" s="122"/>
      <c r="B49" s="57"/>
      <c r="C49" s="57"/>
      <c r="D49" s="57"/>
      <c r="E49" s="57"/>
    </row>
    <row r="50" spans="1:5" ht="17.25">
      <c r="A50" s="122"/>
      <c r="B50" s="57"/>
      <c r="C50" s="57"/>
      <c r="D50" s="57"/>
      <c r="E50" s="57"/>
    </row>
    <row r="51" spans="1:5" ht="17.25">
      <c r="A51" s="122"/>
      <c r="B51" s="57"/>
      <c r="C51" s="57"/>
      <c r="D51" s="57"/>
      <c r="E51" s="57"/>
    </row>
    <row r="52" spans="1:5" ht="17.25">
      <c r="A52" s="122"/>
      <c r="B52" s="57"/>
      <c r="C52" s="57"/>
      <c r="D52" s="57"/>
      <c r="E52" s="57"/>
    </row>
    <row r="53" spans="1:5" ht="17.25">
      <c r="A53" s="122"/>
      <c r="B53" s="57"/>
      <c r="C53" s="57"/>
      <c r="D53" s="57"/>
      <c r="E53" s="57"/>
    </row>
    <row r="54" spans="1:5" ht="17.25">
      <c r="A54" s="122"/>
      <c r="B54" s="57"/>
      <c r="C54" s="57"/>
      <c r="D54" s="57"/>
      <c r="E54" s="57"/>
    </row>
    <row r="55" spans="1:5" ht="17.25">
      <c r="A55" s="122"/>
      <c r="B55" s="57"/>
      <c r="C55" s="57"/>
      <c r="D55" s="57"/>
      <c r="E55" s="57"/>
    </row>
    <row r="56" spans="1:5" ht="17.25">
      <c r="A56" s="122"/>
      <c r="B56" s="57"/>
      <c r="C56" s="57"/>
      <c r="D56" s="57"/>
      <c r="E56" s="57"/>
    </row>
    <row r="57" spans="1:5" ht="17.25">
      <c r="A57" s="122"/>
      <c r="B57" s="57"/>
      <c r="C57" s="57"/>
      <c r="D57" s="57"/>
      <c r="E57" s="57"/>
    </row>
    <row r="58" spans="1:5" ht="17.25">
      <c r="A58" s="122"/>
      <c r="B58" s="57"/>
      <c r="C58" s="57"/>
      <c r="D58" s="57"/>
      <c r="E58" s="57"/>
    </row>
    <row r="59" spans="1:5" ht="17.25">
      <c r="A59" s="122"/>
      <c r="B59" s="57"/>
      <c r="C59" s="57"/>
      <c r="D59" s="57"/>
      <c r="E59" s="57"/>
    </row>
    <row r="60" spans="1:5" ht="17.25">
      <c r="A60" s="122"/>
      <c r="B60" s="57"/>
      <c r="C60" s="57"/>
      <c r="D60" s="57"/>
      <c r="E60" s="57"/>
    </row>
    <row r="61" spans="1:5" ht="17.25">
      <c r="A61" s="122"/>
      <c r="B61" s="57"/>
      <c r="C61" s="57"/>
      <c r="D61" s="57"/>
      <c r="E61" s="57"/>
    </row>
    <row r="62" spans="1:5" ht="17.25">
      <c r="A62" s="122"/>
      <c r="B62" s="57"/>
      <c r="C62" s="57"/>
      <c r="D62" s="57"/>
      <c r="E62" s="57"/>
    </row>
    <row r="63" spans="1:5" ht="17.25">
      <c r="A63" s="122"/>
      <c r="B63" s="57"/>
      <c r="C63" s="57"/>
      <c r="D63" s="57"/>
      <c r="E63" s="57"/>
    </row>
    <row r="64" spans="1:5" ht="17.25">
      <c r="A64" s="122"/>
      <c r="B64" s="57"/>
      <c r="C64" s="57"/>
      <c r="D64" s="57"/>
      <c r="E64" s="57"/>
    </row>
    <row r="65" spans="1:5" ht="17.25">
      <c r="A65" s="122"/>
      <c r="B65" s="57"/>
      <c r="C65" s="57"/>
      <c r="D65" s="57"/>
      <c r="E65" s="57"/>
    </row>
    <row r="66" spans="1:5" ht="17.25">
      <c r="A66" s="122"/>
      <c r="B66" s="57"/>
      <c r="C66" s="57"/>
      <c r="D66" s="57"/>
      <c r="E66" s="57"/>
    </row>
    <row r="67" spans="1:5" ht="17.25">
      <c r="A67" s="122"/>
      <c r="B67" s="57"/>
      <c r="C67" s="57"/>
      <c r="D67" s="57"/>
      <c r="E67" s="57"/>
    </row>
    <row r="68" spans="1:5" ht="17.25">
      <c r="A68" s="122"/>
      <c r="B68" s="57"/>
      <c r="C68" s="57"/>
      <c r="D68" s="57"/>
      <c r="E68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2" customWidth="1"/>
    <col min="2" max="2" width="54.75390625" style="133" customWidth="1"/>
    <col min="3" max="3" width="9.125" style="133" customWidth="1"/>
    <col min="4" max="4" width="10.00390625" style="133" customWidth="1"/>
    <col min="5" max="16384" width="9.125" style="133" customWidth="1"/>
  </cols>
  <sheetData>
    <row r="1" spans="2:5" ht="18" customHeight="1">
      <c r="B1" s="328" t="s">
        <v>209</v>
      </c>
      <c r="C1" s="328"/>
      <c r="D1" s="328"/>
      <c r="E1" s="328"/>
    </row>
    <row r="2" spans="3:5" ht="18" customHeight="1">
      <c r="C2" s="134"/>
      <c r="D2" s="134"/>
      <c r="E2" s="134"/>
    </row>
    <row r="3" ht="18" customHeight="1">
      <c r="F3" s="135"/>
    </row>
    <row r="4" spans="1:6" ht="18" customHeight="1">
      <c r="A4" s="329" t="s">
        <v>127</v>
      </c>
      <c r="B4" s="329"/>
      <c r="C4" s="329"/>
      <c r="D4" s="329"/>
      <c r="E4" s="329"/>
      <c r="F4" s="136"/>
    </row>
    <row r="5" spans="1:6" ht="18" customHeight="1">
      <c r="A5" s="329" t="s">
        <v>153</v>
      </c>
      <c r="B5" s="329"/>
      <c r="C5" s="329"/>
      <c r="D5" s="329"/>
      <c r="E5" s="329"/>
      <c r="F5" s="136"/>
    </row>
    <row r="6" spans="1:6" ht="18" customHeight="1">
      <c r="A6" s="329" t="s">
        <v>167</v>
      </c>
      <c r="B6" s="329"/>
      <c r="C6" s="329"/>
      <c r="D6" s="329"/>
      <c r="E6" s="329"/>
      <c r="F6" s="137"/>
    </row>
    <row r="7" spans="2:6" ht="18" customHeight="1">
      <c r="B7" s="132"/>
      <c r="C7" s="132"/>
      <c r="D7" s="132"/>
      <c r="E7" s="132"/>
      <c r="F7" s="137"/>
    </row>
    <row r="8" ht="18" customHeight="1">
      <c r="F8" s="135"/>
    </row>
    <row r="9" spans="1:6" ht="18" customHeight="1">
      <c r="A9" s="138"/>
      <c r="B9" s="139" t="s">
        <v>0</v>
      </c>
      <c r="C9" s="330" t="s">
        <v>154</v>
      </c>
      <c r="D9" s="331"/>
      <c r="E9" s="332"/>
      <c r="F9" s="135"/>
    </row>
    <row r="10" spans="1:6" ht="18" customHeight="1">
      <c r="A10" s="140">
        <v>1</v>
      </c>
      <c r="B10" s="226" t="s">
        <v>37</v>
      </c>
      <c r="C10" s="141"/>
      <c r="D10" s="142">
        <f>SUM(D11:D20)</f>
        <v>29939</v>
      </c>
      <c r="E10" s="143"/>
      <c r="F10" s="135"/>
    </row>
    <row r="11" spans="1:6" ht="18" customHeight="1">
      <c r="A11" s="144"/>
      <c r="B11" s="227" t="s">
        <v>139</v>
      </c>
      <c r="C11" s="211"/>
      <c r="D11" s="212">
        <v>18616</v>
      </c>
      <c r="E11" s="145"/>
      <c r="F11" s="135"/>
    </row>
    <row r="12" spans="1:6" ht="18" customHeight="1">
      <c r="A12" s="144"/>
      <c r="B12" s="227" t="s">
        <v>117</v>
      </c>
      <c r="C12" s="211"/>
      <c r="D12" s="212">
        <v>421</v>
      </c>
      <c r="E12" s="145"/>
      <c r="F12" s="135"/>
    </row>
    <row r="13" spans="1:6" ht="18" customHeight="1">
      <c r="A13" s="144"/>
      <c r="B13" s="227" t="s">
        <v>118</v>
      </c>
      <c r="C13" s="211"/>
      <c r="D13" s="212">
        <v>180</v>
      </c>
      <c r="E13" s="145"/>
      <c r="F13" s="135"/>
    </row>
    <row r="14" spans="1:6" ht="18" customHeight="1" hidden="1">
      <c r="A14" s="144"/>
      <c r="B14" s="227" t="s">
        <v>94</v>
      </c>
      <c r="C14" s="211"/>
      <c r="D14" s="212"/>
      <c r="E14" s="145"/>
      <c r="F14" s="135"/>
    </row>
    <row r="15" spans="1:6" ht="18" customHeight="1" hidden="1">
      <c r="A15" s="144"/>
      <c r="B15" s="227" t="s">
        <v>95</v>
      </c>
      <c r="C15" s="211"/>
      <c r="D15" s="212"/>
      <c r="E15" s="145"/>
      <c r="F15" s="135"/>
    </row>
    <row r="16" spans="1:6" ht="18" customHeight="1" hidden="1">
      <c r="A16" s="144"/>
      <c r="B16" s="227" t="s">
        <v>140</v>
      </c>
      <c r="C16" s="211"/>
      <c r="D16" s="212"/>
      <c r="E16" s="145"/>
      <c r="F16" s="135"/>
    </row>
    <row r="17" spans="1:6" ht="18" customHeight="1">
      <c r="A17" s="144"/>
      <c r="B17" s="227" t="s">
        <v>119</v>
      </c>
      <c r="C17" s="211"/>
      <c r="D17" s="212">
        <v>296</v>
      </c>
      <c r="E17" s="145"/>
      <c r="F17" s="135"/>
    </row>
    <row r="18" spans="1:6" ht="18" customHeight="1">
      <c r="A18" s="146"/>
      <c r="B18" s="227" t="s">
        <v>97</v>
      </c>
      <c r="C18" s="213"/>
      <c r="D18" s="212">
        <v>7720</v>
      </c>
      <c r="E18" s="145"/>
      <c r="F18" s="135"/>
    </row>
    <row r="19" spans="1:6" ht="18" customHeight="1" hidden="1">
      <c r="A19" s="144"/>
      <c r="B19" s="227" t="s">
        <v>141</v>
      </c>
      <c r="C19" s="211"/>
      <c r="D19" s="212"/>
      <c r="E19" s="145"/>
      <c r="F19" s="135"/>
    </row>
    <row r="20" spans="1:6" ht="18" customHeight="1">
      <c r="A20" s="144"/>
      <c r="B20" s="227" t="s">
        <v>96</v>
      </c>
      <c r="C20" s="211"/>
      <c r="D20" s="212">
        <v>2706</v>
      </c>
      <c r="E20" s="145"/>
      <c r="F20" s="135"/>
    </row>
    <row r="21" spans="1:6" ht="18" customHeight="1">
      <c r="A21" s="149">
        <v>2</v>
      </c>
      <c r="B21" s="228" t="s">
        <v>133</v>
      </c>
      <c r="C21" s="141"/>
      <c r="D21" s="142">
        <f>SUM(D22:D25)</f>
        <v>4759</v>
      </c>
      <c r="E21" s="150"/>
      <c r="F21" s="135"/>
    </row>
    <row r="22" spans="1:6" ht="18" customHeight="1">
      <c r="A22" s="144"/>
      <c r="B22" s="227" t="s">
        <v>62</v>
      </c>
      <c r="C22" s="211"/>
      <c r="D22" s="212">
        <v>4759</v>
      </c>
      <c r="E22" s="145"/>
      <c r="F22" s="135"/>
    </row>
    <row r="23" spans="1:6" ht="18" customHeight="1" hidden="1">
      <c r="A23" s="144"/>
      <c r="B23" s="227" t="s">
        <v>120</v>
      </c>
      <c r="C23" s="211"/>
      <c r="D23" s="212"/>
      <c r="E23" s="145"/>
      <c r="F23" s="135"/>
    </row>
    <row r="24" spans="1:6" ht="18" customHeight="1" hidden="1">
      <c r="A24" s="144"/>
      <c r="B24" s="227" t="s">
        <v>121</v>
      </c>
      <c r="C24" s="211"/>
      <c r="D24" s="212"/>
      <c r="E24" s="145"/>
      <c r="F24" s="135"/>
    </row>
    <row r="25" spans="1:6" ht="18" customHeight="1" hidden="1">
      <c r="A25" s="147"/>
      <c r="B25" s="229" t="s">
        <v>122</v>
      </c>
      <c r="C25" s="215"/>
      <c r="D25" s="212"/>
      <c r="E25" s="148"/>
      <c r="F25" s="135"/>
    </row>
    <row r="26" spans="1:6" ht="18" customHeight="1">
      <c r="A26" s="217">
        <v>3</v>
      </c>
      <c r="B26" s="230" t="s">
        <v>3</v>
      </c>
      <c r="C26" s="141"/>
      <c r="D26" s="142">
        <f>SUM(D27:D44)</f>
        <v>50725</v>
      </c>
      <c r="E26" s="150"/>
      <c r="F26" s="135"/>
    </row>
    <row r="27" spans="1:6" ht="18" customHeight="1">
      <c r="A27" s="218"/>
      <c r="B27" s="227" t="s">
        <v>85</v>
      </c>
      <c r="C27" s="213"/>
      <c r="D27" s="212">
        <v>20</v>
      </c>
      <c r="E27" s="145"/>
      <c r="F27" s="135"/>
    </row>
    <row r="28" spans="1:6" ht="18" customHeight="1">
      <c r="A28" s="219"/>
      <c r="B28" s="227" t="s">
        <v>134</v>
      </c>
      <c r="C28" s="211"/>
      <c r="D28" s="212">
        <v>13505</v>
      </c>
      <c r="E28" s="145"/>
      <c r="F28" s="135"/>
    </row>
    <row r="29" spans="1:6" ht="18" customHeight="1" hidden="1">
      <c r="A29" s="219"/>
      <c r="B29" s="227" t="s">
        <v>142</v>
      </c>
      <c r="C29" s="213"/>
      <c r="D29" s="212"/>
      <c r="E29" s="145"/>
      <c r="F29" s="135"/>
    </row>
    <row r="30" spans="1:5" ht="18" customHeight="1">
      <c r="A30" s="219"/>
      <c r="B30" s="227" t="s">
        <v>143</v>
      </c>
      <c r="C30" s="211"/>
      <c r="D30" s="212">
        <v>813</v>
      </c>
      <c r="E30" s="145"/>
    </row>
    <row r="31" spans="1:5" ht="18" customHeight="1">
      <c r="A31" s="219"/>
      <c r="B31" s="227" t="s">
        <v>144</v>
      </c>
      <c r="C31" s="211"/>
      <c r="D31" s="212">
        <v>310</v>
      </c>
      <c r="E31" s="145"/>
    </row>
    <row r="32" spans="1:5" ht="18" customHeight="1">
      <c r="A32" s="219"/>
      <c r="B32" s="227" t="s">
        <v>145</v>
      </c>
      <c r="C32" s="211"/>
      <c r="D32" s="212">
        <v>9435</v>
      </c>
      <c r="E32" s="145"/>
    </row>
    <row r="33" spans="1:5" ht="18" customHeight="1">
      <c r="A33" s="219"/>
      <c r="B33" s="227" t="s">
        <v>108</v>
      </c>
      <c r="C33" s="211"/>
      <c r="D33" s="212">
        <v>635</v>
      </c>
      <c r="E33" s="145"/>
    </row>
    <row r="34" spans="1:5" ht="18" customHeight="1">
      <c r="A34" s="219"/>
      <c r="B34" s="227" t="s">
        <v>123</v>
      </c>
      <c r="C34" s="211"/>
      <c r="D34" s="212">
        <v>770</v>
      </c>
      <c r="E34" s="145"/>
    </row>
    <row r="35" spans="1:5" ht="18" customHeight="1">
      <c r="A35" s="219"/>
      <c r="B35" s="227" t="s">
        <v>86</v>
      </c>
      <c r="C35" s="211"/>
      <c r="D35" s="212">
        <v>4890</v>
      </c>
      <c r="E35" s="145"/>
    </row>
    <row r="36" spans="1:5" ht="18" customHeight="1" hidden="1">
      <c r="A36" s="219"/>
      <c r="B36" s="227" t="s">
        <v>146</v>
      </c>
      <c r="C36" s="211"/>
      <c r="D36" s="212"/>
      <c r="E36" s="145"/>
    </row>
    <row r="37" spans="1:5" ht="18" customHeight="1">
      <c r="A37" s="219"/>
      <c r="B37" s="227" t="s">
        <v>87</v>
      </c>
      <c r="C37" s="211"/>
      <c r="D37" s="212">
        <v>325</v>
      </c>
      <c r="E37" s="145"/>
    </row>
    <row r="38" spans="1:5" ht="18" customHeight="1">
      <c r="A38" s="219"/>
      <c r="B38" s="227" t="s">
        <v>147</v>
      </c>
      <c r="C38" s="211"/>
      <c r="D38" s="212">
        <v>9540</v>
      </c>
      <c r="E38" s="145"/>
    </row>
    <row r="39" spans="1:5" ht="18" customHeight="1">
      <c r="A39" s="219"/>
      <c r="B39" s="227" t="s">
        <v>88</v>
      </c>
      <c r="C39" s="211"/>
      <c r="D39" s="212">
        <v>90</v>
      </c>
      <c r="E39" s="145"/>
    </row>
    <row r="40" spans="1:5" ht="18" customHeight="1">
      <c r="A40" s="219"/>
      <c r="B40" s="227" t="s">
        <v>89</v>
      </c>
      <c r="C40" s="211"/>
      <c r="D40" s="212">
        <v>750</v>
      </c>
      <c r="E40" s="145"/>
    </row>
    <row r="41" spans="1:5" ht="18" customHeight="1">
      <c r="A41" s="219"/>
      <c r="B41" s="227" t="s">
        <v>124</v>
      </c>
      <c r="C41" s="211"/>
      <c r="D41" s="212">
        <v>9404</v>
      </c>
      <c r="E41" s="145"/>
    </row>
    <row r="42" spans="1:5" ht="18" customHeight="1" hidden="1">
      <c r="A42" s="219"/>
      <c r="B42" s="227" t="s">
        <v>90</v>
      </c>
      <c r="C42" s="211"/>
      <c r="D42" s="212"/>
      <c r="E42" s="145"/>
    </row>
    <row r="43" spans="1:5" ht="18" customHeight="1">
      <c r="A43" s="219"/>
      <c r="B43" s="227" t="s">
        <v>64</v>
      </c>
      <c r="C43" s="211"/>
      <c r="D43" s="212">
        <v>97</v>
      </c>
      <c r="E43" s="145"/>
    </row>
    <row r="44" spans="1:5" ht="18" customHeight="1">
      <c r="A44" s="219"/>
      <c r="B44" s="227" t="s">
        <v>63</v>
      </c>
      <c r="C44" s="211"/>
      <c r="D44" s="212">
        <v>141</v>
      </c>
      <c r="E44" s="145"/>
    </row>
    <row r="45" spans="1:5" ht="18" customHeight="1">
      <c r="A45" s="221">
        <v>4</v>
      </c>
      <c r="B45" s="230" t="s">
        <v>98</v>
      </c>
      <c r="C45" s="222"/>
      <c r="D45" s="142">
        <f>SUM(D46:D48)</f>
        <v>19244</v>
      </c>
      <c r="E45" s="224"/>
    </row>
    <row r="46" spans="1:5" ht="18" customHeight="1">
      <c r="A46" s="234"/>
      <c r="B46" s="237" t="s">
        <v>199</v>
      </c>
      <c r="C46" s="135"/>
      <c r="D46" s="239">
        <f>Önkormányzat!D46</f>
        <v>12</v>
      </c>
      <c r="E46" s="236"/>
    </row>
    <row r="47" spans="1:5" ht="18" customHeight="1">
      <c r="A47" s="234"/>
      <c r="B47" s="237" t="s">
        <v>128</v>
      </c>
      <c r="C47" s="135"/>
      <c r="D47" s="239">
        <f>Önkormányzat!D47</f>
        <v>582</v>
      </c>
      <c r="E47" s="236"/>
    </row>
    <row r="48" spans="1:5" ht="18" customHeight="1">
      <c r="A48" s="151"/>
      <c r="B48" s="229" t="s">
        <v>158</v>
      </c>
      <c r="C48" s="220"/>
      <c r="D48" s="239">
        <f>Önkormányzat!D48</f>
        <v>18650</v>
      </c>
      <c r="E48" s="148"/>
    </row>
    <row r="49" spans="1:5" ht="18" customHeight="1">
      <c r="A49" s="221">
        <v>5</v>
      </c>
      <c r="B49" s="230" t="s">
        <v>151</v>
      </c>
      <c r="C49" s="223"/>
      <c r="D49" s="142">
        <f>D50</f>
        <v>2716</v>
      </c>
      <c r="E49" s="233"/>
    </row>
    <row r="50" spans="1:5" ht="18" customHeight="1">
      <c r="A50" s="151"/>
      <c r="B50" s="229" t="s">
        <v>152</v>
      </c>
      <c r="C50" s="220"/>
      <c r="D50" s="216">
        <f>Önkormányzat!D50</f>
        <v>2716</v>
      </c>
      <c r="E50" s="148"/>
    </row>
    <row r="51" spans="1:5" ht="18" customHeight="1">
      <c r="A51" s="152"/>
      <c r="B51" s="153" t="s">
        <v>1</v>
      </c>
      <c r="C51" s="154"/>
      <c r="D51" s="155">
        <f>D26+D21+D10+D45+D49</f>
        <v>107383</v>
      </c>
      <c r="E51" s="156"/>
    </row>
    <row r="52" spans="1:5" ht="18.75">
      <c r="A52" s="116"/>
      <c r="B52" s="157"/>
      <c r="C52" s="157"/>
      <c r="D52" s="157"/>
      <c r="E52" s="157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08" customWidth="1"/>
    <col min="2" max="2" width="37.25390625" style="68" customWidth="1"/>
    <col min="3" max="3" width="22.625" style="68" customWidth="1"/>
    <col min="4" max="16384" width="9.125" style="68" customWidth="1"/>
  </cols>
  <sheetData>
    <row r="1" spans="2:5" ht="18" customHeight="1">
      <c r="B1" s="321" t="s">
        <v>210</v>
      </c>
      <c r="C1" s="321"/>
      <c r="D1" s="321"/>
      <c r="E1" s="321"/>
    </row>
    <row r="2" spans="3:5" ht="18" customHeight="1">
      <c r="C2" s="84"/>
      <c r="D2" s="84"/>
      <c r="E2" s="84"/>
    </row>
    <row r="3" ht="18" customHeight="1"/>
    <row r="4" ht="18" customHeight="1"/>
    <row r="5" spans="1:5" ht="18" customHeight="1">
      <c r="A5" s="333" t="s">
        <v>109</v>
      </c>
      <c r="B5" s="333"/>
      <c r="C5" s="333"/>
      <c r="D5" s="333"/>
      <c r="E5" s="333"/>
    </row>
    <row r="6" spans="1:5" ht="18" customHeight="1">
      <c r="A6" s="333" t="s">
        <v>153</v>
      </c>
      <c r="B6" s="333"/>
      <c r="C6" s="333"/>
      <c r="D6" s="333"/>
      <c r="E6" s="333"/>
    </row>
    <row r="7" spans="1:5" ht="18" customHeight="1">
      <c r="A7" s="333" t="s">
        <v>17</v>
      </c>
      <c r="B7" s="333"/>
      <c r="C7" s="333"/>
      <c r="D7" s="333"/>
      <c r="E7" s="333"/>
    </row>
    <row r="8" spans="2:5" ht="18" customHeight="1">
      <c r="B8" s="65"/>
      <c r="C8" s="65"/>
      <c r="D8" s="65"/>
      <c r="E8" s="65"/>
    </row>
    <row r="9" ht="18" customHeight="1"/>
    <row r="10" ht="18" customHeight="1"/>
    <row r="11" spans="1:5" ht="18" customHeight="1">
      <c r="A11" s="160"/>
      <c r="B11" s="158" t="s">
        <v>0</v>
      </c>
      <c r="C11" s="324" t="s">
        <v>154</v>
      </c>
      <c r="D11" s="325"/>
      <c r="E11" s="326"/>
    </row>
    <row r="12" spans="1:9" ht="18" customHeight="1">
      <c r="A12" s="199">
        <v>1</v>
      </c>
      <c r="B12" s="197" t="s">
        <v>61</v>
      </c>
      <c r="C12" s="200">
        <v>81559</v>
      </c>
      <c r="D12" s="201"/>
      <c r="E12" s="85"/>
      <c r="G12" s="198"/>
      <c r="H12" s="71"/>
      <c r="I12" s="71"/>
    </row>
    <row r="13" spans="1:9" ht="18" customHeight="1">
      <c r="A13" s="199">
        <v>2</v>
      </c>
      <c r="B13" s="197" t="s">
        <v>18</v>
      </c>
      <c r="C13" s="232">
        <v>50</v>
      </c>
      <c r="D13" s="198"/>
      <c r="E13" s="72"/>
      <c r="G13" s="198"/>
      <c r="H13" s="71"/>
      <c r="I13" s="71"/>
    </row>
    <row r="14" spans="1:9" ht="18" customHeight="1">
      <c r="A14" s="199">
        <v>3</v>
      </c>
      <c r="B14" s="197" t="s">
        <v>19</v>
      </c>
      <c r="C14" s="232">
        <v>20</v>
      </c>
      <c r="D14" s="198"/>
      <c r="E14" s="72"/>
      <c r="G14" s="198"/>
      <c r="H14" s="71"/>
      <c r="I14" s="71"/>
    </row>
    <row r="15" spans="1:9" ht="18" customHeight="1">
      <c r="A15" s="199">
        <v>4</v>
      </c>
      <c r="B15" s="197" t="s">
        <v>20</v>
      </c>
      <c r="C15" s="232">
        <v>10</v>
      </c>
      <c r="D15" s="198"/>
      <c r="E15" s="72"/>
      <c r="G15" s="198"/>
      <c r="H15" s="71"/>
      <c r="I15" s="71"/>
    </row>
    <row r="16" spans="1:9" ht="18" customHeight="1">
      <c r="A16" s="199">
        <v>5</v>
      </c>
      <c r="B16" s="197" t="s">
        <v>21</v>
      </c>
      <c r="C16" s="232">
        <v>8</v>
      </c>
      <c r="D16" s="198"/>
      <c r="E16" s="72"/>
      <c r="G16" s="198"/>
      <c r="H16" s="71"/>
      <c r="I16" s="71"/>
    </row>
    <row r="17" spans="1:9" ht="18" customHeight="1">
      <c r="A17" s="199">
        <v>6</v>
      </c>
      <c r="B17" s="197" t="s">
        <v>13</v>
      </c>
      <c r="C17" s="232">
        <v>1700</v>
      </c>
      <c r="D17" s="198"/>
      <c r="E17" s="72"/>
      <c r="G17" s="198"/>
      <c r="H17" s="71"/>
      <c r="I17" s="71"/>
    </row>
    <row r="18" spans="1:9" ht="18" customHeight="1">
      <c r="A18" s="199">
        <v>7</v>
      </c>
      <c r="B18" s="197" t="s">
        <v>15</v>
      </c>
      <c r="C18" s="232">
        <v>85</v>
      </c>
      <c r="D18" s="198"/>
      <c r="E18" s="72"/>
      <c r="G18" s="198"/>
      <c r="H18" s="71"/>
      <c r="I18" s="71"/>
    </row>
    <row r="19" spans="1:9" ht="18" customHeight="1">
      <c r="A19" s="199">
        <v>8</v>
      </c>
      <c r="B19" s="197" t="s">
        <v>91</v>
      </c>
      <c r="C19" s="232">
        <v>239</v>
      </c>
      <c r="D19" s="202"/>
      <c r="E19" s="83"/>
      <c r="G19" s="198"/>
      <c r="H19" s="71"/>
      <c r="I19" s="71"/>
    </row>
    <row r="20" spans="1:9" ht="18" customHeight="1">
      <c r="A20" s="199">
        <v>9</v>
      </c>
      <c r="B20" s="197" t="s">
        <v>92</v>
      </c>
      <c r="C20" s="232">
        <v>50</v>
      </c>
      <c r="D20" s="198"/>
      <c r="E20" s="72"/>
      <c r="G20" s="198"/>
      <c r="H20" s="71"/>
      <c r="I20" s="71"/>
    </row>
    <row r="21" spans="1:9" ht="18" customHeight="1">
      <c r="A21" s="199">
        <v>10</v>
      </c>
      <c r="B21" s="197" t="s">
        <v>136</v>
      </c>
      <c r="C21" s="232">
        <v>60</v>
      </c>
      <c r="D21" s="198"/>
      <c r="E21" s="72"/>
      <c r="G21" s="198"/>
      <c r="H21" s="71"/>
      <c r="I21" s="71"/>
    </row>
    <row r="22" spans="1:9" ht="18" customHeight="1">
      <c r="A22" s="199">
        <v>11</v>
      </c>
      <c r="B22" s="197" t="s">
        <v>93</v>
      </c>
      <c r="C22" s="232">
        <v>20</v>
      </c>
      <c r="D22" s="198"/>
      <c r="E22" s="72"/>
      <c r="G22" s="198"/>
      <c r="H22" s="71"/>
      <c r="I22" s="71"/>
    </row>
    <row r="23" spans="1:9" ht="18" customHeight="1">
      <c r="A23" s="199">
        <v>12</v>
      </c>
      <c r="B23" s="197" t="s">
        <v>192</v>
      </c>
      <c r="C23" s="232">
        <v>105</v>
      </c>
      <c r="D23" s="198"/>
      <c r="E23" s="72"/>
      <c r="G23" s="198"/>
      <c r="H23" s="71"/>
      <c r="I23" s="71"/>
    </row>
    <row r="24" spans="1:9" ht="18" customHeight="1">
      <c r="A24" s="199">
        <v>13</v>
      </c>
      <c r="B24" s="197" t="s">
        <v>193</v>
      </c>
      <c r="C24" s="232">
        <v>10200</v>
      </c>
      <c r="D24" s="198"/>
      <c r="E24" s="72"/>
      <c r="G24" s="198"/>
      <c r="H24" s="71"/>
      <c r="I24" s="71"/>
    </row>
    <row r="25" spans="1:9" ht="16.5">
      <c r="A25" s="111"/>
      <c r="B25" s="173" t="s">
        <v>56</v>
      </c>
      <c r="C25" s="162">
        <f>SUM(C12:C24)</f>
        <v>94106</v>
      </c>
      <c r="D25" s="163"/>
      <c r="E25" s="79"/>
      <c r="G25" s="198"/>
      <c r="H25" s="71"/>
      <c r="I25" s="71"/>
    </row>
    <row r="26" spans="1:9" ht="15.75">
      <c r="A26" s="112"/>
      <c r="B26" s="71"/>
      <c r="C26" s="71"/>
      <c r="D26" s="71"/>
      <c r="E26" s="71"/>
      <c r="G26" s="198"/>
      <c r="H26" s="71"/>
      <c r="I26" s="71"/>
    </row>
    <row r="27" spans="1:9" ht="15.75">
      <c r="A27" s="112"/>
      <c r="B27" s="71"/>
      <c r="C27" s="71"/>
      <c r="D27" s="71"/>
      <c r="E27" s="71"/>
      <c r="G27" s="71"/>
      <c r="H27" s="71"/>
      <c r="I27" s="71"/>
    </row>
    <row r="28" spans="1:9" ht="15.75">
      <c r="A28" s="112"/>
      <c r="B28" s="71"/>
      <c r="C28" s="71"/>
      <c r="D28" s="71"/>
      <c r="E28" s="71"/>
      <c r="G28" s="71"/>
      <c r="H28" s="71"/>
      <c r="I28" s="71"/>
    </row>
    <row r="43" spans="2:5" ht="15.75">
      <c r="B43" s="110"/>
      <c r="C43" s="110"/>
      <c r="D43" s="110"/>
      <c r="E43" s="110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4" customWidth="1"/>
    <col min="2" max="2" width="44.625" style="86" customWidth="1"/>
    <col min="3" max="3" width="22.625" style="86" customWidth="1"/>
    <col min="4" max="4" width="9.125" style="86" customWidth="1"/>
    <col min="5" max="5" width="8.125" style="86" customWidth="1"/>
    <col min="6" max="16384" width="9.125" style="86" customWidth="1"/>
  </cols>
  <sheetData>
    <row r="1" spans="1:5" ht="18" customHeight="1">
      <c r="A1" s="11"/>
      <c r="B1" s="321" t="s">
        <v>211</v>
      </c>
      <c r="C1" s="321"/>
      <c r="D1" s="321"/>
      <c r="E1" s="321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35" t="s">
        <v>109</v>
      </c>
      <c r="B5" s="335"/>
      <c r="C5" s="335"/>
      <c r="D5" s="335"/>
      <c r="E5" s="335"/>
    </row>
    <row r="6" spans="1:5" ht="18" customHeight="1">
      <c r="A6" s="335" t="s">
        <v>153</v>
      </c>
      <c r="B6" s="335"/>
      <c r="C6" s="335"/>
      <c r="D6" s="335"/>
      <c r="E6" s="335"/>
    </row>
    <row r="7" spans="1:5" ht="18" customHeight="1">
      <c r="A7" s="335" t="s">
        <v>2</v>
      </c>
      <c r="B7" s="335"/>
      <c r="C7" s="335"/>
      <c r="D7" s="335"/>
      <c r="E7" s="335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59" t="s">
        <v>0</v>
      </c>
      <c r="C11" s="334" t="s">
        <v>154</v>
      </c>
      <c r="D11" s="334"/>
      <c r="E11" s="320"/>
    </row>
    <row r="12" spans="1:5" ht="18" customHeight="1">
      <c r="A12" s="193"/>
      <c r="B12" s="196" t="s">
        <v>159</v>
      </c>
      <c r="C12" s="203">
        <v>1813</v>
      </c>
      <c r="D12" s="188"/>
      <c r="E12" s="176"/>
    </row>
    <row r="13" spans="1:5" ht="18" customHeight="1">
      <c r="A13" s="193"/>
      <c r="B13" s="196" t="s">
        <v>160</v>
      </c>
      <c r="C13" s="203">
        <v>740</v>
      </c>
      <c r="D13" s="188"/>
      <c r="E13" s="176"/>
    </row>
    <row r="14" spans="1:5" ht="18" customHeight="1">
      <c r="A14" s="193"/>
      <c r="B14" s="196" t="s">
        <v>161</v>
      </c>
      <c r="C14" s="203">
        <v>7000</v>
      </c>
      <c r="D14" s="188"/>
      <c r="E14" s="176"/>
    </row>
    <row r="15" spans="1:5" ht="18" customHeight="1">
      <c r="A15" s="193"/>
      <c r="B15" s="196" t="s">
        <v>162</v>
      </c>
      <c r="C15" s="203">
        <v>1000</v>
      </c>
      <c r="D15" s="188"/>
      <c r="E15" s="176"/>
    </row>
    <row r="16" spans="1:5" ht="18" customHeight="1">
      <c r="A16" s="193"/>
      <c r="B16" s="196" t="s">
        <v>194</v>
      </c>
      <c r="C16" s="203">
        <v>1047</v>
      </c>
      <c r="D16" s="188"/>
      <c r="E16" s="176"/>
    </row>
    <row r="17" spans="1:5" ht="18" customHeight="1">
      <c r="A17" s="193"/>
      <c r="B17" s="196" t="s">
        <v>195</v>
      </c>
      <c r="C17" s="203">
        <v>278</v>
      </c>
      <c r="D17" s="188"/>
      <c r="E17" s="176"/>
    </row>
    <row r="18" spans="1:5" ht="18" customHeight="1">
      <c r="A18" s="193"/>
      <c r="B18" s="196" t="s">
        <v>196</v>
      </c>
      <c r="C18" s="203">
        <v>284</v>
      </c>
      <c r="D18" s="188"/>
      <c r="E18" s="176"/>
    </row>
    <row r="19" spans="1:5" ht="18" customHeight="1">
      <c r="A19" s="193"/>
      <c r="B19" s="196" t="s">
        <v>197</v>
      </c>
      <c r="C19" s="203">
        <v>279</v>
      </c>
      <c r="D19" s="188"/>
      <c r="E19" s="176"/>
    </row>
    <row r="20" spans="1:5" ht="18" customHeight="1">
      <c r="A20" s="193"/>
      <c r="B20" s="196" t="s">
        <v>163</v>
      </c>
      <c r="C20" s="203">
        <v>696</v>
      </c>
      <c r="D20" s="188"/>
      <c r="E20" s="176"/>
    </row>
    <row r="21" spans="1:5" ht="18" customHeight="1">
      <c r="A21" s="103"/>
      <c r="B21" s="173" t="s">
        <v>12</v>
      </c>
      <c r="C21" s="174">
        <f>SUM(C12:C20)</f>
        <v>13137</v>
      </c>
      <c r="D21" s="175"/>
      <c r="E21" s="88"/>
    </row>
    <row r="22" ht="18" customHeight="1"/>
    <row r="23" ht="18" customHeight="1"/>
    <row r="24" ht="18" customHeight="1"/>
    <row r="26" spans="1:3" ht="15.75">
      <c r="A26" s="113"/>
      <c r="B26" s="13"/>
      <c r="C26" s="28"/>
    </row>
    <row r="27" spans="1:3" ht="15.75">
      <c r="A27" s="113"/>
      <c r="B27" s="13"/>
      <c r="C27" s="28"/>
    </row>
    <row r="44" spans="1:5" ht="15.75">
      <c r="A44" s="11"/>
      <c r="B44" s="18"/>
      <c r="C44" s="18"/>
      <c r="D44" s="18"/>
      <c r="E44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F1" sqref="F1:L1"/>
    </sheetView>
  </sheetViews>
  <sheetFormatPr defaultColWidth="9.00390625" defaultRowHeight="12.75"/>
  <cols>
    <col min="1" max="1" width="2.875" style="60" customWidth="1"/>
    <col min="2" max="2" width="9.125" style="60" bestFit="1" customWidth="1"/>
    <col min="3" max="3" width="41.25390625" style="60" customWidth="1"/>
    <col min="4" max="11" width="11.25390625" style="60" customWidth="1"/>
    <col min="12" max="12" width="10.75390625" style="60" customWidth="1"/>
    <col min="13" max="16384" width="9.125" style="60" customWidth="1"/>
  </cols>
  <sheetData>
    <row r="1" spans="1:12" ht="15.75">
      <c r="A1" s="10"/>
      <c r="B1" s="10"/>
      <c r="C1" s="10"/>
      <c r="D1" s="10"/>
      <c r="E1" s="10"/>
      <c r="F1" s="321" t="s">
        <v>212</v>
      </c>
      <c r="G1" s="321"/>
      <c r="H1" s="321"/>
      <c r="I1" s="321"/>
      <c r="J1" s="321"/>
      <c r="K1" s="321"/>
      <c r="L1" s="321"/>
    </row>
    <row r="2" spans="1:12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6" ht="15.75">
      <c r="A3" s="322" t="s">
        <v>109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61"/>
      <c r="N3" s="61"/>
      <c r="O3" s="61"/>
      <c r="P3" s="61"/>
    </row>
    <row r="4" spans="1:16" ht="15.75">
      <c r="A4" s="322" t="s">
        <v>153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61"/>
      <c r="N4" s="61"/>
      <c r="O4" s="61"/>
      <c r="P4" s="61"/>
    </row>
    <row r="5" spans="1:16" ht="15.75">
      <c r="A5" s="322" t="s">
        <v>166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61"/>
      <c r="N5" s="61"/>
      <c r="O5" s="61"/>
      <c r="P5" s="61"/>
    </row>
    <row r="6" spans="1:12" ht="15.75">
      <c r="A6" s="10"/>
      <c r="B6" s="10"/>
      <c r="C6" s="10"/>
      <c r="D6" s="10"/>
      <c r="E6" s="10"/>
      <c r="F6" s="10"/>
      <c r="G6" s="10"/>
      <c r="H6" s="10"/>
      <c r="I6" s="10"/>
      <c r="J6" s="338" t="s">
        <v>65</v>
      </c>
      <c r="K6" s="338"/>
      <c r="L6" s="338"/>
    </row>
    <row r="7" spans="1:12" ht="15" customHeight="1">
      <c r="A7" s="192"/>
      <c r="B7" s="339" t="s">
        <v>188</v>
      </c>
      <c r="C7" s="340"/>
      <c r="D7" s="344" t="s">
        <v>66</v>
      </c>
      <c r="E7" s="344" t="s">
        <v>67</v>
      </c>
      <c r="F7" s="336" t="s">
        <v>3</v>
      </c>
      <c r="G7" s="336" t="s">
        <v>138</v>
      </c>
      <c r="H7" s="336" t="s">
        <v>151</v>
      </c>
      <c r="I7" s="346" t="s">
        <v>68</v>
      </c>
      <c r="J7" s="336" t="s">
        <v>17</v>
      </c>
      <c r="K7" s="336" t="s">
        <v>2</v>
      </c>
      <c r="L7" s="348" t="s">
        <v>1</v>
      </c>
    </row>
    <row r="8" spans="1:12" ht="15">
      <c r="A8" s="240"/>
      <c r="B8" s="341"/>
      <c r="C8" s="342"/>
      <c r="D8" s="345"/>
      <c r="E8" s="345"/>
      <c r="F8" s="337"/>
      <c r="G8" s="337"/>
      <c r="H8" s="337"/>
      <c r="I8" s="347"/>
      <c r="J8" s="337"/>
      <c r="K8" s="337"/>
      <c r="L8" s="349"/>
    </row>
    <row r="9" spans="1:12" ht="30" customHeight="1">
      <c r="A9" s="343"/>
      <c r="B9" s="241" t="s">
        <v>168</v>
      </c>
      <c r="C9" s="242" t="s">
        <v>169</v>
      </c>
      <c r="D9" s="247">
        <f>Önkormányzat!D10</f>
        <v>10779</v>
      </c>
      <c r="E9" s="248">
        <f>Önkormányzat!D21</f>
        <v>1830</v>
      </c>
      <c r="F9" s="248">
        <f>Önkormányzat!D26</f>
        <v>30043</v>
      </c>
      <c r="G9" s="248">
        <f>Önkormányzat!D45</f>
        <v>19244</v>
      </c>
      <c r="H9" s="248">
        <f>Működési!D49</f>
        <v>2716</v>
      </c>
      <c r="I9" s="248"/>
      <c r="J9" s="248">
        <f>'Átadott pénzeszközök'!C25</f>
        <v>94106</v>
      </c>
      <c r="K9" s="248">
        <f>'Fejlesztési kiadások'!C21-K12</f>
        <v>5397</v>
      </c>
      <c r="L9" s="248">
        <f aca="true" t="shared" si="0" ref="L9:L21">SUM(D9:K9)</f>
        <v>164115</v>
      </c>
    </row>
    <row r="10" spans="1:12" ht="30" customHeight="1">
      <c r="A10" s="343"/>
      <c r="B10" s="241" t="s">
        <v>170</v>
      </c>
      <c r="C10" s="244" t="s">
        <v>189</v>
      </c>
      <c r="D10" s="248">
        <v>0</v>
      </c>
      <c r="E10" s="248">
        <v>0</v>
      </c>
      <c r="F10" s="248">
        <v>735</v>
      </c>
      <c r="G10" s="248"/>
      <c r="H10" s="248"/>
      <c r="I10" s="248"/>
      <c r="J10" s="248"/>
      <c r="K10" s="248"/>
      <c r="L10" s="248">
        <f t="shared" si="0"/>
        <v>735</v>
      </c>
    </row>
    <row r="11" spans="1:12" ht="30" customHeight="1">
      <c r="A11" s="343"/>
      <c r="B11" s="241" t="s">
        <v>171</v>
      </c>
      <c r="C11" s="244" t="s">
        <v>172</v>
      </c>
      <c r="D11" s="248">
        <f>Közfoglalkoztatás!D10</f>
        <v>7001</v>
      </c>
      <c r="E11" s="248">
        <f>Közfoglalkoztatás!D21</f>
        <v>730</v>
      </c>
      <c r="F11" s="248">
        <f>Közfoglalkoztatás!D26</f>
        <v>0</v>
      </c>
      <c r="G11" s="248"/>
      <c r="H11" s="248"/>
      <c r="I11" s="248"/>
      <c r="J11" s="248"/>
      <c r="K11" s="248"/>
      <c r="L11" s="248">
        <f t="shared" si="0"/>
        <v>7731</v>
      </c>
    </row>
    <row r="12" spans="1:12" ht="30" customHeight="1">
      <c r="A12" s="343"/>
      <c r="B12" s="241" t="s">
        <v>173</v>
      </c>
      <c r="C12" s="244" t="s">
        <v>174</v>
      </c>
      <c r="D12" s="248"/>
      <c r="E12" s="248"/>
      <c r="F12" s="248"/>
      <c r="G12" s="248"/>
      <c r="H12" s="248"/>
      <c r="I12" s="248"/>
      <c r="J12" s="248"/>
      <c r="K12" s="248">
        <v>7740</v>
      </c>
      <c r="L12" s="248">
        <f t="shared" si="0"/>
        <v>7740</v>
      </c>
    </row>
    <row r="13" spans="1:12" ht="30" customHeight="1">
      <c r="A13" s="343"/>
      <c r="B13" s="241" t="s">
        <v>175</v>
      </c>
      <c r="C13" s="244" t="s">
        <v>69</v>
      </c>
      <c r="D13" s="248">
        <v>0</v>
      </c>
      <c r="E13" s="248">
        <v>0</v>
      </c>
      <c r="F13" s="248">
        <v>5741</v>
      </c>
      <c r="G13" s="248"/>
      <c r="H13" s="248"/>
      <c r="I13" s="248"/>
      <c r="J13" s="248"/>
      <c r="K13" s="248"/>
      <c r="L13" s="248">
        <f t="shared" si="0"/>
        <v>5741</v>
      </c>
    </row>
    <row r="14" spans="1:12" ht="30" customHeight="1">
      <c r="A14" s="343"/>
      <c r="B14" s="241" t="s">
        <v>176</v>
      </c>
      <c r="C14" s="244" t="s">
        <v>183</v>
      </c>
      <c r="D14" s="248">
        <v>0</v>
      </c>
      <c r="E14" s="248">
        <v>0</v>
      </c>
      <c r="F14" s="248">
        <v>3058</v>
      </c>
      <c r="G14" s="248"/>
      <c r="H14" s="248"/>
      <c r="I14" s="248"/>
      <c r="J14" s="248"/>
      <c r="K14" s="248"/>
      <c r="L14" s="248">
        <f t="shared" si="0"/>
        <v>3058</v>
      </c>
    </row>
    <row r="15" spans="1:12" ht="30" customHeight="1">
      <c r="A15" s="343"/>
      <c r="B15" s="241" t="s">
        <v>201</v>
      </c>
      <c r="C15" s="244" t="s">
        <v>200</v>
      </c>
      <c r="D15" s="248">
        <f>Háziorvos!D10</f>
        <v>3615</v>
      </c>
      <c r="E15" s="248">
        <f>Háziorvos!D21</f>
        <v>633</v>
      </c>
      <c r="F15" s="248">
        <f>Háziorvos!D26</f>
        <v>1500</v>
      </c>
      <c r="G15" s="248"/>
      <c r="H15" s="248"/>
      <c r="I15" s="248"/>
      <c r="J15" s="248"/>
      <c r="K15" s="248"/>
      <c r="L15" s="248">
        <f t="shared" si="0"/>
        <v>5748</v>
      </c>
    </row>
    <row r="16" spans="1:12" ht="30" customHeight="1">
      <c r="A16" s="343"/>
      <c r="B16" s="241" t="s">
        <v>177</v>
      </c>
      <c r="C16" s="244" t="s">
        <v>182</v>
      </c>
      <c r="D16" s="248">
        <v>2640</v>
      </c>
      <c r="E16" s="248">
        <v>416</v>
      </c>
      <c r="F16" s="248">
        <v>506</v>
      </c>
      <c r="G16" s="248"/>
      <c r="H16" s="248"/>
      <c r="I16" s="248"/>
      <c r="J16" s="248"/>
      <c r="K16" s="248"/>
      <c r="L16" s="248">
        <f t="shared" si="0"/>
        <v>3562</v>
      </c>
    </row>
    <row r="17" spans="1:12" ht="30" customHeight="1">
      <c r="A17" s="343"/>
      <c r="B17" s="241" t="s">
        <v>178</v>
      </c>
      <c r="C17" s="242" t="s">
        <v>184</v>
      </c>
      <c r="D17" s="248">
        <v>5904</v>
      </c>
      <c r="E17" s="248">
        <v>1150</v>
      </c>
      <c r="F17" s="248">
        <v>2937</v>
      </c>
      <c r="G17" s="248"/>
      <c r="H17" s="248"/>
      <c r="I17" s="248"/>
      <c r="J17" s="248"/>
      <c r="K17" s="248"/>
      <c r="L17" s="248">
        <f t="shared" si="0"/>
        <v>9991</v>
      </c>
    </row>
    <row r="18" spans="1:12" ht="30" customHeight="1">
      <c r="A18" s="245"/>
      <c r="B18" s="241" t="s">
        <v>179</v>
      </c>
      <c r="C18" s="242" t="s">
        <v>185</v>
      </c>
      <c r="D18" s="248">
        <v>0</v>
      </c>
      <c r="E18" s="248">
        <v>0</v>
      </c>
      <c r="F18" s="248">
        <v>5398</v>
      </c>
      <c r="G18" s="248"/>
      <c r="H18" s="248"/>
      <c r="I18" s="248"/>
      <c r="J18" s="248"/>
      <c r="K18" s="248"/>
      <c r="L18" s="248">
        <f t="shared" si="0"/>
        <v>5398</v>
      </c>
    </row>
    <row r="19" spans="1:12" ht="30" customHeight="1">
      <c r="A19" s="245"/>
      <c r="B19" s="241" t="s">
        <v>180</v>
      </c>
      <c r="C19" s="244" t="s">
        <v>186</v>
      </c>
      <c r="D19" s="248">
        <v>0</v>
      </c>
      <c r="E19" s="248">
        <v>0</v>
      </c>
      <c r="F19" s="248">
        <v>807</v>
      </c>
      <c r="G19" s="248"/>
      <c r="H19" s="248"/>
      <c r="I19" s="248"/>
      <c r="J19" s="248"/>
      <c r="K19" s="248"/>
      <c r="L19" s="248">
        <f t="shared" si="0"/>
        <v>807</v>
      </c>
    </row>
    <row r="20" spans="1:12" ht="30" customHeight="1">
      <c r="A20" s="245"/>
      <c r="B20" s="241" t="s">
        <v>181</v>
      </c>
      <c r="C20" s="242" t="s">
        <v>187</v>
      </c>
      <c r="D20" s="247"/>
      <c r="E20" s="248"/>
      <c r="F20" s="248"/>
      <c r="G20" s="248"/>
      <c r="H20" s="248"/>
      <c r="I20" s="248">
        <v>7394</v>
      </c>
      <c r="J20" s="248"/>
      <c r="K20" s="248"/>
      <c r="L20" s="248">
        <f t="shared" si="0"/>
        <v>7394</v>
      </c>
    </row>
    <row r="21" spans="1:13" ht="15" customHeight="1">
      <c r="A21" s="246"/>
      <c r="B21" s="246" t="s">
        <v>1</v>
      </c>
      <c r="C21" s="246"/>
      <c r="D21" s="243">
        <f aca="true" t="shared" si="1" ref="D21:K21">SUM(D9:D20)</f>
        <v>29939</v>
      </c>
      <c r="E21" s="243">
        <f t="shared" si="1"/>
        <v>4759</v>
      </c>
      <c r="F21" s="243">
        <f t="shared" si="1"/>
        <v>50725</v>
      </c>
      <c r="G21" s="243">
        <f t="shared" si="1"/>
        <v>19244</v>
      </c>
      <c r="H21" s="243">
        <f t="shared" si="1"/>
        <v>2716</v>
      </c>
      <c r="I21" s="243">
        <f t="shared" si="1"/>
        <v>7394</v>
      </c>
      <c r="J21" s="243">
        <f t="shared" si="1"/>
        <v>94106</v>
      </c>
      <c r="K21" s="243">
        <f t="shared" si="1"/>
        <v>13137</v>
      </c>
      <c r="L21" s="243">
        <f t="shared" si="0"/>
        <v>222020</v>
      </c>
      <c r="M21" s="231"/>
    </row>
    <row r="22" spans="1:12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44"/>
    </row>
    <row r="23" spans="1:12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</sheetData>
  <sheetProtection/>
  <mergeCells count="16">
    <mergeCell ref="A9:A17"/>
    <mergeCell ref="F1:L1"/>
    <mergeCell ref="D7:D8"/>
    <mergeCell ref="E7:E8"/>
    <mergeCell ref="F7:F8"/>
    <mergeCell ref="H7:H8"/>
    <mergeCell ref="I7:I8"/>
    <mergeCell ref="J7:J8"/>
    <mergeCell ref="K7:K8"/>
    <mergeCell ref="L7:L8"/>
    <mergeCell ref="G7:G8"/>
    <mergeCell ref="A3:L3"/>
    <mergeCell ref="A4:L4"/>
    <mergeCell ref="A5:L5"/>
    <mergeCell ref="J6:L6"/>
    <mergeCell ref="B7:C8"/>
  </mergeCells>
  <printOptions horizontalCentered="1"/>
  <pageMargins left="0.35433070866141736" right="0.4724409448818898" top="0.984251968503937" bottom="0.984251968503937" header="0.5118110236220472" footer="0.5118110236220472"/>
  <pageSetup fitToHeight="1" fitToWidth="1" horizontalDpi="120" verticalDpi="12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86" customWidth="1"/>
    <col min="2" max="2" width="23.25390625" style="86" customWidth="1"/>
    <col min="3" max="3" width="8.25390625" style="86" customWidth="1"/>
    <col min="4" max="4" width="33.75390625" style="86" customWidth="1"/>
    <col min="5" max="5" width="23.25390625" style="86" customWidth="1"/>
    <col min="6" max="6" width="8.25390625" style="86" customWidth="1"/>
    <col min="7" max="16384" width="9.125" style="86" customWidth="1"/>
  </cols>
  <sheetData>
    <row r="1" spans="1:7" ht="18" customHeight="1">
      <c r="A1" s="10"/>
      <c r="B1" s="10"/>
      <c r="D1" s="321" t="s">
        <v>213</v>
      </c>
      <c r="E1" s="321"/>
      <c r="F1" s="321"/>
      <c r="G1" s="63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335" t="s">
        <v>109</v>
      </c>
      <c r="B4" s="335"/>
      <c r="C4" s="335"/>
      <c r="D4" s="335"/>
      <c r="E4" s="335"/>
      <c r="F4" s="335"/>
    </row>
    <row r="5" spans="1:6" ht="18" customHeight="1">
      <c r="A5" s="335" t="s">
        <v>153</v>
      </c>
      <c r="B5" s="335"/>
      <c r="C5" s="335"/>
      <c r="D5" s="335"/>
      <c r="E5" s="335"/>
      <c r="F5" s="335"/>
    </row>
    <row r="6" spans="1:6" ht="18" customHeight="1">
      <c r="A6" s="335" t="s">
        <v>53</v>
      </c>
      <c r="B6" s="335"/>
      <c r="C6" s="335"/>
      <c r="D6" s="335"/>
      <c r="E6" s="335"/>
      <c r="F6" s="335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2" t="s">
        <v>4</v>
      </c>
      <c r="B9" s="319" t="s">
        <v>154</v>
      </c>
      <c r="C9" s="320"/>
      <c r="D9" s="87" t="s">
        <v>9</v>
      </c>
      <c r="E9" s="319" t="s">
        <v>154</v>
      </c>
      <c r="F9" s="320"/>
    </row>
    <row r="10" spans="1:6" ht="18" customHeight="1">
      <c r="A10" s="181" t="s">
        <v>101</v>
      </c>
      <c r="B10" s="182">
        <f>Bevételek!C10</f>
        <v>129130</v>
      </c>
      <c r="C10" s="183"/>
      <c r="D10" s="184" t="s">
        <v>37</v>
      </c>
      <c r="E10" s="185">
        <f>Működési!D10</f>
        <v>29939</v>
      </c>
      <c r="F10" s="183"/>
    </row>
    <row r="11" spans="1:6" ht="18" customHeight="1">
      <c r="A11" s="181" t="s">
        <v>102</v>
      </c>
      <c r="B11" s="186">
        <f>Bevételek!C17</f>
        <v>24853</v>
      </c>
      <c r="C11" s="187"/>
      <c r="D11" s="188" t="s">
        <v>100</v>
      </c>
      <c r="E11" s="186">
        <f>Működési!D21</f>
        <v>4759</v>
      </c>
      <c r="F11" s="187"/>
    </row>
    <row r="12" spans="1:6" ht="18" customHeight="1">
      <c r="A12" s="181" t="s">
        <v>99</v>
      </c>
      <c r="B12" s="186">
        <f>Bevételek!C21</f>
        <v>60477</v>
      </c>
      <c r="C12" s="187"/>
      <c r="D12" s="188" t="s">
        <v>3</v>
      </c>
      <c r="E12" s="186">
        <f>Működési!D26</f>
        <v>50725</v>
      </c>
      <c r="F12" s="187"/>
    </row>
    <row r="13" spans="1:6" ht="18" customHeight="1">
      <c r="A13" s="181" t="s">
        <v>79</v>
      </c>
      <c r="B13" s="186">
        <f>Bevételek!C30</f>
        <v>1573</v>
      </c>
      <c r="C13" s="187"/>
      <c r="D13" s="188" t="s">
        <v>98</v>
      </c>
      <c r="E13" s="186">
        <f>Működési!D45</f>
        <v>19244</v>
      </c>
      <c r="F13" s="187"/>
    </row>
    <row r="14" spans="1:6" ht="18" customHeight="1">
      <c r="A14" s="181" t="s">
        <v>83</v>
      </c>
      <c r="B14" s="186">
        <f>Bevételek!C38-'Felhalmozási mérleg'!B10</f>
        <v>2158</v>
      </c>
      <c r="C14" s="187"/>
      <c r="D14" s="188" t="s">
        <v>151</v>
      </c>
      <c r="E14" s="186">
        <f>Működési!D49</f>
        <v>2716</v>
      </c>
      <c r="F14" s="187"/>
    </row>
    <row r="15" spans="1:6" ht="18" customHeight="1">
      <c r="A15" s="181"/>
      <c r="B15" s="186"/>
      <c r="C15" s="187"/>
      <c r="D15" s="188" t="s">
        <v>52</v>
      </c>
      <c r="E15" s="186">
        <v>7394</v>
      </c>
      <c r="F15" s="187"/>
    </row>
    <row r="16" spans="1:6" ht="18" customHeight="1">
      <c r="A16" s="181"/>
      <c r="B16" s="186"/>
      <c r="C16" s="187"/>
      <c r="D16" s="188" t="s">
        <v>17</v>
      </c>
      <c r="E16" s="186">
        <f>'Átadott pénzeszközök'!C25</f>
        <v>94106</v>
      </c>
      <c r="F16" s="187"/>
    </row>
    <row r="17" spans="1:6" ht="18" customHeight="1">
      <c r="A17" s="181"/>
      <c r="B17" s="186"/>
      <c r="C17" s="187"/>
      <c r="D17" s="188" t="s">
        <v>58</v>
      </c>
      <c r="E17" s="186">
        <f>Mérleg!E14</f>
        <v>9308</v>
      </c>
      <c r="F17" s="187"/>
    </row>
    <row r="18" spans="1:7" ht="18" customHeight="1">
      <c r="A18" s="177" t="s">
        <v>54</v>
      </c>
      <c r="B18" s="178">
        <f>SUM(B10:B17)</f>
        <v>218191</v>
      </c>
      <c r="C18" s="179"/>
      <c r="D18" s="180" t="s">
        <v>55</v>
      </c>
      <c r="E18" s="178">
        <f>SUM(E10:E17)</f>
        <v>218191</v>
      </c>
      <c r="F18" s="179"/>
      <c r="G18" s="90"/>
    </row>
    <row r="19" spans="1:7" ht="18" customHeight="1">
      <c r="A19" s="13"/>
      <c r="B19" s="13"/>
      <c r="C19" s="13"/>
      <c r="D19" s="13"/>
      <c r="E19" s="13"/>
      <c r="F19" s="13"/>
      <c r="G19" s="90"/>
    </row>
    <row r="20" spans="1:7" ht="15.75">
      <c r="A20" s="13"/>
      <c r="B20" s="13"/>
      <c r="C20" s="13"/>
      <c r="D20" s="13"/>
      <c r="E20" s="13"/>
      <c r="F20" s="13"/>
      <c r="G20" s="90"/>
    </row>
    <row r="21" spans="1:7" ht="15.75">
      <c r="A21" s="13"/>
      <c r="B21" s="13"/>
      <c r="C21" s="13"/>
      <c r="D21" s="13"/>
      <c r="E21" s="13"/>
      <c r="F21" s="13"/>
      <c r="G21" s="90"/>
    </row>
    <row r="22" spans="1:7" ht="15.75">
      <c r="A22" s="13"/>
      <c r="B22" s="13"/>
      <c r="C22" s="13"/>
      <c r="D22" s="13"/>
      <c r="E22" s="13"/>
      <c r="F22" s="13"/>
      <c r="G22" s="90"/>
    </row>
    <row r="23" spans="1:7" ht="15.75">
      <c r="A23" s="13"/>
      <c r="B23" s="13"/>
      <c r="C23" s="47"/>
      <c r="D23" s="13"/>
      <c r="E23" s="13"/>
      <c r="F23" s="13"/>
      <c r="G23" s="90"/>
    </row>
    <row r="24" spans="1:7" ht="15.75">
      <c r="A24" s="27"/>
      <c r="B24" s="27"/>
      <c r="C24" s="27"/>
      <c r="D24" s="27"/>
      <c r="E24" s="27"/>
      <c r="F24" s="27"/>
      <c r="G24" s="90"/>
    </row>
    <row r="25" spans="1:7" ht="15.75">
      <c r="A25" s="91"/>
      <c r="B25" s="91"/>
      <c r="C25" s="91"/>
      <c r="D25" s="91"/>
      <c r="E25" s="91"/>
      <c r="F25" s="91"/>
      <c r="G25" s="90"/>
    </row>
    <row r="26" spans="1:7" ht="15.75">
      <c r="A26" s="13"/>
      <c r="B26" s="13"/>
      <c r="C26" s="13"/>
      <c r="D26" s="13"/>
      <c r="E26" s="13"/>
      <c r="F26" s="13"/>
      <c r="G26" s="9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86" customWidth="1"/>
    <col min="2" max="2" width="23.25390625" style="86" customWidth="1"/>
    <col min="3" max="3" width="8.25390625" style="86" customWidth="1"/>
    <col min="4" max="4" width="33.75390625" style="86" customWidth="1"/>
    <col min="5" max="5" width="23.25390625" style="86" customWidth="1"/>
    <col min="6" max="6" width="8.25390625" style="86" customWidth="1"/>
    <col min="7" max="16384" width="9.125" style="86" customWidth="1"/>
  </cols>
  <sheetData>
    <row r="1" spans="1:7" ht="15.75">
      <c r="A1" s="10"/>
      <c r="B1" s="10"/>
      <c r="D1" s="321" t="s">
        <v>214</v>
      </c>
      <c r="E1" s="321"/>
      <c r="F1" s="321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335" t="s">
        <v>109</v>
      </c>
      <c r="B4" s="335"/>
      <c r="C4" s="335"/>
      <c r="D4" s="335"/>
      <c r="E4" s="335"/>
      <c r="F4" s="335"/>
    </row>
    <row r="5" spans="1:6" ht="16.5">
      <c r="A5" s="335" t="s">
        <v>153</v>
      </c>
      <c r="B5" s="335"/>
      <c r="C5" s="335"/>
      <c r="D5" s="335"/>
      <c r="E5" s="335"/>
      <c r="F5" s="335"/>
    </row>
    <row r="6" spans="1:6" ht="16.5">
      <c r="A6" s="335" t="s">
        <v>51</v>
      </c>
      <c r="B6" s="335"/>
      <c r="C6" s="335"/>
      <c r="D6" s="335"/>
      <c r="E6" s="335"/>
      <c r="F6" s="335"/>
    </row>
    <row r="7" spans="1:6" ht="15.75">
      <c r="A7" s="89"/>
      <c r="B7" s="89"/>
      <c r="C7" s="89"/>
      <c r="D7" s="89"/>
      <c r="E7" s="89"/>
      <c r="F7" s="89"/>
    </row>
    <row r="8" spans="1:6" ht="15.75">
      <c r="A8" s="13"/>
      <c r="B8" s="13"/>
      <c r="C8" s="13"/>
      <c r="D8" s="13"/>
      <c r="E8" s="13"/>
      <c r="F8" s="27"/>
    </row>
    <row r="9" spans="1:6" ht="16.5">
      <c r="A9" s="167" t="s">
        <v>4</v>
      </c>
      <c r="B9" s="350" t="s">
        <v>154</v>
      </c>
      <c r="C9" s="351"/>
      <c r="D9" s="168" t="s">
        <v>9</v>
      </c>
      <c r="E9" s="350" t="s">
        <v>154</v>
      </c>
      <c r="F9" s="351"/>
    </row>
    <row r="10" spans="1:6" ht="15">
      <c r="A10" s="204" t="s">
        <v>83</v>
      </c>
      <c r="B10" s="205">
        <f>E22</f>
        <v>13137</v>
      </c>
      <c r="C10" s="187"/>
      <c r="D10" s="206" t="s">
        <v>10</v>
      </c>
      <c r="E10" s="207">
        <f>SUM(E11:E12)</f>
        <v>7000</v>
      </c>
      <c r="F10" s="183"/>
    </row>
    <row r="11" spans="1:6" ht="15.75">
      <c r="A11" s="181"/>
      <c r="B11" s="208"/>
      <c r="C11" s="187"/>
      <c r="D11" s="196" t="s">
        <v>161</v>
      </c>
      <c r="E11" s="203">
        <f>'Fejlesztési kiadások'!C14</f>
        <v>7000</v>
      </c>
      <c r="F11" s="187"/>
    </row>
    <row r="12" spans="1:6" ht="15.75" hidden="1">
      <c r="A12" s="204"/>
      <c r="B12" s="205"/>
      <c r="C12" s="187"/>
      <c r="D12" s="196"/>
      <c r="E12" s="203"/>
      <c r="F12" s="187"/>
    </row>
    <row r="13" spans="1:6" ht="15">
      <c r="A13" s="204"/>
      <c r="B13" s="205"/>
      <c r="C13" s="187"/>
      <c r="D13" s="210" t="s">
        <v>149</v>
      </c>
      <c r="E13" s="225">
        <f>SUM(E14:E21)</f>
        <v>6137</v>
      </c>
      <c r="F13" s="187"/>
    </row>
    <row r="14" spans="1:6" ht="15.75">
      <c r="A14" s="204"/>
      <c r="B14" s="205"/>
      <c r="C14" s="187"/>
      <c r="D14" s="196" t="s">
        <v>159</v>
      </c>
      <c r="E14" s="203">
        <f>'Fejlesztési kiadások'!C12</f>
        <v>1813</v>
      </c>
      <c r="F14" s="187"/>
    </row>
    <row r="15" spans="1:6" ht="15.75">
      <c r="A15" s="181"/>
      <c r="B15" s="208"/>
      <c r="C15" s="187"/>
      <c r="D15" s="196" t="s">
        <v>160</v>
      </c>
      <c r="E15" s="203">
        <f>'Fejlesztési kiadások'!C13</f>
        <v>740</v>
      </c>
      <c r="F15" s="187"/>
    </row>
    <row r="16" spans="1:6" ht="15.75">
      <c r="A16" s="181"/>
      <c r="B16" s="208"/>
      <c r="C16" s="187"/>
      <c r="D16" s="196" t="s">
        <v>162</v>
      </c>
      <c r="E16" s="203">
        <f>'Fejlesztési kiadások'!C15</f>
        <v>1000</v>
      </c>
      <c r="F16" s="187"/>
    </row>
    <row r="17" spans="1:6" ht="15.75">
      <c r="A17" s="181"/>
      <c r="B17" s="208"/>
      <c r="C17" s="187"/>
      <c r="D17" s="196" t="s">
        <v>194</v>
      </c>
      <c r="E17" s="203">
        <f>'Fejlesztési kiadások'!C16</f>
        <v>1047</v>
      </c>
      <c r="F17" s="187"/>
    </row>
    <row r="18" spans="1:6" ht="15.75">
      <c r="A18" s="181"/>
      <c r="B18" s="208"/>
      <c r="C18" s="187"/>
      <c r="D18" s="196" t="s">
        <v>195</v>
      </c>
      <c r="E18" s="203">
        <f>'Fejlesztési kiadások'!C17</f>
        <v>278</v>
      </c>
      <c r="F18" s="187"/>
    </row>
    <row r="19" spans="1:6" ht="15.75">
      <c r="A19" s="181"/>
      <c r="B19" s="208"/>
      <c r="C19" s="187"/>
      <c r="D19" s="196" t="s">
        <v>196</v>
      </c>
      <c r="E19" s="203">
        <f>'Fejlesztési kiadások'!C18</f>
        <v>284</v>
      </c>
      <c r="F19" s="187"/>
    </row>
    <row r="20" spans="1:6" ht="15.75">
      <c r="A20" s="181"/>
      <c r="B20" s="208"/>
      <c r="C20" s="187"/>
      <c r="D20" s="196" t="s">
        <v>197</v>
      </c>
      <c r="E20" s="203">
        <f>'Fejlesztési kiadások'!C19</f>
        <v>279</v>
      </c>
      <c r="F20" s="187"/>
    </row>
    <row r="21" spans="1:6" ht="15.75">
      <c r="A21" s="181"/>
      <c r="B21" s="208"/>
      <c r="C21" s="187"/>
      <c r="D21" s="196" t="s">
        <v>163</v>
      </c>
      <c r="E21" s="203">
        <f>'Fejlesztési kiadások'!C20</f>
        <v>696</v>
      </c>
      <c r="F21" s="187"/>
    </row>
    <row r="22" spans="1:7" ht="16.5">
      <c r="A22" s="177" t="s">
        <v>11</v>
      </c>
      <c r="B22" s="209">
        <f>B10+B12</f>
        <v>13137</v>
      </c>
      <c r="C22" s="179"/>
      <c r="D22" s="180" t="s">
        <v>12</v>
      </c>
      <c r="E22" s="209">
        <f>E10+E13</f>
        <v>13137</v>
      </c>
      <c r="F22" s="179"/>
      <c r="G22" s="90"/>
    </row>
    <row r="23" spans="1:7" ht="15.75">
      <c r="A23" s="13"/>
      <c r="B23" s="13"/>
      <c r="C23" s="13"/>
      <c r="D23" s="13"/>
      <c r="E23" s="13"/>
      <c r="F23" s="13"/>
      <c r="G23" s="90"/>
    </row>
    <row r="24" spans="1:7" ht="15.75">
      <c r="A24" s="13"/>
      <c r="B24" s="13"/>
      <c r="C24" s="13"/>
      <c r="D24" s="13"/>
      <c r="E24" s="13"/>
      <c r="F24" s="13"/>
      <c r="G24" s="90"/>
    </row>
    <row r="25" spans="1:7" ht="15.75">
      <c r="A25" s="13"/>
      <c r="B25" s="13"/>
      <c r="C25" s="13"/>
      <c r="D25" s="13"/>
      <c r="E25" s="13"/>
      <c r="F25" s="13"/>
      <c r="G25" s="90"/>
    </row>
    <row r="26" spans="1:7" ht="15.75">
      <c r="A26" s="13"/>
      <c r="B26" s="13"/>
      <c r="C26" s="47"/>
      <c r="D26" s="13"/>
      <c r="E26" s="13"/>
      <c r="F26" s="13"/>
      <c r="G26" s="90"/>
    </row>
    <row r="27" spans="1:7" ht="15.75">
      <c r="A27" s="13"/>
      <c r="B27" s="13"/>
      <c r="C27" s="47"/>
      <c r="D27" s="13"/>
      <c r="E27" s="13"/>
      <c r="F27" s="13"/>
      <c r="G27" s="90"/>
    </row>
    <row r="28" spans="1:7" ht="15.75">
      <c r="A28" s="13"/>
      <c r="B28" s="13"/>
      <c r="C28" s="13"/>
      <c r="D28" s="13"/>
      <c r="E28" s="13"/>
      <c r="F28" s="13"/>
      <c r="G28" s="9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8"/>
      <c r="B30" s="18"/>
      <c r="C30" s="18"/>
      <c r="D30" s="18"/>
      <c r="E30" s="18"/>
      <c r="F30" s="18"/>
    </row>
    <row r="32" spans="1:3" ht="15.75">
      <c r="A32" s="13"/>
      <c r="B32" s="28"/>
      <c r="C32" s="90"/>
    </row>
    <row r="33" spans="1:3" ht="15.75">
      <c r="A33" s="13"/>
      <c r="B33" s="28"/>
      <c r="C33" s="90"/>
    </row>
    <row r="34" spans="1:3" ht="15.75">
      <c r="A34" s="13"/>
      <c r="B34" s="28"/>
      <c r="C34" s="90"/>
    </row>
    <row r="35" spans="1:3" ht="15.75">
      <c r="A35" s="13"/>
      <c r="B35" s="28"/>
      <c r="C35" s="90"/>
    </row>
    <row r="36" spans="1:3" ht="15.75">
      <c r="A36" s="13"/>
      <c r="B36" s="28"/>
      <c r="C36" s="90"/>
    </row>
    <row r="37" spans="1:3" ht="15.75">
      <c r="A37" s="13"/>
      <c r="B37" s="28"/>
      <c r="C37" s="90"/>
    </row>
    <row r="38" spans="1:3" ht="15.75">
      <c r="A38" s="13"/>
      <c r="B38" s="28"/>
      <c r="C38" s="90"/>
    </row>
    <row r="39" spans="1:3" ht="15.75">
      <c r="A39" s="13"/>
      <c r="B39" s="28"/>
      <c r="C39" s="90"/>
    </row>
    <row r="40" spans="1:3" ht="15.75">
      <c r="A40" s="13"/>
      <c r="B40" s="28"/>
      <c r="C40" s="90"/>
    </row>
    <row r="41" spans="1:3" ht="15.75">
      <c r="A41" s="13"/>
      <c r="B41" s="28"/>
      <c r="C41" s="90"/>
    </row>
    <row r="42" spans="1:3" ht="15">
      <c r="A42" s="90"/>
      <c r="B42" s="90"/>
      <c r="C42" s="90"/>
    </row>
    <row r="43" spans="1:3" ht="15">
      <c r="A43" s="90"/>
      <c r="B43" s="90"/>
      <c r="C43" s="9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2.125" style="86" customWidth="1"/>
    <col min="2" max="2" width="17.75390625" style="86" customWidth="1"/>
    <col min="3" max="3" width="17.75390625" style="93" customWidth="1"/>
    <col min="4" max="4" width="17.75390625" style="86" customWidth="1"/>
    <col min="5" max="16384" width="9.125" style="86" customWidth="1"/>
  </cols>
  <sheetData>
    <row r="1" spans="1:15" ht="18.75" customHeight="1">
      <c r="A1" s="321" t="s">
        <v>215</v>
      </c>
      <c r="B1" s="321"/>
      <c r="C1" s="321"/>
      <c r="D1" s="321"/>
      <c r="E1" s="63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9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92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92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322" t="s">
        <v>109</v>
      </c>
      <c r="B5" s="322"/>
      <c r="C5" s="322"/>
      <c r="D5" s="322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322" t="s">
        <v>153</v>
      </c>
      <c r="B6" s="322"/>
      <c r="C6" s="322"/>
      <c r="D6" s="322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322" t="s">
        <v>164</v>
      </c>
      <c r="B7" s="322"/>
      <c r="C7" s="322"/>
      <c r="D7" s="322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65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4</v>
      </c>
      <c r="B11" s="34">
        <v>2020</v>
      </c>
      <c r="C11" s="34">
        <v>2021</v>
      </c>
      <c r="D11" s="34">
        <v>2022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94" customFormat="1" ht="15.75">
      <c r="A12" s="62" t="s">
        <v>131</v>
      </c>
      <c r="B12" s="31">
        <f>Bevételek!C10</f>
        <v>129130</v>
      </c>
      <c r="C12" s="41">
        <v>130000</v>
      </c>
      <c r="D12" s="31">
        <v>132000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2" t="s">
        <v>132</v>
      </c>
      <c r="B13" s="40">
        <f>Bevételek!C17</f>
        <v>24853</v>
      </c>
      <c r="C13" s="41">
        <v>25000</v>
      </c>
      <c r="D13" s="31">
        <v>25500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2" t="s">
        <v>99</v>
      </c>
      <c r="B14" s="31">
        <f>'Működési bevételek és kiadások'!B12</f>
        <v>60477</v>
      </c>
      <c r="C14" s="41">
        <v>60000</v>
      </c>
      <c r="D14" s="31">
        <v>62000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2" t="s">
        <v>79</v>
      </c>
      <c r="B15" s="31">
        <f>Bevételek!C30</f>
        <v>1573</v>
      </c>
      <c r="C15" s="41">
        <v>1900</v>
      </c>
      <c r="D15" s="31">
        <v>2000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62" t="s">
        <v>83</v>
      </c>
      <c r="B16" s="31">
        <f>'Működési bevételek és kiadások'!B14</f>
        <v>2158</v>
      </c>
      <c r="C16" s="41">
        <v>3700</v>
      </c>
      <c r="D16" s="31">
        <v>3700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8"/>
    </row>
    <row r="17" spans="1:15" ht="15.75">
      <c r="A17" s="29" t="s">
        <v>43</v>
      </c>
      <c r="B17" s="42">
        <f>SUM(B12:B16)</f>
        <v>218191</v>
      </c>
      <c r="C17" s="42">
        <f>SUM(C12:C16)</f>
        <v>220600</v>
      </c>
      <c r="D17" s="42">
        <f>SUM(D12:D16)</f>
        <v>225200</v>
      </c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15.75">
      <c r="B18" s="95"/>
      <c r="C18" s="28"/>
      <c r="D18" s="28"/>
      <c r="E18" s="13"/>
      <c r="F18" s="28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>
      <c r="A19" s="90"/>
      <c r="B19" s="96"/>
      <c r="C19" s="43"/>
      <c r="D19" s="43"/>
      <c r="E19" s="28"/>
      <c r="F19" s="28"/>
      <c r="G19" s="28"/>
      <c r="H19" s="28"/>
      <c r="I19" s="28"/>
      <c r="J19" s="13"/>
      <c r="K19" s="13"/>
      <c r="L19" s="13"/>
      <c r="M19" s="13"/>
      <c r="N19" s="13"/>
      <c r="O19" s="28"/>
    </row>
    <row r="20" spans="1:15" ht="15.75">
      <c r="A20" s="37" t="s">
        <v>9</v>
      </c>
      <c r="B20" s="34">
        <v>2020</v>
      </c>
      <c r="C20" s="33">
        <v>2021</v>
      </c>
      <c r="D20" s="33">
        <v>2022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94" customFormat="1" ht="15.75">
      <c r="A21" s="98" t="s">
        <v>37</v>
      </c>
      <c r="B21" s="31">
        <f>Működési!D10</f>
        <v>29939</v>
      </c>
      <c r="C21" s="31">
        <v>31000</v>
      </c>
      <c r="D21" s="31">
        <v>32000</v>
      </c>
      <c r="E21" s="36"/>
      <c r="F21" s="36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15.75">
      <c r="A22" s="62" t="s">
        <v>100</v>
      </c>
      <c r="B22" s="31">
        <f>Működési!D21</f>
        <v>4759</v>
      </c>
      <c r="C22" s="31">
        <v>4850</v>
      </c>
      <c r="D22" s="31">
        <v>5000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62" t="s">
        <v>3</v>
      </c>
      <c r="B23" s="40">
        <f>Működési!D26</f>
        <v>50725</v>
      </c>
      <c r="C23" s="31">
        <v>52000</v>
      </c>
      <c r="D23" s="31">
        <v>52500</v>
      </c>
      <c r="E23" s="13"/>
      <c r="F23" s="28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2" t="s">
        <v>98</v>
      </c>
      <c r="B24" s="31">
        <f>Működési!D45</f>
        <v>19244</v>
      </c>
      <c r="C24" s="31">
        <v>20000</v>
      </c>
      <c r="D24" s="31">
        <v>21000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2" t="s">
        <v>151</v>
      </c>
      <c r="B25" s="31">
        <f>Működési!D49</f>
        <v>2716</v>
      </c>
      <c r="C25" s="31">
        <v>3700</v>
      </c>
      <c r="D25" s="31">
        <v>3800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2" t="s">
        <v>52</v>
      </c>
      <c r="B26" s="31">
        <v>7394</v>
      </c>
      <c r="C26" s="31">
        <v>7500</v>
      </c>
      <c r="D26" s="31">
        <v>7800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62" t="s">
        <v>17</v>
      </c>
      <c r="B27" s="40">
        <f>'Átadott pénzeszközök'!C25</f>
        <v>94106</v>
      </c>
      <c r="C27" s="31">
        <v>95000</v>
      </c>
      <c r="D27" s="31">
        <v>96000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62" t="s">
        <v>58</v>
      </c>
      <c r="B28" s="31">
        <f>Mérleg!E14</f>
        <v>9308</v>
      </c>
      <c r="C28" s="31">
        <v>6550</v>
      </c>
      <c r="D28" s="31">
        <v>7100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8"/>
    </row>
    <row r="29" spans="1:15" ht="15.75">
      <c r="A29" s="29" t="s">
        <v>42</v>
      </c>
      <c r="B29" s="42">
        <f>SUM(B21:B28)</f>
        <v>218191</v>
      </c>
      <c r="C29" s="42">
        <f>SUM(C21:C28)</f>
        <v>220600</v>
      </c>
      <c r="D29" s="42">
        <f>SUM(D21:D28)</f>
        <v>225200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.75">
      <c r="A30" s="10"/>
      <c r="B30" s="44"/>
      <c r="C30" s="28"/>
      <c r="D30" s="2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38" t="s">
        <v>44</v>
      </c>
      <c r="B31" s="34">
        <v>2020</v>
      </c>
      <c r="C31" s="33">
        <v>2021</v>
      </c>
      <c r="D31" s="33">
        <v>2022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97" t="s">
        <v>103</v>
      </c>
      <c r="B32" s="99">
        <f>'Felhalmozási mérleg'!B11</f>
        <v>0</v>
      </c>
      <c r="C32" s="99">
        <v>6000</v>
      </c>
      <c r="D32" s="99">
        <v>7000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94" customFormat="1" ht="15.75">
      <c r="A33" s="26" t="s">
        <v>83</v>
      </c>
      <c r="B33" s="31">
        <f>'Felhalmozási mérleg'!B10</f>
        <v>13137</v>
      </c>
      <c r="C33" s="31">
        <v>8000</v>
      </c>
      <c r="D33" s="31">
        <v>9000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3" ht="15.75">
      <c r="A34" s="39" t="s">
        <v>46</v>
      </c>
      <c r="B34" s="42">
        <f>SUM(B32:B33)</f>
        <v>13137</v>
      </c>
      <c r="C34" s="42">
        <f>SUM(C32:C33)</f>
        <v>14000</v>
      </c>
      <c r="D34" s="42">
        <f>SUM(D32:D33)</f>
        <v>16000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32"/>
      <c r="B35" s="28"/>
      <c r="C35" s="28"/>
      <c r="D35" s="28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49" t="s">
        <v>45</v>
      </c>
      <c r="B36" s="34">
        <v>2020</v>
      </c>
      <c r="C36" s="33">
        <v>2021</v>
      </c>
      <c r="D36" s="33">
        <v>2022</v>
      </c>
      <c r="E36" s="10"/>
      <c r="F36" s="10"/>
      <c r="G36" s="10"/>
      <c r="H36" s="10"/>
      <c r="I36" s="10"/>
      <c r="J36" s="10"/>
      <c r="K36" s="10"/>
      <c r="L36" s="10"/>
      <c r="M36" s="10"/>
    </row>
    <row r="37" spans="1:4" ht="15.75">
      <c r="A37" s="26" t="s">
        <v>38</v>
      </c>
      <c r="B37" s="31">
        <f>'Felhalmozási mérleg'!E10</f>
        <v>7000</v>
      </c>
      <c r="C37" s="31">
        <v>7000</v>
      </c>
      <c r="D37" s="31">
        <v>7000</v>
      </c>
    </row>
    <row r="38" spans="1:4" ht="15.75">
      <c r="A38" s="26" t="s">
        <v>39</v>
      </c>
      <c r="B38" s="31">
        <f>'Felhalmozási mérleg'!E13</f>
        <v>6137</v>
      </c>
      <c r="C38" s="31">
        <v>7000</v>
      </c>
      <c r="D38" s="31">
        <v>9000</v>
      </c>
    </row>
    <row r="39" spans="1:4" ht="15.75">
      <c r="A39" s="39" t="s">
        <v>47</v>
      </c>
      <c r="B39" s="42">
        <f>SUM(B37:B38)</f>
        <v>13137</v>
      </c>
      <c r="C39" s="42">
        <f>SUM(C37:C38)</f>
        <v>14000</v>
      </c>
      <c r="D39" s="42">
        <f>SUM(D37:D38)</f>
        <v>16000</v>
      </c>
    </row>
    <row r="40" spans="2:4" ht="15">
      <c r="B40" s="95"/>
      <c r="C40" s="95"/>
      <c r="D40" s="95"/>
    </row>
    <row r="41" spans="1:4" ht="15.75">
      <c r="A41" s="21" t="s">
        <v>48</v>
      </c>
      <c r="B41" s="42">
        <f>B17+B34</f>
        <v>231328</v>
      </c>
      <c r="C41" s="42">
        <f>C17+C34</f>
        <v>234600</v>
      </c>
      <c r="D41" s="42">
        <f>D17+D34</f>
        <v>241200</v>
      </c>
    </row>
    <row r="42" spans="1:4" ht="15.75">
      <c r="A42" s="30"/>
      <c r="B42" s="43"/>
      <c r="C42" s="43"/>
      <c r="D42" s="43"/>
    </row>
    <row r="43" spans="1:4" ht="15.75">
      <c r="A43" s="21" t="s">
        <v>49</v>
      </c>
      <c r="B43" s="42">
        <f>B29+B39</f>
        <v>231328</v>
      </c>
      <c r="C43" s="42">
        <f>C29+C39</f>
        <v>234600</v>
      </c>
      <c r="D43" s="42">
        <f>D29+D39</f>
        <v>241200</v>
      </c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7" spans="1:4" ht="15.75">
      <c r="A47" s="30"/>
      <c r="B47" s="43"/>
      <c r="C47" s="43"/>
      <c r="D47" s="43"/>
    </row>
    <row r="49" spans="1:4" ht="15.75">
      <c r="A49" s="18"/>
      <c r="B49" s="18"/>
      <c r="C49" s="18"/>
      <c r="D49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2020-07-29T12:07:23Z</cp:lastPrinted>
  <dcterms:created xsi:type="dcterms:W3CDTF">1997-01-17T14:02:09Z</dcterms:created>
  <dcterms:modified xsi:type="dcterms:W3CDTF">2020-09-23T11:28:04Z</dcterms:modified>
  <cp:category/>
  <cp:version/>
  <cp:contentType/>
  <cp:contentStatus/>
</cp:coreProperties>
</file>