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ntes\D_meghajto\Dokumentumok\2017. évi rendeletek\Bezi\Rendelet-tervezetek\"/>
    </mc:Choice>
  </mc:AlternateContent>
  <bookViews>
    <workbookView xWindow="0" yWindow="0" windowWidth="19200" windowHeight="6924" tabRatio="727" firstSheet="9" activeTab="16"/>
  </bookViews>
  <sheets>
    <sheet name="ÖSSZEFÜGGÉSEK" sheetId="75" r:id="rId1"/>
    <sheet name="1.sz.mell." sheetId="1" r:id="rId2"/>
    <sheet name="2.1.sz.mell  " sheetId="73" r:id="rId3"/>
    <sheet name="2.2.sz.mell  " sheetId="61" r:id="rId4"/>
    <sheet name="3.sz.mell." sheetId="63" r:id="rId5"/>
    <sheet name="4. sz. mell" sheetId="3" r:id="rId6"/>
    <sheet name="4.1. sz. mell" sheetId="79" r:id="rId7"/>
    <sheet name="4.2. sz. mell" sheetId="80" r:id="rId8"/>
    <sheet name="4.3. sz. mell" sheetId="90" r:id="rId9"/>
    <sheet name="4.4. sz. mell" sheetId="81" r:id="rId10"/>
    <sheet name="4.5. sz. mell" sheetId="82" r:id="rId11"/>
    <sheet name="4.6. sz. mell" sheetId="95" r:id="rId12"/>
    <sheet name="7. sz. mell." sheetId="94" r:id="rId13"/>
    <sheet name="5. sz mell" sheetId="96" r:id="rId14"/>
    <sheet name="9. sz. mell." sheetId="97" r:id="rId15"/>
    <sheet name="8. sz. mell." sheetId="98" r:id="rId16"/>
    <sheet name="6. sz. mell." sheetId="99" r:id="rId17"/>
  </sheets>
  <definedNames>
    <definedName name="_xlnm.Print_Titles" localSheetId="5">'4. sz. mell'!$1:$6</definedName>
    <definedName name="_xlnm.Print_Titles" localSheetId="6">'4.1. sz. mell'!$1:$6</definedName>
    <definedName name="_xlnm.Print_Titles" localSheetId="7">'4.2. sz. mell'!$1:$6</definedName>
    <definedName name="_xlnm.Print_Titles" localSheetId="8">'4.3. sz. mell'!$1:$6</definedName>
    <definedName name="_xlnm.Print_Titles" localSheetId="9">'4.4. sz. mell'!$1:$6</definedName>
    <definedName name="_xlnm.Print_Titles" localSheetId="10">'4.5. sz. mell'!$1:$6</definedName>
    <definedName name="_xlnm.Print_Area" localSheetId="1">'1.sz.mell.'!$A$1:$E$142</definedName>
  </definedNames>
  <calcPr calcId="171027"/>
</workbook>
</file>

<file path=xl/calcChain.xml><?xml version="1.0" encoding="utf-8"?>
<calcChain xmlns="http://schemas.openxmlformats.org/spreadsheetml/2006/main">
  <c r="D26" i="81" l="1"/>
  <c r="C52" i="1" l="1"/>
  <c r="C8" i="94" l="1"/>
  <c r="E27" i="73"/>
  <c r="E103" i="1"/>
  <c r="C14" i="96"/>
  <c r="C11" i="94"/>
  <c r="E41" i="90"/>
  <c r="C43" i="1"/>
  <c r="E41" i="95"/>
  <c r="E35" i="95"/>
  <c r="E27" i="95"/>
  <c r="E31" i="95" s="1"/>
  <c r="E22" i="95"/>
  <c r="E17" i="95"/>
  <c r="E8" i="95"/>
  <c r="E41" i="82"/>
  <c r="E35" i="82"/>
  <c r="E27" i="82"/>
  <c r="E22" i="82"/>
  <c r="E17" i="82"/>
  <c r="E8" i="82"/>
  <c r="E41" i="81"/>
  <c r="E35" i="81"/>
  <c r="E48" i="81" s="1"/>
  <c r="E27" i="81"/>
  <c r="E31" i="81" s="1"/>
  <c r="E22" i="81"/>
  <c r="E17" i="81"/>
  <c r="E8" i="81"/>
  <c r="E35" i="90"/>
  <c r="E48" i="90" s="1"/>
  <c r="E27" i="90"/>
  <c r="E22" i="90"/>
  <c r="E17" i="90"/>
  <c r="E8" i="90"/>
  <c r="E41" i="80"/>
  <c r="E35" i="80"/>
  <c r="E31" i="80"/>
  <c r="E27" i="80"/>
  <c r="E22" i="80"/>
  <c r="E17" i="80"/>
  <c r="E8" i="80"/>
  <c r="E42" i="79"/>
  <c r="E36" i="79"/>
  <c r="E28" i="79"/>
  <c r="E22" i="79"/>
  <c r="E17" i="79"/>
  <c r="E8" i="79"/>
  <c r="F21" i="99"/>
  <c r="F22" i="99"/>
  <c r="F24" i="99"/>
  <c r="F25" i="99"/>
  <c r="F26" i="99"/>
  <c r="F27" i="99"/>
  <c r="F28" i="99"/>
  <c r="F29" i="99"/>
  <c r="F31" i="99"/>
  <c r="F32" i="99"/>
  <c r="F33" i="99"/>
  <c r="F34" i="99"/>
  <c r="F35" i="99"/>
  <c r="C36" i="99"/>
  <c r="D36" i="99"/>
  <c r="E36" i="99"/>
  <c r="B36" i="99"/>
  <c r="C30" i="99"/>
  <c r="F30" i="99" s="1"/>
  <c r="D30" i="99"/>
  <c r="E30" i="99"/>
  <c r="B30" i="99"/>
  <c r="C23" i="99"/>
  <c r="D23" i="99"/>
  <c r="E23" i="99"/>
  <c r="B23" i="99"/>
  <c r="F15" i="99"/>
  <c r="F16" i="99"/>
  <c r="F17" i="99"/>
  <c r="F18" i="99"/>
  <c r="F19" i="99"/>
  <c r="F20" i="99"/>
  <c r="F12" i="99"/>
  <c r="F13" i="99"/>
  <c r="F8" i="99"/>
  <c r="F9" i="99"/>
  <c r="F10" i="99"/>
  <c r="F11" i="99"/>
  <c r="C14" i="99"/>
  <c r="D14" i="99"/>
  <c r="D37" i="99" s="1"/>
  <c r="E14" i="99"/>
  <c r="B14" i="99"/>
  <c r="C15" i="98"/>
  <c r="B15" i="98"/>
  <c r="C12" i="97"/>
  <c r="B37" i="99" l="1"/>
  <c r="E26" i="90"/>
  <c r="E31" i="90" s="1"/>
  <c r="F14" i="99"/>
  <c r="E27" i="79"/>
  <c r="E32" i="79" s="1"/>
  <c r="E48" i="80"/>
  <c r="E48" i="82"/>
  <c r="C37" i="99"/>
  <c r="C12" i="94"/>
  <c r="C20" i="94" s="1"/>
  <c r="F36" i="99"/>
  <c r="F23" i="99"/>
  <c r="E37" i="99"/>
  <c r="E49" i="79"/>
  <c r="E48" i="95"/>
  <c r="D29" i="96"/>
  <c r="C29" i="96"/>
  <c r="D9" i="96"/>
  <c r="D21" i="96" s="1"/>
  <c r="C9" i="96"/>
  <c r="C21" i="96" s="1"/>
  <c r="E67" i="3"/>
  <c r="E62" i="3" s="1"/>
  <c r="D67" i="3"/>
  <c r="D62" i="3" s="1"/>
  <c r="E93" i="3"/>
  <c r="E87" i="3"/>
  <c r="E76" i="3"/>
  <c r="E55" i="3"/>
  <c r="E49" i="3"/>
  <c r="E46" i="3"/>
  <c r="E34" i="3"/>
  <c r="E24" i="3"/>
  <c r="E14" i="3"/>
  <c r="E9" i="3"/>
  <c r="C131" i="1"/>
  <c r="C86" i="1"/>
  <c r="C78" i="1"/>
  <c r="C73" i="1" s="1"/>
  <c r="C21" i="1"/>
  <c r="C46" i="1"/>
  <c r="C37" i="1"/>
  <c r="C31" i="1"/>
  <c r="C11" i="1"/>
  <c r="C6" i="1"/>
  <c r="E142" i="1"/>
  <c r="E141" i="1"/>
  <c r="E139" i="1"/>
  <c r="E138" i="1"/>
  <c r="E131" i="1"/>
  <c r="E130" i="1"/>
  <c r="E111" i="1"/>
  <c r="E102" i="1" s="1"/>
  <c r="E140" i="1" s="1"/>
  <c r="E97" i="1"/>
  <c r="E86" i="1"/>
  <c r="E78" i="1"/>
  <c r="E73" i="1" s="1"/>
  <c r="E59" i="1"/>
  <c r="E53" i="1"/>
  <c r="E52" i="1" s="1"/>
  <c r="E46" i="1"/>
  <c r="E37" i="1"/>
  <c r="E31" i="1"/>
  <c r="E21" i="1"/>
  <c r="E11" i="1"/>
  <c r="E6" i="1"/>
  <c r="D35" i="95"/>
  <c r="D41" i="95"/>
  <c r="D27" i="95"/>
  <c r="D31" i="95" s="1"/>
  <c r="D22" i="95"/>
  <c r="D17" i="95"/>
  <c r="D8" i="95"/>
  <c r="D78" i="1"/>
  <c r="D73" i="1" s="1"/>
  <c r="C18" i="61"/>
  <c r="E18" i="61"/>
  <c r="E31" i="61"/>
  <c r="D142" i="1" s="1"/>
  <c r="C19" i="61"/>
  <c r="D141" i="1"/>
  <c r="E18" i="73"/>
  <c r="C18" i="73"/>
  <c r="C19" i="73"/>
  <c r="C25" i="61"/>
  <c r="C24" i="73"/>
  <c r="D103" i="1"/>
  <c r="D111" i="1"/>
  <c r="D53" i="1"/>
  <c r="D59" i="1"/>
  <c r="D37" i="1"/>
  <c r="D35" i="82"/>
  <c r="D41" i="82"/>
  <c r="D8" i="82"/>
  <c r="D17" i="82"/>
  <c r="D22" i="82"/>
  <c r="D27" i="82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28" i="79"/>
  <c r="D76" i="3"/>
  <c r="D87" i="3"/>
  <c r="D93" i="3"/>
  <c r="D9" i="3"/>
  <c r="D14" i="3"/>
  <c r="D24" i="3"/>
  <c r="D34" i="3"/>
  <c r="D46" i="3"/>
  <c r="D49" i="3"/>
  <c r="D55" i="3"/>
  <c r="D6" i="1"/>
  <c r="D11" i="1"/>
  <c r="D86" i="1"/>
  <c r="D97" i="1"/>
  <c r="D21" i="1"/>
  <c r="D31" i="1"/>
  <c r="D43" i="1"/>
  <c r="D46" i="1"/>
  <c r="F5" i="63"/>
  <c r="F6" i="63"/>
  <c r="B13" i="63"/>
  <c r="D13" i="63"/>
  <c r="E13" i="63"/>
  <c r="D48" i="80" l="1"/>
  <c r="C35" i="61"/>
  <c r="D52" i="1"/>
  <c r="D137" i="1" s="1"/>
  <c r="D32" i="79"/>
  <c r="D48" i="90"/>
  <c r="D26" i="90"/>
  <c r="D31" i="90" s="1"/>
  <c r="E32" i="61"/>
  <c r="E34" i="61" s="1"/>
  <c r="C30" i="1"/>
  <c r="C51" i="1" s="1"/>
  <c r="C65" i="1" s="1"/>
  <c r="C67" i="1" s="1"/>
  <c r="F37" i="99"/>
  <c r="D8" i="3"/>
  <c r="C5" i="1"/>
  <c r="D48" i="82"/>
  <c r="D48" i="81"/>
  <c r="D49" i="79"/>
  <c r="E92" i="3"/>
  <c r="E96" i="3" s="1"/>
  <c r="D33" i="3"/>
  <c r="D54" i="3" s="1"/>
  <c r="D58" i="3" s="1"/>
  <c r="E5" i="1"/>
  <c r="D30" i="1"/>
  <c r="D51" i="1" s="1"/>
  <c r="F13" i="63"/>
  <c r="C31" i="73"/>
  <c r="E31" i="73"/>
  <c r="D92" i="3"/>
  <c r="D96" i="3" s="1"/>
  <c r="E101" i="1"/>
  <c r="E120" i="1" s="1"/>
  <c r="E122" i="1" s="1"/>
  <c r="E33" i="3"/>
  <c r="E54" i="3" s="1"/>
  <c r="E58" i="3" s="1"/>
  <c r="D102" i="1"/>
  <c r="D140" i="1" s="1"/>
  <c r="E28" i="73"/>
  <c r="E32" i="73" s="1"/>
  <c r="E35" i="61"/>
  <c r="C27" i="73"/>
  <c r="C28" i="73" s="1"/>
  <c r="C31" i="61"/>
  <c r="D139" i="1" s="1"/>
  <c r="D48" i="95"/>
  <c r="E8" i="3"/>
  <c r="D101" i="1"/>
  <c r="C101" i="1"/>
  <c r="C120" i="1" s="1"/>
  <c r="C122" i="1" s="1"/>
  <c r="E137" i="1"/>
  <c r="E136" i="1" s="1"/>
  <c r="E30" i="1"/>
  <c r="E51" i="1" s="1"/>
  <c r="D5" i="1"/>
  <c r="D136" i="1" l="1"/>
  <c r="E36" i="61"/>
  <c r="C36" i="61"/>
  <c r="D138" i="1"/>
  <c r="E30" i="73"/>
  <c r="C32" i="73"/>
  <c r="C32" i="61"/>
  <c r="C34" i="61" s="1"/>
  <c r="E126" i="1"/>
  <c r="D120" i="1"/>
  <c r="D122" i="1" s="1"/>
  <c r="D126" i="1"/>
  <c r="D65" i="1"/>
  <c r="D67" i="1" s="1"/>
  <c r="E65" i="1"/>
  <c r="E67" i="1" s="1"/>
  <c r="C30" i="73"/>
</calcChain>
</file>

<file path=xl/sharedStrings.xml><?xml version="1.0" encoding="utf-8"?>
<sst xmlns="http://schemas.openxmlformats.org/spreadsheetml/2006/main" count="1414" uniqueCount="572">
  <si>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</si>
  <si>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</si>
  <si>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</si>
  <si>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</si>
  <si>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</si>
  <si>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</si>
  <si>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</si>
  <si>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</si>
  <si>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</si>
  <si>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</si>
  <si>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</si>
  <si>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</si>
  <si>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</si>
  <si>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</si>
  <si>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</si>
  <si>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</si>
  <si>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</si>
  <si>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</si>
  <si>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</si>
  <si>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</si>
  <si>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</si>
  <si>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</si>
  <si>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</si>
  <si>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</si>
  <si>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</si>
  <si>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</si>
  <si>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</si>
  <si>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</si>
  <si>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</si>
  <si>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</si>
  <si>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</si>
  <si>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</si>
  <si>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</si>
  <si>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</si>
  <si>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</si>
  <si>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</si>
  <si>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</si>
  <si>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</si>
  <si>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</si>
  <si>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</si>
  <si>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</si>
  <si>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</si>
  <si>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</si>
  <si>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</si>
  <si>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</si>
  <si>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</si>
  <si>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</si>
  <si>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</si>
  <si>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</si>
  <si>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</si>
  <si>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</si>
  <si>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</si>
  <si>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</si>
  <si>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</si>
  <si>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</si>
  <si>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</si>
  <si>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</si>
  <si>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</si>
  <si>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</si>
  <si>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</si>
  <si>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</si>
  <si>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</si>
  <si>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</si>
  <si>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</si>
  <si>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</si>
  <si>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</si>
  <si>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</si>
  <si>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</si>
  <si>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</si>
  <si>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</si>
  <si>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</si>
  <si>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</si>
  <si>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</si>
  <si>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</si>
  <si>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</si>
  <si>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</si>
  <si>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</si>
  <si>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</si>
  <si>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</si>
  <si>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</si>
  <si>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</si>
  <si>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</si>
  <si>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</si>
  <si>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</si>
  <si>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</si>
  <si>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</si>
  <si>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</si>
  <si>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</si>
  <si>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</si>
  <si>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</si>
  <si>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</si>
  <si>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</si>
  <si>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</si>
  <si>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</si>
  <si>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</si>
  <si>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</si>
  <si>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</si>
  <si>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</si>
  <si>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</si>
  <si>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</si>
  <si>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</si>
  <si>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</si>
  <si>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</si>
  <si>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</si>
  <si>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</si>
  <si>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</si>
  <si>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</si>
  <si>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</si>
  <si>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</si>
  <si>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</si>
  <si>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</si>
  <si>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</si>
  <si>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</si>
  <si>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</si>
  <si>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</si>
  <si>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Illetékek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</si>
  <si>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</si>
  <si>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</si>
  <si>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</si>
  <si>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</si>
  <si>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</si>
  <si>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</si>
  <si>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</si>
  <si>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</si>
  <si>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</si>
  <si>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</si>
  <si>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</si>
  <si>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</si>
  <si>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</si>
  <si>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</si>
  <si>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</si>
  <si>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</si>
  <si>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</si>
  <si>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</si>
  <si>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</si>
  <si>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</si>
  <si>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</si>
  <si>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</si>
  <si>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</si>
  <si>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</si>
  <si>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</si>
  <si>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</si>
  <si>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</si>
  <si>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</si>
  <si>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</si>
  <si>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</si>
  <si>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</si>
  <si>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</si>
  <si>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</si>
  <si>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</si>
  <si>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</si>
  <si>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</si>
  <si>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</si>
  <si>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</si>
  <si>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</si>
  <si>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</si>
  <si>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</si>
  <si>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</si>
  <si>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</si>
  <si>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</si>
  <si>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</si>
  <si>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</si>
  <si>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</si>
  <si>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</si>
  <si>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</si>
  <si>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</si>
  <si>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</si>
  <si>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</si>
  <si>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</si>
  <si>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</si>
  <si>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</si>
  <si>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</si>
  <si>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</si>
  <si>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</si>
  <si>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</si>
  <si>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</si>
  <si>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</si>
  <si>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</si>
  <si>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</si>
  <si>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</si>
  <si>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</si>
  <si>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</si>
  <si>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</si>
  <si>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</si>
  <si>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</si>
  <si>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</si>
  <si>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</si>
  <si>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</si>
  <si>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</si>
  <si>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</si>
  <si>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</si>
  <si>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</si>
  <si>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</si>
  <si>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</si>
  <si>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</si>
  <si>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</si>
  <si>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</si>
  <si>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</si>
  <si>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</si>
  <si>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</si>
  <si>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</si>
  <si>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</si>
  <si>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</si>
  <si>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</si>
  <si>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</si>
  <si>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</si>
  <si>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</si>
  <si>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</si>
  <si>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</si>
  <si>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</si>
  <si>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</si>
  <si>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</si>
  <si>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</si>
  <si>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</si>
  <si>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</si>
  <si>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</si>
  <si>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</si>
  <si>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</si>
  <si>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</si>
  <si>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</si>
  <si>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</si>
  <si>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</si>
  <si>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</si>
  <si>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</si>
  <si>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</si>
  <si>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</si>
  <si>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</si>
  <si>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</si>
  <si>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</si>
  <si>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</si>
  <si>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</si>
  <si>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</si>
  <si>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</si>
  <si>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</si>
  <si>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</si>
  <si>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</si>
  <si>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</si>
  <si>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</si>
  <si>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</si>
  <si>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</si>
  <si>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</si>
  <si>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</si>
  <si>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</si>
  <si>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</si>
  <si>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</si>
  <si>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</si>
  <si>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</si>
  <si>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</si>
  <si>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</si>
  <si>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</si>
  <si>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</si>
  <si>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</si>
  <si>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</si>
  <si>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</si>
  <si>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</si>
  <si>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</si>
  <si>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</si>
  <si>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</si>
  <si>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</si>
  <si>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</si>
  <si>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</si>
  <si>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</si>
  <si>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Művelődés, sport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</si>
  <si>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</si>
  <si>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</si>
  <si>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</si>
  <si>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</si>
  <si>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</si>
  <si>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</si>
  <si>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</si>
  <si>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</si>
  <si>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</si>
  <si>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</si>
  <si>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</si>
  <si>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</si>
  <si>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</si>
  <si>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</si>
  <si>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</si>
  <si>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</si>
  <si>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</si>
  <si>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</si>
  <si>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</si>
  <si>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</si>
  <si>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</si>
  <si>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</si>
  <si>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</si>
  <si>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</si>
  <si>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</si>
  <si>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</si>
  <si>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</si>
  <si>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</si>
  <si>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</si>
  <si>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</si>
  <si>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</si>
  <si>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</si>
  <si>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</si>
  <si>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</si>
  <si>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</si>
  <si>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</si>
  <si>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</si>
  <si>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</si>
  <si>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</si>
  <si>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</si>
  <si>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</si>
  <si>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</si>
  <si>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</si>
  <si>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</si>
  <si>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</si>
  <si>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</si>
  <si>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</si>
  <si>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</si>
  <si>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</si>
  <si>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</si>
  <si>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</si>
  <si>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</si>
  <si>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</si>
  <si>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</si>
  <si>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</si>
  <si>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</si>
  <si>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</si>
  <si>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</si>
  <si>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</si>
  <si>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</si>
  <si>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</si>
  <si>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</si>
  <si>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</si>
  <si>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</si>
  <si>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</si>
  <si>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</si>
  <si>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</si>
  <si>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</si>
  <si>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</si>
  <si>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</si>
  <si>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</si>
  <si>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</si>
  <si>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</si>
  <si>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</si>
  <si>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</si>
  <si>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</si>
  <si>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</si>
  <si>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</si>
  <si>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</si>
  <si>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</si>
  <si>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</si>
  <si>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</si>
  <si>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</si>
  <si>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</si>
  <si>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</si>
  <si>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</si>
  <si>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</si>
  <si>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</si>
  <si>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</si>
  <si>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</si>
  <si>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</si>
  <si>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</si>
  <si>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</si>
  <si>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</si>
  <si>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</si>
  <si>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</si>
  <si>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</si>
  <si>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</si>
  <si>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</si>
  <si>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</si>
  <si>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</si>
  <si>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</si>
  <si>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</si>
  <si>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</si>
  <si>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</si>
  <si>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</si>
  <si>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</si>
  <si>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</si>
  <si>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</si>
  <si>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</si>
  <si>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</si>
  <si>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</si>
  <si>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</si>
  <si>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</si>
  <si>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</si>
  <si>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</si>
  <si>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</si>
  <si>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</si>
  <si>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</si>
  <si>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</si>
  <si>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</si>
  <si>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</si>
  <si>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</si>
  <si>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</si>
  <si>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</si>
  <si>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</si>
  <si>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</si>
  <si>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</si>
  <si>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</si>
  <si>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</si>
  <si>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</si>
  <si>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</si>
  <si>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</si>
  <si>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</si>
  <si>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</si>
  <si>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</si>
  <si>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</si>
  <si>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</si>
  <si>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</si>
  <si>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</si>
  <si>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</si>
  <si>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</si>
  <si>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</si>
  <si>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</si>
  <si>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</si>
  <si>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</si>
  <si>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</si>
  <si>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</si>
  <si>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</si>
  <si>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</si>
  <si>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</si>
  <si>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</si>
  <si>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</si>
  <si>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</si>
  <si>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</si>
  <si>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</si>
  <si>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</si>
  <si>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</si>
  <si>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</si>
  <si>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</si>
  <si>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</si>
  <si>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</si>
  <si>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</si>
  <si>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</si>
  <si>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</si>
  <si>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Településüzemeltetési feladatok</t>
  </si>
  <si>
    <t>Egyéb feladatok</t>
  </si>
  <si>
    <t xml:space="preserve"> - az 1.5-ből: - Elvonások és befizetések</t>
  </si>
  <si>
    <t>Eredeti előirányzat</t>
  </si>
  <si>
    <t>Módosított előirányzat</t>
  </si>
  <si>
    <t>Teljesítés</t>
  </si>
  <si>
    <t>Összeg  ( E Ft )</t>
  </si>
  <si>
    <t>EGYSZERŰSÍTETT MÉRLEG</t>
  </si>
  <si>
    <t>E S Z K Ö Z Ö K</t>
  </si>
  <si>
    <t>Előző évi költségvetési beszámoló záró adatai</t>
  </si>
  <si>
    <t>Tárgyévi költségvetési beszámoló záró adatai</t>
  </si>
  <si>
    <t>I.   Immateriális javak</t>
  </si>
  <si>
    <t>II.  Tárgyi eszközök</t>
  </si>
  <si>
    <t>III. Befektetett pénzügyi eszközök</t>
  </si>
  <si>
    <t>lV.Üzemeltetésre, kezelésre átadott eszközök</t>
  </si>
  <si>
    <t>l.   Készletek</t>
  </si>
  <si>
    <t>ESZKÖZÖK ÖSSZESEN</t>
  </si>
  <si>
    <t>F O R R Á S O K</t>
  </si>
  <si>
    <t>FORRÁSOK ÖSSZESEN</t>
  </si>
  <si>
    <t xml:space="preserve">A) NEMZETI VAGYONBA TARTOZÓ BEFEKTETETT ESZKÖZÖK </t>
  </si>
  <si>
    <t xml:space="preserve">B) NEMZETI VAGYONBA TARTOZÓ FORGÓESZKÖZÖK </t>
  </si>
  <si>
    <t>ll. Értékpapírok</t>
  </si>
  <si>
    <t xml:space="preserve">   C) PÉNZESZKÖZÖK</t>
  </si>
  <si>
    <t xml:space="preserve">   D) KÖVETELÉSEK</t>
  </si>
  <si>
    <t xml:space="preserve">   E) EGYÉB SAJÁTOS ESZKÖZOLDALI ELSZÁMOLÁSOK</t>
  </si>
  <si>
    <t xml:space="preserve">   F) AKTÍV IDŐBELI ELHATÁROLÁSOK</t>
  </si>
  <si>
    <t>G) SAJÁT TŐKE ÖSSZESEN</t>
  </si>
  <si>
    <t>H) KÖTELEZETTSÉGEK ÖSSZESEN</t>
  </si>
  <si>
    <t>TARTALÉKOK</t>
  </si>
  <si>
    <t xml:space="preserve">   I) EGYÉB SAJÁTOS FORRÁSOLDALI ELSZÁMOLÁSOK</t>
  </si>
  <si>
    <t xml:space="preserve">   J) KINCSTÁRI SZÁMLAVEZETÉSSEL KAPCSOLATOS ELSZÁMOLÁSOK</t>
  </si>
  <si>
    <t xml:space="preserve">   K) PASSZÍV IDŐBELI ELHATÁROLÁSOK</t>
  </si>
  <si>
    <t xml:space="preserve"> Önkormányzat saját bevételeinek részletezése az adósságot keletkeztető ügyletből származó tárgyévi fizetési kötelezettség megállapításához</t>
  </si>
  <si>
    <t xml:space="preserve">Ezer forintban </t>
  </si>
  <si>
    <t>Bevételi jogcímek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</si>
  <si>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</si>
  <si>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</si>
  <si>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</si>
  <si>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</si>
  <si>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</si>
  <si>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</si>
  <si>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MARADVÁNYKIMUTATÁS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</si>
  <si>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</si>
  <si>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</si>
  <si>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</si>
  <si>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</si>
  <si>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</si>
  <si>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</si>
  <si>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Alaptevékenység maradványa</t>
  </si>
  <si>
    <t>Vállalkozási tevékenység költségvetési bevétele</t>
  </si>
  <si>
    <t>Vállalkozási tevékenység költségvetési kiadása</t>
  </si>
  <si>
    <t>III. Vállalkozási tevékenység költségvetési egyenlege</t>
  </si>
  <si>
    <t>Vállalkozási tevékenység finanszírozási bevétele</t>
  </si>
  <si>
    <t>IV.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</si>
  <si>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</si>
  <si>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</si>
  <si>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</si>
  <si>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</si>
  <si>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</si>
  <si>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</si>
  <si>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Jogcím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</si>
  <si>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</si>
  <si>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</si>
  <si>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</si>
  <si>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</si>
  <si>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</si>
  <si>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</t>
  </si>
  <si>
    <t>Felhalmozási célú önkormányzati támogatások</t>
  </si>
  <si>
    <t>Összesen</t>
  </si>
  <si>
    <t>ezer Ft-ban</t>
  </si>
  <si>
    <t>VAGYONKIMUTATÁS</t>
  </si>
  <si>
    <t xml:space="preserve">1. Alapítás-átszervezés aktivált értéke </t>
  </si>
  <si>
    <t xml:space="preserve">2. Kísérleti fejlesztés aktivált értéke </t>
  </si>
  <si>
    <t xml:space="preserve">3. Vagyoni értékű jogok </t>
  </si>
  <si>
    <t>4. Szellemi termékek</t>
  </si>
  <si>
    <t>5. Immateriális javakra adott előlegek </t>
  </si>
  <si>
    <t xml:space="preserve">6. Immateriális javak értékhelyesbítése </t>
  </si>
  <si>
    <t xml:space="preserve">I. Immateriális javak összesen </t>
  </si>
  <si>
    <t xml:space="preserve">1. Ingatlanok és vagyoni értékű jogok   </t>
  </si>
  <si>
    <t xml:space="preserve">2. Gépek, berendezések és felszerelések </t>
  </si>
  <si>
    <t xml:space="preserve">3. Járművek </t>
  </si>
  <si>
    <t>4. Tenyészállatok</t>
  </si>
  <si>
    <t xml:space="preserve">5. Beruházások, felújítások             </t>
  </si>
  <si>
    <t>6. Beruházásra adott előlegek          </t>
  </si>
  <si>
    <t xml:space="preserve">7. Állami készletek, tartalékok         </t>
  </si>
  <si>
    <t xml:space="preserve">8. Tárgyi eszközök értékhelyesbítése    </t>
  </si>
  <si>
    <t xml:space="preserve">II. Tárgyi eszközök összesen </t>
  </si>
  <si>
    <t xml:space="preserve">1. Egyéb tartós részesedés </t>
  </si>
  <si>
    <t xml:space="preserve">2. Tartós hitelviszonyt m. értékpapír   </t>
  </si>
  <si>
    <t>3. Tartósan adott kölcsön             </t>
  </si>
  <si>
    <t xml:space="preserve">4. Hosszú lejáratú bankbetétek </t>
  </si>
  <si>
    <t>5. Egyéb hosszú lejáratú követelések   </t>
  </si>
  <si>
    <t>6. Befektetett pénzügyi eszközök éh.   </t>
  </si>
  <si>
    <t>III. Befektetett pénzügyi eszközök össz</t>
  </si>
  <si>
    <t xml:space="preserve">1. Üzemeltetésre, kezelésre átadott e.  </t>
  </si>
  <si>
    <t>2. Koncesszióba adott eszközök         </t>
  </si>
  <si>
    <t>3. Vagyonkezelésbe adott eszközök       </t>
  </si>
  <si>
    <t>4. Vagyonkezelésbe vett eszközök       </t>
  </si>
  <si>
    <t xml:space="preserve">5. Üzem., k.átadott, v. vett eszközök   </t>
  </si>
  <si>
    <t xml:space="preserve">IV. Üzemeltetésre, kezelésre </t>
  </si>
  <si>
    <t xml:space="preserve">A) BEFEKTETETT ESZKÖZÖK ÖSSZESEN        </t>
  </si>
  <si>
    <t>Forgalomképtelen</t>
  </si>
  <si>
    <t>Korlátozottan forgalomképes</t>
  </si>
  <si>
    <t>Forgalomképes</t>
  </si>
  <si>
    <t>Mennyiség</t>
  </si>
  <si>
    <t>BEZI KÖZSÉG ÖNKORMÁNYZATA
EGYSZERŰSÍTETT MÉRLEG</t>
  </si>
  <si>
    <t>BEZI KÖZSÉG ÖNKORMÁNYZATA</t>
  </si>
  <si>
    <t>9. számú melléklet</t>
  </si>
  <si>
    <t>2015. évi teljesítés</t>
  </si>
  <si>
    <r>
      <t xml:space="preserve">2015.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</si>
  <si>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2015.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</si>
  <si>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2015. évi külső forrásból fedezhető összes hiány (1+2)</t>
  </si>
  <si>
    <t>Államháztartáson belüli megelőlegezés visszafizetése</t>
  </si>
  <si>
    <t>2016. évi eredeti előirányzat</t>
  </si>
  <si>
    <t>2016. évi módosított előirányzat</t>
  </si>
  <si>
    <t>2016. évi teljesítés</t>
  </si>
  <si>
    <t>Beruházási (felhalmozási) kiadások előirányzata, teljesítése beruházásonként</t>
  </si>
  <si>
    <t>Bozótvágó</t>
  </si>
  <si>
    <t>2016. évi előirányzat</t>
  </si>
  <si>
    <t xml:space="preserve">
2016. év utáni szükséglet
</t>
  </si>
  <si>
    <t>Fűnyíró</t>
  </si>
  <si>
    <t>Felhasználás 2015. december 31-ig</t>
  </si>
  <si>
    <t>Festmény</t>
  </si>
  <si>
    <t>Szennyvíz</t>
  </si>
  <si>
    <t>Porszívó 2 db</t>
  </si>
  <si>
    <t>Bejárati ajtók, zárak</t>
  </si>
  <si>
    <t>Karnis, függöny, drapéria</t>
  </si>
  <si>
    <t>Kis értékű eszközök (létra, sarokcsiszoló, egyéb eszközök)</t>
  </si>
  <si>
    <t>2016. ÉV</t>
  </si>
  <si>
    <t>2016. évi állami támogatások megoszlása jogcímenként</t>
  </si>
  <si>
    <t>Elszámolásból származó bevételek</t>
  </si>
  <si>
    <t xml:space="preserve">2.1. melléklet a 4/2017. (V.23.) önkormányzati rendelethez     </t>
  </si>
  <si>
    <t xml:space="preserve">2.2. melléklet a 4/2017. (V.23.) önkormányzati rendelethez     </t>
  </si>
  <si>
    <t>4. melléklet a 4/2017. (V.23.) önkormányzati rendelethez</t>
  </si>
  <si>
    <t>4.1. melléklet a 4/2017. (V.23.) önkormányzati rendelethez</t>
  </si>
  <si>
    <t>4.2. melléklet a 4/2017. (V.23.) önkormányzati rendelethez</t>
  </si>
  <si>
    <t>4.3. melléklet a 4/2017. (V.23.) önkormányzati rendelethez</t>
  </si>
  <si>
    <t>4.4. melléklet a 4/2017. (V.23.) önkormányzati rendelethez</t>
  </si>
  <si>
    <t>4.5. melléklet a 4/2017. (V.23.) önkormányzati rendelethez</t>
  </si>
  <si>
    <t>4.6. melléklet a 4/2017. (V.23.) önkormányzati rendelethez</t>
  </si>
  <si>
    <t>7. melléklet a 4/2017. (V.23.) önkormányzati rendelethez</t>
  </si>
  <si>
    <t>5. melléklet a 4/2017. (V.23.) önkormányzati rendelethez</t>
  </si>
  <si>
    <t>8. melléklet a 4/2017.(V.23.) önkormányzati rendelethez</t>
  </si>
  <si>
    <t>6. melléklet a 4/2017.(V.23.)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</si>
</sst>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#__"/>
    <numFmt numFmtId="167" formatCode="#,###__;\-\ #,###__"/>
    <numFmt numFmtId="168" formatCode="#,##0_ ;\-#,##0\ 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Arial CE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charset val="238"/>
    </font>
    <font>
      <b/>
      <sz val="14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rgb="FF000000"/>
      <name val="Times"/>
    </font>
    <font>
      <b/>
      <sz val="12"/>
      <color rgb="FF000000"/>
      <name val="Times"/>
    </font>
    <font>
      <b/>
      <sz val="14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8" fillId="0" borderId="0"/>
  </cellStyleXfs>
  <cellXfs count="577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2" borderId="16" xfId="0" applyNumberFormat="1" applyFont="1" applyFill="1" applyBorder="1" applyAlignment="1" applyProtection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Fill="1"/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0" fontId="38" fillId="0" borderId="0" xfId="0" applyFont="1" applyFill="1"/>
    <xf numFmtId="0" fontId="39" fillId="0" borderId="0" xfId="0" applyFont="1"/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wrapText="1"/>
    </xf>
    <xf numFmtId="0" fontId="36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7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40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indent="7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19" fillId="0" borderId="32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4" fillId="0" borderId="55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 applyProtection="1">
      <alignment horizontal="right" vertical="center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40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3" fillId="0" borderId="16" xfId="0" applyFont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6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5" fillId="0" borderId="34" xfId="1" applyNumberFormat="1" applyFont="1" applyBorder="1" applyAlignment="1" applyProtection="1">
      <alignment horizontal="left" vertical="center" wrapText="1" indent="1"/>
    </xf>
    <xf numFmtId="165" fontId="40" fillId="0" borderId="65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40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3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40" fillId="0" borderId="3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24" fillId="0" borderId="66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42" fillId="0" borderId="0" xfId="1" applyNumberFormat="1" applyFont="1" applyBorder="1" applyAlignment="1" applyProtection="1">
      <alignment horizontal="left" wrapText="1" indent="1"/>
    </xf>
    <xf numFmtId="165" fontId="41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43" fillId="0" borderId="34" xfId="1" applyNumberFormat="1" applyFont="1" applyBorder="1" applyAlignment="1" applyProtection="1">
      <alignment horizontal="left" vertical="center" wrapText="1" indent="1"/>
    </xf>
    <xf numFmtId="165" fontId="44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0" fontId="0" fillId="0" borderId="0" xfId="0" applyFill="1"/>
    <xf numFmtId="0" fontId="46" fillId="0" borderId="0" xfId="0" applyFont="1" applyFill="1" applyAlignment="1">
      <alignment horizontal="right"/>
    </xf>
    <xf numFmtId="0" fontId="47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66" fontId="28" fillId="0" borderId="30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166" fontId="33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center" vertical="center"/>
    </xf>
    <xf numFmtId="166" fontId="33" fillId="0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166" fontId="28" fillId="0" borderId="22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166" fontId="33" fillId="0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>
      <alignment horizontal="centerContinuous" vertical="center"/>
    </xf>
    <xf numFmtId="0" fontId="21" fillId="0" borderId="0" xfId="5" applyFont="1" applyFill="1" applyAlignment="1">
      <alignment horizontal="centerContinuous" vertical="center"/>
    </xf>
    <xf numFmtId="0" fontId="3" fillId="0" borderId="0" xfId="5" applyFont="1" applyFill="1" applyAlignment="1">
      <alignment horizontal="centerContinuous" vertical="center"/>
    </xf>
    <xf numFmtId="0" fontId="7" fillId="0" borderId="69" xfId="5" applyFont="1" applyFill="1" applyBorder="1" applyAlignment="1">
      <alignment horizontal="center" vertical="center" wrapText="1"/>
    </xf>
    <xf numFmtId="37" fontId="18" fillId="0" borderId="70" xfId="5" applyNumberFormat="1" applyFont="1" applyFill="1" applyBorder="1" applyAlignment="1">
      <alignment horizontal="left" vertical="center" indent="1"/>
    </xf>
    <xf numFmtId="0" fontId="18" fillId="0" borderId="16" xfId="5" applyFont="1" applyFill="1" applyBorder="1" applyAlignment="1">
      <alignment horizontal="left" vertical="center" indent="1"/>
    </xf>
    <xf numFmtId="167" fontId="18" fillId="0" borderId="15" xfId="5" applyNumberFormat="1" applyFont="1" applyFill="1" applyBorder="1" applyAlignment="1">
      <alignment horizontal="right" vertical="center"/>
    </xf>
    <xf numFmtId="37" fontId="19" fillId="0" borderId="71" xfId="5" applyNumberFormat="1" applyFont="1" applyFill="1" applyBorder="1" applyAlignment="1">
      <alignment horizontal="left" indent="1"/>
    </xf>
    <xf numFmtId="0" fontId="19" fillId="0" borderId="5" xfId="5" applyFont="1" applyFill="1" applyBorder="1" applyAlignment="1">
      <alignment horizontal="left" indent="3"/>
    </xf>
    <xf numFmtId="167" fontId="19" fillId="0" borderId="13" xfId="1" quotePrefix="1" applyNumberFormat="1" applyFont="1" applyFill="1" applyBorder="1" applyAlignment="1" applyProtection="1">
      <alignment horizontal="right"/>
      <protection locked="0"/>
    </xf>
    <xf numFmtId="167" fontId="19" fillId="0" borderId="5" xfId="1" quotePrefix="1" applyNumberFormat="1" applyFont="1" applyFill="1" applyBorder="1" applyAlignment="1" applyProtection="1">
      <alignment horizontal="right"/>
      <protection locked="0"/>
    </xf>
    <xf numFmtId="37" fontId="19" fillId="0" borderId="72" xfId="5" applyNumberFormat="1" applyFont="1" applyFill="1" applyBorder="1" applyAlignment="1">
      <alignment horizontal="left" indent="1"/>
    </xf>
    <xf numFmtId="0" fontId="19" fillId="0" borderId="2" xfId="5" applyFont="1" applyFill="1" applyBorder="1" applyAlignment="1">
      <alignment horizontal="left" indent="3"/>
    </xf>
    <xf numFmtId="167" fontId="19" fillId="0" borderId="9" xfId="1" applyNumberFormat="1" applyFont="1" applyFill="1" applyBorder="1" applyProtection="1">
      <protection locked="0"/>
    </xf>
    <xf numFmtId="167" fontId="19" fillId="0" borderId="2" xfId="1" applyNumberFormat="1" applyFont="1" applyFill="1" applyBorder="1" applyProtection="1">
      <protection locked="0"/>
    </xf>
    <xf numFmtId="167" fontId="19" fillId="0" borderId="9" xfId="5" applyNumberFormat="1" applyFont="1" applyFill="1" applyBorder="1" applyProtection="1">
      <protection locked="0"/>
    </xf>
    <xf numFmtId="167" fontId="19" fillId="0" borderId="2" xfId="5" applyNumberFormat="1" applyFont="1" applyFill="1" applyBorder="1" applyProtection="1">
      <protection locked="0"/>
    </xf>
    <xf numFmtId="167" fontId="19" fillId="0" borderId="14" xfId="5" applyNumberFormat="1" applyFont="1" applyFill="1" applyBorder="1" applyProtection="1">
      <protection locked="0"/>
    </xf>
    <xf numFmtId="167" fontId="19" fillId="0" borderId="31" xfId="5" applyNumberFormat="1" applyFont="1" applyFill="1" applyBorder="1" applyProtection="1">
      <protection locked="0"/>
    </xf>
    <xf numFmtId="167" fontId="18" fillId="0" borderId="15" xfId="5" applyNumberFormat="1" applyFont="1" applyFill="1" applyBorder="1" applyAlignment="1">
      <alignment vertical="center"/>
    </xf>
    <xf numFmtId="167" fontId="19" fillId="0" borderId="13" xfId="5" applyNumberFormat="1" applyFont="1" applyFill="1" applyBorder="1" applyProtection="1">
      <protection locked="0"/>
    </xf>
    <xf numFmtId="167" fontId="19" fillId="0" borderId="5" xfId="5" applyNumberFormat="1" applyFont="1" applyFill="1" applyBorder="1" applyProtection="1">
      <protection locked="0"/>
    </xf>
    <xf numFmtId="37" fontId="19" fillId="0" borderId="72" xfId="5" applyNumberFormat="1" applyFont="1" applyFill="1" applyBorder="1" applyAlignment="1">
      <alignment horizontal="left" wrapText="1" indent="1"/>
    </xf>
    <xf numFmtId="0" fontId="7" fillId="0" borderId="16" xfId="5" applyFont="1" applyFill="1" applyBorder="1" applyAlignment="1">
      <alignment horizontal="left" vertical="center" indent="1"/>
    </xf>
    <xf numFmtId="167" fontId="7" fillId="0" borderId="15" xfId="5" applyNumberFormat="1" applyFont="1" applyFill="1" applyBorder="1" applyAlignment="1">
      <alignment horizontal="center" vertical="center" wrapText="1"/>
    </xf>
    <xf numFmtId="167" fontId="7" fillId="0" borderId="16" xfId="5" applyNumberFormat="1" applyFont="1" applyFill="1" applyBorder="1" applyAlignment="1">
      <alignment horizontal="center" vertical="center" wrapText="1"/>
    </xf>
    <xf numFmtId="0" fontId="18" fillId="0" borderId="70" xfId="5" applyFont="1" applyFill="1" applyBorder="1" applyAlignment="1">
      <alignment horizontal="left" vertical="center" indent="1"/>
    </xf>
    <xf numFmtId="0" fontId="18" fillId="0" borderId="16" xfId="5" quotePrefix="1" applyFont="1" applyFill="1" applyBorder="1" applyAlignment="1">
      <alignment horizontal="left" vertical="center" indent="1"/>
    </xf>
    <xf numFmtId="167" fontId="19" fillId="0" borderId="12" xfId="5" applyNumberFormat="1" applyFont="1" applyFill="1" applyBorder="1" applyProtection="1">
      <protection locked="0"/>
    </xf>
    <xf numFmtId="167" fontId="19" fillId="0" borderId="7" xfId="5" applyNumberFormat="1" applyFont="1" applyFill="1" applyBorder="1" applyAlignment="1" applyProtection="1">
      <alignment vertical="center"/>
      <protection locked="0"/>
    </xf>
    <xf numFmtId="167" fontId="19" fillId="0" borderId="2" xfId="5" applyNumberFormat="1" applyFont="1" applyFill="1" applyBorder="1" applyAlignment="1" applyProtection="1">
      <alignment vertical="center"/>
      <protection locked="0"/>
    </xf>
    <xf numFmtId="0" fontId="13" fillId="0" borderId="0" xfId="5" applyFont="1" applyFill="1" applyAlignment="1">
      <alignment horizontal="right"/>
    </xf>
    <xf numFmtId="0" fontId="13" fillId="0" borderId="0" xfId="5" applyFont="1" applyFill="1"/>
    <xf numFmtId="0" fontId="48" fillId="0" borderId="0" xfId="5" applyFill="1"/>
    <xf numFmtId="0" fontId="26" fillId="0" borderId="2" xfId="5" applyFont="1" applyFill="1" applyBorder="1" applyAlignment="1">
      <alignment horizontal="left"/>
    </xf>
    <xf numFmtId="167" fontId="19" fillId="0" borderId="7" xfId="5" applyNumberFormat="1" applyFont="1" applyFill="1" applyBorder="1" applyProtection="1">
      <protection locked="0"/>
    </xf>
    <xf numFmtId="37" fontId="19" fillId="0" borderId="74" xfId="5" applyNumberFormat="1" applyFont="1" applyFill="1" applyBorder="1" applyAlignment="1">
      <alignment horizontal="left" indent="1"/>
    </xf>
    <xf numFmtId="0" fontId="26" fillId="0" borderId="1" xfId="5" applyFont="1" applyFill="1" applyBorder="1" applyAlignment="1">
      <alignment horizontal="left"/>
    </xf>
    <xf numFmtId="167" fontId="19" fillId="0" borderId="10" xfId="5" applyNumberFormat="1" applyFont="1" applyFill="1" applyBorder="1" applyProtection="1">
      <protection locked="0"/>
    </xf>
    <xf numFmtId="167" fontId="19" fillId="0" borderId="75" xfId="5" applyNumberFormat="1" applyFont="1" applyFill="1" applyBorder="1" applyProtection="1">
      <protection locked="0"/>
    </xf>
    <xf numFmtId="0" fontId="19" fillId="0" borderId="76" xfId="5" applyFont="1" applyFill="1" applyBorder="1" applyAlignment="1">
      <alignment horizontal="left" indent="1"/>
    </xf>
    <xf numFmtId="0" fontId="18" fillId="0" borderId="77" xfId="5" applyFont="1" applyFill="1" applyBorder="1" applyAlignment="1">
      <alignment horizontal="left" vertical="center" indent="1"/>
    </xf>
    <xf numFmtId="0" fontId="7" fillId="0" borderId="78" xfId="5" applyFont="1" applyFill="1" applyBorder="1" applyAlignment="1">
      <alignment horizontal="left" vertical="center" indent="1"/>
    </xf>
    <xf numFmtId="167" fontId="18" fillId="0" borderId="79" xfId="5" applyNumberFormat="1" applyFont="1" applyFill="1" applyBorder="1" applyAlignment="1">
      <alignment vertical="center"/>
    </xf>
    <xf numFmtId="0" fontId="19" fillId="0" borderId="2" xfId="5" applyFont="1" applyFill="1" applyBorder="1" applyAlignment="1">
      <alignment horizontal="left" indent="1"/>
    </xf>
    <xf numFmtId="0" fontId="26" fillId="0" borderId="7" xfId="5" applyFont="1" applyFill="1" applyBorder="1" applyAlignment="1"/>
    <xf numFmtId="0" fontId="26" fillId="0" borderId="2" xfId="5" applyFont="1" applyFill="1" applyBorder="1" applyAlignment="1"/>
    <xf numFmtId="0" fontId="2" fillId="0" borderId="0" xfId="4" applyFont="1" applyFill="1" applyAlignment="1">
      <alignment vertical="center"/>
    </xf>
    <xf numFmtId="0" fontId="50" fillId="0" borderId="0" xfId="4" applyFont="1" applyFill="1" applyAlignment="1">
      <alignment horizontal="right" vertical="center"/>
    </xf>
    <xf numFmtId="164" fontId="47" fillId="0" borderId="0" xfId="4" applyNumberFormat="1" applyFont="1" applyFill="1" applyBorder="1" applyAlignment="1" applyProtection="1">
      <alignment horizontal="centerContinuous" vertical="center"/>
    </xf>
    <xf numFmtId="0" fontId="20" fillId="0" borderId="0" xfId="0" applyFont="1" applyFill="1" applyBorder="1" applyAlignment="1" applyProtection="1">
      <alignment horizontal="right" vertical="center"/>
    </xf>
    <xf numFmtId="0" fontId="46" fillId="0" borderId="0" xfId="0" applyFont="1" applyFill="1" applyBorder="1" applyAlignment="1" applyProtection="1">
      <alignment vertical="center"/>
    </xf>
    <xf numFmtId="0" fontId="21" fillId="0" borderId="13" xfId="4" applyFont="1" applyFill="1" applyBorder="1" applyAlignment="1" applyProtection="1">
      <alignment horizontal="center" vertical="center" wrapText="1"/>
    </xf>
    <xf numFmtId="0" fontId="21" fillId="0" borderId="5" xfId="4" applyFont="1" applyFill="1" applyBorder="1" applyAlignment="1" applyProtection="1">
      <alignment horizontal="center" vertical="center" wrapText="1"/>
    </xf>
    <xf numFmtId="0" fontId="21" fillId="0" borderId="22" xfId="4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/>
    </xf>
    <xf numFmtId="0" fontId="10" fillId="0" borderId="16" xfId="4" applyFont="1" applyFill="1" applyBorder="1" applyAlignment="1" applyProtection="1">
      <alignment horizontal="center" vertical="center"/>
    </xf>
    <xf numFmtId="0" fontId="10" fillId="0" borderId="23" xfId="4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vertical="center"/>
    </xf>
    <xf numFmtId="168" fontId="10" fillId="0" borderId="22" xfId="1" applyNumberFormat="1" applyFont="1" applyFill="1" applyBorder="1" applyAlignment="1" applyProtection="1">
      <alignment vertical="center"/>
      <protection locked="0"/>
    </xf>
    <xf numFmtId="0" fontId="10" fillId="0" borderId="9" xfId="4" applyFont="1" applyFill="1" applyBorder="1" applyAlignment="1" applyProtection="1">
      <alignment horizontal="center" vertical="center"/>
    </xf>
    <xf numFmtId="0" fontId="52" fillId="0" borderId="2" xfId="0" applyFont="1" applyBorder="1" applyAlignment="1">
      <alignment horizontal="justify" vertical="center" wrapText="1"/>
    </xf>
    <xf numFmtId="168" fontId="10" fillId="0" borderId="19" xfId="1" applyNumberFormat="1" applyFont="1" applyFill="1" applyBorder="1" applyAlignment="1" applyProtection="1">
      <alignment vertical="center"/>
      <protection locked="0"/>
    </xf>
    <xf numFmtId="0" fontId="52" fillId="0" borderId="2" xfId="0" applyFont="1" applyBorder="1" applyAlignment="1">
      <alignment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168" fontId="10" fillId="0" borderId="21" xfId="1" applyNumberFormat="1" applyFont="1" applyFill="1" applyBorder="1" applyAlignment="1" applyProtection="1">
      <alignment vertical="center"/>
      <protection locked="0"/>
    </xf>
    <xf numFmtId="0" fontId="52" fillId="0" borderId="31" xfId="0" applyFont="1" applyBorder="1" applyAlignment="1">
      <alignment vertical="center" wrapText="1"/>
    </xf>
    <xf numFmtId="168" fontId="21" fillId="0" borderId="23" xfId="1" applyNumberFormat="1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53" fillId="0" borderId="2" xfId="0" applyFont="1" applyFill="1" applyBorder="1" applyAlignment="1">
      <alignment horizontal="left" vertical="center"/>
    </xf>
    <xf numFmtId="0" fontId="53" fillId="0" borderId="2" xfId="0" applyFont="1" applyFill="1" applyBorder="1" applyAlignment="1">
      <alignment horizontal="left"/>
    </xf>
    <xf numFmtId="0" fontId="53" fillId="0" borderId="31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0" fontId="0" fillId="0" borderId="0" xfId="0" applyAlignment="1">
      <alignment wrapText="1"/>
    </xf>
    <xf numFmtId="0" fontId="30" fillId="0" borderId="0" xfId="0" applyFont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30" fillId="0" borderId="2" xfId="0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165" fontId="30" fillId="0" borderId="0" xfId="1" applyNumberFormat="1" applyFont="1" applyAlignment="1">
      <alignment horizontal="center"/>
    </xf>
    <xf numFmtId="165" fontId="0" fillId="0" borderId="0" xfId="1" applyNumberFormat="1" applyFont="1"/>
    <xf numFmtId="165" fontId="30" fillId="0" borderId="2" xfId="1" applyNumberFormat="1" applyFont="1" applyBorder="1" applyAlignment="1">
      <alignment horizontal="center" wrapText="1"/>
    </xf>
    <xf numFmtId="165" fontId="0" fillId="0" borderId="2" xfId="1" applyNumberFormat="1" applyFont="1" applyBorder="1" applyAlignment="1">
      <alignment wrapText="1"/>
    </xf>
    <xf numFmtId="165" fontId="30" fillId="0" borderId="2" xfId="1" applyNumberFormat="1" applyFont="1" applyBorder="1"/>
    <xf numFmtId="0" fontId="56" fillId="0" borderId="0" xfId="0" applyFont="1"/>
    <xf numFmtId="0" fontId="54" fillId="0" borderId="2" xfId="0" applyFont="1" applyBorder="1" applyAlignment="1">
      <alignment horizontal="justify" wrapText="1"/>
    </xf>
    <xf numFmtId="0" fontId="54" fillId="0" borderId="2" xfId="0" applyFont="1" applyBorder="1" applyAlignment="1">
      <alignment horizontal="center" wrapText="1"/>
    </xf>
    <xf numFmtId="165" fontId="0" fillId="0" borderId="2" xfId="1" applyNumberFormat="1" applyFont="1" applyBorder="1"/>
    <xf numFmtId="0" fontId="55" fillId="0" borderId="2" xfId="0" applyFont="1" applyBorder="1" applyAlignment="1">
      <alignment horizontal="justify" wrapText="1"/>
    </xf>
    <xf numFmtId="0" fontId="55" fillId="0" borderId="2" xfId="0" applyFont="1" applyBorder="1" applyAlignment="1">
      <alignment horizontal="center" wrapText="1"/>
    </xf>
    <xf numFmtId="165" fontId="55" fillId="0" borderId="2" xfId="1" applyNumberFormat="1" applyFont="1" applyBorder="1" applyAlignment="1">
      <alignment horizontal="justify" wrapText="1"/>
    </xf>
    <xf numFmtId="165" fontId="55" fillId="0" borderId="2" xfId="1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  <xf numFmtId="165" fontId="19" fillId="0" borderId="66" xfId="1" applyNumberFormat="1" applyFont="1" applyFill="1" applyBorder="1" applyAlignment="1" applyProtection="1">
      <alignment horizontal="right" indent="6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top" wrapText="1"/>
      <protection locked="0"/>
    </xf>
    <xf numFmtId="0" fontId="6" fillId="0" borderId="73" xfId="5" applyFont="1" applyFill="1" applyBorder="1" applyAlignment="1">
      <alignment horizontal="center" vertical="center"/>
    </xf>
    <xf numFmtId="0" fontId="6" fillId="0" borderId="37" xfId="5" applyFont="1" applyFill="1" applyBorder="1" applyAlignment="1">
      <alignment horizontal="center" vertical="center"/>
    </xf>
    <xf numFmtId="0" fontId="49" fillId="0" borderId="0" xfId="5" applyFont="1" applyFill="1" applyAlignment="1" applyProtection="1">
      <alignment horizontal="center"/>
      <protection locked="0"/>
    </xf>
    <xf numFmtId="0" fontId="6" fillId="0" borderId="0" xfId="5" applyFont="1" applyFill="1" applyAlignment="1">
      <alignment horizontal="center" wrapText="1"/>
    </xf>
    <xf numFmtId="0" fontId="6" fillId="0" borderId="0" xfId="5" applyFont="1" applyFill="1" applyAlignment="1">
      <alignment horizontal="center"/>
    </xf>
    <xf numFmtId="0" fontId="6" fillId="0" borderId="67" xfId="5" applyFont="1" applyFill="1" applyBorder="1" applyAlignment="1">
      <alignment horizontal="center" vertical="center"/>
    </xf>
    <xf numFmtId="0" fontId="6" fillId="0" borderId="68" xfId="5" applyFont="1" applyFill="1" applyBorder="1" applyAlignment="1">
      <alignment horizontal="center" vertical="center"/>
    </xf>
    <xf numFmtId="164" fontId="51" fillId="0" borderId="0" xfId="4" applyNumberFormat="1" applyFont="1" applyFill="1" applyBorder="1" applyAlignment="1" applyProtection="1">
      <alignment horizontal="center" vertical="center" wrapText="1"/>
    </xf>
    <xf numFmtId="0" fontId="21" fillId="0" borderId="15" xfId="4" applyFont="1" applyFill="1" applyBorder="1" applyAlignment="1" applyProtection="1">
      <alignment horizontal="left" vertical="center"/>
    </xf>
    <xf numFmtId="0" fontId="21" fillId="0" borderId="16" xfId="4" applyFont="1" applyFill="1" applyBorder="1" applyAlignment="1" applyProtection="1">
      <alignment horizontal="left" vertical="center"/>
    </xf>
    <xf numFmtId="0" fontId="19" fillId="0" borderId="80" xfId="4" applyFont="1" applyFill="1" applyBorder="1" applyAlignment="1">
      <alignment horizontal="justify" vertical="center" wrapText="1"/>
    </xf>
    <xf numFmtId="0" fontId="30" fillId="0" borderId="0" xfId="0" applyFont="1" applyAlignment="1">
      <alignment horizontal="center"/>
    </xf>
    <xf numFmtId="0" fontId="56" fillId="0" borderId="0" xfId="0" applyFont="1" applyAlignment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mint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sqref="A1:D1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165</v>
      </c>
    </row>
    <row r="4" spans="1:2" x14ac:dyDescent="0.25">
      <c r="A4" s="72"/>
      <c r="B4" s="72"/>
    </row>
    <row r="5" spans="1:2" s="81" customFormat="1" ht="15.6" x14ac:dyDescent="0.3">
      <c r="A5" s="60" t="s">
        <v>414</v>
      </c>
      <c r="B5" s="80"/>
    </row>
    <row r="6" spans="1:2" x14ac:dyDescent="0.25">
      <c r="A6" s="72"/>
      <c r="B6" s="72"/>
    </row>
    <row r="7" spans="1:2" x14ac:dyDescent="0.25">
      <c r="A7" s="72" t="s">
        <v>252</v>
      </c>
      <c r="B7" s="72" t="s">
        <v>416</v>
      </c>
    </row>
    <row r="8" spans="1:2" x14ac:dyDescent="0.25">
      <c r="A8" s="72" t="s">
        <v>166</v>
      </c>
      <c r="B8" s="72" t="s">
        <v>417</v>
      </c>
    </row>
    <row r="9" spans="1:2" x14ac:dyDescent="0.25">
      <c r="A9" s="72" t="s">
        <v>412</v>
      </c>
      <c r="B9" s="72" t="s">
        <v>418</v>
      </c>
    </row>
    <row r="10" spans="1:2" x14ac:dyDescent="0.25">
      <c r="A10" s="72"/>
      <c r="B10" s="72"/>
    </row>
    <row r="11" spans="1:2" x14ac:dyDescent="0.25">
      <c r="A11" s="72"/>
      <c r="B11" s="72"/>
    </row>
    <row r="12" spans="1:2" s="81" customFormat="1" ht="15.6" x14ac:dyDescent="0.3">
      <c r="A12" s="60" t="s">
        <v>415</v>
      </c>
      <c r="B12" s="80"/>
    </row>
    <row r="13" spans="1:2" x14ac:dyDescent="0.25">
      <c r="A13" s="72"/>
      <c r="B13" s="72"/>
    </row>
    <row r="14" spans="1:2" x14ac:dyDescent="0.25">
      <c r="A14" s="72" t="s">
        <v>179</v>
      </c>
      <c r="B14" s="72" t="s">
        <v>419</v>
      </c>
    </row>
    <row r="15" spans="1:2" x14ac:dyDescent="0.25">
      <c r="A15" s="72" t="s">
        <v>167</v>
      </c>
      <c r="B15" s="72" t="s">
        <v>420</v>
      </c>
    </row>
    <row r="16" spans="1:2" x14ac:dyDescent="0.25">
      <c r="A16" s="72" t="s">
        <v>413</v>
      </c>
      <c r="B16" s="72" t="s">
        <v>421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 x14ac:dyDescent="0.3">
      <c r="A1" s="97"/>
      <c r="B1" s="98"/>
      <c r="C1" s="146"/>
      <c r="D1" s="144"/>
      <c r="E1" s="144" t="s">
        <v>565</v>
      </c>
    </row>
    <row r="2" spans="1:5" s="61" customFormat="1" ht="25.5" customHeight="1" x14ac:dyDescent="0.25">
      <c r="A2" s="559" t="s">
        <v>255</v>
      </c>
      <c r="B2" s="560"/>
      <c r="C2" s="142" t="s">
        <v>263</v>
      </c>
      <c r="D2" s="147" t="s">
        <v>103</v>
      </c>
      <c r="E2" s="147" t="s">
        <v>103</v>
      </c>
    </row>
    <row r="3" spans="1:5" s="61" customFormat="1" ht="16.2" thickBot="1" x14ac:dyDescent="0.3">
      <c r="A3" s="100" t="s">
        <v>254</v>
      </c>
      <c r="B3" s="101"/>
      <c r="C3" s="143" t="s">
        <v>105</v>
      </c>
      <c r="D3" s="148" t="s">
        <v>104</v>
      </c>
      <c r="E3" s="148" t="s">
        <v>104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105" t="s">
        <v>92</v>
      </c>
      <c r="E5" s="105" t="s">
        <v>433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108"/>
      <c r="E7" s="108"/>
    </row>
    <row r="8" spans="1:5" s="63" customFormat="1" ht="12" customHeight="1" thickBot="1" x14ac:dyDescent="0.3">
      <c r="A8" s="93" t="s">
        <v>54</v>
      </c>
      <c r="B8" s="109"/>
      <c r="C8" s="110" t="s">
        <v>261</v>
      </c>
      <c r="D8" s="227">
        <f>SUM(D9:D16)</f>
        <v>0</v>
      </c>
      <c r="E8" s="227">
        <f>SUM(E9:E16)</f>
        <v>0</v>
      </c>
    </row>
    <row r="9" spans="1:5" s="63" customFormat="1" ht="12" customHeight="1" x14ac:dyDescent="0.25">
      <c r="A9" s="113"/>
      <c r="B9" s="112" t="s">
        <v>137</v>
      </c>
      <c r="C9" s="11" t="s">
        <v>190</v>
      </c>
      <c r="D9" s="300"/>
      <c r="E9" s="300"/>
    </row>
    <row r="10" spans="1:5" s="63" customFormat="1" ht="12" customHeight="1" x14ac:dyDescent="0.25">
      <c r="A10" s="111"/>
      <c r="B10" s="112" t="s">
        <v>138</v>
      </c>
      <c r="C10" s="8" t="s">
        <v>191</v>
      </c>
      <c r="D10" s="225"/>
      <c r="E10" s="225"/>
    </row>
    <row r="11" spans="1:5" s="63" customFormat="1" ht="12" customHeight="1" x14ac:dyDescent="0.25">
      <c r="A11" s="111"/>
      <c r="B11" s="112" t="s">
        <v>139</v>
      </c>
      <c r="C11" s="8" t="s">
        <v>192</v>
      </c>
      <c r="D11" s="225"/>
      <c r="E11" s="225"/>
    </row>
    <row r="12" spans="1:5" s="63" customFormat="1" ht="12" customHeight="1" x14ac:dyDescent="0.25">
      <c r="A12" s="111"/>
      <c r="B12" s="112" t="s">
        <v>140</v>
      </c>
      <c r="C12" s="8" t="s">
        <v>193</v>
      </c>
      <c r="D12" s="225"/>
      <c r="E12" s="225"/>
    </row>
    <row r="13" spans="1:5" s="63" customFormat="1" ht="12" customHeight="1" x14ac:dyDescent="0.25">
      <c r="A13" s="111"/>
      <c r="B13" s="112" t="s">
        <v>160</v>
      </c>
      <c r="C13" s="7" t="s">
        <v>194</v>
      </c>
      <c r="D13" s="225"/>
      <c r="E13" s="225"/>
    </row>
    <row r="14" spans="1:5" s="63" customFormat="1" ht="12" customHeight="1" x14ac:dyDescent="0.25">
      <c r="A14" s="114"/>
      <c r="B14" s="112" t="s">
        <v>141</v>
      </c>
      <c r="C14" s="8" t="s">
        <v>195</v>
      </c>
      <c r="D14" s="301"/>
      <c r="E14" s="301"/>
    </row>
    <row r="15" spans="1:5" s="64" customFormat="1" ht="12" customHeight="1" x14ac:dyDescent="0.25">
      <c r="A15" s="111"/>
      <c r="B15" s="112" t="s">
        <v>142</v>
      </c>
      <c r="C15" s="8" t="s">
        <v>31</v>
      </c>
      <c r="D15" s="225"/>
      <c r="E15" s="225"/>
    </row>
    <row r="16" spans="1:5" s="64" customFormat="1" ht="12" customHeight="1" thickBot="1" x14ac:dyDescent="0.3">
      <c r="A16" s="115"/>
      <c r="B16" s="116" t="s">
        <v>149</v>
      </c>
      <c r="C16" s="7" t="s">
        <v>253</v>
      </c>
      <c r="D16" s="226"/>
      <c r="E16" s="226"/>
    </row>
    <row r="17" spans="1:5" s="63" customFormat="1" ht="12" customHeight="1" thickBot="1" x14ac:dyDescent="0.3">
      <c r="A17" s="93" t="s">
        <v>55</v>
      </c>
      <c r="B17" s="109"/>
      <c r="C17" s="110" t="s">
        <v>32</v>
      </c>
      <c r="D17" s="227">
        <f>SUM(D18:D21)</f>
        <v>20</v>
      </c>
      <c r="E17" s="227">
        <f>SUM(E18:E21)</f>
        <v>20</v>
      </c>
    </row>
    <row r="18" spans="1:5" s="64" customFormat="1" ht="12" customHeight="1" x14ac:dyDescent="0.25">
      <c r="A18" s="111"/>
      <c r="B18" s="112" t="s">
        <v>143</v>
      </c>
      <c r="C18" s="10" t="s">
        <v>28</v>
      </c>
      <c r="D18" s="225">
        <v>20</v>
      </c>
      <c r="E18" s="225">
        <v>20</v>
      </c>
    </row>
    <row r="19" spans="1:5" s="64" customFormat="1" ht="12" customHeight="1" x14ac:dyDescent="0.25">
      <c r="A19" s="111"/>
      <c r="B19" s="112" t="s">
        <v>144</v>
      </c>
      <c r="C19" s="8" t="s">
        <v>29</v>
      </c>
      <c r="D19" s="225"/>
      <c r="E19" s="225"/>
    </row>
    <row r="20" spans="1:5" s="64" customFormat="1" ht="12" customHeight="1" x14ac:dyDescent="0.25">
      <c r="A20" s="111"/>
      <c r="B20" s="112" t="s">
        <v>145</v>
      </c>
      <c r="C20" s="8" t="s">
        <v>30</v>
      </c>
      <c r="D20" s="225"/>
      <c r="E20" s="225"/>
    </row>
    <row r="21" spans="1:5" s="64" customFormat="1" ht="12" customHeight="1" thickBot="1" x14ac:dyDescent="0.3">
      <c r="A21" s="111"/>
      <c r="B21" s="112" t="s">
        <v>146</v>
      </c>
      <c r="C21" s="8" t="s">
        <v>29</v>
      </c>
      <c r="D21" s="225"/>
      <c r="E21" s="225"/>
    </row>
    <row r="22" spans="1:5" s="64" customFormat="1" ht="12" customHeight="1" thickBot="1" x14ac:dyDescent="0.3">
      <c r="A22" s="96" t="s">
        <v>56</v>
      </c>
      <c r="B22" s="69"/>
      <c r="C22" s="69" t="s">
        <v>33</v>
      </c>
      <c r="D22" s="227">
        <f>+D23+D24</f>
        <v>0</v>
      </c>
      <c r="E22" s="227">
        <f>+E23+E24</f>
        <v>0</v>
      </c>
    </row>
    <row r="23" spans="1:5" s="63" customFormat="1" ht="12" customHeight="1" x14ac:dyDescent="0.25">
      <c r="A23" s="273"/>
      <c r="B23" s="328" t="s">
        <v>117</v>
      </c>
      <c r="C23" s="74" t="s">
        <v>278</v>
      </c>
      <c r="D23" s="333"/>
      <c r="E23" s="333"/>
    </row>
    <row r="24" spans="1:5" s="63" customFormat="1" ht="12" customHeight="1" thickBot="1" x14ac:dyDescent="0.3">
      <c r="A24" s="326"/>
      <c r="B24" s="327" t="s">
        <v>118</v>
      </c>
      <c r="C24" s="75" t="s">
        <v>282</v>
      </c>
      <c r="D24" s="334"/>
      <c r="E24" s="334"/>
    </row>
    <row r="25" spans="1:5" s="63" customFormat="1" ht="12" customHeight="1" thickBot="1" x14ac:dyDescent="0.3">
      <c r="A25" s="96" t="s">
        <v>57</v>
      </c>
      <c r="B25" s="109"/>
      <c r="C25" s="69" t="s">
        <v>49</v>
      </c>
      <c r="D25" s="257">
        <v>602</v>
      </c>
      <c r="E25" s="257">
        <v>602</v>
      </c>
    </row>
    <row r="26" spans="1:5" s="63" customFormat="1" ht="12" customHeight="1" thickBot="1" x14ac:dyDescent="0.3">
      <c r="A26" s="93" t="s">
        <v>58</v>
      </c>
      <c r="B26" s="86"/>
      <c r="C26" s="69" t="s">
        <v>45</v>
      </c>
      <c r="D26" s="306">
        <f>SUM(D18:D25)</f>
        <v>622</v>
      </c>
      <c r="E26" s="306">
        <v>622</v>
      </c>
    </row>
    <row r="27" spans="1:5" s="64" customFormat="1" ht="12" customHeight="1" thickBot="1" x14ac:dyDescent="0.3">
      <c r="A27" s="323" t="s">
        <v>59</v>
      </c>
      <c r="B27" s="331"/>
      <c r="C27" s="325" t="s">
        <v>47</v>
      </c>
      <c r="D27" s="335">
        <f>+D28+D29</f>
        <v>0</v>
      </c>
      <c r="E27" s="335">
        <f>+E28+E29</f>
        <v>0</v>
      </c>
    </row>
    <row r="28" spans="1:5" s="64" customFormat="1" ht="15" customHeight="1" x14ac:dyDescent="0.25">
      <c r="A28" s="113"/>
      <c r="B28" s="84" t="s">
        <v>124</v>
      </c>
      <c r="C28" s="74" t="s">
        <v>381</v>
      </c>
      <c r="D28" s="333"/>
      <c r="E28" s="333"/>
    </row>
    <row r="29" spans="1:5" s="64" customFormat="1" ht="15" customHeight="1" thickBot="1" x14ac:dyDescent="0.3">
      <c r="A29" s="332"/>
      <c r="B29" s="85" t="s">
        <v>125</v>
      </c>
      <c r="C29" s="324" t="s">
        <v>36</v>
      </c>
      <c r="D29" s="59"/>
      <c r="E29" s="59"/>
    </row>
    <row r="30" spans="1:5" ht="13.8" thickBot="1" x14ac:dyDescent="0.3">
      <c r="A30" s="123" t="s">
        <v>60</v>
      </c>
      <c r="B30" s="321"/>
      <c r="C30" s="322" t="s">
        <v>48</v>
      </c>
      <c r="D30" s="304"/>
      <c r="E30" s="304"/>
    </row>
    <row r="31" spans="1:5" s="55" customFormat="1" ht="16.5" customHeight="1" thickBot="1" x14ac:dyDescent="0.3">
      <c r="A31" s="123" t="s">
        <v>61</v>
      </c>
      <c r="B31" s="124"/>
      <c r="C31" s="125" t="s">
        <v>46</v>
      </c>
      <c r="D31" s="310">
        <f>+D26+D27+D30</f>
        <v>622</v>
      </c>
      <c r="E31" s="310">
        <f>+E26+E27+E30</f>
        <v>622</v>
      </c>
    </row>
    <row r="32" spans="1:5" s="65" customFormat="1" ht="12" customHeight="1" x14ac:dyDescent="0.25">
      <c r="A32" s="126"/>
      <c r="B32" s="126"/>
      <c r="C32" s="127"/>
      <c r="D32" s="308"/>
      <c r="E32" s="308"/>
    </row>
    <row r="33" spans="1:5" ht="12" customHeight="1" thickBot="1" x14ac:dyDescent="0.3">
      <c r="A33" s="128"/>
      <c r="B33" s="129"/>
      <c r="C33" s="129"/>
      <c r="D33" s="309"/>
      <c r="E33" s="309"/>
    </row>
    <row r="34" spans="1:5" ht="12" customHeight="1" thickBot="1" x14ac:dyDescent="0.3">
      <c r="A34" s="130"/>
      <c r="B34" s="131"/>
      <c r="C34" s="132" t="s">
        <v>97</v>
      </c>
      <c r="D34" s="310"/>
      <c r="E34" s="310"/>
    </row>
    <row r="35" spans="1:5" ht="12" customHeight="1" thickBot="1" x14ac:dyDescent="0.3">
      <c r="A35" s="96" t="s">
        <v>54</v>
      </c>
      <c r="B35" s="23"/>
      <c r="C35" s="69" t="s">
        <v>27</v>
      </c>
      <c r="D35" s="227">
        <f>SUM(D36:D40)</f>
        <v>622</v>
      </c>
      <c r="E35" s="227">
        <f>SUM(E36:E40)</f>
        <v>622</v>
      </c>
    </row>
    <row r="36" spans="1:5" ht="12" customHeight="1" x14ac:dyDescent="0.25">
      <c r="A36" s="133"/>
      <c r="B36" s="83" t="s">
        <v>137</v>
      </c>
      <c r="C36" s="10" t="s">
        <v>85</v>
      </c>
      <c r="D36" s="56">
        <v>113</v>
      </c>
      <c r="E36" s="56">
        <v>113</v>
      </c>
    </row>
    <row r="37" spans="1:5" ht="12" customHeight="1" x14ac:dyDescent="0.25">
      <c r="A37" s="134"/>
      <c r="B37" s="82" t="s">
        <v>138</v>
      </c>
      <c r="C37" s="8" t="s">
        <v>223</v>
      </c>
      <c r="D37" s="58">
        <v>27</v>
      </c>
      <c r="E37" s="58">
        <v>27</v>
      </c>
    </row>
    <row r="38" spans="1:5" ht="12" customHeight="1" x14ac:dyDescent="0.25">
      <c r="A38" s="134"/>
      <c r="B38" s="82" t="s">
        <v>139</v>
      </c>
      <c r="C38" s="8" t="s">
        <v>158</v>
      </c>
      <c r="D38" s="58">
        <v>482</v>
      </c>
      <c r="E38" s="58">
        <v>482</v>
      </c>
    </row>
    <row r="39" spans="1:5" s="65" customFormat="1" ht="12" customHeight="1" x14ac:dyDescent="0.25">
      <c r="A39" s="134"/>
      <c r="B39" s="82" t="s">
        <v>140</v>
      </c>
      <c r="C39" s="8" t="s">
        <v>224</v>
      </c>
      <c r="D39" s="58"/>
      <c r="E39" s="58"/>
    </row>
    <row r="40" spans="1:5" ht="12" customHeight="1" thickBot="1" x14ac:dyDescent="0.3">
      <c r="A40" s="134"/>
      <c r="B40" s="82" t="s">
        <v>148</v>
      </c>
      <c r="C40" s="8" t="s">
        <v>225</v>
      </c>
      <c r="D40" s="58"/>
      <c r="E40" s="58"/>
    </row>
    <row r="41" spans="1:5" ht="12" customHeight="1" thickBot="1" x14ac:dyDescent="0.3">
      <c r="A41" s="96" t="s">
        <v>55</v>
      </c>
      <c r="B41" s="23"/>
      <c r="C41" s="69" t="s">
        <v>43</v>
      </c>
      <c r="D41" s="227">
        <f>SUM(D42:D45)</f>
        <v>0</v>
      </c>
      <c r="E41" s="227">
        <f>SUM(E42:E45)</f>
        <v>0</v>
      </c>
    </row>
    <row r="42" spans="1:5" ht="12" customHeight="1" x14ac:dyDescent="0.25">
      <c r="A42" s="133"/>
      <c r="B42" s="83" t="s">
        <v>143</v>
      </c>
      <c r="C42" s="10" t="s">
        <v>306</v>
      </c>
      <c r="D42" s="56"/>
      <c r="E42" s="56"/>
    </row>
    <row r="43" spans="1:5" ht="12" customHeight="1" x14ac:dyDescent="0.25">
      <c r="A43" s="134"/>
      <c r="B43" s="82" t="s">
        <v>144</v>
      </c>
      <c r="C43" s="8" t="s">
        <v>227</v>
      </c>
      <c r="D43" s="58"/>
      <c r="E43" s="58"/>
    </row>
    <row r="44" spans="1:5" ht="15" customHeight="1" x14ac:dyDescent="0.25">
      <c r="A44" s="134"/>
      <c r="B44" s="82" t="s">
        <v>147</v>
      </c>
      <c r="C44" s="8" t="s">
        <v>98</v>
      </c>
      <c r="D44" s="58"/>
      <c r="E44" s="58"/>
    </row>
    <row r="45" spans="1:5" ht="13.8" thickBot="1" x14ac:dyDescent="0.3">
      <c r="A45" s="134"/>
      <c r="B45" s="82" t="s">
        <v>155</v>
      </c>
      <c r="C45" s="8" t="s">
        <v>40</v>
      </c>
      <c r="D45" s="58"/>
      <c r="E45" s="58"/>
    </row>
    <row r="46" spans="1:5" ht="15" customHeight="1" thickBot="1" x14ac:dyDescent="0.3">
      <c r="A46" s="96" t="s">
        <v>56</v>
      </c>
      <c r="B46" s="23"/>
      <c r="C46" s="23" t="s">
        <v>41</v>
      </c>
      <c r="D46" s="257"/>
      <c r="E46" s="257"/>
    </row>
    <row r="47" spans="1:5" ht="14.25" customHeight="1" thickBot="1" x14ac:dyDescent="0.3">
      <c r="A47" s="123" t="s">
        <v>57</v>
      </c>
      <c r="B47" s="321"/>
      <c r="C47" s="322" t="s">
        <v>44</v>
      </c>
      <c r="D47" s="304"/>
      <c r="E47" s="304"/>
    </row>
    <row r="48" spans="1:5" ht="13.8" thickBot="1" x14ac:dyDescent="0.3">
      <c r="A48" s="96" t="s">
        <v>58</v>
      </c>
      <c r="B48" s="120"/>
      <c r="C48" s="136" t="s">
        <v>42</v>
      </c>
      <c r="D48" s="317">
        <f>+D35+D41+D46+D47</f>
        <v>622</v>
      </c>
      <c r="E48" s="317">
        <f>+E35+E41+E46+E47</f>
        <v>622</v>
      </c>
    </row>
    <row r="49" spans="1:5" ht="13.8" thickBot="1" x14ac:dyDescent="0.3">
      <c r="A49" s="137"/>
      <c r="B49" s="138"/>
      <c r="C49" s="138"/>
      <c r="D49" s="318"/>
      <c r="E49" s="318"/>
    </row>
    <row r="50" spans="1:5" ht="13.8" thickBot="1" x14ac:dyDescent="0.3">
      <c r="A50" s="139" t="s">
        <v>259</v>
      </c>
      <c r="B50" s="140"/>
      <c r="C50" s="141"/>
      <c r="D50" s="67">
        <v>0</v>
      </c>
      <c r="E50" s="67">
        <v>0</v>
      </c>
    </row>
    <row r="51" spans="1:5" ht="13.8" thickBot="1" x14ac:dyDescent="0.3">
      <c r="A51" s="139" t="s">
        <v>260</v>
      </c>
      <c r="B51" s="140"/>
      <c r="C51" s="141"/>
      <c r="D51" s="67"/>
      <c r="E51" s="67"/>
    </row>
  </sheetData>
  <sheetProtection formatCells="0"/>
  <mergeCells count="2">
    <mergeCell ref="A2:B2"/>
    <mergeCell ref="A5:B5"/>
  </mergeCells>
  <phoneticPr fontId="27" type="noConversion"/>
  <printOptions horizontalCentered="1"/>
  <pageMargins left="0.17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 x14ac:dyDescent="0.3">
      <c r="A1" s="97"/>
      <c r="B1" s="98"/>
      <c r="C1" s="146"/>
      <c r="D1" s="144"/>
      <c r="E1" s="144" t="s">
        <v>566</v>
      </c>
    </row>
    <row r="2" spans="1:5" s="61" customFormat="1" ht="25.5" customHeight="1" x14ac:dyDescent="0.25">
      <c r="A2" s="559" t="s">
        <v>255</v>
      </c>
      <c r="B2" s="560"/>
      <c r="C2" s="142" t="s">
        <v>263</v>
      </c>
      <c r="D2" s="147" t="s">
        <v>103</v>
      </c>
      <c r="E2" s="147" t="s">
        <v>103</v>
      </c>
    </row>
    <row r="3" spans="1:5" s="61" customFormat="1" ht="16.2" thickBot="1" x14ac:dyDescent="0.3">
      <c r="A3" s="100" t="s">
        <v>254</v>
      </c>
      <c r="B3" s="101"/>
      <c r="C3" s="143" t="s">
        <v>262</v>
      </c>
      <c r="D3" s="148" t="s">
        <v>106</v>
      </c>
      <c r="E3" s="148" t="s">
        <v>106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105" t="s">
        <v>92</v>
      </c>
      <c r="E5" s="105" t="s">
        <v>433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108"/>
      <c r="E7" s="108"/>
    </row>
    <row r="8" spans="1:5" s="63" customFormat="1" ht="12" customHeight="1" thickBot="1" x14ac:dyDescent="0.3">
      <c r="A8" s="93" t="s">
        <v>54</v>
      </c>
      <c r="B8" s="109"/>
      <c r="C8" s="110" t="s">
        <v>261</v>
      </c>
      <c r="D8" s="227">
        <f>SUM(D9:D16)</f>
        <v>0</v>
      </c>
      <c r="E8" s="227">
        <f>SUM(E9:E16)</f>
        <v>0</v>
      </c>
    </row>
    <row r="9" spans="1:5" s="63" customFormat="1" ht="12" customHeight="1" x14ac:dyDescent="0.25">
      <c r="A9" s="113"/>
      <c r="B9" s="112" t="s">
        <v>137</v>
      </c>
      <c r="C9" s="11" t="s">
        <v>190</v>
      </c>
      <c r="D9" s="300"/>
      <c r="E9" s="300"/>
    </row>
    <row r="10" spans="1:5" s="63" customFormat="1" ht="12" customHeight="1" x14ac:dyDescent="0.25">
      <c r="A10" s="111"/>
      <c r="B10" s="112" t="s">
        <v>138</v>
      </c>
      <c r="C10" s="8" t="s">
        <v>191</v>
      </c>
      <c r="D10" s="225"/>
      <c r="E10" s="225"/>
    </row>
    <row r="11" spans="1:5" s="63" customFormat="1" ht="12" customHeight="1" x14ac:dyDescent="0.25">
      <c r="A11" s="111"/>
      <c r="B11" s="112" t="s">
        <v>139</v>
      </c>
      <c r="C11" s="8" t="s">
        <v>192</v>
      </c>
      <c r="D11" s="225"/>
      <c r="E11" s="225"/>
    </row>
    <row r="12" spans="1:5" s="63" customFormat="1" ht="12" customHeight="1" x14ac:dyDescent="0.25">
      <c r="A12" s="111"/>
      <c r="B12" s="112" t="s">
        <v>140</v>
      </c>
      <c r="C12" s="8" t="s">
        <v>193</v>
      </c>
      <c r="D12" s="225"/>
      <c r="E12" s="225"/>
    </row>
    <row r="13" spans="1:5" s="63" customFormat="1" ht="12" customHeight="1" x14ac:dyDescent="0.25">
      <c r="A13" s="111"/>
      <c r="B13" s="112" t="s">
        <v>160</v>
      </c>
      <c r="C13" s="7" t="s">
        <v>194</v>
      </c>
      <c r="D13" s="225"/>
      <c r="E13" s="225"/>
    </row>
    <row r="14" spans="1:5" s="63" customFormat="1" ht="12" customHeight="1" x14ac:dyDescent="0.25">
      <c r="A14" s="114"/>
      <c r="B14" s="112" t="s">
        <v>141</v>
      </c>
      <c r="C14" s="8" t="s">
        <v>195</v>
      </c>
      <c r="D14" s="301"/>
      <c r="E14" s="301"/>
    </row>
    <row r="15" spans="1:5" s="64" customFormat="1" ht="12" customHeight="1" x14ac:dyDescent="0.25">
      <c r="A15" s="111"/>
      <c r="B15" s="112" t="s">
        <v>142</v>
      </c>
      <c r="C15" s="8" t="s">
        <v>31</v>
      </c>
      <c r="D15" s="225"/>
      <c r="E15" s="225"/>
    </row>
    <row r="16" spans="1:5" s="64" customFormat="1" ht="12" customHeight="1" thickBot="1" x14ac:dyDescent="0.3">
      <c r="A16" s="115"/>
      <c r="B16" s="116" t="s">
        <v>149</v>
      </c>
      <c r="C16" s="7" t="s">
        <v>253</v>
      </c>
      <c r="D16" s="226"/>
      <c r="E16" s="226"/>
    </row>
    <row r="17" spans="1:5" s="63" customFormat="1" ht="12" customHeight="1" thickBot="1" x14ac:dyDescent="0.3">
      <c r="A17" s="93" t="s">
        <v>55</v>
      </c>
      <c r="B17" s="109"/>
      <c r="C17" s="110" t="s">
        <v>32</v>
      </c>
      <c r="D17" s="227">
        <f>SUM(D18:D21)</f>
        <v>0</v>
      </c>
      <c r="E17" s="227">
        <f>SUM(E18:E21)</f>
        <v>0</v>
      </c>
    </row>
    <row r="18" spans="1:5" s="64" customFormat="1" ht="12" customHeight="1" x14ac:dyDescent="0.25">
      <c r="A18" s="111"/>
      <c r="B18" s="112" t="s">
        <v>143</v>
      </c>
      <c r="C18" s="10" t="s">
        <v>28</v>
      </c>
      <c r="D18" s="225"/>
      <c r="E18" s="225"/>
    </row>
    <row r="19" spans="1:5" s="64" customFormat="1" ht="12" customHeight="1" x14ac:dyDescent="0.25">
      <c r="A19" s="111"/>
      <c r="B19" s="112" t="s">
        <v>144</v>
      </c>
      <c r="C19" s="8" t="s">
        <v>29</v>
      </c>
      <c r="D19" s="225"/>
      <c r="E19" s="225"/>
    </row>
    <row r="20" spans="1:5" s="64" customFormat="1" ht="12" customHeight="1" x14ac:dyDescent="0.25">
      <c r="A20" s="111"/>
      <c r="B20" s="112" t="s">
        <v>145</v>
      </c>
      <c r="C20" s="8" t="s">
        <v>30</v>
      </c>
      <c r="D20" s="225"/>
      <c r="E20" s="225"/>
    </row>
    <row r="21" spans="1:5" s="64" customFormat="1" ht="12" customHeight="1" thickBot="1" x14ac:dyDescent="0.3">
      <c r="A21" s="111"/>
      <c r="B21" s="112" t="s">
        <v>146</v>
      </c>
      <c r="C21" s="8" t="s">
        <v>29</v>
      </c>
      <c r="D21" s="225"/>
      <c r="E21" s="225"/>
    </row>
    <row r="22" spans="1:5" s="64" customFormat="1" ht="12" customHeight="1" thickBot="1" x14ac:dyDescent="0.3">
      <c r="A22" s="96" t="s">
        <v>56</v>
      </c>
      <c r="B22" s="69"/>
      <c r="C22" s="69" t="s">
        <v>33</v>
      </c>
      <c r="D22" s="227">
        <f>+D23+D24</f>
        <v>0</v>
      </c>
      <c r="E22" s="227">
        <f>+E23+E24</f>
        <v>0</v>
      </c>
    </row>
    <row r="23" spans="1:5" s="63" customFormat="1" ht="12" customHeight="1" x14ac:dyDescent="0.25">
      <c r="A23" s="273"/>
      <c r="B23" s="328" t="s">
        <v>117</v>
      </c>
      <c r="C23" s="74" t="s">
        <v>278</v>
      </c>
      <c r="D23" s="333"/>
      <c r="E23" s="333"/>
    </row>
    <row r="24" spans="1:5" s="63" customFormat="1" ht="12" customHeight="1" thickBot="1" x14ac:dyDescent="0.3">
      <c r="A24" s="326"/>
      <c r="B24" s="327" t="s">
        <v>118</v>
      </c>
      <c r="C24" s="75" t="s">
        <v>282</v>
      </c>
      <c r="D24" s="334"/>
      <c r="E24" s="334"/>
    </row>
    <row r="25" spans="1:5" s="63" customFormat="1" ht="12" customHeight="1" thickBot="1" x14ac:dyDescent="0.3">
      <c r="A25" s="96" t="s">
        <v>57</v>
      </c>
      <c r="B25" s="109"/>
      <c r="C25" s="69" t="s">
        <v>49</v>
      </c>
      <c r="D25" s="257">
        <v>2443</v>
      </c>
      <c r="E25" s="257">
        <v>2443</v>
      </c>
    </row>
    <row r="26" spans="1:5" s="63" customFormat="1" ht="12" customHeight="1" thickBot="1" x14ac:dyDescent="0.3">
      <c r="A26" s="93" t="s">
        <v>58</v>
      </c>
      <c r="B26" s="86"/>
      <c r="C26" s="69" t="s">
        <v>45</v>
      </c>
      <c r="D26" s="306">
        <v>2443</v>
      </c>
      <c r="E26" s="306">
        <v>2443</v>
      </c>
    </row>
    <row r="27" spans="1:5" s="64" customFormat="1" ht="12" customHeight="1" thickBot="1" x14ac:dyDescent="0.3">
      <c r="A27" s="323" t="s">
        <v>59</v>
      </c>
      <c r="B27" s="331"/>
      <c r="C27" s="325" t="s">
        <v>47</v>
      </c>
      <c r="D27" s="335">
        <f>+D28+D29</f>
        <v>0</v>
      </c>
      <c r="E27" s="335">
        <f>+E28+E29</f>
        <v>0</v>
      </c>
    </row>
    <row r="28" spans="1:5" s="64" customFormat="1" ht="15" customHeight="1" x14ac:dyDescent="0.25">
      <c r="A28" s="113"/>
      <c r="B28" s="84" t="s">
        <v>124</v>
      </c>
      <c r="C28" s="74" t="s">
        <v>381</v>
      </c>
      <c r="D28" s="333"/>
      <c r="E28" s="333"/>
    </row>
    <row r="29" spans="1:5" s="64" customFormat="1" ht="15" customHeight="1" thickBot="1" x14ac:dyDescent="0.3">
      <c r="A29" s="332"/>
      <c r="B29" s="85" t="s">
        <v>125</v>
      </c>
      <c r="C29" s="324" t="s">
        <v>36</v>
      </c>
      <c r="D29" s="59"/>
      <c r="E29" s="59"/>
    </row>
    <row r="30" spans="1:5" ht="13.8" thickBot="1" x14ac:dyDescent="0.3">
      <c r="A30" s="123" t="s">
        <v>60</v>
      </c>
      <c r="B30" s="321"/>
      <c r="C30" s="322" t="s">
        <v>48</v>
      </c>
      <c r="D30" s="304"/>
      <c r="E30" s="304"/>
    </row>
    <row r="31" spans="1:5" s="55" customFormat="1" ht="16.5" customHeight="1" thickBot="1" x14ac:dyDescent="0.3">
      <c r="A31" s="123" t="s">
        <v>61</v>
      </c>
      <c r="B31" s="124"/>
      <c r="C31" s="125" t="s">
        <v>46</v>
      </c>
      <c r="D31" s="310">
        <v>2443</v>
      </c>
      <c r="E31" s="310">
        <v>2443</v>
      </c>
    </row>
    <row r="32" spans="1:5" s="65" customFormat="1" ht="12" customHeight="1" x14ac:dyDescent="0.25">
      <c r="A32" s="126"/>
      <c r="B32" s="126"/>
      <c r="C32" s="127"/>
      <c r="D32" s="308"/>
      <c r="E32" s="308"/>
    </row>
    <row r="33" spans="1:5" ht="12" customHeight="1" thickBot="1" x14ac:dyDescent="0.3">
      <c r="A33" s="128"/>
      <c r="B33" s="129"/>
      <c r="C33" s="129"/>
      <c r="D33" s="309"/>
      <c r="E33" s="309"/>
    </row>
    <row r="34" spans="1:5" ht="12" customHeight="1" thickBot="1" x14ac:dyDescent="0.3">
      <c r="A34" s="130"/>
      <c r="B34" s="131"/>
      <c r="C34" s="132" t="s">
        <v>97</v>
      </c>
      <c r="D34" s="310"/>
      <c r="E34" s="310"/>
    </row>
    <row r="35" spans="1:5" ht="12" customHeight="1" thickBot="1" x14ac:dyDescent="0.3">
      <c r="A35" s="96" t="s">
        <v>54</v>
      </c>
      <c r="B35" s="23"/>
      <c r="C35" s="69" t="s">
        <v>27</v>
      </c>
      <c r="D35" s="227">
        <f>SUM(D36:D40)</f>
        <v>2163</v>
      </c>
      <c r="E35" s="227">
        <f>SUM(E36:E40)</f>
        <v>2163</v>
      </c>
    </row>
    <row r="36" spans="1:5" ht="12" customHeight="1" x14ac:dyDescent="0.25">
      <c r="A36" s="133"/>
      <c r="B36" s="83" t="s">
        <v>137</v>
      </c>
      <c r="C36" s="10" t="s">
        <v>85</v>
      </c>
      <c r="D36" s="56">
        <v>224</v>
      </c>
      <c r="E36" s="56">
        <v>224</v>
      </c>
    </row>
    <row r="37" spans="1:5" ht="12" customHeight="1" x14ac:dyDescent="0.25">
      <c r="A37" s="134"/>
      <c r="B37" s="82" t="s">
        <v>138</v>
      </c>
      <c r="C37" s="8" t="s">
        <v>223</v>
      </c>
      <c r="D37" s="58">
        <v>0</v>
      </c>
      <c r="E37" s="58">
        <v>0</v>
      </c>
    </row>
    <row r="38" spans="1:5" ht="12" customHeight="1" x14ac:dyDescent="0.25">
      <c r="A38" s="134"/>
      <c r="B38" s="82" t="s">
        <v>139</v>
      </c>
      <c r="C38" s="8" t="s">
        <v>158</v>
      </c>
      <c r="D38" s="58">
        <v>1939</v>
      </c>
      <c r="E38" s="58">
        <v>1939</v>
      </c>
    </row>
    <row r="39" spans="1:5" s="65" customFormat="1" ht="12" customHeight="1" x14ac:dyDescent="0.25">
      <c r="A39" s="134"/>
      <c r="B39" s="82" t="s">
        <v>140</v>
      </c>
      <c r="C39" s="8" t="s">
        <v>224</v>
      </c>
      <c r="D39" s="58"/>
      <c r="E39" s="58"/>
    </row>
    <row r="40" spans="1:5" ht="12" customHeight="1" thickBot="1" x14ac:dyDescent="0.3">
      <c r="A40" s="134"/>
      <c r="B40" s="82" t="s">
        <v>148</v>
      </c>
      <c r="C40" s="8" t="s">
        <v>225</v>
      </c>
      <c r="D40" s="58"/>
      <c r="E40" s="58"/>
    </row>
    <row r="41" spans="1:5" ht="12" customHeight="1" thickBot="1" x14ac:dyDescent="0.3">
      <c r="A41" s="96" t="s">
        <v>55</v>
      </c>
      <c r="B41" s="23"/>
      <c r="C41" s="69" t="s">
        <v>43</v>
      </c>
      <c r="D41" s="227">
        <f>SUM(D42:D45)</f>
        <v>280</v>
      </c>
      <c r="E41" s="227">
        <f>SUM(E42:E45)</f>
        <v>280</v>
      </c>
    </row>
    <row r="42" spans="1:5" ht="12" customHeight="1" x14ac:dyDescent="0.25">
      <c r="A42" s="133"/>
      <c r="B42" s="83" t="s">
        <v>143</v>
      </c>
      <c r="C42" s="10" t="s">
        <v>306</v>
      </c>
      <c r="D42" s="56">
        <v>280</v>
      </c>
      <c r="E42" s="56">
        <v>280</v>
      </c>
    </row>
    <row r="43" spans="1:5" ht="12" customHeight="1" x14ac:dyDescent="0.25">
      <c r="A43" s="134"/>
      <c r="B43" s="82" t="s">
        <v>144</v>
      </c>
      <c r="C43" s="8" t="s">
        <v>227</v>
      </c>
      <c r="D43" s="58"/>
      <c r="E43" s="58"/>
    </row>
    <row r="44" spans="1:5" ht="15" customHeight="1" x14ac:dyDescent="0.25">
      <c r="A44" s="134"/>
      <c r="B44" s="82" t="s">
        <v>147</v>
      </c>
      <c r="C44" s="8" t="s">
        <v>98</v>
      </c>
      <c r="D44" s="58"/>
      <c r="E44" s="58"/>
    </row>
    <row r="45" spans="1:5" ht="13.8" thickBot="1" x14ac:dyDescent="0.3">
      <c r="A45" s="134"/>
      <c r="B45" s="82" t="s">
        <v>155</v>
      </c>
      <c r="C45" s="8" t="s">
        <v>40</v>
      </c>
      <c r="D45" s="58"/>
      <c r="E45" s="58"/>
    </row>
    <row r="46" spans="1:5" ht="15" customHeight="1" thickBot="1" x14ac:dyDescent="0.3">
      <c r="A46" s="96" t="s">
        <v>56</v>
      </c>
      <c r="B46" s="23"/>
      <c r="C46" s="23" t="s">
        <v>41</v>
      </c>
      <c r="D46" s="257"/>
      <c r="E46" s="257"/>
    </row>
    <row r="47" spans="1:5" ht="14.25" customHeight="1" thickBot="1" x14ac:dyDescent="0.3">
      <c r="A47" s="123" t="s">
        <v>57</v>
      </c>
      <c r="B47" s="321"/>
      <c r="C47" s="322" t="s">
        <v>44</v>
      </c>
      <c r="D47" s="304"/>
      <c r="E47" s="304"/>
    </row>
    <row r="48" spans="1:5" ht="13.8" thickBot="1" x14ac:dyDescent="0.3">
      <c r="A48" s="96" t="s">
        <v>58</v>
      </c>
      <c r="B48" s="120"/>
      <c r="C48" s="136" t="s">
        <v>42</v>
      </c>
      <c r="D48" s="317">
        <f>+D35+D41+D46+D47</f>
        <v>2443</v>
      </c>
      <c r="E48" s="317">
        <f>+E35+E41+E46+E47</f>
        <v>2443</v>
      </c>
    </row>
    <row r="49" spans="1:5" ht="13.8" thickBot="1" x14ac:dyDescent="0.3">
      <c r="A49" s="137"/>
      <c r="B49" s="138"/>
      <c r="C49" s="138"/>
      <c r="D49" s="318"/>
      <c r="E49" s="318"/>
    </row>
    <row r="50" spans="1:5" ht="13.8" thickBot="1" x14ac:dyDescent="0.3">
      <c r="A50" s="139" t="s">
        <v>259</v>
      </c>
      <c r="B50" s="140"/>
      <c r="C50" s="141"/>
      <c r="D50" s="67"/>
      <c r="E50" s="67"/>
    </row>
    <row r="51" spans="1:5" ht="13.8" thickBot="1" x14ac:dyDescent="0.3">
      <c r="A51" s="139" t="s">
        <v>260</v>
      </c>
      <c r="B51" s="140"/>
      <c r="C51" s="141"/>
      <c r="D51" s="67"/>
      <c r="E51" s="67"/>
    </row>
  </sheetData>
  <sheetProtection formatCells="0"/>
  <mergeCells count="2">
    <mergeCell ref="A2:B2"/>
    <mergeCell ref="A5:B5"/>
  </mergeCells>
  <phoneticPr fontId="27" type="noConversion"/>
  <printOptions horizontalCentered="1"/>
  <pageMargins left="0.25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52" style="4" customWidth="1"/>
    <col min="4" max="4" width="18.33203125" style="4" customWidth="1"/>
    <col min="5" max="5" width="21.109375" style="4" customWidth="1"/>
    <col min="6" max="16384" width="9.33203125" style="4"/>
  </cols>
  <sheetData>
    <row r="1" spans="1:5" s="2" customFormat="1" ht="21" customHeight="1" thickBot="1" x14ac:dyDescent="0.3">
      <c r="A1" s="97"/>
      <c r="B1" s="98"/>
      <c r="C1" s="146"/>
      <c r="D1" s="144"/>
      <c r="E1" s="144" t="s">
        <v>567</v>
      </c>
    </row>
    <row r="2" spans="1:5" s="61" customFormat="1" ht="25.5" customHeight="1" x14ac:dyDescent="0.25">
      <c r="A2" s="559" t="s">
        <v>255</v>
      </c>
      <c r="B2" s="560"/>
      <c r="C2" s="142" t="s">
        <v>263</v>
      </c>
      <c r="D2" s="147" t="s">
        <v>103</v>
      </c>
      <c r="E2" s="147" t="s">
        <v>103</v>
      </c>
    </row>
    <row r="3" spans="1:5" s="61" customFormat="1" ht="16.2" thickBot="1" x14ac:dyDescent="0.3">
      <c r="A3" s="100" t="s">
        <v>254</v>
      </c>
      <c r="B3" s="101"/>
      <c r="C3" s="143" t="s">
        <v>429</v>
      </c>
      <c r="D3" s="148" t="s">
        <v>106</v>
      </c>
      <c r="E3" s="148" t="s">
        <v>106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105" t="s">
        <v>92</v>
      </c>
      <c r="E5" s="105" t="s">
        <v>433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108"/>
      <c r="E7" s="108"/>
    </row>
    <row r="8" spans="1:5" s="63" customFormat="1" ht="12" customHeight="1" thickBot="1" x14ac:dyDescent="0.3">
      <c r="A8" s="93" t="s">
        <v>54</v>
      </c>
      <c r="B8" s="109"/>
      <c r="C8" s="110" t="s">
        <v>261</v>
      </c>
      <c r="D8" s="227">
        <f>SUM(D9:D16)</f>
        <v>0</v>
      </c>
      <c r="E8" s="227">
        <f>SUM(E9:E16)</f>
        <v>0</v>
      </c>
    </row>
    <row r="9" spans="1:5" s="63" customFormat="1" ht="12" customHeight="1" x14ac:dyDescent="0.25">
      <c r="A9" s="113"/>
      <c r="B9" s="112" t="s">
        <v>137</v>
      </c>
      <c r="C9" s="11" t="s">
        <v>190</v>
      </c>
      <c r="D9" s="300"/>
      <c r="E9" s="300"/>
    </row>
    <row r="10" spans="1:5" s="63" customFormat="1" ht="12" customHeight="1" x14ac:dyDescent="0.25">
      <c r="A10" s="111"/>
      <c r="B10" s="112" t="s">
        <v>138</v>
      </c>
      <c r="C10" s="8" t="s">
        <v>191</v>
      </c>
      <c r="D10" s="225"/>
      <c r="E10" s="225"/>
    </row>
    <row r="11" spans="1:5" s="63" customFormat="1" ht="12" customHeight="1" x14ac:dyDescent="0.25">
      <c r="A11" s="111"/>
      <c r="B11" s="112" t="s">
        <v>139</v>
      </c>
      <c r="C11" s="8" t="s">
        <v>192</v>
      </c>
      <c r="D11" s="225"/>
      <c r="E11" s="225"/>
    </row>
    <row r="12" spans="1:5" s="63" customFormat="1" ht="12" customHeight="1" x14ac:dyDescent="0.25">
      <c r="A12" s="111"/>
      <c r="B12" s="112" t="s">
        <v>140</v>
      </c>
      <c r="C12" s="8" t="s">
        <v>193</v>
      </c>
      <c r="D12" s="225"/>
      <c r="E12" s="225"/>
    </row>
    <row r="13" spans="1:5" s="63" customFormat="1" ht="12" customHeight="1" x14ac:dyDescent="0.25">
      <c r="A13" s="111"/>
      <c r="B13" s="112" t="s">
        <v>160</v>
      </c>
      <c r="C13" s="7" t="s">
        <v>194</v>
      </c>
      <c r="D13" s="225"/>
      <c r="E13" s="225"/>
    </row>
    <row r="14" spans="1:5" s="63" customFormat="1" ht="12" customHeight="1" x14ac:dyDescent="0.25">
      <c r="A14" s="114"/>
      <c r="B14" s="112" t="s">
        <v>141</v>
      </c>
      <c r="C14" s="8" t="s">
        <v>195</v>
      </c>
      <c r="D14" s="301"/>
      <c r="E14" s="301"/>
    </row>
    <row r="15" spans="1:5" s="64" customFormat="1" ht="12" customHeight="1" x14ac:dyDescent="0.25">
      <c r="A15" s="111"/>
      <c r="B15" s="112" t="s">
        <v>142</v>
      </c>
      <c r="C15" s="8" t="s">
        <v>31</v>
      </c>
      <c r="D15" s="225"/>
      <c r="E15" s="225"/>
    </row>
    <row r="16" spans="1:5" s="64" customFormat="1" ht="12" customHeight="1" thickBot="1" x14ac:dyDescent="0.3">
      <c r="A16" s="115"/>
      <c r="B16" s="116" t="s">
        <v>149</v>
      </c>
      <c r="C16" s="7" t="s">
        <v>253</v>
      </c>
      <c r="D16" s="226"/>
      <c r="E16" s="226"/>
    </row>
    <row r="17" spans="1:5" s="63" customFormat="1" ht="12" customHeight="1" thickBot="1" x14ac:dyDescent="0.3">
      <c r="A17" s="93" t="s">
        <v>55</v>
      </c>
      <c r="B17" s="109"/>
      <c r="C17" s="110" t="s">
        <v>32</v>
      </c>
      <c r="D17" s="227">
        <f>SUM(D18:D21)</f>
        <v>0</v>
      </c>
      <c r="E17" s="227">
        <f>SUM(E18:E21)</f>
        <v>0</v>
      </c>
    </row>
    <row r="18" spans="1:5" s="64" customFormat="1" ht="12" customHeight="1" x14ac:dyDescent="0.25">
      <c r="A18" s="111"/>
      <c r="B18" s="112" t="s">
        <v>143</v>
      </c>
      <c r="C18" s="10" t="s">
        <v>28</v>
      </c>
      <c r="D18" s="225"/>
      <c r="E18" s="225"/>
    </row>
    <row r="19" spans="1:5" s="64" customFormat="1" ht="12" customHeight="1" x14ac:dyDescent="0.25">
      <c r="A19" s="111"/>
      <c r="B19" s="112" t="s">
        <v>144</v>
      </c>
      <c r="C19" s="8" t="s">
        <v>29</v>
      </c>
      <c r="D19" s="225"/>
      <c r="E19" s="225"/>
    </row>
    <row r="20" spans="1:5" s="64" customFormat="1" ht="12" customHeight="1" x14ac:dyDescent="0.25">
      <c r="A20" s="111"/>
      <c r="B20" s="112" t="s">
        <v>145</v>
      </c>
      <c r="C20" s="8" t="s">
        <v>30</v>
      </c>
      <c r="D20" s="225"/>
      <c r="E20" s="225"/>
    </row>
    <row r="21" spans="1:5" s="64" customFormat="1" ht="12" customHeight="1" thickBot="1" x14ac:dyDescent="0.3">
      <c r="A21" s="111"/>
      <c r="B21" s="112" t="s">
        <v>146</v>
      </c>
      <c r="C21" s="8" t="s">
        <v>29</v>
      </c>
      <c r="D21" s="225"/>
      <c r="E21" s="225"/>
    </row>
    <row r="22" spans="1:5" s="64" customFormat="1" ht="12" customHeight="1" thickBot="1" x14ac:dyDescent="0.3">
      <c r="A22" s="96" t="s">
        <v>56</v>
      </c>
      <c r="B22" s="69"/>
      <c r="C22" s="69" t="s">
        <v>33</v>
      </c>
      <c r="D22" s="227">
        <f>+D23+D24</f>
        <v>0</v>
      </c>
      <c r="E22" s="227">
        <f>+E23+E24</f>
        <v>0</v>
      </c>
    </row>
    <row r="23" spans="1:5" s="63" customFormat="1" ht="12" customHeight="1" x14ac:dyDescent="0.25">
      <c r="A23" s="273"/>
      <c r="B23" s="328" t="s">
        <v>117</v>
      </c>
      <c r="C23" s="74" t="s">
        <v>278</v>
      </c>
      <c r="D23" s="333"/>
      <c r="E23" s="333"/>
    </row>
    <row r="24" spans="1:5" s="63" customFormat="1" ht="12" customHeight="1" thickBot="1" x14ac:dyDescent="0.3">
      <c r="A24" s="326"/>
      <c r="B24" s="327" t="s">
        <v>118</v>
      </c>
      <c r="C24" s="75" t="s">
        <v>282</v>
      </c>
      <c r="D24" s="334"/>
      <c r="E24" s="334"/>
    </row>
    <row r="25" spans="1:5" s="63" customFormat="1" ht="12" customHeight="1" thickBot="1" x14ac:dyDescent="0.3">
      <c r="A25" s="96" t="s">
        <v>57</v>
      </c>
      <c r="B25" s="109"/>
      <c r="C25" s="69" t="s">
        <v>49</v>
      </c>
      <c r="D25" s="257">
        <v>27918</v>
      </c>
      <c r="E25" s="257">
        <v>9547</v>
      </c>
    </row>
    <row r="26" spans="1:5" s="63" customFormat="1" ht="12" customHeight="1" thickBot="1" x14ac:dyDescent="0.3">
      <c r="A26" s="93" t="s">
        <v>58</v>
      </c>
      <c r="B26" s="86"/>
      <c r="C26" s="69" t="s">
        <v>45</v>
      </c>
      <c r="D26" s="306">
        <v>27918</v>
      </c>
      <c r="E26" s="306">
        <v>9547</v>
      </c>
    </row>
    <row r="27" spans="1:5" s="64" customFormat="1" ht="12" customHeight="1" thickBot="1" x14ac:dyDescent="0.3">
      <c r="A27" s="323" t="s">
        <v>59</v>
      </c>
      <c r="B27" s="331"/>
      <c r="C27" s="325" t="s">
        <v>47</v>
      </c>
      <c r="D27" s="335">
        <f>+D28+D29</f>
        <v>0</v>
      </c>
      <c r="E27" s="335">
        <f>+E28+E29</f>
        <v>0</v>
      </c>
    </row>
    <row r="28" spans="1:5" s="64" customFormat="1" ht="15" customHeight="1" x14ac:dyDescent="0.25">
      <c r="A28" s="113"/>
      <c r="B28" s="84" t="s">
        <v>124</v>
      </c>
      <c r="C28" s="74" t="s">
        <v>381</v>
      </c>
      <c r="D28" s="333"/>
      <c r="E28" s="333"/>
    </row>
    <row r="29" spans="1:5" s="64" customFormat="1" ht="15" customHeight="1" thickBot="1" x14ac:dyDescent="0.3">
      <c r="A29" s="332"/>
      <c r="B29" s="85" t="s">
        <v>125</v>
      </c>
      <c r="C29" s="324" t="s">
        <v>36</v>
      </c>
      <c r="D29" s="59"/>
      <c r="E29" s="59"/>
    </row>
    <row r="30" spans="1:5" ht="13.8" thickBot="1" x14ac:dyDescent="0.3">
      <c r="A30" s="123" t="s">
        <v>60</v>
      </c>
      <c r="B30" s="321"/>
      <c r="C30" s="322" t="s">
        <v>48</v>
      </c>
      <c r="D30" s="304"/>
      <c r="E30" s="304"/>
    </row>
    <row r="31" spans="1:5" s="55" customFormat="1" ht="16.5" customHeight="1" thickBot="1" x14ac:dyDescent="0.3">
      <c r="A31" s="123" t="s">
        <v>61</v>
      </c>
      <c r="B31" s="124"/>
      <c r="C31" s="125" t="s">
        <v>46</v>
      </c>
      <c r="D31" s="310">
        <f>+D26+D27+D30</f>
        <v>27918</v>
      </c>
      <c r="E31" s="310">
        <f>+E26+E27+E30</f>
        <v>9547</v>
      </c>
    </row>
    <row r="32" spans="1:5" s="65" customFormat="1" ht="12" customHeight="1" x14ac:dyDescent="0.25">
      <c r="A32" s="126"/>
      <c r="B32" s="126"/>
      <c r="C32" s="127"/>
      <c r="D32" s="308"/>
      <c r="E32" s="308"/>
    </row>
    <row r="33" spans="1:5" ht="12" customHeight="1" thickBot="1" x14ac:dyDescent="0.3">
      <c r="A33" s="128"/>
      <c r="B33" s="129"/>
      <c r="C33" s="129"/>
      <c r="D33" s="309"/>
      <c r="E33" s="309"/>
    </row>
    <row r="34" spans="1:5" ht="12" customHeight="1" thickBot="1" x14ac:dyDescent="0.3">
      <c r="A34" s="130"/>
      <c r="B34" s="131"/>
      <c r="C34" s="132" t="s">
        <v>97</v>
      </c>
      <c r="D34" s="310"/>
      <c r="E34" s="310"/>
    </row>
    <row r="35" spans="1:5" ht="12" customHeight="1" thickBot="1" x14ac:dyDescent="0.3">
      <c r="A35" s="96" t="s">
        <v>54</v>
      </c>
      <c r="B35" s="23"/>
      <c r="C35" s="69" t="s">
        <v>27</v>
      </c>
      <c r="D35" s="227">
        <f>SUM(D36:D40)</f>
        <v>17697</v>
      </c>
      <c r="E35" s="227">
        <f>SUM(E36:E40)</f>
        <v>9486</v>
      </c>
    </row>
    <row r="36" spans="1:5" ht="12" customHeight="1" x14ac:dyDescent="0.25">
      <c r="A36" s="133"/>
      <c r="B36" s="83" t="s">
        <v>137</v>
      </c>
      <c r="C36" s="10" t="s">
        <v>85</v>
      </c>
      <c r="D36" s="56"/>
      <c r="E36" s="56"/>
    </row>
    <row r="37" spans="1:5" ht="12" customHeight="1" x14ac:dyDescent="0.25">
      <c r="A37" s="134"/>
      <c r="B37" s="82" t="s">
        <v>138</v>
      </c>
      <c r="C37" s="8" t="s">
        <v>223</v>
      </c>
      <c r="D37" s="58"/>
      <c r="E37" s="58"/>
    </row>
    <row r="38" spans="1:5" ht="12" customHeight="1" x14ac:dyDescent="0.25">
      <c r="A38" s="134"/>
      <c r="B38" s="82" t="s">
        <v>139</v>
      </c>
      <c r="C38" s="8" t="s">
        <v>158</v>
      </c>
      <c r="D38" s="58">
        <v>15064</v>
      </c>
      <c r="E38" s="58">
        <v>6853</v>
      </c>
    </row>
    <row r="39" spans="1:5" s="65" customFormat="1" ht="12" customHeight="1" x14ac:dyDescent="0.25">
      <c r="A39" s="134"/>
      <c r="B39" s="82" t="s">
        <v>140</v>
      </c>
      <c r="C39" s="8" t="s">
        <v>224</v>
      </c>
      <c r="D39" s="58"/>
      <c r="E39" s="58"/>
    </row>
    <row r="40" spans="1:5" ht="12" customHeight="1" thickBot="1" x14ac:dyDescent="0.3">
      <c r="A40" s="134"/>
      <c r="B40" s="82" t="s">
        <v>148</v>
      </c>
      <c r="C40" s="8" t="s">
        <v>225</v>
      </c>
      <c r="D40" s="58">
        <v>2633</v>
      </c>
      <c r="E40" s="58">
        <v>2633</v>
      </c>
    </row>
    <row r="41" spans="1:5" ht="12" customHeight="1" thickBot="1" x14ac:dyDescent="0.3">
      <c r="A41" s="96" t="s">
        <v>55</v>
      </c>
      <c r="B41" s="23"/>
      <c r="C41" s="69" t="s">
        <v>43</v>
      </c>
      <c r="D41" s="227">
        <f>SUM(D42:D45)</f>
        <v>10221</v>
      </c>
      <c r="E41" s="227">
        <f>SUM(E42:E45)</f>
        <v>61</v>
      </c>
    </row>
    <row r="42" spans="1:5" ht="12" customHeight="1" x14ac:dyDescent="0.25">
      <c r="A42" s="133"/>
      <c r="B42" s="83" t="s">
        <v>143</v>
      </c>
      <c r="C42" s="10" t="s">
        <v>306</v>
      </c>
      <c r="D42" s="56">
        <v>61</v>
      </c>
      <c r="E42" s="56">
        <v>61</v>
      </c>
    </row>
    <row r="43" spans="1:5" ht="12" customHeight="1" x14ac:dyDescent="0.25">
      <c r="A43" s="134"/>
      <c r="B43" s="82" t="s">
        <v>144</v>
      </c>
      <c r="C43" s="8" t="s">
        <v>227</v>
      </c>
      <c r="D43" s="58">
        <v>10160</v>
      </c>
      <c r="E43" s="58"/>
    </row>
    <row r="44" spans="1:5" ht="15" customHeight="1" x14ac:dyDescent="0.25">
      <c r="A44" s="134"/>
      <c r="B44" s="82" t="s">
        <v>147</v>
      </c>
      <c r="C44" s="8" t="s">
        <v>98</v>
      </c>
      <c r="D44" s="58"/>
      <c r="E44" s="58"/>
    </row>
    <row r="45" spans="1:5" ht="13.8" thickBot="1" x14ac:dyDescent="0.3">
      <c r="A45" s="134"/>
      <c r="B45" s="82" t="s">
        <v>155</v>
      </c>
      <c r="C45" s="8" t="s">
        <v>40</v>
      </c>
      <c r="D45" s="58"/>
      <c r="E45" s="58"/>
    </row>
    <row r="46" spans="1:5" ht="15" customHeight="1" thickBot="1" x14ac:dyDescent="0.3">
      <c r="A46" s="96" t="s">
        <v>56</v>
      </c>
      <c r="B46" s="23"/>
      <c r="C46" s="23" t="s">
        <v>41</v>
      </c>
      <c r="D46" s="257"/>
      <c r="E46" s="257"/>
    </row>
    <row r="47" spans="1:5" ht="14.25" customHeight="1" thickBot="1" x14ac:dyDescent="0.3">
      <c r="A47" s="123" t="s">
        <v>57</v>
      </c>
      <c r="B47" s="321"/>
      <c r="C47" s="322" t="s">
        <v>44</v>
      </c>
      <c r="D47" s="304"/>
      <c r="E47" s="304"/>
    </row>
    <row r="48" spans="1:5" ht="13.8" thickBot="1" x14ac:dyDescent="0.3">
      <c r="A48" s="96" t="s">
        <v>58</v>
      </c>
      <c r="B48" s="120"/>
      <c r="C48" s="136" t="s">
        <v>42</v>
      </c>
      <c r="D48" s="317">
        <f>+D35+D41+D46+D47</f>
        <v>27918</v>
      </c>
      <c r="E48" s="317">
        <f>+E35+E41+E46+E47</f>
        <v>9547</v>
      </c>
    </row>
    <row r="49" spans="1:5" ht="13.8" thickBot="1" x14ac:dyDescent="0.3">
      <c r="A49" s="137"/>
      <c r="B49" s="138"/>
      <c r="C49" s="138"/>
      <c r="D49" s="318"/>
      <c r="E49" s="318"/>
    </row>
    <row r="50" spans="1:5" ht="13.8" thickBot="1" x14ac:dyDescent="0.3">
      <c r="A50" s="139" t="s">
        <v>259</v>
      </c>
      <c r="B50" s="140"/>
      <c r="C50" s="141"/>
      <c r="D50" s="67"/>
      <c r="E50" s="67"/>
    </row>
    <row r="51" spans="1:5" ht="13.8" thickBot="1" x14ac:dyDescent="0.3">
      <c r="A51" s="139" t="s">
        <v>260</v>
      </c>
      <c r="B51" s="140"/>
      <c r="C51" s="141"/>
      <c r="D51" s="67"/>
      <c r="E51" s="67"/>
    </row>
  </sheetData>
  <mergeCells count="2">
    <mergeCell ref="A2:B2"/>
    <mergeCell ref="A5:B5"/>
  </mergeCells>
  <phoneticPr fontId="27" type="noConversion"/>
  <pageMargins left="0.21" right="0.23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1" sqref="C1"/>
    </sheetView>
  </sheetViews>
  <sheetFormatPr defaultColWidth="30" defaultRowHeight="13.2" x14ac:dyDescent="0.25"/>
  <cols>
    <col min="1" max="1" width="8.77734375" customWidth="1"/>
    <col min="2" max="2" width="55" customWidth="1"/>
    <col min="3" max="3" width="26.33203125" customWidth="1"/>
  </cols>
  <sheetData>
    <row r="1" spans="1:3" ht="14.4" x14ac:dyDescent="0.3">
      <c r="A1" s="429"/>
      <c r="B1" s="429"/>
      <c r="C1" s="430" t="s">
        <v>568</v>
      </c>
    </row>
    <row r="2" spans="1:3" ht="13.8" x14ac:dyDescent="0.25">
      <c r="A2" s="431"/>
      <c r="B2" s="431"/>
      <c r="C2" s="431"/>
    </row>
    <row r="3" spans="1:3" ht="13.8" x14ac:dyDescent="0.25">
      <c r="A3" s="563" t="s">
        <v>469</v>
      </c>
      <c r="B3" s="563"/>
      <c r="C3" s="563"/>
    </row>
    <row r="4" spans="1:3" ht="13.8" thickBot="1" x14ac:dyDescent="0.3">
      <c r="A4" s="429"/>
      <c r="B4" s="429"/>
      <c r="C4" s="432"/>
    </row>
    <row r="5" spans="1:3" ht="14.4" thickBot="1" x14ac:dyDescent="0.3">
      <c r="A5" s="433" t="s">
        <v>52</v>
      </c>
      <c r="B5" s="434" t="s">
        <v>108</v>
      </c>
      <c r="C5" s="435" t="s">
        <v>434</v>
      </c>
    </row>
    <row r="6" spans="1:3" x14ac:dyDescent="0.25">
      <c r="A6" s="436" t="s">
        <v>54</v>
      </c>
      <c r="B6" s="515" t="s">
        <v>470</v>
      </c>
      <c r="C6" s="437">
        <v>50006</v>
      </c>
    </row>
    <row r="7" spans="1:3" x14ac:dyDescent="0.25">
      <c r="A7" s="438" t="s">
        <v>55</v>
      </c>
      <c r="B7" s="516" t="s">
        <v>471</v>
      </c>
      <c r="C7" s="439">
        <v>39374</v>
      </c>
    </row>
    <row r="8" spans="1:3" x14ac:dyDescent="0.25">
      <c r="A8" s="438" t="s">
        <v>56</v>
      </c>
      <c r="B8" s="516" t="s">
        <v>472</v>
      </c>
      <c r="C8" s="439">
        <f>C6-C7</f>
        <v>10632</v>
      </c>
    </row>
    <row r="9" spans="1:3" x14ac:dyDescent="0.25">
      <c r="A9" s="438" t="s">
        <v>57</v>
      </c>
      <c r="B9" s="519" t="s">
        <v>473</v>
      </c>
      <c r="C9" s="439">
        <v>7773</v>
      </c>
    </row>
    <row r="10" spans="1:3" ht="13.8" thickBot="1" x14ac:dyDescent="0.3">
      <c r="A10" s="440" t="s">
        <v>58</v>
      </c>
      <c r="B10" s="520" t="s">
        <v>474</v>
      </c>
      <c r="C10" s="441">
        <v>770</v>
      </c>
    </row>
    <row r="11" spans="1:3" x14ac:dyDescent="0.25">
      <c r="A11" s="442" t="s">
        <v>59</v>
      </c>
      <c r="B11" s="521" t="s">
        <v>475</v>
      </c>
      <c r="C11" s="443">
        <f>C9-C10</f>
        <v>7003</v>
      </c>
    </row>
    <row r="12" spans="1:3" x14ac:dyDescent="0.25">
      <c r="A12" s="436" t="s">
        <v>60</v>
      </c>
      <c r="B12" s="515" t="s">
        <v>476</v>
      </c>
      <c r="C12" s="437">
        <f>C8+C11</f>
        <v>17635</v>
      </c>
    </row>
    <row r="13" spans="1:3" x14ac:dyDescent="0.25">
      <c r="A13" s="436" t="s">
        <v>61</v>
      </c>
      <c r="B13" s="515" t="s">
        <v>477</v>
      </c>
      <c r="C13" s="437">
        <v>0</v>
      </c>
    </row>
    <row r="14" spans="1:3" x14ac:dyDescent="0.25">
      <c r="A14" s="436" t="s">
        <v>62</v>
      </c>
      <c r="B14" s="515" t="s">
        <v>478</v>
      </c>
      <c r="C14" s="437">
        <v>0</v>
      </c>
    </row>
    <row r="15" spans="1:3" x14ac:dyDescent="0.25">
      <c r="A15" s="436" t="s">
        <v>63</v>
      </c>
      <c r="B15" s="515" t="s">
        <v>479</v>
      </c>
      <c r="C15" s="437"/>
    </row>
    <row r="16" spans="1:3" x14ac:dyDescent="0.25">
      <c r="A16" s="436" t="s">
        <v>64</v>
      </c>
      <c r="B16" s="515" t="s">
        <v>480</v>
      </c>
      <c r="C16" s="437"/>
    </row>
    <row r="17" spans="1:3" x14ac:dyDescent="0.25">
      <c r="A17" s="436" t="s">
        <v>65</v>
      </c>
      <c r="B17" s="515" t="s">
        <v>480</v>
      </c>
      <c r="C17" s="437"/>
    </row>
    <row r="18" spans="1:3" x14ac:dyDescent="0.25">
      <c r="A18" s="436" t="s">
        <v>66</v>
      </c>
      <c r="B18" s="515" t="s">
        <v>481</v>
      </c>
      <c r="C18" s="437"/>
    </row>
    <row r="19" spans="1:3" x14ac:dyDescent="0.25">
      <c r="A19" s="436" t="s">
        <v>67</v>
      </c>
      <c r="B19" s="515" t="s">
        <v>482</v>
      </c>
      <c r="C19" s="437"/>
    </row>
    <row r="20" spans="1:3" x14ac:dyDescent="0.25">
      <c r="A20" s="436" t="s">
        <v>68</v>
      </c>
      <c r="B20" s="515" t="s">
        <v>483</v>
      </c>
      <c r="C20" s="437">
        <f>C12</f>
        <v>17635</v>
      </c>
    </row>
    <row r="21" spans="1:3" x14ac:dyDescent="0.25">
      <c r="A21" s="436" t="s">
        <v>69</v>
      </c>
      <c r="B21" s="515" t="s">
        <v>484</v>
      </c>
      <c r="C21" s="437">
        <v>17635</v>
      </c>
    </row>
    <row r="22" spans="1:3" x14ac:dyDescent="0.25">
      <c r="A22" s="436" t="s">
        <v>70</v>
      </c>
      <c r="B22" s="515" t="s">
        <v>485</v>
      </c>
      <c r="C22" s="437">
        <v>0</v>
      </c>
    </row>
    <row r="23" spans="1:3" x14ac:dyDescent="0.25">
      <c r="A23" s="438" t="s">
        <v>71</v>
      </c>
      <c r="B23" s="517" t="s">
        <v>486</v>
      </c>
      <c r="C23" s="439"/>
    </row>
    <row r="24" spans="1:3" ht="13.8" thickBot="1" x14ac:dyDescent="0.3">
      <c r="A24" s="444" t="s">
        <v>61</v>
      </c>
      <c r="B24" s="518" t="s">
        <v>487</v>
      </c>
      <c r="C24" s="445"/>
    </row>
  </sheetData>
  <mergeCells count="1">
    <mergeCell ref="A3:C3"/>
  </mergeCells>
  <phoneticPr fontId="2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1" sqref="D1"/>
    </sheetView>
  </sheetViews>
  <sheetFormatPr defaultRowHeight="13.2" x14ac:dyDescent="0.25"/>
  <cols>
    <col min="2" max="2" width="67.6640625" customWidth="1"/>
    <col min="3" max="4" width="21.109375" customWidth="1"/>
  </cols>
  <sheetData>
    <row r="1" spans="1:4" x14ac:dyDescent="0.25">
      <c r="D1" s="543" t="s">
        <v>569</v>
      </c>
    </row>
    <row r="2" spans="1:4" ht="16.2" x14ac:dyDescent="0.35">
      <c r="A2" s="566"/>
      <c r="B2" s="566"/>
      <c r="C2" s="566"/>
      <c r="D2" s="566"/>
    </row>
    <row r="3" spans="1:4" ht="15.6" x14ac:dyDescent="0.3">
      <c r="A3" s="567" t="s">
        <v>533</v>
      </c>
      <c r="B3" s="568"/>
      <c r="C3" s="568"/>
      <c r="D3" s="568"/>
    </row>
    <row r="4" spans="1:4" x14ac:dyDescent="0.25">
      <c r="A4" s="568" t="s">
        <v>435</v>
      </c>
      <c r="B4" s="568"/>
      <c r="C4" s="568"/>
      <c r="D4" s="568"/>
    </row>
    <row r="5" spans="1:4" x14ac:dyDescent="0.25">
      <c r="A5" s="568"/>
      <c r="B5" s="568"/>
      <c r="C5" s="568"/>
      <c r="D5" s="568"/>
    </row>
    <row r="6" spans="1:4" ht="15.6" x14ac:dyDescent="0.3">
      <c r="A6" s="568" t="s">
        <v>556</v>
      </c>
      <c r="B6" s="568"/>
      <c r="C6" s="568"/>
      <c r="D6" s="568"/>
    </row>
    <row r="7" spans="1:4" ht="16.2" thickBot="1" x14ac:dyDescent="0.3">
      <c r="A7" s="446"/>
      <c r="B7" s="447"/>
      <c r="C7" s="446"/>
      <c r="D7" s="448" t="s">
        <v>497</v>
      </c>
    </row>
    <row r="8" spans="1:4" ht="24" thickTop="1" thickBot="1" x14ac:dyDescent="0.3">
      <c r="A8" s="569" t="s">
        <v>436</v>
      </c>
      <c r="B8" s="570"/>
      <c r="C8" s="449" t="s">
        <v>437</v>
      </c>
      <c r="D8" s="449" t="s">
        <v>438</v>
      </c>
    </row>
    <row r="9" spans="1:4" ht="13.8" thickBot="1" x14ac:dyDescent="0.3">
      <c r="A9" s="450" t="s">
        <v>54</v>
      </c>
      <c r="B9" s="451" t="s">
        <v>447</v>
      </c>
      <c r="C9" s="452">
        <f>SUM(C10:C13)</f>
        <v>140231</v>
      </c>
      <c r="D9" s="452">
        <f>SUM(D10:D13)</f>
        <v>147115</v>
      </c>
    </row>
    <row r="10" spans="1:4" x14ac:dyDescent="0.25">
      <c r="A10" s="453" t="s">
        <v>55</v>
      </c>
      <c r="B10" s="454" t="s">
        <v>439</v>
      </c>
      <c r="C10" s="455">
        <v>0</v>
      </c>
      <c r="D10" s="456"/>
    </row>
    <row r="11" spans="1:4" x14ac:dyDescent="0.25">
      <c r="A11" s="457" t="s">
        <v>56</v>
      </c>
      <c r="B11" s="458" t="s">
        <v>440</v>
      </c>
      <c r="C11" s="459">
        <v>138673</v>
      </c>
      <c r="D11" s="460">
        <v>134954</v>
      </c>
    </row>
    <row r="12" spans="1:4" x14ac:dyDescent="0.25">
      <c r="A12" s="457" t="s">
        <v>57</v>
      </c>
      <c r="B12" s="458" t="s">
        <v>441</v>
      </c>
      <c r="C12" s="461">
        <v>1558</v>
      </c>
      <c r="D12" s="462">
        <v>1530</v>
      </c>
    </row>
    <row r="13" spans="1:4" ht="13.8" thickBot="1" x14ac:dyDescent="0.3">
      <c r="A13" s="457" t="s">
        <v>58</v>
      </c>
      <c r="B13" s="458" t="s">
        <v>442</v>
      </c>
      <c r="C13" s="463">
        <v>0</v>
      </c>
      <c r="D13" s="464">
        <v>10631</v>
      </c>
    </row>
    <row r="14" spans="1:4" ht="13.8" thickBot="1" x14ac:dyDescent="0.3">
      <c r="A14" s="450" t="s">
        <v>59</v>
      </c>
      <c r="B14" s="451" t="s">
        <v>448</v>
      </c>
      <c r="C14" s="465">
        <f>SUM(C15:C16)</f>
        <v>0</v>
      </c>
      <c r="D14" s="465"/>
    </row>
    <row r="15" spans="1:4" x14ac:dyDescent="0.25">
      <c r="A15" s="457" t="s">
        <v>60</v>
      </c>
      <c r="B15" s="458" t="s">
        <v>443</v>
      </c>
      <c r="C15" s="466">
        <v>0</v>
      </c>
      <c r="D15" s="467">
        <v>0</v>
      </c>
    </row>
    <row r="16" spans="1:4" x14ac:dyDescent="0.25">
      <c r="A16" s="457" t="s">
        <v>61</v>
      </c>
      <c r="B16" s="458" t="s">
        <v>449</v>
      </c>
      <c r="C16" s="461"/>
      <c r="D16" s="462"/>
    </row>
    <row r="17" spans="1:4" x14ac:dyDescent="0.25">
      <c r="A17" s="468" t="s">
        <v>62</v>
      </c>
      <c r="B17" s="480" t="s">
        <v>450</v>
      </c>
      <c r="C17" s="461">
        <v>8336</v>
      </c>
      <c r="D17" s="462">
        <v>18861</v>
      </c>
    </row>
    <row r="18" spans="1:4" x14ac:dyDescent="0.25">
      <c r="A18" s="468" t="s">
        <v>63</v>
      </c>
      <c r="B18" s="480" t="s">
        <v>451</v>
      </c>
      <c r="C18" s="474">
        <v>1378</v>
      </c>
      <c r="D18" s="481">
        <v>1457</v>
      </c>
    </row>
    <row r="19" spans="1:4" ht="13.8" thickBot="1" x14ac:dyDescent="0.3">
      <c r="A19" s="457" t="s">
        <v>64</v>
      </c>
      <c r="B19" s="480" t="s">
        <v>452</v>
      </c>
      <c r="C19" s="463">
        <v>17</v>
      </c>
      <c r="D19" s="464">
        <v>710</v>
      </c>
    </row>
    <row r="20" spans="1:4" ht="13.8" thickBot="1" x14ac:dyDescent="0.3">
      <c r="A20" s="482" t="s">
        <v>65</v>
      </c>
      <c r="B20" s="483" t="s">
        <v>453</v>
      </c>
      <c r="C20" s="484">
        <v>13</v>
      </c>
      <c r="D20" s="485"/>
    </row>
    <row r="21" spans="1:4" ht="13.8" thickBot="1" x14ac:dyDescent="0.3">
      <c r="A21" s="450" t="s">
        <v>66</v>
      </c>
      <c r="B21" s="469" t="s">
        <v>444</v>
      </c>
      <c r="C21" s="465">
        <f>C9+C14+C17+C18+C20+C19</f>
        <v>149975</v>
      </c>
      <c r="D21" s="465">
        <f>D9+D14+D17+D18+D20+D19</f>
        <v>168143</v>
      </c>
    </row>
    <row r="22" spans="1:4" ht="23.4" thickBot="1" x14ac:dyDescent="0.3">
      <c r="A22" s="564" t="s">
        <v>445</v>
      </c>
      <c r="B22" s="565"/>
      <c r="C22" s="470" t="s">
        <v>437</v>
      </c>
      <c r="D22" s="471" t="s">
        <v>438</v>
      </c>
    </row>
    <row r="23" spans="1:4" ht="13.8" thickBot="1" x14ac:dyDescent="0.3">
      <c r="A23" s="472" t="s">
        <v>67</v>
      </c>
      <c r="B23" s="473" t="s">
        <v>454</v>
      </c>
      <c r="C23" s="465">
        <v>145300</v>
      </c>
      <c r="D23" s="465">
        <v>166619</v>
      </c>
    </row>
    <row r="24" spans="1:4" ht="13.8" thickBot="1" x14ac:dyDescent="0.3">
      <c r="A24" s="472"/>
      <c r="B24" s="451" t="s">
        <v>456</v>
      </c>
      <c r="C24" s="465"/>
      <c r="D24" s="465"/>
    </row>
    <row r="25" spans="1:4" ht="13.8" thickBot="1" x14ac:dyDescent="0.3">
      <c r="A25" s="472" t="s">
        <v>68</v>
      </c>
      <c r="B25" s="451" t="s">
        <v>455</v>
      </c>
      <c r="C25" s="465">
        <v>3673</v>
      </c>
      <c r="D25" s="465">
        <v>757</v>
      </c>
    </row>
    <row r="26" spans="1:4" x14ac:dyDescent="0.25">
      <c r="A26" s="486" t="s">
        <v>71</v>
      </c>
      <c r="B26" s="491" t="s">
        <v>457</v>
      </c>
      <c r="C26" s="474"/>
      <c r="D26" s="475"/>
    </row>
    <row r="27" spans="1:4" x14ac:dyDescent="0.25">
      <c r="A27" s="490" t="s">
        <v>72</v>
      </c>
      <c r="B27" s="492" t="s">
        <v>458</v>
      </c>
      <c r="C27" s="462"/>
      <c r="D27" s="476"/>
    </row>
    <row r="28" spans="1:4" x14ac:dyDescent="0.25">
      <c r="A28" s="490" t="s">
        <v>73</v>
      </c>
      <c r="B28" s="492" t="s">
        <v>459</v>
      </c>
      <c r="C28" s="462">
        <v>1002</v>
      </c>
      <c r="D28" s="476">
        <v>767</v>
      </c>
    </row>
    <row r="29" spans="1:4" ht="13.8" thickBot="1" x14ac:dyDescent="0.3">
      <c r="A29" s="487" t="s">
        <v>74</v>
      </c>
      <c r="B29" s="488" t="s">
        <v>446</v>
      </c>
      <c r="C29" s="489">
        <f>C23+C25+C27+C28+C24</f>
        <v>149975</v>
      </c>
      <c r="D29" s="489">
        <f>D23+D25+D27+D28</f>
        <v>168143</v>
      </c>
    </row>
    <row r="30" spans="1:4" ht="13.8" thickTop="1" x14ac:dyDescent="0.25">
      <c r="A30" s="477"/>
      <c r="B30" s="478"/>
      <c r="C30" s="479"/>
      <c r="D30" s="479"/>
    </row>
  </sheetData>
  <mergeCells count="6">
    <mergeCell ref="A22:B22"/>
    <mergeCell ref="A2:D2"/>
    <mergeCell ref="A3:D3"/>
    <mergeCell ref="A4:D5"/>
    <mergeCell ref="A6:D6"/>
    <mergeCell ref="A8:B8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topLeftCell="A16" zoomScaleNormal="100" workbookViewId="0">
      <selection activeCell="C1" sqref="C1"/>
    </sheetView>
  </sheetViews>
  <sheetFormatPr defaultColWidth="9.33203125" defaultRowHeight="13.8" x14ac:dyDescent="0.25"/>
  <cols>
    <col min="1" max="1" width="9.44140625" style="493" customWidth="1"/>
    <col min="2" max="2" width="74.6640625" style="493" customWidth="1"/>
    <col min="3" max="3" width="19.44140625" style="493" customWidth="1"/>
    <col min="4" max="16384" width="9.33203125" style="493"/>
  </cols>
  <sheetData>
    <row r="1" spans="1:4" ht="14.4" x14ac:dyDescent="0.25">
      <c r="C1" s="494" t="s">
        <v>535</v>
      </c>
    </row>
    <row r="2" spans="1:4" ht="47.25" customHeight="1" x14ac:dyDescent="0.25">
      <c r="A2" s="571" t="s">
        <v>460</v>
      </c>
      <c r="B2" s="571"/>
      <c r="C2" s="571"/>
    </row>
    <row r="3" spans="1:4" ht="15.9" customHeight="1" thickBot="1" x14ac:dyDescent="0.3">
      <c r="A3" s="495"/>
      <c r="B3" s="495"/>
      <c r="C3" s="496" t="s">
        <v>461</v>
      </c>
      <c r="D3" s="497"/>
    </row>
    <row r="4" spans="1:4" ht="44.25" customHeight="1" thickBot="1" x14ac:dyDescent="0.3">
      <c r="A4" s="498" t="s">
        <v>52</v>
      </c>
      <c r="B4" s="499" t="s">
        <v>462</v>
      </c>
      <c r="C4" s="500" t="s">
        <v>543</v>
      </c>
    </row>
    <row r="5" spans="1:4" ht="26.25" customHeight="1" thickBot="1" x14ac:dyDescent="0.3">
      <c r="A5" s="501">
        <v>1</v>
      </c>
      <c r="B5" s="502">
        <v>2</v>
      </c>
      <c r="C5" s="503">
        <v>3</v>
      </c>
    </row>
    <row r="6" spans="1:4" ht="26.25" customHeight="1" x14ac:dyDescent="0.25">
      <c r="A6" s="504" t="s">
        <v>54</v>
      </c>
      <c r="B6" s="505" t="s">
        <v>95</v>
      </c>
      <c r="C6" s="506">
        <v>6514</v>
      </c>
    </row>
    <row r="7" spans="1:4" ht="33.75" customHeight="1" x14ac:dyDescent="0.25">
      <c r="A7" s="507" t="s">
        <v>55</v>
      </c>
      <c r="B7" s="508" t="s">
        <v>463</v>
      </c>
      <c r="C7" s="509">
        <v>0</v>
      </c>
    </row>
    <row r="8" spans="1:4" ht="26.25" customHeight="1" x14ac:dyDescent="0.25">
      <c r="A8" s="507" t="s">
        <v>56</v>
      </c>
      <c r="B8" s="510" t="s">
        <v>464</v>
      </c>
      <c r="C8" s="509">
        <v>66</v>
      </c>
    </row>
    <row r="9" spans="1:4" ht="33" customHeight="1" x14ac:dyDescent="0.25">
      <c r="A9" s="507" t="s">
        <v>57</v>
      </c>
      <c r="B9" s="510" t="s">
        <v>465</v>
      </c>
      <c r="C9" s="509">
        <v>0</v>
      </c>
    </row>
    <row r="10" spans="1:4" ht="26.25" customHeight="1" x14ac:dyDescent="0.25">
      <c r="A10" s="511" t="s">
        <v>58</v>
      </c>
      <c r="B10" s="510" t="s">
        <v>466</v>
      </c>
      <c r="C10" s="512"/>
    </row>
    <row r="11" spans="1:4" ht="26.25" customHeight="1" thickBot="1" x14ac:dyDescent="0.3">
      <c r="A11" s="507" t="s">
        <v>59</v>
      </c>
      <c r="B11" s="513" t="s">
        <v>467</v>
      </c>
      <c r="C11" s="509">
        <v>0</v>
      </c>
    </row>
    <row r="12" spans="1:4" ht="26.25" customHeight="1" thickBot="1" x14ac:dyDescent="0.3">
      <c r="A12" s="572" t="s">
        <v>468</v>
      </c>
      <c r="B12" s="573"/>
      <c r="C12" s="514">
        <f>SUM(C6:C11)</f>
        <v>6580</v>
      </c>
    </row>
    <row r="13" spans="1:4" ht="23.25" customHeight="1" x14ac:dyDescent="0.25">
      <c r="A13" s="574"/>
      <c r="B13" s="574"/>
      <c r="C13" s="574"/>
    </row>
  </sheetData>
  <mergeCells count="3">
    <mergeCell ref="A2:C2"/>
    <mergeCell ref="A12:B12"/>
    <mergeCell ref="A13:C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F9" sqref="F9"/>
    </sheetView>
  </sheetViews>
  <sheetFormatPr defaultRowHeight="13.2" x14ac:dyDescent="0.25"/>
  <cols>
    <col min="1" max="1" width="64" customWidth="1"/>
    <col min="2" max="2" width="20.77734375" style="531" customWidth="1"/>
    <col min="3" max="3" width="16.33203125" style="531" customWidth="1"/>
  </cols>
  <sheetData>
    <row r="1" spans="1:3" x14ac:dyDescent="0.25">
      <c r="C1" s="544" t="s">
        <v>570</v>
      </c>
    </row>
    <row r="3" spans="1:3" x14ac:dyDescent="0.25">
      <c r="A3" s="575" t="s">
        <v>557</v>
      </c>
      <c r="B3" s="575"/>
      <c r="C3" s="575"/>
    </row>
    <row r="4" spans="1:3" x14ac:dyDescent="0.25">
      <c r="A4" s="529"/>
      <c r="B4" s="530"/>
      <c r="C4" s="530"/>
    </row>
    <row r="5" spans="1:3" x14ac:dyDescent="0.25">
      <c r="C5" s="531" t="s">
        <v>497</v>
      </c>
    </row>
    <row r="6" spans="1:3" s="524" customFormat="1" x14ac:dyDescent="0.25">
      <c r="A6" s="525" t="s">
        <v>488</v>
      </c>
      <c r="B6" s="532" t="s">
        <v>432</v>
      </c>
      <c r="C6" s="532" t="s">
        <v>433</v>
      </c>
    </row>
    <row r="7" spans="1:3" s="523" customFormat="1" x14ac:dyDescent="0.25">
      <c r="A7" s="526" t="s">
        <v>489</v>
      </c>
      <c r="B7" s="533">
        <v>10059</v>
      </c>
      <c r="C7" s="533">
        <v>10059</v>
      </c>
    </row>
    <row r="8" spans="1:3" s="523" customFormat="1" x14ac:dyDescent="0.25">
      <c r="A8" s="526" t="s">
        <v>490</v>
      </c>
      <c r="B8" s="533"/>
      <c r="C8" s="533"/>
    </row>
    <row r="9" spans="1:3" s="523" customFormat="1" ht="26.4" x14ac:dyDescent="0.25">
      <c r="A9" s="526" t="s">
        <v>491</v>
      </c>
      <c r="B9" s="533">
        <v>9277</v>
      </c>
      <c r="C9" s="533">
        <v>9277</v>
      </c>
    </row>
    <row r="10" spans="1:3" s="523" customFormat="1" x14ac:dyDescent="0.25">
      <c r="A10" s="526" t="s">
        <v>492</v>
      </c>
      <c r="B10" s="533">
        <v>1200</v>
      </c>
      <c r="C10" s="533">
        <v>1200</v>
      </c>
    </row>
    <row r="11" spans="1:3" s="523" customFormat="1" x14ac:dyDescent="0.25">
      <c r="A11" s="526" t="s">
        <v>493</v>
      </c>
      <c r="B11" s="533"/>
      <c r="C11" s="533"/>
    </row>
    <row r="12" spans="1:3" s="523" customFormat="1" x14ac:dyDescent="0.25">
      <c r="A12" s="526" t="s">
        <v>494</v>
      </c>
      <c r="B12" s="533">
        <v>1217</v>
      </c>
      <c r="C12" s="533">
        <v>1217</v>
      </c>
    </row>
    <row r="13" spans="1:3" s="523" customFormat="1" x14ac:dyDescent="0.25">
      <c r="A13" s="526" t="s">
        <v>558</v>
      </c>
      <c r="B13" s="533">
        <v>65</v>
      </c>
      <c r="C13" s="533">
        <v>65</v>
      </c>
    </row>
    <row r="14" spans="1:3" s="523" customFormat="1" x14ac:dyDescent="0.25">
      <c r="A14" s="526" t="s">
        <v>495</v>
      </c>
      <c r="B14" s="533">
        <v>10000</v>
      </c>
      <c r="C14" s="533">
        <v>10000</v>
      </c>
    </row>
    <row r="15" spans="1:3" x14ac:dyDescent="0.25">
      <c r="A15" s="527" t="s">
        <v>496</v>
      </c>
      <c r="B15" s="534">
        <f>SUM(B7:B14)</f>
        <v>31818</v>
      </c>
      <c r="C15" s="534">
        <f>SUM(C7:C14)</f>
        <v>31818</v>
      </c>
    </row>
  </sheetData>
  <mergeCells count="1">
    <mergeCell ref="A3:C3"/>
  </mergeCells>
  <pageMargins left="0.49" right="0.39" top="0.75" bottom="0.75" header="0.35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3" sqref="A3:F3"/>
    </sheetView>
  </sheetViews>
  <sheetFormatPr defaultRowHeight="13.2" x14ac:dyDescent="0.25"/>
  <cols>
    <col min="1" max="1" width="50.44140625" customWidth="1"/>
    <col min="2" max="2" width="17.77734375" style="528" customWidth="1"/>
    <col min="3" max="3" width="20.33203125" style="531" customWidth="1"/>
    <col min="4" max="4" width="25.33203125" style="531" customWidth="1"/>
    <col min="5" max="5" width="21.6640625" style="531" customWidth="1"/>
    <col min="6" max="6" width="20.109375" style="531" customWidth="1"/>
  </cols>
  <sheetData>
    <row r="1" spans="1:6" x14ac:dyDescent="0.25">
      <c r="F1" s="544" t="s">
        <v>571</v>
      </c>
    </row>
    <row r="3" spans="1:6" s="535" customFormat="1" ht="17.399999999999999" x14ac:dyDescent="0.3">
      <c r="A3" s="576" t="s">
        <v>534</v>
      </c>
      <c r="B3" s="576"/>
      <c r="C3" s="576"/>
      <c r="D3" s="576"/>
      <c r="E3" s="576"/>
      <c r="F3" s="576"/>
    </row>
    <row r="4" spans="1:6" s="535" customFormat="1" ht="17.399999999999999" x14ac:dyDescent="0.3">
      <c r="A4" s="576" t="s">
        <v>498</v>
      </c>
      <c r="B4" s="576"/>
      <c r="C4" s="576"/>
      <c r="D4" s="576"/>
      <c r="E4" s="576"/>
      <c r="F4" s="576"/>
    </row>
    <row r="5" spans="1:6" s="535" customFormat="1" ht="17.399999999999999" x14ac:dyDescent="0.3">
      <c r="A5" s="576" t="s">
        <v>556</v>
      </c>
      <c r="B5" s="576"/>
      <c r="C5" s="576"/>
      <c r="D5" s="576"/>
      <c r="E5" s="576"/>
      <c r="F5" s="576"/>
    </row>
    <row r="6" spans="1:6" x14ac:dyDescent="0.25">
      <c r="F6" s="531" t="s">
        <v>497</v>
      </c>
    </row>
    <row r="7" spans="1:6" s="524" customFormat="1" ht="26.4" x14ac:dyDescent="0.25">
      <c r="A7" s="525" t="s">
        <v>108</v>
      </c>
      <c r="B7" s="525" t="s">
        <v>532</v>
      </c>
      <c r="C7" s="532" t="s">
        <v>529</v>
      </c>
      <c r="D7" s="532" t="s">
        <v>530</v>
      </c>
      <c r="E7" s="532" t="s">
        <v>531</v>
      </c>
      <c r="F7" s="532" t="s">
        <v>496</v>
      </c>
    </row>
    <row r="8" spans="1:6" ht="15.6" x14ac:dyDescent="0.3">
      <c r="A8" s="536" t="s">
        <v>499</v>
      </c>
      <c r="B8" s="537">
        <v>0</v>
      </c>
      <c r="C8" s="537">
        <v>0</v>
      </c>
      <c r="D8" s="537">
        <v>0</v>
      </c>
      <c r="E8" s="537">
        <v>0</v>
      </c>
      <c r="F8" s="538">
        <f t="shared" ref="F8:F10" si="0">SUM(C8:E8)</f>
        <v>0</v>
      </c>
    </row>
    <row r="9" spans="1:6" ht="15.6" x14ac:dyDescent="0.3">
      <c r="A9" s="536" t="s">
        <v>500</v>
      </c>
      <c r="B9" s="537">
        <v>0</v>
      </c>
      <c r="C9" s="537">
        <v>0</v>
      </c>
      <c r="D9" s="537">
        <v>0</v>
      </c>
      <c r="E9" s="537">
        <v>0</v>
      </c>
      <c r="F9" s="538">
        <f t="shared" si="0"/>
        <v>0</v>
      </c>
    </row>
    <row r="10" spans="1:6" ht="15.6" x14ac:dyDescent="0.3">
      <c r="A10" s="536" t="s">
        <v>501</v>
      </c>
      <c r="B10" s="537">
        <v>0</v>
      </c>
      <c r="C10" s="537">
        <v>0</v>
      </c>
      <c r="D10" s="537">
        <v>0</v>
      </c>
      <c r="E10" s="537">
        <v>0</v>
      </c>
      <c r="F10" s="538">
        <f t="shared" si="0"/>
        <v>0</v>
      </c>
    </row>
    <row r="11" spans="1:6" ht="15.6" x14ac:dyDescent="0.3">
      <c r="A11" s="536" t="s">
        <v>502</v>
      </c>
      <c r="B11" s="537">
        <v>7</v>
      </c>
      <c r="C11" s="538"/>
      <c r="D11" s="538">
        <v>0</v>
      </c>
      <c r="E11" s="538">
        <v>0</v>
      </c>
      <c r="F11" s="538">
        <f>SUM(C11:E11)</f>
        <v>0</v>
      </c>
    </row>
    <row r="12" spans="1:6" ht="15.6" x14ac:dyDescent="0.3">
      <c r="A12" s="536" t="s">
        <v>503</v>
      </c>
      <c r="B12" s="537">
        <v>0</v>
      </c>
      <c r="C12" s="538">
        <v>0</v>
      </c>
      <c r="D12" s="538">
        <v>0</v>
      </c>
      <c r="E12" s="538"/>
      <c r="F12" s="538">
        <f t="shared" ref="F12:F36" si="1">SUM(C12:E12)</f>
        <v>0</v>
      </c>
    </row>
    <row r="13" spans="1:6" ht="15.6" x14ac:dyDescent="0.3">
      <c r="A13" s="536" t="s">
        <v>504</v>
      </c>
      <c r="B13" s="537"/>
      <c r="C13" s="538"/>
      <c r="D13" s="538"/>
      <c r="E13" s="538"/>
      <c r="F13" s="538">
        <f t="shared" si="1"/>
        <v>0</v>
      </c>
    </row>
    <row r="14" spans="1:6" s="522" customFormat="1" ht="15.6" x14ac:dyDescent="0.3">
      <c r="A14" s="539" t="s">
        <v>505</v>
      </c>
      <c r="B14" s="540">
        <f>SUM(B8:B13)</f>
        <v>7</v>
      </c>
      <c r="C14" s="541">
        <f t="shared" ref="C14:E14" si="2">SUM(C8:C13)</f>
        <v>0</v>
      </c>
      <c r="D14" s="541">
        <f t="shared" si="2"/>
        <v>0</v>
      </c>
      <c r="E14" s="541">
        <f t="shared" si="2"/>
        <v>0</v>
      </c>
      <c r="F14" s="534">
        <f t="shared" si="1"/>
        <v>0</v>
      </c>
    </row>
    <row r="15" spans="1:6" ht="15.6" x14ac:dyDescent="0.3">
      <c r="A15" s="536" t="s">
        <v>506</v>
      </c>
      <c r="B15" s="537">
        <v>224</v>
      </c>
      <c r="C15" s="538">
        <v>37626</v>
      </c>
      <c r="D15" s="538">
        <v>39135</v>
      </c>
      <c r="E15" s="538">
        <v>55864</v>
      </c>
      <c r="F15" s="538">
        <f t="shared" si="1"/>
        <v>132625</v>
      </c>
    </row>
    <row r="16" spans="1:6" ht="15.6" x14ac:dyDescent="0.3">
      <c r="A16" s="536" t="s">
        <v>507</v>
      </c>
      <c r="B16" s="537">
        <v>61</v>
      </c>
      <c r="C16" s="538"/>
      <c r="D16" s="538"/>
      <c r="E16" s="538">
        <v>1401</v>
      </c>
      <c r="F16" s="538">
        <f t="shared" si="1"/>
        <v>1401</v>
      </c>
    </row>
    <row r="17" spans="1:6" ht="15.6" x14ac:dyDescent="0.3">
      <c r="A17" s="536" t="s">
        <v>508</v>
      </c>
      <c r="B17" s="537">
        <v>3</v>
      </c>
      <c r="C17" s="538"/>
      <c r="D17" s="538"/>
      <c r="E17" s="538">
        <v>103</v>
      </c>
      <c r="F17" s="538">
        <f t="shared" si="1"/>
        <v>103</v>
      </c>
    </row>
    <row r="18" spans="1:6" ht="15.6" x14ac:dyDescent="0.3">
      <c r="A18" s="536" t="s">
        <v>509</v>
      </c>
      <c r="B18" s="537"/>
      <c r="C18" s="538"/>
      <c r="D18" s="538"/>
      <c r="E18" s="538"/>
      <c r="F18" s="538">
        <f t="shared" si="1"/>
        <v>0</v>
      </c>
    </row>
    <row r="19" spans="1:6" ht="15.6" x14ac:dyDescent="0.3">
      <c r="A19" s="536" t="s">
        <v>510</v>
      </c>
      <c r="B19" s="537">
        <v>1</v>
      </c>
      <c r="C19" s="538"/>
      <c r="D19" s="538"/>
      <c r="E19" s="538">
        <v>825</v>
      </c>
      <c r="F19" s="538">
        <f t="shared" si="1"/>
        <v>825</v>
      </c>
    </row>
    <row r="20" spans="1:6" ht="15.6" x14ac:dyDescent="0.3">
      <c r="A20" s="536" t="s">
        <v>511</v>
      </c>
      <c r="B20" s="537"/>
      <c r="C20" s="538"/>
      <c r="D20" s="538"/>
      <c r="E20" s="538"/>
      <c r="F20" s="538">
        <f t="shared" si="1"/>
        <v>0</v>
      </c>
    </row>
    <row r="21" spans="1:6" ht="15.6" x14ac:dyDescent="0.3">
      <c r="A21" s="536" t="s">
        <v>512</v>
      </c>
      <c r="B21" s="537"/>
      <c r="C21" s="538"/>
      <c r="D21" s="538"/>
      <c r="E21" s="538"/>
      <c r="F21" s="538">
        <f t="shared" si="1"/>
        <v>0</v>
      </c>
    </row>
    <row r="22" spans="1:6" ht="15.6" x14ac:dyDescent="0.3">
      <c r="A22" s="536" t="s">
        <v>513</v>
      </c>
      <c r="B22" s="537"/>
      <c r="C22" s="538"/>
      <c r="D22" s="538"/>
      <c r="E22" s="538"/>
      <c r="F22" s="538">
        <f t="shared" si="1"/>
        <v>0</v>
      </c>
    </row>
    <row r="23" spans="1:6" s="522" customFormat="1" ht="15.6" x14ac:dyDescent="0.3">
      <c r="A23" s="539" t="s">
        <v>514</v>
      </c>
      <c r="B23" s="540">
        <f>SUM(B15:B22)</f>
        <v>289</v>
      </c>
      <c r="C23" s="541">
        <f t="shared" ref="C23:E23" si="3">SUM(C15:C22)</f>
        <v>37626</v>
      </c>
      <c r="D23" s="541">
        <f t="shared" si="3"/>
        <v>39135</v>
      </c>
      <c r="E23" s="541">
        <f t="shared" si="3"/>
        <v>58193</v>
      </c>
      <c r="F23" s="534">
        <f t="shared" si="1"/>
        <v>134954</v>
      </c>
    </row>
    <row r="24" spans="1:6" ht="15.6" x14ac:dyDescent="0.3">
      <c r="A24" s="536" t="s">
        <v>515</v>
      </c>
      <c r="B24" s="537">
        <v>1</v>
      </c>
      <c r="C24" s="538">
        <v>1530</v>
      </c>
      <c r="D24" s="538"/>
      <c r="E24" s="538"/>
      <c r="F24" s="538">
        <f t="shared" si="1"/>
        <v>1530</v>
      </c>
    </row>
    <row r="25" spans="1:6" ht="15.6" x14ac:dyDescent="0.3">
      <c r="A25" s="536" t="s">
        <v>516</v>
      </c>
      <c r="B25" s="537"/>
      <c r="C25" s="538"/>
      <c r="D25" s="538"/>
      <c r="E25" s="538"/>
      <c r="F25" s="538">
        <f t="shared" si="1"/>
        <v>0</v>
      </c>
    </row>
    <row r="26" spans="1:6" ht="15.6" x14ac:dyDescent="0.3">
      <c r="A26" s="536" t="s">
        <v>517</v>
      </c>
      <c r="B26" s="537"/>
      <c r="C26" s="538"/>
      <c r="D26" s="538"/>
      <c r="E26" s="538"/>
      <c r="F26" s="538">
        <f t="shared" si="1"/>
        <v>0</v>
      </c>
    </row>
    <row r="27" spans="1:6" ht="15.6" x14ac:dyDescent="0.3">
      <c r="A27" s="536" t="s">
        <v>518</v>
      </c>
      <c r="B27" s="537"/>
      <c r="C27" s="538"/>
      <c r="D27" s="538"/>
      <c r="E27" s="538"/>
      <c r="F27" s="538">
        <f t="shared" si="1"/>
        <v>0</v>
      </c>
    </row>
    <row r="28" spans="1:6" ht="15.6" x14ac:dyDescent="0.3">
      <c r="A28" s="536" t="s">
        <v>519</v>
      </c>
      <c r="B28" s="537"/>
      <c r="C28" s="538"/>
      <c r="D28" s="538"/>
      <c r="E28" s="538"/>
      <c r="F28" s="538">
        <f t="shared" si="1"/>
        <v>0</v>
      </c>
    </row>
    <row r="29" spans="1:6" ht="15.6" x14ac:dyDescent="0.3">
      <c r="A29" s="536" t="s">
        <v>520</v>
      </c>
      <c r="B29" s="537"/>
      <c r="C29" s="538"/>
      <c r="D29" s="538"/>
      <c r="E29" s="538"/>
      <c r="F29" s="538">
        <f t="shared" si="1"/>
        <v>0</v>
      </c>
    </row>
    <row r="30" spans="1:6" s="522" customFormat="1" ht="15.6" x14ac:dyDescent="0.3">
      <c r="A30" s="539" t="s">
        <v>521</v>
      </c>
      <c r="B30" s="540">
        <f>SUM(B24:B29)</f>
        <v>1</v>
      </c>
      <c r="C30" s="542">
        <f t="shared" ref="C30:E30" si="4">SUM(C24:C29)</f>
        <v>1530</v>
      </c>
      <c r="D30" s="542">
        <f t="shared" si="4"/>
        <v>0</v>
      </c>
      <c r="E30" s="542">
        <f t="shared" si="4"/>
        <v>0</v>
      </c>
      <c r="F30" s="534">
        <f t="shared" si="1"/>
        <v>1530</v>
      </c>
    </row>
    <row r="31" spans="1:6" ht="15.6" x14ac:dyDescent="0.3">
      <c r="A31" s="536" t="s">
        <v>522</v>
      </c>
      <c r="B31" s="537"/>
      <c r="C31" s="538"/>
      <c r="D31" s="538"/>
      <c r="E31" s="538"/>
      <c r="F31" s="538">
        <f t="shared" si="1"/>
        <v>0</v>
      </c>
    </row>
    <row r="32" spans="1:6" ht="15.6" x14ac:dyDescent="0.3">
      <c r="A32" s="536" t="s">
        <v>523</v>
      </c>
      <c r="B32" s="537"/>
      <c r="C32" s="538"/>
      <c r="D32" s="538"/>
      <c r="E32" s="538"/>
      <c r="F32" s="538">
        <f t="shared" si="1"/>
        <v>0</v>
      </c>
    </row>
    <row r="33" spans="1:6" ht="15.6" x14ac:dyDescent="0.3">
      <c r="A33" s="536" t="s">
        <v>524</v>
      </c>
      <c r="B33" s="537">
        <v>1</v>
      </c>
      <c r="C33" s="538">
        <v>10631</v>
      </c>
      <c r="D33" s="538"/>
      <c r="E33" s="538"/>
      <c r="F33" s="538">
        <f t="shared" si="1"/>
        <v>10631</v>
      </c>
    </row>
    <row r="34" spans="1:6" ht="15.6" x14ac:dyDescent="0.3">
      <c r="A34" s="536" t="s">
        <v>525</v>
      </c>
      <c r="B34" s="537"/>
      <c r="C34" s="538"/>
      <c r="D34" s="538"/>
      <c r="E34" s="538"/>
      <c r="F34" s="538">
        <f t="shared" si="1"/>
        <v>0</v>
      </c>
    </row>
    <row r="35" spans="1:6" ht="15.6" x14ac:dyDescent="0.3">
      <c r="A35" s="536" t="s">
        <v>526</v>
      </c>
      <c r="B35" s="537">
        <v>0</v>
      </c>
      <c r="C35" s="538"/>
      <c r="D35" s="538">
        <v>0</v>
      </c>
      <c r="E35" s="538">
        <v>0</v>
      </c>
      <c r="F35" s="538">
        <f t="shared" si="1"/>
        <v>0</v>
      </c>
    </row>
    <row r="36" spans="1:6" s="522" customFormat="1" ht="15.6" x14ac:dyDescent="0.3">
      <c r="A36" s="539" t="s">
        <v>527</v>
      </c>
      <c r="B36" s="540">
        <f>SUM(B31:B35)</f>
        <v>1</v>
      </c>
      <c r="C36" s="542">
        <f t="shared" ref="C36:E36" si="5">SUM(C31:C35)</f>
        <v>10631</v>
      </c>
      <c r="D36" s="542">
        <f t="shared" si="5"/>
        <v>0</v>
      </c>
      <c r="E36" s="542">
        <f t="shared" si="5"/>
        <v>0</v>
      </c>
      <c r="F36" s="534">
        <f t="shared" si="1"/>
        <v>10631</v>
      </c>
    </row>
    <row r="37" spans="1:6" s="522" customFormat="1" ht="15.6" x14ac:dyDescent="0.3">
      <c r="A37" s="539" t="s">
        <v>528</v>
      </c>
      <c r="B37" s="540">
        <f>B14+B23+B30+B36</f>
        <v>298</v>
      </c>
      <c r="C37" s="542">
        <f t="shared" ref="C37:F37" si="6">C14+C23+C30+C36</f>
        <v>49787</v>
      </c>
      <c r="D37" s="542">
        <f t="shared" si="6"/>
        <v>39135</v>
      </c>
      <c r="E37" s="542">
        <f t="shared" si="6"/>
        <v>58193</v>
      </c>
      <c r="F37" s="542">
        <f t="shared" si="6"/>
        <v>147115</v>
      </c>
    </row>
  </sheetData>
  <mergeCells count="3">
    <mergeCell ref="A3:F3"/>
    <mergeCell ref="A4:F4"/>
    <mergeCell ref="A5:F5"/>
  </mergeCells>
  <pageMargins left="0.15748031496062992" right="0.19685039370078741" top="0.51181102362204722" bottom="0" header="0.23622047244094491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42"/>
  <sheetViews>
    <sheetView view="pageLayout" zoomScaleNormal="120" zoomScaleSheetLayoutView="100" workbookViewId="0">
      <selection activeCell="F3" sqref="F3"/>
    </sheetView>
  </sheetViews>
  <sheetFormatPr defaultColWidth="9.33203125" defaultRowHeight="15.6" x14ac:dyDescent="0.3"/>
  <cols>
    <col min="1" max="1" width="9.44140625" style="354" customWidth="1"/>
    <col min="2" max="2" width="56.44140625" style="354" customWidth="1"/>
    <col min="3" max="3" width="18.6640625" style="425" customWidth="1"/>
    <col min="4" max="4" width="16.6640625" style="355" customWidth="1"/>
    <col min="5" max="5" width="16.44140625" style="355" customWidth="1"/>
    <col min="6" max="16384" width="9.33203125" style="35"/>
  </cols>
  <sheetData>
    <row r="1" spans="1:5" ht="15.9" customHeight="1" x14ac:dyDescent="0.3">
      <c r="A1" s="548" t="s">
        <v>51</v>
      </c>
      <c r="B1" s="548"/>
      <c r="C1" s="548"/>
      <c r="D1" s="548"/>
      <c r="E1" s="35"/>
    </row>
    <row r="2" spans="1:5" ht="15.9" customHeight="1" thickBot="1" x14ac:dyDescent="0.35">
      <c r="A2" s="550" t="s">
        <v>168</v>
      </c>
      <c r="B2" s="550"/>
      <c r="C2" s="380"/>
      <c r="D2" s="210"/>
      <c r="E2" s="210" t="s">
        <v>326</v>
      </c>
    </row>
    <row r="3" spans="1:5" ht="38.1" customHeight="1" thickBot="1" x14ac:dyDescent="0.35">
      <c r="A3" s="27" t="s">
        <v>114</v>
      </c>
      <c r="B3" s="28" t="s">
        <v>53</v>
      </c>
      <c r="C3" s="381" t="s">
        <v>536</v>
      </c>
      <c r="D3" s="36" t="s">
        <v>541</v>
      </c>
      <c r="E3" s="36" t="s">
        <v>542</v>
      </c>
    </row>
    <row r="4" spans="1:5" s="37" customFormat="1" ht="12" customHeight="1" thickBot="1" x14ac:dyDescent="0.25">
      <c r="A4" s="32">
        <v>1</v>
      </c>
      <c r="B4" s="33">
        <v>2</v>
      </c>
      <c r="C4" s="382">
        <v>3</v>
      </c>
      <c r="D4" s="34">
        <v>4</v>
      </c>
      <c r="E4" s="34">
        <v>5</v>
      </c>
    </row>
    <row r="5" spans="1:5" s="1" customFormat="1" ht="12" customHeight="1" thickBot="1" x14ac:dyDescent="0.3">
      <c r="A5" s="24" t="s">
        <v>54</v>
      </c>
      <c r="B5" s="23" t="s">
        <v>182</v>
      </c>
      <c r="C5" s="383">
        <f>+C6+C11+C20</f>
        <v>9652</v>
      </c>
      <c r="D5" s="376">
        <f>+D6+D11+D20</f>
        <v>11627</v>
      </c>
      <c r="E5" s="188">
        <f>+E6+E11+E20</f>
        <v>11614</v>
      </c>
    </row>
    <row r="6" spans="1:5" s="1" customFormat="1" ht="12" customHeight="1" thickBot="1" x14ac:dyDescent="0.3">
      <c r="A6" s="22" t="s">
        <v>55</v>
      </c>
      <c r="B6" s="167" t="s">
        <v>396</v>
      </c>
      <c r="C6" s="384">
        <f>+C7+C8+C9+C10</f>
        <v>4879</v>
      </c>
      <c r="D6" s="149">
        <f>+D7+D8+D9+D10</f>
        <v>5360</v>
      </c>
      <c r="E6" s="149">
        <f>+E7+E8+E9+E10</f>
        <v>7130</v>
      </c>
    </row>
    <row r="7" spans="1:5" s="1" customFormat="1" ht="12" customHeight="1" x14ac:dyDescent="0.25">
      <c r="A7" s="15" t="s">
        <v>143</v>
      </c>
      <c r="B7" s="336" t="s">
        <v>95</v>
      </c>
      <c r="C7" s="385">
        <v>4816</v>
      </c>
      <c r="D7" s="150">
        <v>5300</v>
      </c>
      <c r="E7" s="150">
        <v>6915</v>
      </c>
    </row>
    <row r="8" spans="1:5" s="1" customFormat="1" ht="12" customHeight="1" x14ac:dyDescent="0.25">
      <c r="A8" s="15" t="s">
        <v>144</v>
      </c>
      <c r="B8" s="180" t="s">
        <v>115</v>
      </c>
      <c r="C8" s="385"/>
      <c r="D8" s="150"/>
      <c r="E8" s="150"/>
    </row>
    <row r="9" spans="1:5" s="1" customFormat="1" ht="12" customHeight="1" x14ac:dyDescent="0.25">
      <c r="A9" s="15" t="s">
        <v>145</v>
      </c>
      <c r="B9" s="180" t="s">
        <v>183</v>
      </c>
      <c r="C9" s="385">
        <v>63</v>
      </c>
      <c r="D9" s="150"/>
      <c r="E9" s="150"/>
    </row>
    <row r="10" spans="1:5" s="1" customFormat="1" ht="12" customHeight="1" thickBot="1" x14ac:dyDescent="0.3">
      <c r="A10" s="15" t="s">
        <v>146</v>
      </c>
      <c r="B10" s="337" t="s">
        <v>184</v>
      </c>
      <c r="C10" s="386">
        <v>0</v>
      </c>
      <c r="D10" s="150">
        <v>60</v>
      </c>
      <c r="E10" s="150">
        <v>215</v>
      </c>
    </row>
    <row r="11" spans="1:5" s="1" customFormat="1" ht="12" customHeight="1" thickBot="1" x14ac:dyDescent="0.3">
      <c r="A11" s="22" t="s">
        <v>56</v>
      </c>
      <c r="B11" s="23" t="s">
        <v>185</v>
      </c>
      <c r="C11" s="384">
        <f>+C12+C13+C14+C15+C16+C17+C18+C19</f>
        <v>3305</v>
      </c>
      <c r="D11" s="149">
        <f>+D12+D13+D14+D15+D16+D17+D18+D19</f>
        <v>4767</v>
      </c>
      <c r="E11" s="189">
        <f>+E12+E13+E14+E15+E16+E17+E18+E19</f>
        <v>2790</v>
      </c>
    </row>
    <row r="12" spans="1:5" s="1" customFormat="1" ht="12" customHeight="1" x14ac:dyDescent="0.25">
      <c r="A12" s="19" t="s">
        <v>117</v>
      </c>
      <c r="B12" s="11" t="s">
        <v>190</v>
      </c>
      <c r="C12" s="387">
        <v>0</v>
      </c>
      <c r="D12" s="377"/>
      <c r="E12" s="190"/>
    </row>
    <row r="13" spans="1:5" s="1" customFormat="1" ht="12" customHeight="1" x14ac:dyDescent="0.25">
      <c r="A13" s="15" t="s">
        <v>118</v>
      </c>
      <c r="B13" s="8" t="s">
        <v>191</v>
      </c>
      <c r="C13" s="388">
        <v>568</v>
      </c>
      <c r="D13" s="150">
        <v>400</v>
      </c>
      <c r="E13" s="191">
        <v>373</v>
      </c>
    </row>
    <row r="14" spans="1:5" s="1" customFormat="1" ht="12" customHeight="1" x14ac:dyDescent="0.25">
      <c r="A14" s="15" t="s">
        <v>119</v>
      </c>
      <c r="B14" s="8" t="s">
        <v>192</v>
      </c>
      <c r="C14" s="388">
        <v>0</v>
      </c>
      <c r="D14" s="150"/>
      <c r="E14" s="191"/>
    </row>
    <row r="15" spans="1:5" s="1" customFormat="1" ht="12" customHeight="1" x14ac:dyDescent="0.25">
      <c r="A15" s="15" t="s">
        <v>120</v>
      </c>
      <c r="B15" s="8" t="s">
        <v>193</v>
      </c>
      <c r="C15" s="388">
        <v>1920</v>
      </c>
      <c r="D15" s="150">
        <v>1488</v>
      </c>
      <c r="E15" s="191">
        <v>1565</v>
      </c>
    </row>
    <row r="16" spans="1:5" s="1" customFormat="1" ht="12" customHeight="1" x14ac:dyDescent="0.25">
      <c r="A16" s="14" t="s">
        <v>186</v>
      </c>
      <c r="B16" s="7" t="s">
        <v>194</v>
      </c>
      <c r="C16" s="389"/>
      <c r="D16" s="151"/>
      <c r="E16" s="192"/>
    </row>
    <row r="17" spans="1:5" s="1" customFormat="1" ht="12" customHeight="1" x14ac:dyDescent="0.25">
      <c r="A17" s="15" t="s">
        <v>187</v>
      </c>
      <c r="B17" s="8" t="s">
        <v>270</v>
      </c>
      <c r="C17" s="388">
        <v>702</v>
      </c>
      <c r="D17" s="150">
        <v>1549</v>
      </c>
      <c r="E17" s="191">
        <v>542</v>
      </c>
    </row>
    <row r="18" spans="1:5" s="1" customFormat="1" ht="12" customHeight="1" x14ac:dyDescent="0.25">
      <c r="A18" s="15" t="s">
        <v>188</v>
      </c>
      <c r="B18" s="8" t="s">
        <v>196</v>
      </c>
      <c r="C18" s="388">
        <v>2</v>
      </c>
      <c r="D18" s="150"/>
      <c r="E18" s="191">
        <v>3</v>
      </c>
    </row>
    <row r="19" spans="1:5" s="1" customFormat="1" ht="12" customHeight="1" thickBot="1" x14ac:dyDescent="0.3">
      <c r="A19" s="16" t="s">
        <v>189</v>
      </c>
      <c r="B19" s="9" t="s">
        <v>197</v>
      </c>
      <c r="C19" s="390">
        <v>113</v>
      </c>
      <c r="D19" s="378">
        <v>1330</v>
      </c>
      <c r="E19" s="193">
        <v>307</v>
      </c>
    </row>
    <row r="20" spans="1:5" s="1" customFormat="1" ht="12" customHeight="1" thickBot="1" x14ac:dyDescent="0.3">
      <c r="A20" s="22" t="s">
        <v>198</v>
      </c>
      <c r="B20" s="23" t="s">
        <v>271</v>
      </c>
      <c r="C20" s="391">
        <v>1468</v>
      </c>
      <c r="D20" s="379">
        <v>1500</v>
      </c>
      <c r="E20" s="194">
        <v>1694</v>
      </c>
    </row>
    <row r="21" spans="1:5" s="1" customFormat="1" ht="12" customHeight="1" thickBot="1" x14ac:dyDescent="0.3">
      <c r="A21" s="22" t="s">
        <v>58</v>
      </c>
      <c r="B21" s="23" t="s">
        <v>200</v>
      </c>
      <c r="C21" s="149">
        <f>+C22+C23+C24+C25+C26+C27+C28+C29</f>
        <v>19243</v>
      </c>
      <c r="D21" s="149">
        <f>+D22+D23+D24+D25+D26+D27+D28+D29</f>
        <v>19262</v>
      </c>
      <c r="E21" s="189">
        <f>+E22+E23+E24+E25+E26+E27+E28+E29</f>
        <v>31818</v>
      </c>
    </row>
    <row r="22" spans="1:5" s="1" customFormat="1" ht="12" customHeight="1" x14ac:dyDescent="0.25">
      <c r="A22" s="17" t="s">
        <v>121</v>
      </c>
      <c r="B22" s="10" t="s">
        <v>206</v>
      </c>
      <c r="C22" s="392">
        <v>17814</v>
      </c>
      <c r="D22" s="152">
        <v>19262</v>
      </c>
      <c r="E22" s="195">
        <v>20601</v>
      </c>
    </row>
    <row r="23" spans="1:5" s="1" customFormat="1" ht="12" customHeight="1" x14ac:dyDescent="0.25">
      <c r="A23" s="15" t="s">
        <v>122</v>
      </c>
      <c r="B23" s="8" t="s">
        <v>207</v>
      </c>
      <c r="C23" s="388">
        <v>0</v>
      </c>
      <c r="D23" s="150"/>
      <c r="E23" s="191"/>
    </row>
    <row r="24" spans="1:5" s="1" customFormat="1" ht="12" customHeight="1" x14ac:dyDescent="0.25">
      <c r="A24" s="15" t="s">
        <v>123</v>
      </c>
      <c r="B24" s="8" t="s">
        <v>208</v>
      </c>
      <c r="C24" s="388">
        <v>0</v>
      </c>
      <c r="D24" s="150"/>
      <c r="E24" s="191"/>
    </row>
    <row r="25" spans="1:5" s="1" customFormat="1" ht="12" customHeight="1" x14ac:dyDescent="0.25">
      <c r="A25" s="18" t="s">
        <v>201</v>
      </c>
      <c r="B25" s="8" t="s">
        <v>126</v>
      </c>
      <c r="C25" s="393">
        <v>1289</v>
      </c>
      <c r="D25" s="153"/>
      <c r="E25" s="196">
        <v>1217</v>
      </c>
    </row>
    <row r="26" spans="1:5" s="1" customFormat="1" ht="12" customHeight="1" x14ac:dyDescent="0.25">
      <c r="A26" s="18" t="s">
        <v>202</v>
      </c>
      <c r="B26" s="8" t="s">
        <v>209</v>
      </c>
      <c r="C26" s="393"/>
      <c r="D26" s="153"/>
      <c r="E26" s="196"/>
    </row>
    <row r="27" spans="1:5" s="1" customFormat="1" ht="12" customHeight="1" x14ac:dyDescent="0.25">
      <c r="A27" s="15" t="s">
        <v>203</v>
      </c>
      <c r="B27" s="8" t="s">
        <v>210</v>
      </c>
      <c r="C27" s="388"/>
      <c r="D27" s="150"/>
      <c r="E27" s="191"/>
    </row>
    <row r="28" spans="1:5" s="1" customFormat="1" ht="12" customHeight="1" x14ac:dyDescent="0.25">
      <c r="A28" s="15" t="s">
        <v>204</v>
      </c>
      <c r="B28" s="8" t="s">
        <v>272</v>
      </c>
      <c r="C28" s="388"/>
      <c r="D28" s="154"/>
      <c r="E28" s="197"/>
    </row>
    <row r="29" spans="1:5" s="1" customFormat="1" ht="12" customHeight="1" thickBot="1" x14ac:dyDescent="0.3">
      <c r="A29" s="15" t="s">
        <v>205</v>
      </c>
      <c r="B29" s="13" t="s">
        <v>212</v>
      </c>
      <c r="C29" s="393">
        <v>140</v>
      </c>
      <c r="D29" s="154"/>
      <c r="E29" s="197">
        <v>10000</v>
      </c>
    </row>
    <row r="30" spans="1:5" s="1" customFormat="1" ht="12" customHeight="1" thickBot="1" x14ac:dyDescent="0.3">
      <c r="A30" s="160" t="s">
        <v>59</v>
      </c>
      <c r="B30" s="23" t="s">
        <v>397</v>
      </c>
      <c r="C30" s="149">
        <f>+C31+C37</f>
        <v>3876</v>
      </c>
      <c r="D30" s="149">
        <f>+D31+D37</f>
        <v>4922</v>
      </c>
      <c r="E30" s="149">
        <f>+E31+E37</f>
        <v>3133</v>
      </c>
    </row>
    <row r="31" spans="1:5" s="1" customFormat="1" ht="12" customHeight="1" x14ac:dyDescent="0.25">
      <c r="A31" s="161" t="s">
        <v>124</v>
      </c>
      <c r="B31" s="338" t="s">
        <v>398</v>
      </c>
      <c r="C31" s="158">
        <f>+C32+C33+C34+C35+C36</f>
        <v>3876</v>
      </c>
      <c r="D31" s="158">
        <f>+D32+D33+D34+D35+D36</f>
        <v>4922</v>
      </c>
      <c r="E31" s="158">
        <f>+E32+E33+E34+E35+E36</f>
        <v>3133</v>
      </c>
    </row>
    <row r="32" spans="1:5" s="1" customFormat="1" ht="12" customHeight="1" x14ac:dyDescent="0.25">
      <c r="A32" s="162" t="s">
        <v>127</v>
      </c>
      <c r="B32" s="168" t="s">
        <v>273</v>
      </c>
      <c r="C32" s="394">
        <v>22</v>
      </c>
      <c r="D32" s="154">
        <v>25</v>
      </c>
      <c r="E32" s="154">
        <v>20</v>
      </c>
    </row>
    <row r="33" spans="1:5" s="1" customFormat="1" ht="12" customHeight="1" x14ac:dyDescent="0.25">
      <c r="A33" s="162" t="s">
        <v>128</v>
      </c>
      <c r="B33" s="168" t="s">
        <v>274</v>
      </c>
      <c r="C33" s="394">
        <v>328</v>
      </c>
      <c r="D33" s="154"/>
      <c r="E33" s="154"/>
    </row>
    <row r="34" spans="1:5" s="1" customFormat="1" ht="12" customHeight="1" x14ac:dyDescent="0.25">
      <c r="A34" s="162" t="s">
        <v>129</v>
      </c>
      <c r="B34" s="168" t="s">
        <v>275</v>
      </c>
      <c r="C34" s="394"/>
      <c r="D34" s="154"/>
      <c r="E34" s="154"/>
    </row>
    <row r="35" spans="1:5" s="1" customFormat="1" ht="12" customHeight="1" x14ac:dyDescent="0.25">
      <c r="A35" s="162" t="s">
        <v>130</v>
      </c>
      <c r="B35" s="168" t="s">
        <v>276</v>
      </c>
      <c r="C35" s="394"/>
      <c r="D35" s="154"/>
      <c r="E35" s="154"/>
    </row>
    <row r="36" spans="1:5" s="1" customFormat="1" ht="12" customHeight="1" x14ac:dyDescent="0.25">
      <c r="A36" s="162" t="s">
        <v>213</v>
      </c>
      <c r="B36" s="168" t="s">
        <v>399</v>
      </c>
      <c r="C36" s="394">
        <v>3526</v>
      </c>
      <c r="D36" s="154">
        <v>4897</v>
      </c>
      <c r="E36" s="154">
        <v>3113</v>
      </c>
    </row>
    <row r="37" spans="1:5" s="1" customFormat="1" ht="12" customHeight="1" x14ac:dyDescent="0.25">
      <c r="A37" s="162" t="s">
        <v>125</v>
      </c>
      <c r="B37" s="169" t="s">
        <v>400</v>
      </c>
      <c r="C37" s="157">
        <f>+C38+C39+C40+C41+C42</f>
        <v>0</v>
      </c>
      <c r="D37" s="157">
        <f>+D38+D39+D40+D41+D42</f>
        <v>0</v>
      </c>
      <c r="E37" s="157">
        <f>+E38+E39+E40+E41+E42</f>
        <v>0</v>
      </c>
    </row>
    <row r="38" spans="1:5" s="1" customFormat="1" ht="12" customHeight="1" x14ac:dyDescent="0.25">
      <c r="A38" s="162" t="s">
        <v>133</v>
      </c>
      <c r="B38" s="168" t="s">
        <v>273</v>
      </c>
      <c r="C38" s="394"/>
      <c r="D38" s="154"/>
      <c r="E38" s="154"/>
    </row>
    <row r="39" spans="1:5" s="1" customFormat="1" ht="12" customHeight="1" x14ac:dyDescent="0.25">
      <c r="A39" s="162" t="s">
        <v>134</v>
      </c>
      <c r="B39" s="168" t="s">
        <v>274</v>
      </c>
      <c r="C39" s="394"/>
      <c r="D39" s="154">
        <v>0</v>
      </c>
      <c r="E39" s="154"/>
    </row>
    <row r="40" spans="1:5" s="1" customFormat="1" ht="12" customHeight="1" x14ac:dyDescent="0.25">
      <c r="A40" s="162" t="s">
        <v>135</v>
      </c>
      <c r="B40" s="168" t="s">
        <v>275</v>
      </c>
      <c r="C40" s="394"/>
      <c r="D40" s="154"/>
      <c r="E40" s="154"/>
    </row>
    <row r="41" spans="1:5" s="1" customFormat="1" ht="12" customHeight="1" x14ac:dyDescent="0.25">
      <c r="A41" s="162" t="s">
        <v>136</v>
      </c>
      <c r="B41" s="170" t="s">
        <v>276</v>
      </c>
      <c r="C41" s="395"/>
      <c r="D41" s="154"/>
      <c r="E41" s="154"/>
    </row>
    <row r="42" spans="1:5" s="1" customFormat="1" ht="12" customHeight="1" thickBot="1" x14ac:dyDescent="0.3">
      <c r="A42" s="163" t="s">
        <v>214</v>
      </c>
      <c r="B42" s="171" t="s">
        <v>401</v>
      </c>
      <c r="C42" s="203">
        <v>0</v>
      </c>
      <c r="D42" s="155">
        <v>0</v>
      </c>
      <c r="E42" s="155"/>
    </row>
    <row r="43" spans="1:5" s="1" customFormat="1" ht="12" customHeight="1" thickBot="1" x14ac:dyDescent="0.3">
      <c r="A43" s="22" t="s">
        <v>215</v>
      </c>
      <c r="B43" s="339" t="s">
        <v>277</v>
      </c>
      <c r="C43" s="396">
        <f>SUM(C44:C45)</f>
        <v>159</v>
      </c>
      <c r="D43" s="149">
        <f>+D44+D45</f>
        <v>1329</v>
      </c>
      <c r="E43" s="149"/>
    </row>
    <row r="44" spans="1:5" s="1" customFormat="1" ht="12" customHeight="1" x14ac:dyDescent="0.25">
      <c r="A44" s="17" t="s">
        <v>131</v>
      </c>
      <c r="B44" s="180" t="s">
        <v>278</v>
      </c>
      <c r="C44" s="385">
        <v>159</v>
      </c>
      <c r="D44" s="152">
        <v>1329</v>
      </c>
      <c r="E44" s="152"/>
    </row>
    <row r="45" spans="1:5" s="1" customFormat="1" ht="12" customHeight="1" thickBot="1" x14ac:dyDescent="0.3">
      <c r="A45" s="14" t="s">
        <v>132</v>
      </c>
      <c r="B45" s="176" t="s">
        <v>282</v>
      </c>
      <c r="C45" s="426">
        <v>0</v>
      </c>
      <c r="D45" s="151"/>
      <c r="E45" s="151"/>
    </row>
    <row r="46" spans="1:5" s="1" customFormat="1" ht="12" customHeight="1" thickBot="1" x14ac:dyDescent="0.3">
      <c r="A46" s="22" t="s">
        <v>61</v>
      </c>
      <c r="B46" s="339" t="s">
        <v>281</v>
      </c>
      <c r="C46" s="149">
        <f>+C47+C48+C49</f>
        <v>199</v>
      </c>
      <c r="D46" s="149">
        <f>+D47+D48+D49</f>
        <v>2580</v>
      </c>
      <c r="E46" s="149">
        <f>+E47+E48+E49</f>
        <v>4176</v>
      </c>
    </row>
    <row r="47" spans="1:5" s="1" customFormat="1" ht="12" customHeight="1" x14ac:dyDescent="0.25">
      <c r="A47" s="17" t="s">
        <v>218</v>
      </c>
      <c r="B47" s="180" t="s">
        <v>216</v>
      </c>
      <c r="C47" s="385">
        <v>199</v>
      </c>
      <c r="D47" s="159">
        <v>2580</v>
      </c>
      <c r="E47" s="159">
        <v>4176</v>
      </c>
    </row>
    <row r="48" spans="1:5" s="1" customFormat="1" ht="12" customHeight="1" x14ac:dyDescent="0.25">
      <c r="A48" s="15" t="s">
        <v>219</v>
      </c>
      <c r="B48" s="168" t="s">
        <v>217</v>
      </c>
      <c r="C48" s="394">
        <v>0</v>
      </c>
      <c r="D48" s="154"/>
      <c r="E48" s="197"/>
    </row>
    <row r="49" spans="1:5" s="1" customFormat="1" ht="12" customHeight="1" thickBot="1" x14ac:dyDescent="0.3">
      <c r="A49" s="14" t="s">
        <v>335</v>
      </c>
      <c r="B49" s="176" t="s">
        <v>279</v>
      </c>
      <c r="C49" s="426">
        <v>0</v>
      </c>
      <c r="D49" s="156"/>
      <c r="E49" s="156"/>
    </row>
    <row r="50" spans="1:5" s="1" customFormat="1" ht="17.25" customHeight="1" thickBot="1" x14ac:dyDescent="0.3">
      <c r="A50" s="22" t="s">
        <v>220</v>
      </c>
      <c r="B50" s="340" t="s">
        <v>280</v>
      </c>
      <c r="C50" s="396">
        <v>0</v>
      </c>
      <c r="D50" s="356"/>
      <c r="E50" s="198"/>
    </row>
    <row r="51" spans="1:5" s="1" customFormat="1" ht="12" customHeight="1" thickBot="1" x14ac:dyDescent="0.3">
      <c r="A51" s="22" t="s">
        <v>63</v>
      </c>
      <c r="B51" s="26" t="s">
        <v>221</v>
      </c>
      <c r="C51" s="199">
        <f>+C6+C11+C20+C21+C30+C43+C46+C50</f>
        <v>33129</v>
      </c>
      <c r="D51" s="199">
        <f>+D6+D11+D20+D21+D30+D43+D46+D50</f>
        <v>39720</v>
      </c>
      <c r="E51" s="199">
        <f>+E6+E11+E20+E21+E30+E43+E46+E50</f>
        <v>50741</v>
      </c>
    </row>
    <row r="52" spans="1:5" s="1" customFormat="1" ht="12" customHeight="1" thickBot="1" x14ac:dyDescent="0.3">
      <c r="A52" s="172" t="s">
        <v>64</v>
      </c>
      <c r="B52" s="167" t="s">
        <v>283</v>
      </c>
      <c r="C52" s="200">
        <f t="shared" ref="C52:E52" si="0">+C53+C59</f>
        <v>6985</v>
      </c>
      <c r="D52" s="200">
        <f t="shared" si="0"/>
        <v>7032</v>
      </c>
      <c r="E52" s="200">
        <f t="shared" si="0"/>
        <v>7773</v>
      </c>
    </row>
    <row r="53" spans="1:5" s="1" customFormat="1" ht="12" customHeight="1" x14ac:dyDescent="0.25">
      <c r="A53" s="341" t="s">
        <v>161</v>
      </c>
      <c r="B53" s="338" t="s">
        <v>364</v>
      </c>
      <c r="C53" s="398">
        <v>6985</v>
      </c>
      <c r="D53" s="201">
        <f>+D54+D55+D56+D57+D58</f>
        <v>7032</v>
      </c>
      <c r="E53" s="201">
        <f>+E54+E55+E56+E57+E58</f>
        <v>7773</v>
      </c>
    </row>
    <row r="54" spans="1:5" s="1" customFormat="1" ht="12" customHeight="1" x14ac:dyDescent="0.25">
      <c r="A54" s="173" t="s">
        <v>295</v>
      </c>
      <c r="B54" s="168" t="s">
        <v>284</v>
      </c>
      <c r="C54" s="399">
        <v>6215</v>
      </c>
      <c r="D54" s="197">
        <v>7032</v>
      </c>
      <c r="E54" s="197">
        <v>7032</v>
      </c>
    </row>
    <row r="55" spans="1:5" s="1" customFormat="1" ht="12" customHeight="1" x14ac:dyDescent="0.25">
      <c r="A55" s="173" t="s">
        <v>296</v>
      </c>
      <c r="B55" s="168" t="s">
        <v>285</v>
      </c>
      <c r="C55" s="399"/>
      <c r="D55" s="197"/>
      <c r="E55" s="197"/>
    </row>
    <row r="56" spans="1:5" s="1" customFormat="1" ht="12" customHeight="1" x14ac:dyDescent="0.25">
      <c r="A56" s="173" t="s">
        <v>297</v>
      </c>
      <c r="B56" s="168" t="s">
        <v>286</v>
      </c>
      <c r="C56" s="399"/>
      <c r="D56" s="197"/>
      <c r="E56" s="197"/>
    </row>
    <row r="57" spans="1:5" s="1" customFormat="1" ht="12" customHeight="1" x14ac:dyDescent="0.25">
      <c r="A57" s="173" t="s">
        <v>298</v>
      </c>
      <c r="B57" s="168" t="s">
        <v>287</v>
      </c>
      <c r="C57" s="399"/>
      <c r="D57" s="197"/>
      <c r="E57" s="197"/>
    </row>
    <row r="58" spans="1:5" s="1" customFormat="1" ht="12" customHeight="1" x14ac:dyDescent="0.25">
      <c r="A58" s="173" t="s">
        <v>299</v>
      </c>
      <c r="B58" s="168" t="s">
        <v>288</v>
      </c>
      <c r="C58" s="399">
        <v>770</v>
      </c>
      <c r="D58" s="197"/>
      <c r="E58" s="197">
        <v>741</v>
      </c>
    </row>
    <row r="59" spans="1:5" s="1" customFormat="1" ht="12" customHeight="1" x14ac:dyDescent="0.25">
      <c r="A59" s="174" t="s">
        <v>162</v>
      </c>
      <c r="B59" s="169" t="s">
        <v>363</v>
      </c>
      <c r="C59" s="400"/>
      <c r="D59" s="202">
        <f>+D60+D61+D62+D63+D64</f>
        <v>0</v>
      </c>
      <c r="E59" s="202">
        <f>+E60+E61+E62+E63+E64</f>
        <v>0</v>
      </c>
    </row>
    <row r="60" spans="1:5" s="1" customFormat="1" ht="12" customHeight="1" x14ac:dyDescent="0.25">
      <c r="A60" s="173" t="s">
        <v>300</v>
      </c>
      <c r="B60" s="168" t="s">
        <v>289</v>
      </c>
      <c r="C60" s="399"/>
      <c r="D60" s="197"/>
      <c r="E60" s="197"/>
    </row>
    <row r="61" spans="1:5" s="1" customFormat="1" ht="12" customHeight="1" x14ac:dyDescent="0.25">
      <c r="A61" s="173" t="s">
        <v>301</v>
      </c>
      <c r="B61" s="168" t="s">
        <v>290</v>
      </c>
      <c r="C61" s="399"/>
      <c r="D61" s="197"/>
      <c r="E61" s="197"/>
    </row>
    <row r="62" spans="1:5" s="1" customFormat="1" ht="12" customHeight="1" x14ac:dyDescent="0.25">
      <c r="A62" s="173" t="s">
        <v>302</v>
      </c>
      <c r="B62" s="168" t="s">
        <v>291</v>
      </c>
      <c r="C62" s="399"/>
      <c r="D62" s="197"/>
      <c r="E62" s="197"/>
    </row>
    <row r="63" spans="1:5" s="1" customFormat="1" ht="12" customHeight="1" x14ac:dyDescent="0.25">
      <c r="A63" s="173" t="s">
        <v>303</v>
      </c>
      <c r="B63" s="168" t="s">
        <v>292</v>
      </c>
      <c r="C63" s="399"/>
      <c r="D63" s="197"/>
      <c r="E63" s="197"/>
    </row>
    <row r="64" spans="1:5" s="1" customFormat="1" ht="12" customHeight="1" thickBot="1" x14ac:dyDescent="0.3">
      <c r="A64" s="175" t="s">
        <v>304</v>
      </c>
      <c r="B64" s="176" t="s">
        <v>293</v>
      </c>
      <c r="C64" s="401"/>
      <c r="D64" s="203"/>
      <c r="E64" s="203"/>
    </row>
    <row r="65" spans="1:5" s="1" customFormat="1" ht="12" customHeight="1" thickBot="1" x14ac:dyDescent="0.3">
      <c r="A65" s="177" t="s">
        <v>65</v>
      </c>
      <c r="B65" s="342" t="s">
        <v>361</v>
      </c>
      <c r="C65" s="200">
        <f>+C51+C52</f>
        <v>40114</v>
      </c>
      <c r="D65" s="200">
        <f>+D51+D52</f>
        <v>46752</v>
      </c>
      <c r="E65" s="200">
        <f>+E51+E52</f>
        <v>58514</v>
      </c>
    </row>
    <row r="66" spans="1:5" s="1" customFormat="1" ht="13.5" customHeight="1" thickBot="1" x14ac:dyDescent="0.3">
      <c r="A66" s="178" t="s">
        <v>66</v>
      </c>
      <c r="B66" s="343" t="s">
        <v>294</v>
      </c>
      <c r="C66" s="403">
        <v>0</v>
      </c>
      <c r="D66" s="211"/>
      <c r="E66" s="211"/>
    </row>
    <row r="67" spans="1:5" s="1" customFormat="1" ht="12" customHeight="1" thickBot="1" x14ac:dyDescent="0.3">
      <c r="A67" s="177" t="s">
        <v>67</v>
      </c>
      <c r="B67" s="342" t="s">
        <v>362</v>
      </c>
      <c r="C67" s="212">
        <f>+C65+C66</f>
        <v>40114</v>
      </c>
      <c r="D67" s="212">
        <f>+D65+D66</f>
        <v>46752</v>
      </c>
      <c r="E67" s="212">
        <f>+E65+E66</f>
        <v>58514</v>
      </c>
    </row>
    <row r="68" spans="1:5" s="1" customFormat="1" ht="83.25" customHeight="1" x14ac:dyDescent="0.25">
      <c r="A68" s="5"/>
      <c r="B68" s="6"/>
      <c r="C68" s="404"/>
      <c r="D68" s="204"/>
      <c r="E68" s="204"/>
    </row>
    <row r="69" spans="1:5" ht="16.5" customHeight="1" x14ac:dyDescent="0.3">
      <c r="A69" s="548" t="s">
        <v>83</v>
      </c>
      <c r="B69" s="548"/>
      <c r="C69" s="548"/>
      <c r="D69" s="548"/>
      <c r="E69" s="35"/>
    </row>
    <row r="70" spans="1:5" s="217" customFormat="1" ht="16.5" customHeight="1" thickBot="1" x14ac:dyDescent="0.35">
      <c r="A70" s="551" t="s">
        <v>169</v>
      </c>
      <c r="B70" s="551"/>
      <c r="C70" s="405"/>
      <c r="D70" s="73"/>
      <c r="E70" s="73"/>
    </row>
    <row r="71" spans="1:5" ht="38.1" customHeight="1" thickBot="1" x14ac:dyDescent="0.35">
      <c r="A71" s="27" t="s">
        <v>52</v>
      </c>
      <c r="B71" s="28" t="s">
        <v>84</v>
      </c>
      <c r="C71" s="381" t="s">
        <v>536</v>
      </c>
      <c r="D71" s="36" t="s">
        <v>541</v>
      </c>
      <c r="E71" s="36" t="s">
        <v>542</v>
      </c>
    </row>
    <row r="72" spans="1:5" s="37" customFormat="1" ht="12" customHeight="1" thickBot="1" x14ac:dyDescent="0.25">
      <c r="A72" s="32">
        <v>1</v>
      </c>
      <c r="B72" s="33">
        <v>2</v>
      </c>
      <c r="C72" s="382">
        <v>3</v>
      </c>
      <c r="D72" s="34">
        <v>4</v>
      </c>
      <c r="E72" s="34">
        <v>5</v>
      </c>
    </row>
    <row r="73" spans="1:5" ht="12" customHeight="1" thickBot="1" x14ac:dyDescent="0.35">
      <c r="A73" s="24" t="s">
        <v>54</v>
      </c>
      <c r="B73" s="31" t="s">
        <v>222</v>
      </c>
      <c r="C73" s="188">
        <f>+C74+C75+C76+C77+C78</f>
        <v>31950</v>
      </c>
      <c r="D73" s="188">
        <f>+D74+D75+D76+D77+D78</f>
        <v>36572</v>
      </c>
      <c r="E73" s="188">
        <f>+E74+E75+E76+E77+E78</f>
        <v>44026</v>
      </c>
    </row>
    <row r="74" spans="1:5" ht="12" customHeight="1" x14ac:dyDescent="0.3">
      <c r="A74" s="19" t="s">
        <v>137</v>
      </c>
      <c r="B74" s="11" t="s">
        <v>85</v>
      </c>
      <c r="C74" s="406">
        <v>9937</v>
      </c>
      <c r="D74" s="190">
        <v>10430</v>
      </c>
      <c r="E74" s="190">
        <v>8791</v>
      </c>
    </row>
    <row r="75" spans="1:5" ht="12" customHeight="1" x14ac:dyDescent="0.3">
      <c r="A75" s="15" t="s">
        <v>138</v>
      </c>
      <c r="B75" s="8" t="s">
        <v>223</v>
      </c>
      <c r="C75" s="407">
        <v>2118</v>
      </c>
      <c r="D75" s="191">
        <v>2099</v>
      </c>
      <c r="E75" s="191">
        <v>2500</v>
      </c>
    </row>
    <row r="76" spans="1:5" ht="12" customHeight="1" x14ac:dyDescent="0.3">
      <c r="A76" s="15" t="s">
        <v>139</v>
      </c>
      <c r="B76" s="8" t="s">
        <v>158</v>
      </c>
      <c r="C76" s="408">
        <v>15367</v>
      </c>
      <c r="D76" s="196">
        <v>18962</v>
      </c>
      <c r="E76" s="196">
        <v>28362</v>
      </c>
    </row>
    <row r="77" spans="1:5" ht="12" customHeight="1" x14ac:dyDescent="0.3">
      <c r="A77" s="15" t="s">
        <v>140</v>
      </c>
      <c r="B77" s="12" t="s">
        <v>224</v>
      </c>
      <c r="C77" s="409"/>
      <c r="D77" s="196">
        <v>1605</v>
      </c>
      <c r="E77" s="196">
        <v>1270</v>
      </c>
    </row>
    <row r="78" spans="1:5" ht="12" customHeight="1" x14ac:dyDescent="0.3">
      <c r="A78" s="15" t="s">
        <v>148</v>
      </c>
      <c r="B78" s="21" t="s">
        <v>225</v>
      </c>
      <c r="C78" s="196">
        <f>SUM(C79:C85)</f>
        <v>4528</v>
      </c>
      <c r="D78" s="196">
        <f>SUM(D79:D85)</f>
        <v>3476</v>
      </c>
      <c r="E78" s="196">
        <f>SUM(E79:E85)</f>
        <v>3103</v>
      </c>
    </row>
    <row r="79" spans="1:5" ht="12" customHeight="1" x14ac:dyDescent="0.3">
      <c r="A79" s="15" t="s">
        <v>141</v>
      </c>
      <c r="B79" s="8" t="s">
        <v>430</v>
      </c>
      <c r="C79" s="408">
        <v>625</v>
      </c>
      <c r="D79" s="196"/>
      <c r="E79" s="196">
        <v>14</v>
      </c>
    </row>
    <row r="80" spans="1:5" ht="12" customHeight="1" x14ac:dyDescent="0.3">
      <c r="A80" s="15" t="s">
        <v>142</v>
      </c>
      <c r="B80" s="76" t="s">
        <v>247</v>
      </c>
      <c r="C80" s="545">
        <v>1042</v>
      </c>
      <c r="D80" s="196"/>
      <c r="E80" s="196"/>
    </row>
    <row r="81" spans="1:5" ht="12" customHeight="1" x14ac:dyDescent="0.3">
      <c r="A81" s="15" t="s">
        <v>149</v>
      </c>
      <c r="B81" s="76" t="s">
        <v>305</v>
      </c>
      <c r="C81" s="545">
        <v>1903</v>
      </c>
      <c r="D81" s="196">
        <v>3046</v>
      </c>
      <c r="E81" s="196">
        <v>2619</v>
      </c>
    </row>
    <row r="82" spans="1:5" ht="12" customHeight="1" x14ac:dyDescent="0.3">
      <c r="A82" s="15" t="s">
        <v>150</v>
      </c>
      <c r="B82" s="77" t="s">
        <v>248</v>
      </c>
      <c r="C82" s="410">
        <v>958</v>
      </c>
      <c r="D82" s="196">
        <v>430</v>
      </c>
      <c r="E82" s="196">
        <v>470</v>
      </c>
    </row>
    <row r="83" spans="1:5" ht="12" customHeight="1" x14ac:dyDescent="0.3">
      <c r="A83" s="14" t="s">
        <v>151</v>
      </c>
      <c r="B83" s="78" t="s">
        <v>249</v>
      </c>
      <c r="C83" s="410"/>
      <c r="D83" s="196"/>
      <c r="E83" s="196"/>
    </row>
    <row r="84" spans="1:5" ht="12" customHeight="1" x14ac:dyDescent="0.3">
      <c r="A84" s="15" t="s">
        <v>152</v>
      </c>
      <c r="B84" s="78" t="s">
        <v>250</v>
      </c>
      <c r="C84" s="410"/>
      <c r="D84" s="196"/>
      <c r="E84" s="196"/>
    </row>
    <row r="85" spans="1:5" ht="12" customHeight="1" thickBot="1" x14ac:dyDescent="0.35">
      <c r="A85" s="20" t="s">
        <v>154</v>
      </c>
      <c r="B85" s="79" t="s">
        <v>251</v>
      </c>
      <c r="C85" s="411"/>
      <c r="D85" s="205"/>
      <c r="E85" s="205"/>
    </row>
    <row r="86" spans="1:5" ht="12" customHeight="1" thickBot="1" x14ac:dyDescent="0.35">
      <c r="A86" s="22" t="s">
        <v>55</v>
      </c>
      <c r="B86" s="30" t="s">
        <v>336</v>
      </c>
      <c r="C86" s="189">
        <f>+C87+C88+C89</f>
        <v>461</v>
      </c>
      <c r="D86" s="189">
        <f>+D87+D88+D89</f>
        <v>9410</v>
      </c>
      <c r="E86" s="189">
        <f>+E87+E88+E89</f>
        <v>13719</v>
      </c>
    </row>
    <row r="87" spans="1:5" ht="12" customHeight="1" x14ac:dyDescent="0.3">
      <c r="A87" s="17" t="s">
        <v>143</v>
      </c>
      <c r="B87" s="8" t="s">
        <v>306</v>
      </c>
      <c r="C87" s="413">
        <v>461</v>
      </c>
      <c r="D87" s="195">
        <v>9410</v>
      </c>
      <c r="E87" s="195">
        <v>3559</v>
      </c>
    </row>
    <row r="88" spans="1:5" ht="12" customHeight="1" x14ac:dyDescent="0.3">
      <c r="A88" s="17" t="s">
        <v>144</v>
      </c>
      <c r="B88" s="13" t="s">
        <v>227</v>
      </c>
      <c r="C88" s="393"/>
      <c r="D88" s="150"/>
      <c r="E88" s="191">
        <v>10160</v>
      </c>
    </row>
    <row r="89" spans="1:5" ht="12" customHeight="1" x14ac:dyDescent="0.3">
      <c r="A89" s="17" t="s">
        <v>145</v>
      </c>
      <c r="B89" s="168" t="s">
        <v>337</v>
      </c>
      <c r="C89" s="394">
        <v>0</v>
      </c>
      <c r="D89" s="150"/>
      <c r="E89" s="150"/>
    </row>
    <row r="90" spans="1:5" ht="12" customHeight="1" x14ac:dyDescent="0.3">
      <c r="A90" s="17" t="s">
        <v>146</v>
      </c>
      <c r="B90" s="168" t="s">
        <v>402</v>
      </c>
      <c r="C90" s="394">
        <v>0</v>
      </c>
      <c r="D90" s="150"/>
      <c r="E90" s="150"/>
    </row>
    <row r="91" spans="1:5" ht="12" customHeight="1" x14ac:dyDescent="0.3">
      <c r="A91" s="17" t="s">
        <v>147</v>
      </c>
      <c r="B91" s="168" t="s">
        <v>338</v>
      </c>
      <c r="C91" s="394"/>
      <c r="D91" s="150"/>
      <c r="E91" s="150"/>
    </row>
    <row r="92" spans="1:5" x14ac:dyDescent="0.3">
      <c r="A92" s="17" t="s">
        <v>153</v>
      </c>
      <c r="B92" s="168" t="s">
        <v>339</v>
      </c>
      <c r="C92" s="394"/>
      <c r="D92" s="150"/>
      <c r="E92" s="150"/>
    </row>
    <row r="93" spans="1:5" ht="12" customHeight="1" x14ac:dyDescent="0.3">
      <c r="A93" s="17" t="s">
        <v>155</v>
      </c>
      <c r="B93" s="344" t="s">
        <v>310</v>
      </c>
      <c r="C93" s="427"/>
      <c r="D93" s="150"/>
      <c r="E93" s="150"/>
    </row>
    <row r="94" spans="1:5" ht="12" customHeight="1" x14ac:dyDescent="0.3">
      <c r="A94" s="17" t="s">
        <v>228</v>
      </c>
      <c r="B94" s="344" t="s">
        <v>311</v>
      </c>
      <c r="C94" s="427"/>
      <c r="D94" s="150"/>
      <c r="E94" s="150"/>
    </row>
    <row r="95" spans="1:5" ht="12" customHeight="1" x14ac:dyDescent="0.3">
      <c r="A95" s="17" t="s">
        <v>229</v>
      </c>
      <c r="B95" s="344" t="s">
        <v>309</v>
      </c>
      <c r="C95" s="427"/>
      <c r="D95" s="150"/>
      <c r="E95" s="150"/>
    </row>
    <row r="96" spans="1:5" ht="24" customHeight="1" thickBot="1" x14ac:dyDescent="0.35">
      <c r="A96" s="14" t="s">
        <v>230</v>
      </c>
      <c r="B96" s="345" t="s">
        <v>308</v>
      </c>
      <c r="C96" s="428"/>
      <c r="D96" s="153"/>
      <c r="E96" s="153"/>
    </row>
    <row r="97" spans="1:5" ht="12" customHeight="1" thickBot="1" x14ac:dyDescent="0.35">
      <c r="A97" s="22" t="s">
        <v>56</v>
      </c>
      <c r="B97" s="69" t="s">
        <v>340</v>
      </c>
      <c r="C97" s="414"/>
      <c r="D97" s="189">
        <f>+D98+D99</f>
        <v>0</v>
      </c>
      <c r="E97" s="189">
        <f>+E98+E99</f>
        <v>0</v>
      </c>
    </row>
    <row r="98" spans="1:5" ht="12" customHeight="1" x14ac:dyDescent="0.3">
      <c r="A98" s="17" t="s">
        <v>117</v>
      </c>
      <c r="B98" s="10" t="s">
        <v>99</v>
      </c>
      <c r="C98" s="413"/>
      <c r="D98" s="195">
        <v>0</v>
      </c>
      <c r="E98" s="195"/>
    </row>
    <row r="99" spans="1:5" ht="12" customHeight="1" thickBot="1" x14ac:dyDescent="0.35">
      <c r="A99" s="18" t="s">
        <v>118</v>
      </c>
      <c r="B99" s="13" t="s">
        <v>100</v>
      </c>
      <c r="C99" s="408"/>
      <c r="D99" s="196"/>
      <c r="E99" s="196"/>
    </row>
    <row r="100" spans="1:5" s="166" customFormat="1" ht="12" customHeight="1" thickBot="1" x14ac:dyDescent="0.3">
      <c r="A100" s="172" t="s">
        <v>57</v>
      </c>
      <c r="B100" s="167" t="s">
        <v>312</v>
      </c>
      <c r="C100" s="415"/>
      <c r="D100" s="356"/>
      <c r="E100" s="356"/>
    </row>
    <row r="101" spans="1:5" ht="12" customHeight="1" thickBot="1" x14ac:dyDescent="0.35">
      <c r="A101" s="164" t="s">
        <v>58</v>
      </c>
      <c r="B101" s="165" t="s">
        <v>173</v>
      </c>
      <c r="C101" s="188">
        <f>+C73+C86+C97+C100</f>
        <v>32411</v>
      </c>
      <c r="D101" s="188">
        <f>+D73+D86+D97+D100</f>
        <v>45982</v>
      </c>
      <c r="E101" s="188">
        <f>+E73+E86+E97+E100</f>
        <v>57745</v>
      </c>
    </row>
    <row r="102" spans="1:5" ht="12" customHeight="1" thickBot="1" x14ac:dyDescent="0.35">
      <c r="A102" s="172" t="s">
        <v>59</v>
      </c>
      <c r="B102" s="167" t="s">
        <v>403</v>
      </c>
      <c r="C102" s="397">
        <v>671</v>
      </c>
      <c r="D102" s="189">
        <f>+D103+D111</f>
        <v>770</v>
      </c>
      <c r="E102" s="189">
        <f>+E103+E111</f>
        <v>770</v>
      </c>
    </row>
    <row r="103" spans="1:5" ht="12" customHeight="1" thickBot="1" x14ac:dyDescent="0.35">
      <c r="A103" s="187" t="s">
        <v>124</v>
      </c>
      <c r="B103" s="346" t="s">
        <v>404</v>
      </c>
      <c r="C103" s="416">
        <v>671</v>
      </c>
      <c r="D103" s="372">
        <f>+D104+D105+D106+D107+D108+D109+D110</f>
        <v>770</v>
      </c>
      <c r="E103" s="372">
        <f>+E104+E105+E106+E107+E108+E109+E110</f>
        <v>770</v>
      </c>
    </row>
    <row r="104" spans="1:5" ht="12" customHeight="1" x14ac:dyDescent="0.3">
      <c r="A104" s="179" t="s">
        <v>127</v>
      </c>
      <c r="B104" s="180" t="s">
        <v>313</v>
      </c>
      <c r="C104" s="417"/>
      <c r="D104" s="213"/>
      <c r="E104" s="213"/>
    </row>
    <row r="105" spans="1:5" ht="12" customHeight="1" x14ac:dyDescent="0.3">
      <c r="A105" s="173" t="s">
        <v>128</v>
      </c>
      <c r="B105" s="168" t="s">
        <v>314</v>
      </c>
      <c r="C105" s="399"/>
      <c r="D105" s="214"/>
      <c r="E105" s="214"/>
    </row>
    <row r="106" spans="1:5" ht="12" customHeight="1" x14ac:dyDescent="0.3">
      <c r="A106" s="173" t="s">
        <v>129</v>
      </c>
      <c r="B106" s="168" t="s">
        <v>315</v>
      </c>
      <c r="C106" s="399"/>
      <c r="D106" s="214"/>
      <c r="E106" s="214"/>
    </row>
    <row r="107" spans="1:5" ht="12" customHeight="1" x14ac:dyDescent="0.3">
      <c r="A107" s="173" t="s">
        <v>130</v>
      </c>
      <c r="B107" s="168" t="s">
        <v>316</v>
      </c>
      <c r="C107" s="399"/>
      <c r="D107" s="214"/>
      <c r="E107" s="214"/>
    </row>
    <row r="108" spans="1:5" ht="12" customHeight="1" x14ac:dyDescent="0.3">
      <c r="A108" s="173" t="s">
        <v>213</v>
      </c>
      <c r="B108" s="168" t="s">
        <v>317</v>
      </c>
      <c r="C108" s="399"/>
      <c r="D108" s="214"/>
      <c r="E108" s="214"/>
    </row>
    <row r="109" spans="1:5" ht="12" customHeight="1" x14ac:dyDescent="0.3">
      <c r="A109" s="173" t="s">
        <v>231</v>
      </c>
      <c r="B109" s="168" t="s">
        <v>318</v>
      </c>
      <c r="C109" s="399"/>
      <c r="D109" s="214"/>
      <c r="E109" s="214"/>
    </row>
    <row r="110" spans="1:5" ht="12" customHeight="1" thickBot="1" x14ac:dyDescent="0.35">
      <c r="A110" s="181" t="s">
        <v>232</v>
      </c>
      <c r="B110" s="182" t="s">
        <v>540</v>
      </c>
      <c r="C110" s="418">
        <v>671</v>
      </c>
      <c r="D110" s="215">
        <v>770</v>
      </c>
      <c r="E110" s="215">
        <v>770</v>
      </c>
    </row>
    <row r="111" spans="1:5" ht="12" customHeight="1" thickBot="1" x14ac:dyDescent="0.35">
      <c r="A111" s="187" t="s">
        <v>125</v>
      </c>
      <c r="B111" s="346" t="s">
        <v>405</v>
      </c>
      <c r="C111" s="416"/>
      <c r="D111" s="372">
        <f>+D112+D113+D114+D115+D116+D117+D118+D119</f>
        <v>0</v>
      </c>
      <c r="E111" s="372">
        <f>+E112+E113+E114+E115+E116+E117+E118+E119</f>
        <v>0</v>
      </c>
    </row>
    <row r="112" spans="1:5" ht="12" customHeight="1" x14ac:dyDescent="0.3">
      <c r="A112" s="179" t="s">
        <v>133</v>
      </c>
      <c r="B112" s="180" t="s">
        <v>313</v>
      </c>
      <c r="C112" s="417"/>
      <c r="D112" s="213"/>
      <c r="E112" s="213"/>
    </row>
    <row r="113" spans="1:9" ht="12" customHeight="1" x14ac:dyDescent="0.3">
      <c r="A113" s="173" t="s">
        <v>134</v>
      </c>
      <c r="B113" s="168" t="s">
        <v>320</v>
      </c>
      <c r="C113" s="399"/>
      <c r="D113" s="214"/>
      <c r="E113" s="214"/>
    </row>
    <row r="114" spans="1:9" ht="12" customHeight="1" x14ac:dyDescent="0.3">
      <c r="A114" s="173" t="s">
        <v>135</v>
      </c>
      <c r="B114" s="168" t="s">
        <v>315</v>
      </c>
      <c r="C114" s="399"/>
      <c r="D114" s="214"/>
      <c r="E114" s="214"/>
    </row>
    <row r="115" spans="1:9" ht="12" customHeight="1" x14ac:dyDescent="0.3">
      <c r="A115" s="173" t="s">
        <v>136</v>
      </c>
      <c r="B115" s="168" t="s">
        <v>316</v>
      </c>
      <c r="C115" s="399"/>
      <c r="D115" s="214"/>
      <c r="E115" s="214"/>
    </row>
    <row r="116" spans="1:9" ht="12" customHeight="1" x14ac:dyDescent="0.3">
      <c r="A116" s="173" t="s">
        <v>214</v>
      </c>
      <c r="B116" s="168" t="s">
        <v>317</v>
      </c>
      <c r="C116" s="399"/>
      <c r="D116" s="214"/>
      <c r="E116" s="214"/>
    </row>
    <row r="117" spans="1:9" ht="12" customHeight="1" x14ac:dyDescent="0.3">
      <c r="A117" s="173" t="s">
        <v>233</v>
      </c>
      <c r="B117" s="168" t="s">
        <v>321</v>
      </c>
      <c r="C117" s="399"/>
      <c r="D117" s="214"/>
      <c r="E117" s="214"/>
    </row>
    <row r="118" spans="1:9" ht="12" customHeight="1" x14ac:dyDescent="0.3">
      <c r="A118" s="173" t="s">
        <v>234</v>
      </c>
      <c r="B118" s="168" t="s">
        <v>319</v>
      </c>
      <c r="C118" s="399"/>
      <c r="D118" s="214"/>
      <c r="E118" s="214"/>
    </row>
    <row r="119" spans="1:9" ht="12" customHeight="1" thickBot="1" x14ac:dyDescent="0.35">
      <c r="A119" s="181" t="s">
        <v>235</v>
      </c>
      <c r="B119" s="182" t="s">
        <v>406</v>
      </c>
      <c r="C119" s="418"/>
      <c r="D119" s="215"/>
      <c r="E119" s="215"/>
    </row>
    <row r="120" spans="1:9" ht="12" customHeight="1" thickBot="1" x14ac:dyDescent="0.35">
      <c r="A120" s="172" t="s">
        <v>60</v>
      </c>
      <c r="B120" s="342" t="s">
        <v>322</v>
      </c>
      <c r="C120" s="206">
        <f>+C101+C102</f>
        <v>33082</v>
      </c>
      <c r="D120" s="206">
        <f>+D101+D102</f>
        <v>46752</v>
      </c>
      <c r="E120" s="206">
        <f>+E101+E102</f>
        <v>58515</v>
      </c>
    </row>
    <row r="121" spans="1:9" ht="15" customHeight="1" thickBot="1" x14ac:dyDescent="0.35">
      <c r="A121" s="172" t="s">
        <v>61</v>
      </c>
      <c r="B121" s="342" t="s">
        <v>323</v>
      </c>
      <c r="C121" s="402">
        <v>0</v>
      </c>
      <c r="D121" s="207"/>
      <c r="E121" s="207"/>
      <c r="F121" s="38"/>
      <c r="G121" s="70"/>
      <c r="H121" s="70"/>
      <c r="I121" s="70"/>
    </row>
    <row r="122" spans="1:9" s="1" customFormat="1" ht="12.9" customHeight="1" thickBot="1" x14ac:dyDescent="0.3">
      <c r="A122" s="183" t="s">
        <v>62</v>
      </c>
      <c r="B122" s="343" t="s">
        <v>324</v>
      </c>
      <c r="C122" s="200">
        <f>+C120+C121</f>
        <v>33082</v>
      </c>
      <c r="D122" s="200">
        <f>+D120+D121</f>
        <v>46752</v>
      </c>
      <c r="E122" s="200">
        <f>+E120+E121</f>
        <v>58515</v>
      </c>
    </row>
    <row r="123" spans="1:9" ht="7.5" customHeight="1" x14ac:dyDescent="0.3">
      <c r="A123" s="347"/>
      <c r="B123" s="347"/>
      <c r="C123" s="419"/>
      <c r="D123" s="348"/>
      <c r="E123" s="348"/>
    </row>
    <row r="124" spans="1:9" x14ac:dyDescent="0.3">
      <c r="A124" s="552" t="s">
        <v>176</v>
      </c>
      <c r="B124" s="552"/>
      <c r="C124" s="552"/>
      <c r="D124" s="552"/>
      <c r="E124" s="35"/>
    </row>
    <row r="125" spans="1:9" ht="15" customHeight="1" thickBot="1" x14ac:dyDescent="0.35">
      <c r="A125" s="550" t="s">
        <v>170</v>
      </c>
      <c r="B125" s="550"/>
      <c r="C125" s="380"/>
      <c r="D125" s="210" t="s">
        <v>326</v>
      </c>
      <c r="E125" s="210" t="s">
        <v>326</v>
      </c>
    </row>
    <row r="126" spans="1:9" ht="13.5" customHeight="1" thickBot="1" x14ac:dyDescent="0.35">
      <c r="A126" s="22">
        <v>1</v>
      </c>
      <c r="B126" s="30" t="s">
        <v>242</v>
      </c>
      <c r="C126" s="412"/>
      <c r="D126" s="208">
        <f>+D51-D101</f>
        <v>-6262</v>
      </c>
      <c r="E126" s="208">
        <f>+E51-E101</f>
        <v>-7004</v>
      </c>
    </row>
    <row r="127" spans="1:9" ht="7.5" customHeight="1" x14ac:dyDescent="0.3">
      <c r="A127" s="347"/>
      <c r="B127" s="347"/>
      <c r="C127" s="419"/>
      <c r="D127" s="348"/>
      <c r="E127" s="348"/>
    </row>
    <row r="128" spans="1:9" x14ac:dyDescent="0.3">
      <c r="A128" s="546" t="s">
        <v>325</v>
      </c>
      <c r="B128" s="546"/>
      <c r="C128" s="546"/>
      <c r="D128" s="546"/>
      <c r="E128"/>
    </row>
    <row r="129" spans="1:5" ht="12.75" customHeight="1" thickBot="1" x14ac:dyDescent="0.35">
      <c r="A129" s="549" t="s">
        <v>171</v>
      </c>
      <c r="B129" s="549"/>
      <c r="C129" s="420"/>
      <c r="D129" s="216" t="s">
        <v>326</v>
      </c>
      <c r="E129" s="216" t="s">
        <v>326</v>
      </c>
    </row>
    <row r="130" spans="1:5" ht="13.5" customHeight="1" thickBot="1" x14ac:dyDescent="0.35">
      <c r="A130" s="172" t="s">
        <v>54</v>
      </c>
      <c r="B130" s="184" t="s">
        <v>537</v>
      </c>
      <c r="C130" s="421"/>
      <c r="D130" s="206"/>
      <c r="E130" s="206" t="str">
        <f>IF('2.1.sz.mell  '!D32&lt;&gt;"-",'2.1.sz.mell  '!D32,0)</f>
        <v>Tárgyévi  többlet:</v>
      </c>
    </row>
    <row r="131" spans="1:5" ht="13.5" customHeight="1" thickBot="1" x14ac:dyDescent="0.35">
      <c r="A131" s="172" t="s">
        <v>55</v>
      </c>
      <c r="B131" s="184" t="s">
        <v>538</v>
      </c>
      <c r="C131" s="206" t="str">
        <f>IF('2.2.sz.mell  '!B36&lt;&gt;"-",'2.2.sz.mell  '!B36,0)</f>
        <v>Tárgyévi  hiány:</v>
      </c>
      <c r="D131" s="206"/>
      <c r="E131" s="206" t="str">
        <f>IF('2.2.sz.mell  '!D36&lt;&gt;"-",'2.2.sz.mell  '!D36,0)</f>
        <v>Tárgyévi  többlet:</v>
      </c>
    </row>
    <row r="132" spans="1:5" ht="13.5" customHeight="1" thickBot="1" x14ac:dyDescent="0.35">
      <c r="A132" s="172" t="s">
        <v>56</v>
      </c>
      <c r="B132" s="184" t="s">
        <v>539</v>
      </c>
      <c r="C132" s="421"/>
      <c r="D132" s="206"/>
      <c r="E132" s="206"/>
    </row>
    <row r="133" spans="1:5" ht="7.5" customHeight="1" x14ac:dyDescent="0.3">
      <c r="A133" s="349"/>
      <c r="B133" s="350"/>
      <c r="C133" s="422"/>
      <c r="D133" s="351"/>
      <c r="E133" s="351"/>
    </row>
    <row r="134" spans="1:5" x14ac:dyDescent="0.3">
      <c r="A134" s="547" t="s">
        <v>327</v>
      </c>
      <c r="B134" s="547"/>
      <c r="C134" s="547"/>
      <c r="D134" s="547"/>
      <c r="E134" s="35"/>
    </row>
    <row r="135" spans="1:5" ht="12.75" customHeight="1" thickBot="1" x14ac:dyDescent="0.35">
      <c r="A135" s="549" t="s">
        <v>328</v>
      </c>
      <c r="B135" s="549"/>
      <c r="C135" s="420"/>
      <c r="D135" s="216" t="s">
        <v>326</v>
      </c>
      <c r="E135" s="216" t="s">
        <v>326</v>
      </c>
    </row>
    <row r="136" spans="1:5" ht="12.75" customHeight="1" thickBot="1" x14ac:dyDescent="0.35">
      <c r="A136" s="172" t="s">
        <v>54</v>
      </c>
      <c r="B136" s="184" t="s">
        <v>407</v>
      </c>
      <c r="C136" s="421"/>
      <c r="D136" s="206">
        <f>+D137-D140</f>
        <v>6262</v>
      </c>
      <c r="E136" s="206">
        <f>+E137-E140</f>
        <v>7003</v>
      </c>
    </row>
    <row r="137" spans="1:5" ht="12.75" customHeight="1" thickBot="1" x14ac:dyDescent="0.35">
      <c r="A137" s="186" t="s">
        <v>137</v>
      </c>
      <c r="B137" s="352" t="s">
        <v>329</v>
      </c>
      <c r="C137" s="423"/>
      <c r="D137" s="371">
        <f>+D52</f>
        <v>7032</v>
      </c>
      <c r="E137" s="371">
        <f>+E52</f>
        <v>7773</v>
      </c>
    </row>
    <row r="138" spans="1:5" ht="12.75" customHeight="1" thickBot="1" x14ac:dyDescent="0.35">
      <c r="A138" s="187" t="s">
        <v>243</v>
      </c>
      <c r="B138" s="353" t="s">
        <v>330</v>
      </c>
      <c r="C138" s="424"/>
      <c r="D138" s="209">
        <f>+'2.1.sz.mell  '!C27</f>
        <v>7773</v>
      </c>
      <c r="E138" s="209" t="str">
        <f>+'2.1.sz.mell  '!D27</f>
        <v>Működési célú finanszírozási kiadások összesen (14+...+21)</v>
      </c>
    </row>
    <row r="139" spans="1:5" ht="12.75" customHeight="1" thickBot="1" x14ac:dyDescent="0.35">
      <c r="A139" s="187" t="s">
        <v>244</v>
      </c>
      <c r="B139" s="353" t="s">
        <v>331</v>
      </c>
      <c r="C139" s="424"/>
      <c r="D139" s="209">
        <f>+'2.2.sz.mell  '!C31</f>
        <v>0</v>
      </c>
      <c r="E139" s="209" t="str">
        <f>+'2.2.sz.mell  '!D31</f>
        <v>Felhalmozási célú finanszírozási kiadások összesen
(14+...+25)</v>
      </c>
    </row>
    <row r="140" spans="1:5" ht="12.75" customHeight="1" thickBot="1" x14ac:dyDescent="0.35">
      <c r="A140" s="186" t="s">
        <v>138</v>
      </c>
      <c r="B140" s="352" t="s">
        <v>332</v>
      </c>
      <c r="C140" s="423"/>
      <c r="D140" s="371">
        <f>+D102</f>
        <v>770</v>
      </c>
      <c r="E140" s="371">
        <f>+E102</f>
        <v>770</v>
      </c>
    </row>
    <row r="141" spans="1:5" ht="12.75" customHeight="1" thickBot="1" x14ac:dyDescent="0.35">
      <c r="A141" s="187" t="s">
        <v>245</v>
      </c>
      <c r="B141" s="353" t="s">
        <v>333</v>
      </c>
      <c r="C141" s="424"/>
      <c r="D141" s="209">
        <f>+'2.1.sz.mell  '!E27</f>
        <v>770</v>
      </c>
      <c r="E141" s="209">
        <f>+'2.1.sz.mell  '!F27</f>
        <v>0</v>
      </c>
    </row>
    <row r="142" spans="1:5" ht="12.75" customHeight="1" thickBot="1" x14ac:dyDescent="0.35">
      <c r="A142" s="187" t="s">
        <v>246</v>
      </c>
      <c r="B142" s="353" t="s">
        <v>334</v>
      </c>
      <c r="C142" s="424"/>
      <c r="D142" s="209">
        <f>+'2.2.sz.mell  '!E31</f>
        <v>0</v>
      </c>
      <c r="E142" s="209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Bezi Község Önkormányzata
2016. ÉVI KÖLTSÉGVETÉSÉNEK ÖSSZEVONT MÉRLEGE&amp;10
&amp;R&amp;"Times New Roman CE,Félkövér dőlt"&amp;11 1. melléklet a 4/2017. (V.23.)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SheetLayoutView="100" workbookViewId="0">
      <selection activeCell="F1" sqref="F1:F32"/>
    </sheetView>
  </sheetViews>
  <sheetFormatPr defaultColWidth="9.33203125" defaultRowHeight="13.2" x14ac:dyDescent="0.25"/>
  <cols>
    <col min="1" max="1" width="6" style="48" customWidth="1"/>
    <col min="2" max="2" width="45.44140625" style="89" customWidth="1"/>
    <col min="3" max="3" width="16.109375" style="48" customWidth="1"/>
    <col min="4" max="4" width="45.109375" style="48" customWidth="1"/>
    <col min="5" max="5" width="16.33203125" style="48" customWidth="1"/>
    <col min="6" max="6" width="4.77734375" style="48" customWidth="1"/>
    <col min="7" max="16384" width="9.33203125" style="48"/>
  </cols>
  <sheetData>
    <row r="1" spans="1:6" ht="39.75" customHeight="1" x14ac:dyDescent="0.25">
      <c r="B1" s="229" t="s">
        <v>177</v>
      </c>
      <c r="C1" s="230"/>
      <c r="D1" s="230"/>
      <c r="E1" s="230"/>
      <c r="F1" s="555" t="s">
        <v>559</v>
      </c>
    </row>
    <row r="2" spans="1:6" ht="14.4" thickBot="1" x14ac:dyDescent="0.3">
      <c r="E2" s="231" t="s">
        <v>107</v>
      </c>
      <c r="F2" s="555"/>
    </row>
    <row r="3" spans="1:6" ht="18" customHeight="1" thickBot="1" x14ac:dyDescent="0.3">
      <c r="A3" s="553" t="s">
        <v>114</v>
      </c>
      <c r="B3" s="232" t="s">
        <v>93</v>
      </c>
      <c r="C3" s="233"/>
      <c r="D3" s="232" t="s">
        <v>97</v>
      </c>
      <c r="E3" s="234"/>
      <c r="F3" s="555"/>
    </row>
    <row r="4" spans="1:6" s="235" customFormat="1" ht="35.25" customHeight="1" thickBot="1" x14ac:dyDescent="0.3">
      <c r="A4" s="554"/>
      <c r="B4" s="90" t="s">
        <v>108</v>
      </c>
      <c r="C4" s="91" t="s">
        <v>542</v>
      </c>
      <c r="D4" s="90" t="s">
        <v>108</v>
      </c>
      <c r="E4" s="44" t="s">
        <v>542</v>
      </c>
      <c r="F4" s="555"/>
    </row>
    <row r="5" spans="1:6" s="240" customFormat="1" ht="12" customHeight="1" thickBot="1" x14ac:dyDescent="0.3">
      <c r="A5" s="236">
        <v>1</v>
      </c>
      <c r="B5" s="237">
        <v>2</v>
      </c>
      <c r="C5" s="238" t="s">
        <v>56</v>
      </c>
      <c r="D5" s="237" t="s">
        <v>57</v>
      </c>
      <c r="E5" s="239" t="s">
        <v>58</v>
      </c>
      <c r="F5" s="555"/>
    </row>
    <row r="6" spans="1:6" ht="12.9" customHeight="1" x14ac:dyDescent="0.25">
      <c r="A6" s="241" t="s">
        <v>54</v>
      </c>
      <c r="B6" s="242" t="s">
        <v>199</v>
      </c>
      <c r="C6" s="218">
        <v>7130</v>
      </c>
      <c r="D6" s="242" t="s">
        <v>109</v>
      </c>
      <c r="E6" s="224">
        <v>8791</v>
      </c>
      <c r="F6" s="555"/>
    </row>
    <row r="7" spans="1:6" ht="23.25" customHeight="1" x14ac:dyDescent="0.25">
      <c r="A7" s="243" t="s">
        <v>55</v>
      </c>
      <c r="B7" s="244" t="s">
        <v>94</v>
      </c>
      <c r="C7" s="219">
        <v>2790</v>
      </c>
      <c r="D7" s="244" t="s">
        <v>223</v>
      </c>
      <c r="E7" s="225">
        <v>2500</v>
      </c>
      <c r="F7" s="555"/>
    </row>
    <row r="8" spans="1:6" ht="12.9" customHeight="1" x14ac:dyDescent="0.25">
      <c r="A8" s="243" t="s">
        <v>56</v>
      </c>
      <c r="B8" s="244" t="s">
        <v>96</v>
      </c>
      <c r="C8" s="219">
        <v>1694</v>
      </c>
      <c r="D8" s="244" t="s">
        <v>354</v>
      </c>
      <c r="E8" s="225">
        <v>28362</v>
      </c>
      <c r="F8" s="555"/>
    </row>
    <row r="9" spans="1:6" ht="12.9" customHeight="1" x14ac:dyDescent="0.25">
      <c r="A9" s="243" t="s">
        <v>57</v>
      </c>
      <c r="B9" s="245" t="s">
        <v>341</v>
      </c>
      <c r="C9" s="219">
        <v>21818</v>
      </c>
      <c r="D9" s="244" t="s">
        <v>224</v>
      </c>
      <c r="E9" s="225">
        <v>1270</v>
      </c>
      <c r="F9" s="555"/>
    </row>
    <row r="10" spans="1:6" ht="12.9" customHeight="1" x14ac:dyDescent="0.25">
      <c r="A10" s="243" t="s">
        <v>58</v>
      </c>
      <c r="B10" s="244" t="s">
        <v>342</v>
      </c>
      <c r="C10" s="219">
        <v>3133</v>
      </c>
      <c r="D10" s="244" t="s">
        <v>225</v>
      </c>
      <c r="E10" s="225">
        <v>3103</v>
      </c>
      <c r="F10" s="555"/>
    </row>
    <row r="11" spans="1:6" ht="12.9" customHeight="1" x14ac:dyDescent="0.25">
      <c r="A11" s="243" t="s">
        <v>59</v>
      </c>
      <c r="B11" s="244" t="s">
        <v>375</v>
      </c>
      <c r="C11" s="220"/>
      <c r="D11" s="244" t="s">
        <v>86</v>
      </c>
      <c r="E11" s="225"/>
      <c r="F11" s="555"/>
    </row>
    <row r="12" spans="1:6" ht="12.9" customHeight="1" x14ac:dyDescent="0.25">
      <c r="A12" s="243" t="s">
        <v>60</v>
      </c>
      <c r="B12" s="244" t="s">
        <v>343</v>
      </c>
      <c r="C12" s="219">
        <v>0</v>
      </c>
      <c r="D12" s="244" t="s">
        <v>50</v>
      </c>
      <c r="E12" s="225"/>
      <c r="F12" s="555"/>
    </row>
    <row r="13" spans="1:6" ht="12.9" customHeight="1" x14ac:dyDescent="0.25">
      <c r="A13" s="243" t="s">
        <v>61</v>
      </c>
      <c r="B13" s="244" t="s">
        <v>344</v>
      </c>
      <c r="C13" s="219"/>
      <c r="D13" s="42"/>
      <c r="E13" s="225"/>
      <c r="F13" s="555"/>
    </row>
    <row r="14" spans="1:6" ht="12.9" customHeight="1" x14ac:dyDescent="0.25">
      <c r="A14" s="243" t="s">
        <v>62</v>
      </c>
      <c r="B14" s="246" t="s">
        <v>345</v>
      </c>
      <c r="C14" s="220"/>
      <c r="D14" s="42"/>
      <c r="E14" s="225"/>
      <c r="F14" s="555"/>
    </row>
    <row r="15" spans="1:6" ht="12.9" customHeight="1" x14ac:dyDescent="0.25">
      <c r="A15" s="243" t="s">
        <v>63</v>
      </c>
      <c r="B15" s="42"/>
      <c r="C15" s="219"/>
      <c r="D15" s="42"/>
      <c r="E15" s="225"/>
      <c r="F15" s="555"/>
    </row>
    <row r="16" spans="1:6" ht="12.9" customHeight="1" x14ac:dyDescent="0.25">
      <c r="A16" s="243" t="s">
        <v>64</v>
      </c>
      <c r="B16" s="42"/>
      <c r="C16" s="219"/>
      <c r="D16" s="42"/>
      <c r="E16" s="225"/>
      <c r="F16" s="555"/>
    </row>
    <row r="17" spans="1:6" ht="12.9" customHeight="1" thickBot="1" x14ac:dyDescent="0.3">
      <c r="A17" s="243" t="s">
        <v>65</v>
      </c>
      <c r="B17" s="51"/>
      <c r="C17" s="221"/>
      <c r="D17" s="42"/>
      <c r="E17" s="226"/>
      <c r="F17" s="555"/>
    </row>
    <row r="18" spans="1:6" ht="15.9" customHeight="1" thickBot="1" x14ac:dyDescent="0.3">
      <c r="A18" s="247" t="s">
        <v>66</v>
      </c>
      <c r="B18" s="71" t="s">
        <v>368</v>
      </c>
      <c r="C18" s="222">
        <f>+C6+C7+C8+C9+C10+C12+C13+C14+C15+C16+C17</f>
        <v>36565</v>
      </c>
      <c r="D18" s="71" t="s">
        <v>367</v>
      </c>
      <c r="E18" s="227">
        <f>SUM(E6:E17)</f>
        <v>44026</v>
      </c>
      <c r="F18" s="555"/>
    </row>
    <row r="19" spans="1:6" ht="12.9" customHeight="1" x14ac:dyDescent="0.25">
      <c r="A19" s="248" t="s">
        <v>67</v>
      </c>
      <c r="B19" s="249" t="s">
        <v>346</v>
      </c>
      <c r="C19" s="250">
        <f>+C20+C21+C22+C23</f>
        <v>7773</v>
      </c>
      <c r="D19" s="251" t="s">
        <v>236</v>
      </c>
      <c r="E19" s="228"/>
      <c r="F19" s="555"/>
    </row>
    <row r="20" spans="1:6" ht="12.9" customHeight="1" x14ac:dyDescent="0.25">
      <c r="A20" s="252" t="s">
        <v>68</v>
      </c>
      <c r="B20" s="251" t="s">
        <v>284</v>
      </c>
      <c r="C20" s="57">
        <v>7032</v>
      </c>
      <c r="D20" s="251" t="s">
        <v>237</v>
      </c>
      <c r="E20" s="58"/>
      <c r="F20" s="555"/>
    </row>
    <row r="21" spans="1:6" ht="12.9" customHeight="1" x14ac:dyDescent="0.25">
      <c r="A21" s="252" t="s">
        <v>69</v>
      </c>
      <c r="B21" s="251" t="s">
        <v>285</v>
      </c>
      <c r="C21" s="57"/>
      <c r="D21" s="251" t="s">
        <v>174</v>
      </c>
      <c r="E21" s="58"/>
      <c r="F21" s="555"/>
    </row>
    <row r="22" spans="1:6" ht="12.9" customHeight="1" x14ac:dyDescent="0.25">
      <c r="A22" s="252" t="s">
        <v>70</v>
      </c>
      <c r="B22" s="251" t="s">
        <v>347</v>
      </c>
      <c r="C22" s="57"/>
      <c r="D22" s="251" t="s">
        <v>175</v>
      </c>
      <c r="E22" s="58"/>
      <c r="F22" s="555"/>
    </row>
    <row r="23" spans="1:6" ht="12.9" customHeight="1" x14ac:dyDescent="0.25">
      <c r="A23" s="252" t="s">
        <v>71</v>
      </c>
      <c r="B23" s="251" t="s">
        <v>348</v>
      </c>
      <c r="C23" s="57">
        <v>741</v>
      </c>
      <c r="D23" s="249" t="s">
        <v>355</v>
      </c>
      <c r="E23" s="58"/>
      <c r="F23" s="555"/>
    </row>
    <row r="24" spans="1:6" ht="12.9" customHeight="1" x14ac:dyDescent="0.25">
      <c r="A24" s="252" t="s">
        <v>72</v>
      </c>
      <c r="B24" s="251" t="s">
        <v>349</v>
      </c>
      <c r="C24" s="253">
        <f>+C25+C26</f>
        <v>0</v>
      </c>
      <c r="D24" s="251" t="s">
        <v>238</v>
      </c>
      <c r="E24" s="58"/>
      <c r="F24" s="555"/>
    </row>
    <row r="25" spans="1:6" ht="12.9" customHeight="1" x14ac:dyDescent="0.25">
      <c r="A25" s="248" t="s">
        <v>73</v>
      </c>
      <c r="B25" s="249" t="s">
        <v>350</v>
      </c>
      <c r="C25" s="223"/>
      <c r="D25" s="242" t="s">
        <v>540</v>
      </c>
      <c r="E25" s="228">
        <v>770</v>
      </c>
      <c r="F25" s="555"/>
    </row>
    <row r="26" spans="1:6" ht="12.9" customHeight="1" thickBot="1" x14ac:dyDescent="0.3">
      <c r="A26" s="252" t="s">
        <v>74</v>
      </c>
      <c r="B26" s="251" t="s">
        <v>293</v>
      </c>
      <c r="C26" s="57"/>
      <c r="D26" s="42"/>
      <c r="E26" s="58"/>
      <c r="F26" s="555"/>
    </row>
    <row r="27" spans="1:6" ht="15.9" customHeight="1" thickBot="1" x14ac:dyDescent="0.3">
      <c r="A27" s="247" t="s">
        <v>75</v>
      </c>
      <c r="B27" s="71" t="s">
        <v>365</v>
      </c>
      <c r="C27" s="222">
        <f>+C19+C24</f>
        <v>7773</v>
      </c>
      <c r="D27" s="71" t="s">
        <v>366</v>
      </c>
      <c r="E27" s="227">
        <f>SUM(E19:E26)</f>
        <v>770</v>
      </c>
      <c r="F27" s="555"/>
    </row>
    <row r="28" spans="1:6" ht="18" customHeight="1" thickBot="1" x14ac:dyDescent="0.3">
      <c r="A28" s="247" t="s">
        <v>76</v>
      </c>
      <c r="B28" s="254" t="s">
        <v>353</v>
      </c>
      <c r="C28" s="222">
        <f>+C18+C27</f>
        <v>44338</v>
      </c>
      <c r="D28" s="254" t="s">
        <v>356</v>
      </c>
      <c r="E28" s="227">
        <f>+E18+E27</f>
        <v>44796</v>
      </c>
      <c r="F28" s="555"/>
    </row>
    <row r="29" spans="1:6" ht="18" customHeight="1" thickBot="1" x14ac:dyDescent="0.3">
      <c r="A29" s="247" t="s">
        <v>77</v>
      </c>
      <c r="B29" s="71" t="s">
        <v>351</v>
      </c>
      <c r="C29" s="258"/>
      <c r="D29" s="71" t="s">
        <v>357</v>
      </c>
      <c r="E29" s="257"/>
      <c r="F29" s="555"/>
    </row>
    <row r="30" spans="1:6" ht="13.8" thickBot="1" x14ac:dyDescent="0.3">
      <c r="A30" s="247" t="s">
        <v>78</v>
      </c>
      <c r="B30" s="255" t="s">
        <v>352</v>
      </c>
      <c r="C30" s="256">
        <f>+C28+C29</f>
        <v>44338</v>
      </c>
      <c r="D30" s="255" t="s">
        <v>358</v>
      </c>
      <c r="E30" s="256">
        <f>+E28+E29</f>
        <v>44796</v>
      </c>
      <c r="F30" s="555"/>
    </row>
    <row r="31" spans="1:6" ht="13.8" thickBot="1" x14ac:dyDescent="0.3">
      <c r="A31" s="247" t="s">
        <v>79</v>
      </c>
      <c r="B31" s="255" t="s">
        <v>180</v>
      </c>
      <c r="C31" s="256">
        <f>IF(C18-E18&lt;0,E18-C18,"-")</f>
        <v>7461</v>
      </c>
      <c r="D31" s="255" t="s">
        <v>181</v>
      </c>
      <c r="E31" s="256" t="str">
        <f>IF(C18-E18&gt;0,C18-E18,"-")</f>
        <v>-</v>
      </c>
      <c r="F31" s="555"/>
    </row>
    <row r="32" spans="1:6" ht="13.8" thickBot="1" x14ac:dyDescent="0.3">
      <c r="A32" s="247" t="s">
        <v>80</v>
      </c>
      <c r="B32" s="255" t="s">
        <v>359</v>
      </c>
      <c r="C32" s="256">
        <f>IF(C18+C19-E28&lt;0,E28-(C18+C19),"-")</f>
        <v>458</v>
      </c>
      <c r="D32" s="255" t="s">
        <v>360</v>
      </c>
      <c r="E32" s="256" t="str">
        <f>IF(C18+C19-E28&gt;0,C18+C19-E28,"-")</f>
        <v>-</v>
      </c>
      <c r="F32" s="555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SheetLayoutView="115" workbookViewId="0">
      <selection activeCell="F1" sqref="F1:F1048576"/>
    </sheetView>
  </sheetViews>
  <sheetFormatPr defaultColWidth="9.33203125" defaultRowHeight="13.2" x14ac:dyDescent="0.25"/>
  <cols>
    <col min="1" max="1" width="6.77734375" style="48" customWidth="1"/>
    <col min="2" max="2" width="47.109375" style="89" customWidth="1"/>
    <col min="3" max="3" width="16.33203125" style="48" customWidth="1"/>
    <col min="4" max="4" width="47" style="48" customWidth="1"/>
    <col min="5" max="5" width="16.33203125" style="48" customWidth="1"/>
    <col min="6" max="6" width="4.77734375" style="48" customWidth="1"/>
    <col min="7" max="16384" width="9.33203125" style="48"/>
  </cols>
  <sheetData>
    <row r="1" spans="1:6" ht="31.2" x14ac:dyDescent="0.25">
      <c r="B1" s="229" t="s">
        <v>178</v>
      </c>
      <c r="C1" s="230"/>
      <c r="D1" s="230"/>
      <c r="E1" s="230"/>
      <c r="F1" s="555" t="s">
        <v>560</v>
      </c>
    </row>
    <row r="2" spans="1:6" ht="14.4" thickBot="1" x14ac:dyDescent="0.3">
      <c r="E2" s="231" t="s">
        <v>107</v>
      </c>
      <c r="F2" s="555"/>
    </row>
    <row r="3" spans="1:6" ht="13.8" thickBot="1" x14ac:dyDescent="0.3">
      <c r="A3" s="556" t="s">
        <v>114</v>
      </c>
      <c r="B3" s="232" t="s">
        <v>93</v>
      </c>
      <c r="C3" s="233"/>
      <c r="D3" s="232" t="s">
        <v>97</v>
      </c>
      <c r="E3" s="234"/>
      <c r="F3" s="555"/>
    </row>
    <row r="4" spans="1:6" s="235" customFormat="1" ht="23.4" thickBot="1" x14ac:dyDescent="0.3">
      <c r="A4" s="557"/>
      <c r="B4" s="90" t="s">
        <v>108</v>
      </c>
      <c r="C4" s="91" t="s">
        <v>542</v>
      </c>
      <c r="D4" s="90" t="s">
        <v>108</v>
      </c>
      <c r="E4" s="44" t="s">
        <v>542</v>
      </c>
      <c r="F4" s="555"/>
    </row>
    <row r="5" spans="1:6" s="235" customFormat="1" ht="13.8" thickBot="1" x14ac:dyDescent="0.3">
      <c r="A5" s="236">
        <v>1</v>
      </c>
      <c r="B5" s="237">
        <v>2</v>
      </c>
      <c r="C5" s="238">
        <v>3</v>
      </c>
      <c r="D5" s="237">
        <v>4</v>
      </c>
      <c r="E5" s="239">
        <v>5</v>
      </c>
      <c r="F5" s="555"/>
    </row>
    <row r="6" spans="1:6" ht="12.9" customHeight="1" x14ac:dyDescent="0.25">
      <c r="A6" s="241" t="s">
        <v>54</v>
      </c>
      <c r="B6" s="242" t="s">
        <v>395</v>
      </c>
      <c r="C6" s="218">
        <v>4176</v>
      </c>
      <c r="D6" s="242" t="s">
        <v>306</v>
      </c>
      <c r="E6" s="224">
        <v>3559</v>
      </c>
      <c r="F6" s="555"/>
    </row>
    <row r="7" spans="1:6" ht="22.5" customHeight="1" x14ac:dyDescent="0.25">
      <c r="A7" s="243" t="s">
        <v>55</v>
      </c>
      <c r="B7" s="244" t="s">
        <v>369</v>
      </c>
      <c r="C7" s="219"/>
      <c r="D7" s="244" t="s">
        <v>227</v>
      </c>
      <c r="E7" s="225">
        <v>10160</v>
      </c>
      <c r="F7" s="555"/>
    </row>
    <row r="8" spans="1:6" ht="12.9" customHeight="1" x14ac:dyDescent="0.25">
      <c r="A8" s="243" t="s">
        <v>56</v>
      </c>
      <c r="B8" s="244" t="s">
        <v>172</v>
      </c>
      <c r="C8" s="219"/>
      <c r="D8" s="244" t="s">
        <v>337</v>
      </c>
      <c r="E8" s="225"/>
      <c r="F8" s="555"/>
    </row>
    <row r="9" spans="1:6" ht="12.9" customHeight="1" x14ac:dyDescent="0.25">
      <c r="A9" s="243" t="s">
        <v>57</v>
      </c>
      <c r="B9" s="244" t="s">
        <v>210</v>
      </c>
      <c r="C9" s="219"/>
      <c r="D9" s="244" t="s">
        <v>376</v>
      </c>
      <c r="E9" s="225"/>
      <c r="F9" s="555"/>
    </row>
    <row r="10" spans="1:6" ht="12.75" customHeight="1" x14ac:dyDescent="0.25">
      <c r="A10" s="243" t="s">
        <v>58</v>
      </c>
      <c r="B10" s="244" t="s">
        <v>272</v>
      </c>
      <c r="C10" s="219"/>
      <c r="D10" s="244" t="s">
        <v>377</v>
      </c>
      <c r="E10" s="225"/>
      <c r="F10" s="555"/>
    </row>
    <row r="11" spans="1:6" ht="12.9" customHeight="1" x14ac:dyDescent="0.25">
      <c r="A11" s="243" t="s">
        <v>59</v>
      </c>
      <c r="B11" s="244" t="s">
        <v>370</v>
      </c>
      <c r="C11" s="219">
        <v>10000</v>
      </c>
      <c r="D11" s="260" t="s">
        <v>378</v>
      </c>
      <c r="E11" s="225"/>
      <c r="F11" s="555"/>
    </row>
    <row r="12" spans="1:6" ht="12.9" customHeight="1" x14ac:dyDescent="0.25">
      <c r="A12" s="243" t="s">
        <v>60</v>
      </c>
      <c r="B12" s="244" t="s">
        <v>371</v>
      </c>
      <c r="C12" s="219"/>
      <c r="D12" s="260" t="s">
        <v>310</v>
      </c>
      <c r="E12" s="225"/>
      <c r="F12" s="555"/>
    </row>
    <row r="13" spans="1:6" ht="12.9" customHeight="1" x14ac:dyDescent="0.25">
      <c r="A13" s="243" t="s">
        <v>61</v>
      </c>
      <c r="B13" s="244" t="s">
        <v>374</v>
      </c>
      <c r="C13" s="219"/>
      <c r="D13" s="261" t="s">
        <v>311</v>
      </c>
      <c r="E13" s="225"/>
      <c r="F13" s="555"/>
    </row>
    <row r="14" spans="1:6" ht="12.9" customHeight="1" x14ac:dyDescent="0.25">
      <c r="A14" s="243" t="s">
        <v>62</v>
      </c>
      <c r="B14" s="262" t="s">
        <v>393</v>
      </c>
      <c r="C14" s="220"/>
      <c r="D14" s="260" t="s">
        <v>379</v>
      </c>
      <c r="E14" s="225"/>
      <c r="F14" s="555"/>
    </row>
    <row r="15" spans="1:6" ht="22.5" customHeight="1" x14ac:dyDescent="0.25">
      <c r="A15" s="243" t="s">
        <v>63</v>
      </c>
      <c r="B15" s="244" t="s">
        <v>372</v>
      </c>
      <c r="C15" s="220"/>
      <c r="D15" s="260" t="s">
        <v>380</v>
      </c>
      <c r="E15" s="225"/>
      <c r="F15" s="555"/>
    </row>
    <row r="16" spans="1:6" ht="12.9" customHeight="1" x14ac:dyDescent="0.25">
      <c r="A16" s="243" t="s">
        <v>64</v>
      </c>
      <c r="B16" s="244" t="s">
        <v>373</v>
      </c>
      <c r="C16" s="225"/>
      <c r="D16" s="244" t="s">
        <v>86</v>
      </c>
      <c r="E16" s="225"/>
      <c r="F16" s="555"/>
    </row>
    <row r="17" spans="1:6" ht="12.9" customHeight="1" thickBot="1" x14ac:dyDescent="0.3">
      <c r="A17" s="373" t="s">
        <v>65</v>
      </c>
      <c r="B17" s="374"/>
      <c r="C17" s="375"/>
      <c r="D17" s="374" t="s">
        <v>50</v>
      </c>
      <c r="E17" s="301"/>
      <c r="F17" s="555"/>
    </row>
    <row r="18" spans="1:6" ht="15.9" customHeight="1" thickBot="1" x14ac:dyDescent="0.3">
      <c r="A18" s="247" t="s">
        <v>66</v>
      </c>
      <c r="B18" s="71" t="s">
        <v>163</v>
      </c>
      <c r="C18" s="222">
        <f>+C6+C7+C8+C9+C10+C11+C12+C13+C15+C16+C17</f>
        <v>14176</v>
      </c>
      <c r="D18" s="71" t="s">
        <v>164</v>
      </c>
      <c r="E18" s="227">
        <f>+E6+E7+E8+E16+E17</f>
        <v>13719</v>
      </c>
      <c r="F18" s="555"/>
    </row>
    <row r="19" spans="1:6" ht="12.9" customHeight="1" x14ac:dyDescent="0.25">
      <c r="A19" s="263" t="s">
        <v>67</v>
      </c>
      <c r="B19" s="264" t="s">
        <v>392</v>
      </c>
      <c r="C19" s="271">
        <f>+C20+C21+C22+C23+C24</f>
        <v>0</v>
      </c>
      <c r="D19" s="251" t="s">
        <v>236</v>
      </c>
      <c r="E19" s="56"/>
      <c r="F19" s="555"/>
    </row>
    <row r="20" spans="1:6" ht="12.9" customHeight="1" x14ac:dyDescent="0.25">
      <c r="A20" s="243" t="s">
        <v>68</v>
      </c>
      <c r="B20" s="265" t="s">
        <v>381</v>
      </c>
      <c r="C20" s="57"/>
      <c r="D20" s="251" t="s">
        <v>240</v>
      </c>
      <c r="E20" s="58"/>
      <c r="F20" s="555"/>
    </row>
    <row r="21" spans="1:6" ht="12.9" customHeight="1" x14ac:dyDescent="0.25">
      <c r="A21" s="263" t="s">
        <v>69</v>
      </c>
      <c r="B21" s="265" t="s">
        <v>382</v>
      </c>
      <c r="C21" s="57"/>
      <c r="D21" s="251" t="s">
        <v>174</v>
      </c>
      <c r="E21" s="58"/>
      <c r="F21" s="555"/>
    </row>
    <row r="22" spans="1:6" ht="12.9" customHeight="1" x14ac:dyDescent="0.25">
      <c r="A22" s="243" t="s">
        <v>70</v>
      </c>
      <c r="B22" s="265" t="s">
        <v>383</v>
      </c>
      <c r="C22" s="57"/>
      <c r="D22" s="251" t="s">
        <v>175</v>
      </c>
      <c r="E22" s="58"/>
      <c r="F22" s="555"/>
    </row>
    <row r="23" spans="1:6" ht="12.9" customHeight="1" x14ac:dyDescent="0.25">
      <c r="A23" s="263" t="s">
        <v>71</v>
      </c>
      <c r="B23" s="265" t="s">
        <v>384</v>
      </c>
      <c r="C23" s="57"/>
      <c r="D23" s="249" t="s">
        <v>355</v>
      </c>
      <c r="E23" s="58"/>
      <c r="F23" s="555"/>
    </row>
    <row r="24" spans="1:6" ht="12.9" customHeight="1" x14ac:dyDescent="0.25">
      <c r="A24" s="243" t="s">
        <v>72</v>
      </c>
      <c r="B24" s="266" t="s">
        <v>385</v>
      </c>
      <c r="C24" s="57"/>
      <c r="D24" s="251" t="s">
        <v>241</v>
      </c>
      <c r="E24" s="58"/>
      <c r="F24" s="555"/>
    </row>
    <row r="25" spans="1:6" ht="12.9" customHeight="1" x14ac:dyDescent="0.25">
      <c r="A25" s="263" t="s">
        <v>73</v>
      </c>
      <c r="B25" s="267" t="s">
        <v>386</v>
      </c>
      <c r="C25" s="253">
        <f>+C26+C27+C28+C29+C30</f>
        <v>0</v>
      </c>
      <c r="D25" s="268" t="s">
        <v>239</v>
      </c>
      <c r="E25" s="58"/>
      <c r="F25" s="555"/>
    </row>
    <row r="26" spans="1:6" ht="12.9" customHeight="1" x14ac:dyDescent="0.25">
      <c r="A26" s="243" t="s">
        <v>74</v>
      </c>
      <c r="B26" s="266" t="s">
        <v>387</v>
      </c>
      <c r="C26" s="57"/>
      <c r="D26" s="268" t="s">
        <v>394</v>
      </c>
      <c r="E26" s="58"/>
      <c r="F26" s="555"/>
    </row>
    <row r="27" spans="1:6" ht="12.9" customHeight="1" x14ac:dyDescent="0.25">
      <c r="A27" s="263" t="s">
        <v>75</v>
      </c>
      <c r="B27" s="266" t="s">
        <v>388</v>
      </c>
      <c r="C27" s="57"/>
      <c r="D27" s="259"/>
      <c r="E27" s="58"/>
      <c r="F27" s="555"/>
    </row>
    <row r="28" spans="1:6" ht="12.9" customHeight="1" x14ac:dyDescent="0.25">
      <c r="A28" s="243" t="s">
        <v>76</v>
      </c>
      <c r="B28" s="265" t="s">
        <v>389</v>
      </c>
      <c r="C28" s="57"/>
      <c r="D28" s="68"/>
      <c r="E28" s="58"/>
      <c r="F28" s="555"/>
    </row>
    <row r="29" spans="1:6" ht="12.9" customHeight="1" x14ac:dyDescent="0.25">
      <c r="A29" s="263" t="s">
        <v>77</v>
      </c>
      <c r="B29" s="269" t="s">
        <v>390</v>
      </c>
      <c r="C29" s="57"/>
      <c r="D29" s="42"/>
      <c r="E29" s="58"/>
      <c r="F29" s="555"/>
    </row>
    <row r="30" spans="1:6" ht="12.9" customHeight="1" thickBot="1" x14ac:dyDescent="0.3">
      <c r="A30" s="243" t="s">
        <v>78</v>
      </c>
      <c r="B30" s="270" t="s">
        <v>391</v>
      </c>
      <c r="C30" s="57"/>
      <c r="D30" s="68"/>
      <c r="E30" s="58"/>
      <c r="F30" s="555"/>
    </row>
    <row r="31" spans="1:6" ht="21.75" customHeight="1" thickBot="1" x14ac:dyDescent="0.3">
      <c r="A31" s="247" t="s">
        <v>79</v>
      </c>
      <c r="B31" s="71" t="s">
        <v>424</v>
      </c>
      <c r="C31" s="222">
        <f>+C19+C25</f>
        <v>0</v>
      </c>
      <c r="D31" s="71" t="s">
        <v>425</v>
      </c>
      <c r="E31" s="227">
        <f>SUM(E19:E30)</f>
        <v>0</v>
      </c>
      <c r="F31" s="555"/>
    </row>
    <row r="32" spans="1:6" ht="18" customHeight="1" thickBot="1" x14ac:dyDescent="0.3">
      <c r="A32" s="247" t="s">
        <v>80</v>
      </c>
      <c r="B32" s="254" t="s">
        <v>422</v>
      </c>
      <c r="C32" s="222">
        <f>+C18+C31</f>
        <v>14176</v>
      </c>
      <c r="D32" s="254" t="s">
        <v>426</v>
      </c>
      <c r="E32" s="227">
        <f>+E18+E31</f>
        <v>13719</v>
      </c>
      <c r="F32" s="555"/>
    </row>
    <row r="33" spans="1:6" ht="18" customHeight="1" thickBot="1" x14ac:dyDescent="0.3">
      <c r="A33" s="247" t="s">
        <v>81</v>
      </c>
      <c r="B33" s="71" t="s">
        <v>351</v>
      </c>
      <c r="C33" s="258"/>
      <c r="D33" s="71" t="s">
        <v>357</v>
      </c>
      <c r="E33" s="257"/>
      <c r="F33" s="555"/>
    </row>
    <row r="34" spans="1:6" ht="13.8" thickBot="1" x14ac:dyDescent="0.3">
      <c r="A34" s="247" t="s">
        <v>82</v>
      </c>
      <c r="B34" s="255" t="s">
        <v>423</v>
      </c>
      <c r="C34" s="256">
        <f>+C32+C33</f>
        <v>14176</v>
      </c>
      <c r="D34" s="255" t="s">
        <v>427</v>
      </c>
      <c r="E34" s="256">
        <f>+E32+E33</f>
        <v>13719</v>
      </c>
      <c r="F34" s="555"/>
    </row>
    <row r="35" spans="1:6" ht="13.8" thickBot="1" x14ac:dyDescent="0.3">
      <c r="A35" s="247" t="s">
        <v>156</v>
      </c>
      <c r="B35" s="255" t="s">
        <v>180</v>
      </c>
      <c r="C35" s="256" t="str">
        <f>IF(C18-E18&lt;0,E18-C18,"-")</f>
        <v>-</v>
      </c>
      <c r="D35" s="255" t="s">
        <v>181</v>
      </c>
      <c r="E35" s="256">
        <f>IF(C18-E18&gt;0,C18-E18,"-")</f>
        <v>457</v>
      </c>
      <c r="F35" s="555"/>
    </row>
    <row r="36" spans="1:6" ht="13.8" thickBot="1" x14ac:dyDescent="0.3">
      <c r="A36" s="247" t="s">
        <v>157</v>
      </c>
      <c r="B36" s="255" t="s">
        <v>359</v>
      </c>
      <c r="C36" s="256" t="str">
        <f>IF(C18+C19-E32&lt;0,E32-(C18+C19),"-")</f>
        <v>-</v>
      </c>
      <c r="D36" s="255" t="s">
        <v>360</v>
      </c>
      <c r="E36" s="256">
        <f>IF(C18+C19-E32&gt;0,C18+C19-E32,"-")</f>
        <v>457</v>
      </c>
      <c r="F36" s="555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Layout" zoomScaleNormal="100" workbookViewId="0">
      <selection activeCell="E13" sqref="E13"/>
    </sheetView>
  </sheetViews>
  <sheetFormatPr defaultColWidth="9.33203125" defaultRowHeight="13.2" x14ac:dyDescent="0.25"/>
  <cols>
    <col min="1" max="1" width="47.109375" style="40" customWidth="1"/>
    <col min="2" max="2" width="15.6640625" style="39" customWidth="1"/>
    <col min="3" max="3" width="16.33203125" style="39" customWidth="1"/>
    <col min="4" max="4" width="18" style="39" customWidth="1"/>
    <col min="5" max="5" width="16.6640625" style="39" customWidth="1"/>
    <col min="6" max="6" width="18.77734375" style="48" customWidth="1"/>
    <col min="7" max="8" width="12.77734375" style="39" customWidth="1"/>
    <col min="9" max="9" width="13.77734375" style="39" customWidth="1"/>
    <col min="10" max="16384" width="9.33203125" style="39"/>
  </cols>
  <sheetData>
    <row r="1" spans="1:6" ht="25.5" customHeight="1" x14ac:dyDescent="0.25">
      <c r="A1" s="558" t="s">
        <v>544</v>
      </c>
      <c r="B1" s="558"/>
      <c r="C1" s="558"/>
      <c r="D1" s="558"/>
      <c r="E1" s="558"/>
      <c r="F1" s="558"/>
    </row>
    <row r="2" spans="1:6" ht="22.5" customHeight="1" thickBot="1" x14ac:dyDescent="0.35">
      <c r="A2" s="89"/>
      <c r="B2" s="48"/>
      <c r="C2" s="48"/>
      <c r="D2" s="48"/>
      <c r="E2" s="48"/>
      <c r="F2" s="43" t="s">
        <v>107</v>
      </c>
    </row>
    <row r="3" spans="1:6" s="41" customFormat="1" ht="44.25" customHeight="1" thickBot="1" x14ac:dyDescent="0.3">
      <c r="A3" s="90" t="s">
        <v>111</v>
      </c>
      <c r="B3" s="91" t="s">
        <v>112</v>
      </c>
      <c r="C3" s="91" t="s">
        <v>113</v>
      </c>
      <c r="D3" s="91" t="s">
        <v>549</v>
      </c>
      <c r="E3" s="91" t="s">
        <v>546</v>
      </c>
      <c r="F3" s="44" t="s">
        <v>547</v>
      </c>
    </row>
    <row r="4" spans="1:6" s="48" customFormat="1" ht="12" customHeight="1" thickBot="1" x14ac:dyDescent="0.3">
      <c r="A4" s="45">
        <v>1</v>
      </c>
      <c r="B4" s="46">
        <v>2</v>
      </c>
      <c r="C4" s="46">
        <v>3</v>
      </c>
      <c r="D4" s="46">
        <v>4</v>
      </c>
      <c r="E4" s="46">
        <v>5</v>
      </c>
      <c r="F4" s="47" t="s">
        <v>116</v>
      </c>
    </row>
    <row r="5" spans="1:6" ht="15.9" customHeight="1" x14ac:dyDescent="0.25">
      <c r="A5" s="42" t="s">
        <v>545</v>
      </c>
      <c r="B5" s="29">
        <v>107</v>
      </c>
      <c r="C5" s="49">
        <v>2016</v>
      </c>
      <c r="D5" s="29">
        <v>0</v>
      </c>
      <c r="E5" s="29">
        <v>107</v>
      </c>
      <c r="F5" s="50">
        <f t="shared" ref="F5:F6" si="0">B5-D5-E5</f>
        <v>0</v>
      </c>
    </row>
    <row r="6" spans="1:6" ht="15.9" customHeight="1" x14ac:dyDescent="0.25">
      <c r="A6" s="42" t="s">
        <v>548</v>
      </c>
      <c r="B6" s="29">
        <v>78</v>
      </c>
      <c r="C6" s="49">
        <v>2016</v>
      </c>
      <c r="D6" s="29"/>
      <c r="E6" s="29">
        <v>78</v>
      </c>
      <c r="F6" s="50">
        <f t="shared" si="0"/>
        <v>0</v>
      </c>
    </row>
    <row r="7" spans="1:6" ht="15.9" customHeight="1" x14ac:dyDescent="0.25">
      <c r="A7" s="42" t="s">
        <v>550</v>
      </c>
      <c r="B7" s="29">
        <v>51</v>
      </c>
      <c r="C7" s="49">
        <v>2016</v>
      </c>
      <c r="D7" s="29"/>
      <c r="E7" s="29">
        <v>51</v>
      </c>
      <c r="F7" s="50"/>
    </row>
    <row r="8" spans="1:6" ht="15.9" customHeight="1" x14ac:dyDescent="0.25">
      <c r="A8" s="42" t="s">
        <v>551</v>
      </c>
      <c r="B8" s="29">
        <v>2817</v>
      </c>
      <c r="C8" s="49">
        <v>2016</v>
      </c>
      <c r="D8" s="29"/>
      <c r="E8" s="29">
        <v>2817</v>
      </c>
      <c r="F8" s="50"/>
    </row>
    <row r="9" spans="1:6" ht="15.9" customHeight="1" x14ac:dyDescent="0.25">
      <c r="A9" s="42" t="s">
        <v>552</v>
      </c>
      <c r="B9" s="29">
        <v>27</v>
      </c>
      <c r="C9" s="49">
        <v>2016</v>
      </c>
      <c r="D9" s="29"/>
      <c r="E9" s="29">
        <v>27</v>
      </c>
      <c r="F9" s="50"/>
    </row>
    <row r="10" spans="1:6" ht="15.9" customHeight="1" x14ac:dyDescent="0.25">
      <c r="A10" s="42" t="s">
        <v>553</v>
      </c>
      <c r="B10" s="29">
        <v>100</v>
      </c>
      <c r="C10" s="49">
        <v>2016</v>
      </c>
      <c r="D10" s="29"/>
      <c r="E10" s="29">
        <v>100</v>
      </c>
      <c r="F10" s="50"/>
    </row>
    <row r="11" spans="1:6" ht="15.9" customHeight="1" x14ac:dyDescent="0.25">
      <c r="A11" s="42" t="s">
        <v>554</v>
      </c>
      <c r="B11" s="29">
        <v>280</v>
      </c>
      <c r="C11" s="49">
        <v>2016</v>
      </c>
      <c r="D11" s="29"/>
      <c r="E11" s="29">
        <v>280</v>
      </c>
      <c r="F11" s="50"/>
    </row>
    <row r="12" spans="1:6" ht="13.8" thickBot="1" x14ac:dyDescent="0.3">
      <c r="A12" s="42" t="s">
        <v>555</v>
      </c>
      <c r="B12" s="29">
        <v>99</v>
      </c>
      <c r="C12" s="49">
        <v>2015</v>
      </c>
      <c r="D12" s="29"/>
      <c r="E12" s="29">
        <v>99</v>
      </c>
      <c r="F12" s="50"/>
    </row>
    <row r="13" spans="1:6" s="54" customFormat="1" ht="18" customHeight="1" thickBot="1" x14ac:dyDescent="0.3">
      <c r="A13" s="92" t="s">
        <v>110</v>
      </c>
      <c r="B13" s="52">
        <f>SUM(B5:B12)</f>
        <v>3559</v>
      </c>
      <c r="C13" s="66"/>
      <c r="D13" s="52">
        <f>SUM(D5:D12)</f>
        <v>0</v>
      </c>
      <c r="E13" s="52">
        <f>SUM(E5:E12)</f>
        <v>3559</v>
      </c>
      <c r="F13" s="53">
        <f>SUM(F5:F12)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4/2017. (V.23.)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99"/>
  <sheetViews>
    <sheetView zoomScale="115" workbookViewId="0">
      <selection activeCell="G4" sqref="G4"/>
    </sheetView>
  </sheetViews>
  <sheetFormatPr defaultColWidth="9.33203125" defaultRowHeight="13.2" x14ac:dyDescent="0.25"/>
  <cols>
    <col min="1" max="1" width="9.6640625" style="367" customWidth="1"/>
    <col min="2" max="2" width="9.6640625" style="368" customWidth="1"/>
    <col min="3" max="3" width="60.109375" style="368" customWidth="1"/>
    <col min="4" max="4" width="19.6640625" style="369" bestFit="1" customWidth="1"/>
    <col min="5" max="5" width="20" style="369" customWidth="1"/>
    <col min="6" max="16384" width="9.33203125" style="4"/>
  </cols>
  <sheetData>
    <row r="1" spans="1:5" s="2" customFormat="1" ht="16.5" customHeight="1" thickBot="1" x14ac:dyDescent="0.3">
      <c r="A1" s="97"/>
      <c r="B1" s="98"/>
      <c r="C1" s="99"/>
      <c r="D1" s="144"/>
      <c r="E1" s="144" t="s">
        <v>561</v>
      </c>
    </row>
    <row r="2" spans="1:5" s="61" customFormat="1" ht="25.5" customHeight="1" x14ac:dyDescent="0.25">
      <c r="A2" s="559" t="s">
        <v>264</v>
      </c>
      <c r="B2" s="560"/>
      <c r="C2" s="282" t="s">
        <v>263</v>
      </c>
      <c r="D2" s="296" t="s">
        <v>87</v>
      </c>
      <c r="E2" s="296" t="s">
        <v>87</v>
      </c>
    </row>
    <row r="3" spans="1:5" s="61" customFormat="1" ht="16.2" thickBot="1" x14ac:dyDescent="0.3">
      <c r="A3" s="100" t="s">
        <v>254</v>
      </c>
      <c r="B3" s="101"/>
      <c r="C3" s="283" t="s">
        <v>88</v>
      </c>
      <c r="D3" s="297" t="s">
        <v>89</v>
      </c>
      <c r="E3" s="297" t="s">
        <v>89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298" t="s">
        <v>431</v>
      </c>
      <c r="E5" s="298" t="s">
        <v>432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299"/>
      <c r="E7" s="299"/>
    </row>
    <row r="8" spans="1:5" s="55" customFormat="1" ht="12" customHeight="1" thickBot="1" x14ac:dyDescent="0.3">
      <c r="A8" s="93" t="s">
        <v>54</v>
      </c>
      <c r="B8" s="109"/>
      <c r="C8" s="185" t="s">
        <v>257</v>
      </c>
      <c r="D8" s="227">
        <f>+D9+D14</f>
        <v>10127</v>
      </c>
      <c r="E8" s="227">
        <f>+E9+E14</f>
        <v>9920</v>
      </c>
    </row>
    <row r="9" spans="1:5" s="63" customFormat="1" ht="12" customHeight="1" thickBot="1" x14ac:dyDescent="0.3">
      <c r="A9" s="93" t="s">
        <v>55</v>
      </c>
      <c r="B9" s="109"/>
      <c r="C9" s="284" t="s">
        <v>0</v>
      </c>
      <c r="D9" s="227">
        <f>SUM(D10:D13)</f>
        <v>5360</v>
      </c>
      <c r="E9" s="227">
        <f>SUM(E10:E13)</f>
        <v>7130</v>
      </c>
    </row>
    <row r="10" spans="1:5" s="64" customFormat="1" ht="12" customHeight="1" x14ac:dyDescent="0.25">
      <c r="A10" s="111"/>
      <c r="B10" s="112" t="s">
        <v>143</v>
      </c>
      <c r="C10" s="285" t="s">
        <v>95</v>
      </c>
      <c r="D10" s="225">
        <v>5300</v>
      </c>
      <c r="E10" s="225">
        <v>6915</v>
      </c>
    </row>
    <row r="11" spans="1:5" s="64" customFormat="1" ht="12" customHeight="1" x14ac:dyDescent="0.25">
      <c r="A11" s="111"/>
      <c r="B11" s="112" t="s">
        <v>144</v>
      </c>
      <c r="C11" s="286" t="s">
        <v>115</v>
      </c>
      <c r="D11" s="225"/>
      <c r="E11" s="225"/>
    </row>
    <row r="12" spans="1:5" s="64" customFormat="1" ht="12" customHeight="1" x14ac:dyDescent="0.25">
      <c r="A12" s="111"/>
      <c r="B12" s="112" t="s">
        <v>145</v>
      </c>
      <c r="C12" s="286" t="s">
        <v>183</v>
      </c>
      <c r="D12" s="225">
        <v>0</v>
      </c>
      <c r="E12" s="225">
        <v>0</v>
      </c>
    </row>
    <row r="13" spans="1:5" s="64" customFormat="1" ht="12" customHeight="1" thickBot="1" x14ac:dyDescent="0.3">
      <c r="A13" s="111"/>
      <c r="B13" s="112" t="s">
        <v>146</v>
      </c>
      <c r="C13" s="287" t="s">
        <v>184</v>
      </c>
      <c r="D13" s="225">
        <v>60</v>
      </c>
      <c r="E13" s="225">
        <v>215</v>
      </c>
    </row>
    <row r="14" spans="1:5" s="63" customFormat="1" ht="12" customHeight="1" thickBot="1" x14ac:dyDescent="0.3">
      <c r="A14" s="93" t="s">
        <v>56</v>
      </c>
      <c r="B14" s="109"/>
      <c r="C14" s="284" t="s">
        <v>185</v>
      </c>
      <c r="D14" s="227">
        <f>SUM(D15:D22)</f>
        <v>4767</v>
      </c>
      <c r="E14" s="227">
        <f>SUM(E15:E22)</f>
        <v>2790</v>
      </c>
    </row>
    <row r="15" spans="1:5" s="63" customFormat="1" ht="12" customHeight="1" x14ac:dyDescent="0.25">
      <c r="A15" s="113"/>
      <c r="B15" s="112" t="s">
        <v>117</v>
      </c>
      <c r="C15" s="285" t="s">
        <v>190</v>
      </c>
      <c r="D15" s="300"/>
      <c r="E15" s="300"/>
    </row>
    <row r="16" spans="1:5" s="63" customFormat="1" ht="12" customHeight="1" x14ac:dyDescent="0.25">
      <c r="A16" s="111"/>
      <c r="B16" s="112" t="s">
        <v>118</v>
      </c>
      <c r="C16" s="286" t="s">
        <v>191</v>
      </c>
      <c r="D16" s="225">
        <v>400</v>
      </c>
      <c r="E16" s="225">
        <v>373</v>
      </c>
    </row>
    <row r="17" spans="1:5" s="63" customFormat="1" ht="12" customHeight="1" x14ac:dyDescent="0.25">
      <c r="A17" s="111"/>
      <c r="B17" s="112" t="s">
        <v>119</v>
      </c>
      <c r="C17" s="286" t="s">
        <v>192</v>
      </c>
      <c r="D17" s="225"/>
      <c r="E17" s="225"/>
    </row>
    <row r="18" spans="1:5" s="63" customFormat="1" ht="12" customHeight="1" x14ac:dyDescent="0.25">
      <c r="A18" s="111"/>
      <c r="B18" s="112" t="s">
        <v>120</v>
      </c>
      <c r="C18" s="286" t="s">
        <v>193</v>
      </c>
      <c r="D18" s="225">
        <v>1488</v>
      </c>
      <c r="E18" s="225">
        <v>1565</v>
      </c>
    </row>
    <row r="19" spans="1:5" s="63" customFormat="1" ht="12" customHeight="1" x14ac:dyDescent="0.25">
      <c r="A19" s="111"/>
      <c r="B19" s="112" t="s">
        <v>186</v>
      </c>
      <c r="C19" s="286" t="s">
        <v>194</v>
      </c>
      <c r="D19" s="225"/>
      <c r="E19" s="225"/>
    </row>
    <row r="20" spans="1:5" s="63" customFormat="1" ht="12" customHeight="1" x14ac:dyDescent="0.25">
      <c r="A20" s="114"/>
      <c r="B20" s="112" t="s">
        <v>187</v>
      </c>
      <c r="C20" s="286" t="s">
        <v>270</v>
      </c>
      <c r="D20" s="301">
        <v>1549</v>
      </c>
      <c r="E20" s="301">
        <v>542</v>
      </c>
    </row>
    <row r="21" spans="1:5" s="64" customFormat="1" ht="12" customHeight="1" x14ac:dyDescent="0.25">
      <c r="A21" s="111"/>
      <c r="B21" s="112" t="s">
        <v>188</v>
      </c>
      <c r="C21" s="286" t="s">
        <v>196</v>
      </c>
      <c r="D21" s="225">
        <v>0</v>
      </c>
      <c r="E21" s="225">
        <v>3</v>
      </c>
    </row>
    <row r="22" spans="1:5" s="64" customFormat="1" ht="12" customHeight="1" thickBot="1" x14ac:dyDescent="0.3">
      <c r="A22" s="115"/>
      <c r="B22" s="116" t="s">
        <v>189</v>
      </c>
      <c r="C22" s="287" t="s">
        <v>197</v>
      </c>
      <c r="D22" s="226">
        <v>1330</v>
      </c>
      <c r="E22" s="226">
        <v>307</v>
      </c>
    </row>
    <row r="23" spans="1:5" s="64" customFormat="1" ht="12" customHeight="1" thickBot="1" x14ac:dyDescent="0.3">
      <c r="A23" s="93" t="s">
        <v>57</v>
      </c>
      <c r="B23" s="117"/>
      <c r="C23" s="284" t="s">
        <v>271</v>
      </c>
      <c r="D23" s="257">
        <v>1500</v>
      </c>
      <c r="E23" s="257">
        <v>1694</v>
      </c>
    </row>
    <row r="24" spans="1:5" s="63" customFormat="1" ht="12" customHeight="1" thickBot="1" x14ac:dyDescent="0.3">
      <c r="A24" s="93" t="s">
        <v>58</v>
      </c>
      <c r="B24" s="109"/>
      <c r="C24" s="284" t="s">
        <v>1</v>
      </c>
      <c r="D24" s="227">
        <f>SUM(D25:D32)</f>
        <v>19262</v>
      </c>
      <c r="E24" s="227">
        <f>SUM(E25:E32)</f>
        <v>31818</v>
      </c>
    </row>
    <row r="25" spans="1:5" s="64" customFormat="1" ht="12" customHeight="1" x14ac:dyDescent="0.25">
      <c r="A25" s="111"/>
      <c r="B25" s="112" t="s">
        <v>121</v>
      </c>
      <c r="C25" s="285" t="s">
        <v>2</v>
      </c>
      <c r="D25" s="58">
        <v>19262</v>
      </c>
      <c r="E25" s="58">
        <v>20601</v>
      </c>
    </row>
    <row r="26" spans="1:5" s="64" customFormat="1" ht="12" customHeight="1" x14ac:dyDescent="0.25">
      <c r="A26" s="111"/>
      <c r="B26" s="112" t="s">
        <v>122</v>
      </c>
      <c r="C26" s="286" t="s">
        <v>208</v>
      </c>
      <c r="D26" s="58"/>
      <c r="E26" s="58"/>
    </row>
    <row r="27" spans="1:5" s="64" customFormat="1" ht="12" customHeight="1" x14ac:dyDescent="0.25">
      <c r="A27" s="111"/>
      <c r="B27" s="112" t="s">
        <v>123</v>
      </c>
      <c r="C27" s="286" t="s">
        <v>126</v>
      </c>
      <c r="D27" s="58">
        <v>0</v>
      </c>
      <c r="E27" s="58">
        <v>1217</v>
      </c>
    </row>
    <row r="28" spans="1:5" s="64" customFormat="1" ht="12" customHeight="1" x14ac:dyDescent="0.25">
      <c r="A28" s="111"/>
      <c r="B28" s="112" t="s">
        <v>201</v>
      </c>
      <c r="C28" s="286" t="s">
        <v>209</v>
      </c>
      <c r="D28" s="58"/>
      <c r="E28" s="58"/>
    </row>
    <row r="29" spans="1:5" s="64" customFormat="1" ht="12" customHeight="1" x14ac:dyDescent="0.25">
      <c r="A29" s="111"/>
      <c r="B29" s="112" t="s">
        <v>202</v>
      </c>
      <c r="C29" s="286" t="s">
        <v>210</v>
      </c>
      <c r="D29" s="58"/>
      <c r="E29" s="58"/>
    </row>
    <row r="30" spans="1:5" s="64" customFormat="1" ht="12" customHeight="1" x14ac:dyDescent="0.25">
      <c r="A30" s="111"/>
      <c r="B30" s="112" t="s">
        <v>203</v>
      </c>
      <c r="C30" s="286" t="s">
        <v>211</v>
      </c>
      <c r="D30" s="58"/>
      <c r="E30" s="58"/>
    </row>
    <row r="31" spans="1:5" s="64" customFormat="1" ht="12" customHeight="1" x14ac:dyDescent="0.25">
      <c r="A31" s="111"/>
      <c r="B31" s="112" t="s">
        <v>204</v>
      </c>
      <c r="C31" s="286" t="s">
        <v>272</v>
      </c>
      <c r="D31" s="58"/>
      <c r="E31" s="58"/>
    </row>
    <row r="32" spans="1:5" s="64" customFormat="1" ht="12" customHeight="1" thickBot="1" x14ac:dyDescent="0.3">
      <c r="A32" s="115"/>
      <c r="B32" s="116" t="s">
        <v>205</v>
      </c>
      <c r="C32" s="288" t="s">
        <v>258</v>
      </c>
      <c r="D32" s="302"/>
      <c r="E32" s="302">
        <v>10000</v>
      </c>
    </row>
    <row r="33" spans="1:5" s="64" customFormat="1" ht="12" customHeight="1" thickBot="1" x14ac:dyDescent="0.3">
      <c r="A33" s="96" t="s">
        <v>59</v>
      </c>
      <c r="B33" s="69"/>
      <c r="C33" s="185" t="s">
        <v>408</v>
      </c>
      <c r="D33" s="227">
        <f>+D34+D40</f>
        <v>4922</v>
      </c>
      <c r="E33" s="227">
        <f>+E34+E40</f>
        <v>140</v>
      </c>
    </row>
    <row r="34" spans="1:5" s="64" customFormat="1" ht="12" customHeight="1" x14ac:dyDescent="0.25">
      <c r="A34" s="113"/>
      <c r="B34" s="84" t="s">
        <v>124</v>
      </c>
      <c r="C34" s="357" t="s">
        <v>398</v>
      </c>
      <c r="D34" s="320">
        <f>SUM(D35:D39)</f>
        <v>4922</v>
      </c>
      <c r="E34" s="320">
        <f>SUM(E35:E39)</f>
        <v>140</v>
      </c>
    </row>
    <row r="35" spans="1:5" s="64" customFormat="1" ht="12" customHeight="1" x14ac:dyDescent="0.25">
      <c r="A35" s="111"/>
      <c r="B35" s="82" t="s">
        <v>127</v>
      </c>
      <c r="C35" s="286" t="s">
        <v>273</v>
      </c>
      <c r="D35" s="225">
        <v>25</v>
      </c>
      <c r="E35" s="225"/>
    </row>
    <row r="36" spans="1:5" s="64" customFormat="1" ht="12" customHeight="1" x14ac:dyDescent="0.25">
      <c r="A36" s="111"/>
      <c r="B36" s="82" t="s">
        <v>128</v>
      </c>
      <c r="C36" s="286" t="s">
        <v>274</v>
      </c>
      <c r="D36" s="225"/>
      <c r="E36" s="225">
        <v>0</v>
      </c>
    </row>
    <row r="37" spans="1:5" s="64" customFormat="1" ht="12" customHeight="1" x14ac:dyDescent="0.25">
      <c r="A37" s="111"/>
      <c r="B37" s="82" t="s">
        <v>129</v>
      </c>
      <c r="C37" s="286" t="s">
        <v>275</v>
      </c>
      <c r="D37" s="225"/>
      <c r="E37" s="225"/>
    </row>
    <row r="38" spans="1:5" s="64" customFormat="1" ht="12" customHeight="1" x14ac:dyDescent="0.25">
      <c r="A38" s="111"/>
      <c r="B38" s="82" t="s">
        <v>130</v>
      </c>
      <c r="C38" s="286" t="s">
        <v>276</v>
      </c>
      <c r="D38" s="225"/>
      <c r="E38" s="225"/>
    </row>
    <row r="39" spans="1:5" s="64" customFormat="1" ht="12" customHeight="1" x14ac:dyDescent="0.25">
      <c r="A39" s="111"/>
      <c r="B39" s="82" t="s">
        <v>213</v>
      </c>
      <c r="C39" s="286" t="s">
        <v>399</v>
      </c>
      <c r="D39" s="225">
        <v>4897</v>
      </c>
      <c r="E39" s="225">
        <v>140</v>
      </c>
    </row>
    <row r="40" spans="1:5" s="64" customFormat="1" ht="12" customHeight="1" x14ac:dyDescent="0.25">
      <c r="A40" s="111"/>
      <c r="B40" s="82" t="s">
        <v>125</v>
      </c>
      <c r="C40" s="289" t="s">
        <v>400</v>
      </c>
      <c r="D40" s="319"/>
      <c r="E40" s="319"/>
    </row>
    <row r="41" spans="1:5" s="64" customFormat="1" ht="12" customHeight="1" x14ac:dyDescent="0.25">
      <c r="A41" s="111"/>
      <c r="B41" s="82" t="s">
        <v>133</v>
      </c>
      <c r="C41" s="286" t="s">
        <v>273</v>
      </c>
      <c r="D41" s="225"/>
      <c r="E41" s="225"/>
    </row>
    <row r="42" spans="1:5" s="64" customFormat="1" ht="12" customHeight="1" x14ac:dyDescent="0.25">
      <c r="A42" s="111"/>
      <c r="B42" s="82" t="s">
        <v>134</v>
      </c>
      <c r="C42" s="286" t="s">
        <v>274</v>
      </c>
      <c r="D42" s="225">
        <v>0</v>
      </c>
      <c r="E42" s="225"/>
    </row>
    <row r="43" spans="1:5" s="64" customFormat="1" ht="12" customHeight="1" x14ac:dyDescent="0.25">
      <c r="A43" s="111"/>
      <c r="B43" s="82" t="s">
        <v>135</v>
      </c>
      <c r="C43" s="286" t="s">
        <v>275</v>
      </c>
      <c r="D43" s="225"/>
      <c r="E43" s="225"/>
    </row>
    <row r="44" spans="1:5" s="64" customFormat="1" ht="12" customHeight="1" x14ac:dyDescent="0.25">
      <c r="A44" s="111"/>
      <c r="B44" s="82" t="s">
        <v>136</v>
      </c>
      <c r="C44" s="286" t="s">
        <v>276</v>
      </c>
      <c r="D44" s="225"/>
      <c r="E44" s="225"/>
    </row>
    <row r="45" spans="1:5" s="64" customFormat="1" ht="12" customHeight="1" thickBot="1" x14ac:dyDescent="0.3">
      <c r="A45" s="118"/>
      <c r="B45" s="85" t="s">
        <v>214</v>
      </c>
      <c r="C45" s="287" t="s">
        <v>401</v>
      </c>
      <c r="D45" s="303">
        <v>0</v>
      </c>
      <c r="E45" s="303"/>
    </row>
    <row r="46" spans="1:5" s="63" customFormat="1" ht="12" customHeight="1" thickBot="1" x14ac:dyDescent="0.3">
      <c r="A46" s="96" t="s">
        <v>60</v>
      </c>
      <c r="B46" s="109"/>
      <c r="C46" s="284" t="s">
        <v>277</v>
      </c>
      <c r="D46" s="227">
        <f>+D47+D48</f>
        <v>1329</v>
      </c>
      <c r="E46" s="227">
        <f>+E47+E48</f>
        <v>0</v>
      </c>
    </row>
    <row r="47" spans="1:5" s="64" customFormat="1" ht="12" customHeight="1" x14ac:dyDescent="0.25">
      <c r="A47" s="111"/>
      <c r="B47" s="82" t="s">
        <v>131</v>
      </c>
      <c r="C47" s="285" t="s">
        <v>159</v>
      </c>
      <c r="D47" s="225">
        <v>1329</v>
      </c>
      <c r="E47" s="225">
        <v>0</v>
      </c>
    </row>
    <row r="48" spans="1:5" s="64" customFormat="1" ht="12" customHeight="1" thickBot="1" x14ac:dyDescent="0.3">
      <c r="A48" s="111"/>
      <c r="B48" s="82" t="s">
        <v>132</v>
      </c>
      <c r="C48" s="287" t="s">
        <v>4</v>
      </c>
      <c r="D48" s="225"/>
      <c r="E48" s="225"/>
    </row>
    <row r="49" spans="1:5" s="64" customFormat="1" ht="12" customHeight="1" thickBot="1" x14ac:dyDescent="0.3">
      <c r="A49" s="93" t="s">
        <v>61</v>
      </c>
      <c r="B49" s="109"/>
      <c r="C49" s="284" t="s">
        <v>3</v>
      </c>
      <c r="D49" s="227">
        <f>+D50+D51+D52</f>
        <v>2580</v>
      </c>
      <c r="E49" s="227">
        <f>+E50+E51+E52</f>
        <v>4176</v>
      </c>
    </row>
    <row r="50" spans="1:5" s="64" customFormat="1" ht="12" customHeight="1" x14ac:dyDescent="0.25">
      <c r="A50" s="119"/>
      <c r="B50" s="82" t="s">
        <v>218</v>
      </c>
      <c r="C50" s="285" t="s">
        <v>216</v>
      </c>
      <c r="D50" s="224">
        <v>2580</v>
      </c>
      <c r="E50" s="224">
        <v>4176</v>
      </c>
    </row>
    <row r="51" spans="1:5" s="64" customFormat="1" ht="12" customHeight="1" x14ac:dyDescent="0.25">
      <c r="A51" s="119"/>
      <c r="B51" s="82" t="s">
        <v>219</v>
      </c>
      <c r="C51" s="286" t="s">
        <v>217</v>
      </c>
      <c r="D51" s="224"/>
      <c r="E51" s="224"/>
    </row>
    <row r="52" spans="1:5" s="64" customFormat="1" ht="12" customHeight="1" thickBot="1" x14ac:dyDescent="0.3">
      <c r="A52" s="111"/>
      <c r="B52" s="82" t="s">
        <v>335</v>
      </c>
      <c r="C52" s="288" t="s">
        <v>279</v>
      </c>
      <c r="D52" s="225">
        <v>0</v>
      </c>
      <c r="E52" s="225"/>
    </row>
    <row r="53" spans="1:5" s="64" customFormat="1" ht="12" customHeight="1" thickBot="1" x14ac:dyDescent="0.3">
      <c r="A53" s="96" t="s">
        <v>62</v>
      </c>
      <c r="B53" s="120"/>
      <c r="C53" s="185" t="s">
        <v>280</v>
      </c>
      <c r="D53" s="304"/>
      <c r="E53" s="304"/>
    </row>
    <row r="54" spans="1:5" s="63" customFormat="1" ht="12" customHeight="1" thickBot="1" x14ac:dyDescent="0.3">
      <c r="A54" s="121" t="s">
        <v>63</v>
      </c>
      <c r="B54" s="122"/>
      <c r="C54" s="185" t="s">
        <v>409</v>
      </c>
      <c r="D54" s="305">
        <f>+D9+D14+D23+D24+D33+D46+D49+D53</f>
        <v>39720</v>
      </c>
      <c r="E54" s="305">
        <f>+E9+E14+E23+E24+E33+E46+E49+E53</f>
        <v>47748</v>
      </c>
    </row>
    <row r="55" spans="1:5" s="63" customFormat="1" ht="12" customHeight="1" thickBot="1" x14ac:dyDescent="0.3">
      <c r="A55" s="93" t="s">
        <v>64</v>
      </c>
      <c r="B55" s="86"/>
      <c r="C55" s="185" t="s">
        <v>283</v>
      </c>
      <c r="D55" s="306">
        <f>+D56+D57</f>
        <v>7032</v>
      </c>
      <c r="E55" s="306">
        <f>+E56+E57</f>
        <v>7773</v>
      </c>
    </row>
    <row r="56" spans="1:5" s="63" customFormat="1" ht="12" customHeight="1" x14ac:dyDescent="0.25">
      <c r="A56" s="113"/>
      <c r="B56" s="84" t="s">
        <v>161</v>
      </c>
      <c r="C56" s="358" t="s">
        <v>5</v>
      </c>
      <c r="D56" s="307">
        <v>7032</v>
      </c>
      <c r="E56" s="307">
        <v>7773</v>
      </c>
    </row>
    <row r="57" spans="1:5" s="63" customFormat="1" ht="12" customHeight="1" thickBot="1" x14ac:dyDescent="0.3">
      <c r="A57" s="118"/>
      <c r="B57" s="85" t="s">
        <v>162</v>
      </c>
      <c r="C57" s="359" t="s">
        <v>6</v>
      </c>
      <c r="D57" s="59"/>
      <c r="E57" s="59"/>
    </row>
    <row r="58" spans="1:5" s="64" customFormat="1" ht="12" customHeight="1" thickBot="1" x14ac:dyDescent="0.3">
      <c r="A58" s="123" t="s">
        <v>65</v>
      </c>
      <c r="B58" s="360"/>
      <c r="C58" s="361" t="s">
        <v>7</v>
      </c>
      <c r="D58" s="227">
        <f>+D54+D55</f>
        <v>46752</v>
      </c>
      <c r="E58" s="227">
        <f>+E54+E55</f>
        <v>55521</v>
      </c>
    </row>
    <row r="59" spans="1:5" s="64" customFormat="1" ht="15" customHeight="1" x14ac:dyDescent="0.25">
      <c r="A59" s="126"/>
      <c r="B59" s="126"/>
      <c r="C59" s="127"/>
      <c r="D59" s="308"/>
      <c r="E59" s="308"/>
    </row>
    <row r="60" spans="1:5" ht="13.8" thickBot="1" x14ac:dyDescent="0.3">
      <c r="A60" s="128"/>
      <c r="B60" s="129"/>
      <c r="C60" s="129"/>
      <c r="D60" s="309"/>
      <c r="E60" s="309"/>
    </row>
    <row r="61" spans="1:5" s="55" customFormat="1" ht="16.5" customHeight="1" thickBot="1" x14ac:dyDescent="0.3">
      <c r="A61" s="130"/>
      <c r="B61" s="131"/>
      <c r="C61" s="132" t="s">
        <v>97</v>
      </c>
      <c r="D61" s="310"/>
      <c r="E61" s="310"/>
    </row>
    <row r="62" spans="1:5" s="65" customFormat="1" ht="12" customHeight="1" thickBot="1" x14ac:dyDescent="0.3">
      <c r="A62" s="96" t="s">
        <v>54</v>
      </c>
      <c r="B62" s="23"/>
      <c r="C62" s="69" t="s">
        <v>27</v>
      </c>
      <c r="D62" s="227">
        <f>SUM(D63:D67)</f>
        <v>0</v>
      </c>
      <c r="E62" s="227">
        <f>SUM(E63:E67)</f>
        <v>0</v>
      </c>
    </row>
    <row r="63" spans="1:5" ht="12" customHeight="1" x14ac:dyDescent="0.25">
      <c r="A63" s="133"/>
      <c r="B63" s="83" t="s">
        <v>137</v>
      </c>
      <c r="C63" s="275" t="s">
        <v>85</v>
      </c>
      <c r="D63" s="311"/>
      <c r="E63" s="311"/>
    </row>
    <row r="64" spans="1:5" ht="12" customHeight="1" x14ac:dyDescent="0.25">
      <c r="A64" s="134"/>
      <c r="B64" s="82" t="s">
        <v>138</v>
      </c>
      <c r="C64" s="276" t="s">
        <v>223</v>
      </c>
      <c r="D64" s="312"/>
      <c r="E64" s="312"/>
    </row>
    <row r="65" spans="1:5" ht="12" customHeight="1" x14ac:dyDescent="0.25">
      <c r="A65" s="134"/>
      <c r="B65" s="82" t="s">
        <v>139</v>
      </c>
      <c r="C65" s="276" t="s">
        <v>158</v>
      </c>
      <c r="D65" s="313"/>
      <c r="E65" s="313"/>
    </row>
    <row r="66" spans="1:5" ht="12" customHeight="1" x14ac:dyDescent="0.25">
      <c r="A66" s="134"/>
      <c r="B66" s="82" t="s">
        <v>140</v>
      </c>
      <c r="C66" s="276" t="s">
        <v>224</v>
      </c>
      <c r="D66" s="313"/>
      <c r="E66" s="313"/>
    </row>
    <row r="67" spans="1:5" ht="12" customHeight="1" x14ac:dyDescent="0.25">
      <c r="A67" s="134"/>
      <c r="B67" s="82" t="s">
        <v>148</v>
      </c>
      <c r="C67" s="276" t="s">
        <v>225</v>
      </c>
      <c r="D67" s="313">
        <f>SUM(D68:D75)</f>
        <v>0</v>
      </c>
      <c r="E67" s="313">
        <f t="shared" ref="E67" si="0">SUM(E68:E75)</f>
        <v>0</v>
      </c>
    </row>
    <row r="68" spans="1:5" ht="12" customHeight="1" x14ac:dyDescent="0.25">
      <c r="A68" s="134"/>
      <c r="B68" s="82" t="s">
        <v>141</v>
      </c>
      <c r="C68" s="276" t="s">
        <v>430</v>
      </c>
      <c r="D68" s="312"/>
      <c r="E68" s="312"/>
    </row>
    <row r="69" spans="1:5" ht="12" customHeight="1" x14ac:dyDescent="0.2">
      <c r="A69" s="134"/>
      <c r="B69" s="82" t="s">
        <v>142</v>
      </c>
      <c r="C69" s="277" t="s">
        <v>8</v>
      </c>
      <c r="D69" s="313"/>
      <c r="E69" s="313"/>
    </row>
    <row r="70" spans="1:5" ht="12" customHeight="1" x14ac:dyDescent="0.25">
      <c r="A70" s="134"/>
      <c r="B70" s="82" t="s">
        <v>149</v>
      </c>
      <c r="C70" s="290" t="s">
        <v>410</v>
      </c>
      <c r="D70" s="313"/>
      <c r="E70" s="313"/>
    </row>
    <row r="71" spans="1:5" ht="12" customHeight="1" x14ac:dyDescent="0.25">
      <c r="A71" s="134"/>
      <c r="B71" s="82" t="s">
        <v>150</v>
      </c>
      <c r="C71" s="290" t="s">
        <v>9</v>
      </c>
      <c r="D71" s="313"/>
      <c r="E71" s="313"/>
    </row>
    <row r="72" spans="1:5" ht="12" customHeight="1" x14ac:dyDescent="0.25">
      <c r="A72" s="134"/>
      <c r="B72" s="82" t="s">
        <v>151</v>
      </c>
      <c r="C72" s="290" t="s">
        <v>411</v>
      </c>
      <c r="D72" s="313"/>
      <c r="E72" s="313"/>
    </row>
    <row r="73" spans="1:5" ht="12" customHeight="1" x14ac:dyDescent="0.25">
      <c r="A73" s="134"/>
      <c r="B73" s="82" t="s">
        <v>152</v>
      </c>
      <c r="C73" s="278" t="s">
        <v>10</v>
      </c>
      <c r="D73" s="313"/>
      <c r="E73" s="313"/>
    </row>
    <row r="74" spans="1:5" ht="12" customHeight="1" x14ac:dyDescent="0.25">
      <c r="A74" s="134"/>
      <c r="B74" s="82" t="s">
        <v>154</v>
      </c>
      <c r="C74" s="279" t="s">
        <v>11</v>
      </c>
      <c r="D74" s="313"/>
      <c r="E74" s="313"/>
    </row>
    <row r="75" spans="1:5" ht="12" customHeight="1" thickBot="1" x14ac:dyDescent="0.3">
      <c r="A75" s="135"/>
      <c r="B75" s="87" t="s">
        <v>226</v>
      </c>
      <c r="C75" s="280" t="s">
        <v>12</v>
      </c>
      <c r="D75" s="314"/>
      <c r="E75" s="314"/>
    </row>
    <row r="76" spans="1:5" ht="12" customHeight="1" thickBot="1" x14ac:dyDescent="0.3">
      <c r="A76" s="96" t="s">
        <v>55</v>
      </c>
      <c r="B76" s="23"/>
      <c r="C76" s="281" t="s">
        <v>26</v>
      </c>
      <c r="D76" s="306">
        <f>SUM(D77:D79)</f>
        <v>0</v>
      </c>
      <c r="E76" s="306">
        <f>SUM(E77:E79)</f>
        <v>0</v>
      </c>
    </row>
    <row r="77" spans="1:5" s="65" customFormat="1" ht="12" customHeight="1" x14ac:dyDescent="0.25">
      <c r="A77" s="133"/>
      <c r="B77" s="83" t="s">
        <v>143</v>
      </c>
      <c r="C77" s="358" t="s">
        <v>13</v>
      </c>
      <c r="D77" s="56"/>
      <c r="E77" s="56"/>
    </row>
    <row r="78" spans="1:5" ht="12" customHeight="1" x14ac:dyDescent="0.25">
      <c r="A78" s="134"/>
      <c r="B78" s="82" t="s">
        <v>144</v>
      </c>
      <c r="C78" s="286" t="s">
        <v>227</v>
      </c>
      <c r="D78" s="58"/>
      <c r="E78" s="58"/>
    </row>
    <row r="79" spans="1:5" ht="12" customHeight="1" x14ac:dyDescent="0.25">
      <c r="A79" s="134"/>
      <c r="B79" s="82" t="s">
        <v>145</v>
      </c>
      <c r="C79" s="286" t="s">
        <v>307</v>
      </c>
      <c r="D79" s="58"/>
      <c r="E79" s="58"/>
    </row>
    <row r="80" spans="1:5" ht="12" customHeight="1" x14ac:dyDescent="0.25">
      <c r="A80" s="134"/>
      <c r="B80" s="82" t="s">
        <v>146</v>
      </c>
      <c r="C80" s="286" t="s">
        <v>14</v>
      </c>
      <c r="D80" s="58"/>
      <c r="E80" s="58"/>
    </row>
    <row r="81" spans="1:11" ht="12" customHeight="1" x14ac:dyDescent="0.25">
      <c r="A81" s="134"/>
      <c r="B81" s="82" t="s">
        <v>147</v>
      </c>
      <c r="C81" s="290" t="s">
        <v>19</v>
      </c>
      <c r="D81" s="58"/>
      <c r="E81" s="58"/>
    </row>
    <row r="82" spans="1:11" ht="12" customHeight="1" x14ac:dyDescent="0.25">
      <c r="A82" s="134"/>
      <c r="B82" s="82" t="s">
        <v>153</v>
      </c>
      <c r="C82" s="290" t="s">
        <v>18</v>
      </c>
      <c r="D82" s="58"/>
      <c r="E82" s="58"/>
    </row>
    <row r="83" spans="1:11" ht="12" customHeight="1" x14ac:dyDescent="0.25">
      <c r="A83" s="134"/>
      <c r="B83" s="82" t="s">
        <v>155</v>
      </c>
      <c r="C83" s="290" t="s">
        <v>17</v>
      </c>
      <c r="D83" s="58"/>
      <c r="E83" s="58"/>
    </row>
    <row r="84" spans="1:11" s="65" customFormat="1" ht="12" customHeight="1" x14ac:dyDescent="0.25">
      <c r="A84" s="134"/>
      <c r="B84" s="82" t="s">
        <v>228</v>
      </c>
      <c r="C84" s="290" t="s">
        <v>16</v>
      </c>
      <c r="D84" s="58"/>
      <c r="E84" s="58"/>
    </row>
    <row r="85" spans="1:11" ht="12" customHeight="1" x14ac:dyDescent="0.25">
      <c r="A85" s="134"/>
      <c r="B85" s="82" t="s">
        <v>229</v>
      </c>
      <c r="C85" s="290" t="s">
        <v>15</v>
      </c>
      <c r="D85" s="58"/>
      <c r="E85" s="58"/>
      <c r="K85" s="145"/>
    </row>
    <row r="86" spans="1:11" ht="21" customHeight="1" thickBot="1" x14ac:dyDescent="0.3">
      <c r="A86" s="134"/>
      <c r="B86" s="82" t="s">
        <v>230</v>
      </c>
      <c r="C86" s="362" t="s">
        <v>20</v>
      </c>
      <c r="D86" s="58"/>
      <c r="E86" s="58"/>
    </row>
    <row r="87" spans="1:11" ht="12" customHeight="1" thickBot="1" x14ac:dyDescent="0.3">
      <c r="A87" s="272" t="s">
        <v>56</v>
      </c>
      <c r="B87" s="25"/>
      <c r="C87" s="291" t="s">
        <v>21</v>
      </c>
      <c r="D87" s="315">
        <f>+D88+D89</f>
        <v>0</v>
      </c>
      <c r="E87" s="315">
        <f>+E88+E89</f>
        <v>0</v>
      </c>
    </row>
    <row r="88" spans="1:11" s="65" customFormat="1" ht="12" customHeight="1" x14ac:dyDescent="0.25">
      <c r="A88" s="273"/>
      <c r="B88" s="84" t="s">
        <v>117</v>
      </c>
      <c r="C88" s="292" t="s">
        <v>99</v>
      </c>
      <c r="D88" s="333"/>
      <c r="E88" s="333"/>
    </row>
    <row r="89" spans="1:11" s="65" customFormat="1" ht="12" customHeight="1" thickBot="1" x14ac:dyDescent="0.3">
      <c r="A89" s="274"/>
      <c r="B89" s="85" t="s">
        <v>118</v>
      </c>
      <c r="C89" s="293" t="s">
        <v>100</v>
      </c>
      <c r="D89" s="303"/>
      <c r="E89" s="303"/>
    </row>
    <row r="90" spans="1:11" s="65" customFormat="1" ht="12" customHeight="1" thickBot="1" x14ac:dyDescent="0.3">
      <c r="A90" s="294" t="s">
        <v>57</v>
      </c>
      <c r="B90" s="295"/>
      <c r="C90" s="284" t="s">
        <v>312</v>
      </c>
      <c r="D90" s="370"/>
      <c r="E90" s="370"/>
    </row>
    <row r="91" spans="1:11" s="65" customFormat="1" ht="12" customHeight="1" thickBot="1" x14ac:dyDescent="0.3">
      <c r="A91" s="96" t="s">
        <v>58</v>
      </c>
      <c r="B91" s="88"/>
      <c r="C91" s="363" t="s">
        <v>266</v>
      </c>
      <c r="D91" s="257">
        <v>46752</v>
      </c>
      <c r="E91" s="257">
        <v>54000</v>
      </c>
    </row>
    <row r="92" spans="1:11" s="65" customFormat="1" ht="12" customHeight="1" thickBot="1" x14ac:dyDescent="0.3">
      <c r="A92" s="96" t="s">
        <v>59</v>
      </c>
      <c r="B92" s="23"/>
      <c r="C92" s="185" t="s">
        <v>22</v>
      </c>
      <c r="D92" s="316">
        <f>+D62+D76+D87+D90+D91</f>
        <v>46752</v>
      </c>
      <c r="E92" s="316">
        <f>+E62+E76+E87+E90+E91</f>
        <v>54000</v>
      </c>
    </row>
    <row r="93" spans="1:11" s="65" customFormat="1" ht="12" customHeight="1" thickBot="1" x14ac:dyDescent="0.3">
      <c r="A93" s="96" t="s">
        <v>60</v>
      </c>
      <c r="B93" s="23"/>
      <c r="C93" s="185" t="s">
        <v>25</v>
      </c>
      <c r="D93" s="227">
        <f>+D94+D95</f>
        <v>0</v>
      </c>
      <c r="E93" s="227">
        <f>+E94+E95</f>
        <v>770</v>
      </c>
    </row>
    <row r="94" spans="1:11" ht="12.75" customHeight="1" x14ac:dyDescent="0.25">
      <c r="A94" s="133"/>
      <c r="B94" s="82" t="s">
        <v>265</v>
      </c>
      <c r="C94" s="358" t="s">
        <v>24</v>
      </c>
      <c r="D94" s="224"/>
      <c r="E94" s="224">
        <v>770</v>
      </c>
    </row>
    <row r="95" spans="1:11" ht="12" customHeight="1" thickBot="1" x14ac:dyDescent="0.3">
      <c r="A95" s="135"/>
      <c r="B95" s="87" t="s">
        <v>132</v>
      </c>
      <c r="C95" s="359" t="s">
        <v>23</v>
      </c>
      <c r="D95" s="226"/>
      <c r="E95" s="226"/>
    </row>
    <row r="96" spans="1:11" ht="15" customHeight="1" thickBot="1" x14ac:dyDescent="0.3">
      <c r="A96" s="96" t="s">
        <v>61</v>
      </c>
      <c r="B96" s="120"/>
      <c r="C96" s="185" t="s">
        <v>267</v>
      </c>
      <c r="D96" s="317">
        <f>+D92+D93</f>
        <v>46752</v>
      </c>
      <c r="E96" s="317">
        <f>+E92+E93</f>
        <v>54770</v>
      </c>
    </row>
    <row r="97" spans="1:5" ht="13.8" thickBot="1" x14ac:dyDescent="0.3">
      <c r="A97" s="364"/>
      <c r="B97" s="365"/>
      <c r="C97" s="365"/>
      <c r="D97" s="366"/>
      <c r="E97" s="366"/>
    </row>
    <row r="98" spans="1:5" ht="15" customHeight="1" thickBot="1" x14ac:dyDescent="0.3">
      <c r="A98" s="139" t="s">
        <v>259</v>
      </c>
      <c r="B98" s="140"/>
      <c r="C98" s="141"/>
      <c r="D98" s="67">
        <v>3</v>
      </c>
      <c r="E98" s="67">
        <v>3</v>
      </c>
    </row>
    <row r="99" spans="1:5" ht="14.25" customHeight="1" thickBot="1" x14ac:dyDescent="0.3">
      <c r="A99" s="139" t="s">
        <v>260</v>
      </c>
      <c r="B99" s="140"/>
      <c r="C99" s="141"/>
      <c r="D99" s="67">
        <v>4</v>
      </c>
      <c r="E99" s="67">
        <v>4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C1" workbookViewId="0">
      <selection activeCell="G13" sqref="G13"/>
    </sheetView>
  </sheetViews>
  <sheetFormatPr defaultColWidth="9.33203125" defaultRowHeight="13.2" x14ac:dyDescent="0.25"/>
  <cols>
    <col min="1" max="1" width="9.6640625" style="137" customWidth="1"/>
    <col min="2" max="2" width="9.6640625" style="138" customWidth="1"/>
    <col min="3" max="3" width="61.109375" style="138" customWidth="1"/>
    <col min="4" max="5" width="25" style="138" customWidth="1"/>
    <col min="6" max="16384" width="9.33203125" style="4"/>
  </cols>
  <sheetData>
    <row r="1" spans="1:5" s="2" customFormat="1" ht="21" customHeight="1" thickBot="1" x14ac:dyDescent="0.3">
      <c r="A1" s="97"/>
      <c r="B1" s="98"/>
      <c r="C1" s="99"/>
      <c r="D1" s="144"/>
      <c r="E1" s="144" t="s">
        <v>562</v>
      </c>
    </row>
    <row r="2" spans="1:5" s="61" customFormat="1" ht="25.5" customHeight="1" x14ac:dyDescent="0.25">
      <c r="A2" s="559" t="s">
        <v>255</v>
      </c>
      <c r="B2" s="560"/>
      <c r="C2" s="282" t="s">
        <v>263</v>
      </c>
      <c r="D2" s="329" t="s">
        <v>103</v>
      </c>
      <c r="E2" s="329" t="s">
        <v>103</v>
      </c>
    </row>
    <row r="3" spans="1:5" s="61" customFormat="1" ht="16.2" thickBot="1" x14ac:dyDescent="0.3">
      <c r="A3" s="100" t="s">
        <v>254</v>
      </c>
      <c r="B3" s="101"/>
      <c r="C3" s="283" t="s">
        <v>428</v>
      </c>
      <c r="D3" s="330" t="s">
        <v>268</v>
      </c>
      <c r="E3" s="330" t="s">
        <v>268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105" t="s">
        <v>92</v>
      </c>
      <c r="E5" s="105" t="s">
        <v>433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108"/>
      <c r="E7" s="108"/>
    </row>
    <row r="8" spans="1:5" s="63" customFormat="1" ht="12" customHeight="1" thickBot="1" x14ac:dyDescent="0.3">
      <c r="A8" s="93" t="s">
        <v>54</v>
      </c>
      <c r="B8" s="109"/>
      <c r="C8" s="110" t="s">
        <v>261</v>
      </c>
      <c r="D8" s="227">
        <f>SUM(D9:D16)</f>
        <v>0</v>
      </c>
      <c r="E8" s="227">
        <f>SUM(E9:E16)</f>
        <v>0</v>
      </c>
    </row>
    <row r="9" spans="1:5" s="63" customFormat="1" ht="12" customHeight="1" x14ac:dyDescent="0.25">
      <c r="A9" s="113"/>
      <c r="B9" s="112" t="s">
        <v>137</v>
      </c>
      <c r="C9" s="11" t="s">
        <v>190</v>
      </c>
      <c r="D9" s="300"/>
      <c r="E9" s="300"/>
    </row>
    <row r="10" spans="1:5" s="63" customFormat="1" ht="12" customHeight="1" x14ac:dyDescent="0.25">
      <c r="A10" s="111"/>
      <c r="B10" s="112" t="s">
        <v>138</v>
      </c>
      <c r="C10" s="8" t="s">
        <v>191</v>
      </c>
      <c r="D10" s="225"/>
      <c r="E10" s="225"/>
    </row>
    <row r="11" spans="1:5" s="63" customFormat="1" ht="12" customHeight="1" x14ac:dyDescent="0.25">
      <c r="A11" s="111"/>
      <c r="B11" s="112" t="s">
        <v>139</v>
      </c>
      <c r="C11" s="8" t="s">
        <v>192</v>
      </c>
      <c r="D11" s="225"/>
      <c r="E11" s="225"/>
    </row>
    <row r="12" spans="1:5" s="63" customFormat="1" ht="12" customHeight="1" x14ac:dyDescent="0.25">
      <c r="A12" s="111"/>
      <c r="B12" s="112" t="s">
        <v>140</v>
      </c>
      <c r="C12" s="8" t="s">
        <v>193</v>
      </c>
      <c r="D12" s="225"/>
      <c r="E12" s="225"/>
    </row>
    <row r="13" spans="1:5" s="63" customFormat="1" ht="12" customHeight="1" x14ac:dyDescent="0.25">
      <c r="A13" s="111"/>
      <c r="B13" s="112" t="s">
        <v>160</v>
      </c>
      <c r="C13" s="7" t="s">
        <v>194</v>
      </c>
      <c r="D13" s="225"/>
      <c r="E13" s="225"/>
    </row>
    <row r="14" spans="1:5" s="63" customFormat="1" ht="12" customHeight="1" x14ac:dyDescent="0.25">
      <c r="A14" s="114"/>
      <c r="B14" s="112" t="s">
        <v>141</v>
      </c>
      <c r="C14" s="8" t="s">
        <v>195</v>
      </c>
      <c r="D14" s="301"/>
      <c r="E14" s="301"/>
    </row>
    <row r="15" spans="1:5" s="64" customFormat="1" ht="12" customHeight="1" x14ac:dyDescent="0.25">
      <c r="A15" s="111"/>
      <c r="B15" s="112" t="s">
        <v>142</v>
      </c>
      <c r="C15" s="8" t="s">
        <v>31</v>
      </c>
      <c r="D15" s="225"/>
      <c r="E15" s="225"/>
    </row>
    <row r="16" spans="1:5" s="64" customFormat="1" ht="12" customHeight="1" thickBot="1" x14ac:dyDescent="0.3">
      <c r="A16" s="115"/>
      <c r="B16" s="116" t="s">
        <v>149</v>
      </c>
      <c r="C16" s="7" t="s">
        <v>253</v>
      </c>
      <c r="D16" s="226"/>
      <c r="E16" s="226"/>
    </row>
    <row r="17" spans="1:5" s="63" customFormat="1" ht="12" customHeight="1" thickBot="1" x14ac:dyDescent="0.3">
      <c r="A17" s="93" t="s">
        <v>55</v>
      </c>
      <c r="B17" s="109"/>
      <c r="C17" s="110" t="s">
        <v>32</v>
      </c>
      <c r="D17" s="227">
        <f>SUM(D18:D21)</f>
        <v>2973</v>
      </c>
      <c r="E17" s="227">
        <f>SUM(E18:E21)</f>
        <v>2973</v>
      </c>
    </row>
    <row r="18" spans="1:5" s="64" customFormat="1" ht="12" customHeight="1" x14ac:dyDescent="0.25">
      <c r="A18" s="111"/>
      <c r="B18" s="112" t="s">
        <v>143</v>
      </c>
      <c r="C18" s="10" t="s">
        <v>28</v>
      </c>
      <c r="D18" s="225">
        <v>2973</v>
      </c>
      <c r="E18" s="225">
        <v>2973</v>
      </c>
    </row>
    <row r="19" spans="1:5" s="64" customFormat="1" ht="12" customHeight="1" x14ac:dyDescent="0.25">
      <c r="A19" s="111"/>
      <c r="B19" s="112" t="s">
        <v>144</v>
      </c>
      <c r="C19" s="8" t="s">
        <v>29</v>
      </c>
      <c r="D19" s="225"/>
      <c r="E19" s="225"/>
    </row>
    <row r="20" spans="1:5" s="64" customFormat="1" ht="12" customHeight="1" x14ac:dyDescent="0.25">
      <c r="A20" s="111"/>
      <c r="B20" s="112" t="s">
        <v>145</v>
      </c>
      <c r="C20" s="8" t="s">
        <v>30</v>
      </c>
      <c r="D20" s="225"/>
      <c r="E20" s="225"/>
    </row>
    <row r="21" spans="1:5" s="64" customFormat="1" ht="12" customHeight="1" thickBot="1" x14ac:dyDescent="0.3">
      <c r="A21" s="111"/>
      <c r="B21" s="112" t="s">
        <v>146</v>
      </c>
      <c r="C21" s="8" t="s">
        <v>29</v>
      </c>
      <c r="D21" s="225"/>
      <c r="E21" s="225"/>
    </row>
    <row r="22" spans="1:5" s="64" customFormat="1" ht="12" customHeight="1" thickBot="1" x14ac:dyDescent="0.3">
      <c r="A22" s="96" t="s">
        <v>56</v>
      </c>
      <c r="B22" s="69"/>
      <c r="C22" s="69" t="s">
        <v>33</v>
      </c>
      <c r="D22" s="227">
        <f>+D23+D24</f>
        <v>0</v>
      </c>
      <c r="E22" s="227">
        <f>+E23+E24</f>
        <v>0</v>
      </c>
    </row>
    <row r="23" spans="1:5" s="64" customFormat="1" ht="12" customHeight="1" x14ac:dyDescent="0.25">
      <c r="A23" s="273"/>
      <c r="B23" s="328" t="s">
        <v>117</v>
      </c>
      <c r="C23" s="74" t="s">
        <v>278</v>
      </c>
      <c r="D23" s="333"/>
      <c r="E23" s="333"/>
    </row>
    <row r="24" spans="1:5" s="64" customFormat="1" ht="12" customHeight="1" thickBot="1" x14ac:dyDescent="0.3">
      <c r="A24" s="326"/>
      <c r="B24" s="327" t="s">
        <v>118</v>
      </c>
      <c r="C24" s="75" t="s">
        <v>282</v>
      </c>
      <c r="D24" s="334"/>
      <c r="E24" s="334"/>
    </row>
    <row r="25" spans="1:5" s="64" customFormat="1" ht="12" customHeight="1" thickBot="1" x14ac:dyDescent="0.3">
      <c r="A25" s="96" t="s">
        <v>57</v>
      </c>
      <c r="B25" s="69"/>
      <c r="C25" s="69" t="s">
        <v>269</v>
      </c>
      <c r="D25" s="257"/>
      <c r="E25" s="257"/>
    </row>
    <row r="26" spans="1:5" s="63" customFormat="1" ht="12" customHeight="1" thickBot="1" x14ac:dyDescent="0.3">
      <c r="A26" s="96" t="s">
        <v>58</v>
      </c>
      <c r="B26" s="109"/>
      <c r="C26" s="69" t="s">
        <v>34</v>
      </c>
      <c r="D26" s="257">
        <v>10307</v>
      </c>
      <c r="E26" s="257">
        <v>10307</v>
      </c>
    </row>
    <row r="27" spans="1:5" s="63" customFormat="1" ht="12" customHeight="1" thickBot="1" x14ac:dyDescent="0.3">
      <c r="A27" s="93" t="s">
        <v>59</v>
      </c>
      <c r="B27" s="86"/>
      <c r="C27" s="69" t="s">
        <v>39</v>
      </c>
      <c r="D27" s="306">
        <f>+D8+D17+D22+D25+D26</f>
        <v>13280</v>
      </c>
      <c r="E27" s="306">
        <f>+E8+E17+E22+E25+E26</f>
        <v>13280</v>
      </c>
    </row>
    <row r="28" spans="1:5" s="63" customFormat="1" ht="12" customHeight="1" thickBot="1" x14ac:dyDescent="0.3">
      <c r="A28" s="323" t="s">
        <v>60</v>
      </c>
      <c r="B28" s="331"/>
      <c r="C28" s="325" t="s">
        <v>35</v>
      </c>
      <c r="D28" s="335">
        <f>+D29+D30</f>
        <v>0</v>
      </c>
      <c r="E28" s="335">
        <f>+E29+E30</f>
        <v>0</v>
      </c>
    </row>
    <row r="29" spans="1:5" s="63" customFormat="1" ht="12" customHeight="1" x14ac:dyDescent="0.25">
      <c r="A29" s="113"/>
      <c r="B29" s="84" t="s">
        <v>131</v>
      </c>
      <c r="C29" s="74" t="s">
        <v>381</v>
      </c>
      <c r="D29" s="333"/>
      <c r="E29" s="333"/>
    </row>
    <row r="30" spans="1:5" s="64" customFormat="1" ht="12" customHeight="1" thickBot="1" x14ac:dyDescent="0.3">
      <c r="A30" s="332"/>
      <c r="B30" s="85" t="s">
        <v>132</v>
      </c>
      <c r="C30" s="324" t="s">
        <v>36</v>
      </c>
      <c r="D30" s="59"/>
      <c r="E30" s="59"/>
    </row>
    <row r="31" spans="1:5" s="64" customFormat="1" ht="12" customHeight="1" thickBot="1" x14ac:dyDescent="0.3">
      <c r="A31" s="123" t="s">
        <v>61</v>
      </c>
      <c r="B31" s="321"/>
      <c r="C31" s="322" t="s">
        <v>37</v>
      </c>
      <c r="D31" s="304"/>
      <c r="E31" s="304"/>
    </row>
    <row r="32" spans="1:5" s="64" customFormat="1" ht="15" customHeight="1" thickBot="1" x14ac:dyDescent="0.3">
      <c r="A32" s="123" t="s">
        <v>62</v>
      </c>
      <c r="B32" s="124"/>
      <c r="C32" s="125" t="s">
        <v>38</v>
      </c>
      <c r="D32" s="310">
        <f>+D27+D28+D31</f>
        <v>13280</v>
      </c>
      <c r="E32" s="310">
        <f>+E27+E28+E31</f>
        <v>13280</v>
      </c>
    </row>
    <row r="33" spans="1:5" s="64" customFormat="1" ht="15" customHeight="1" x14ac:dyDescent="0.25">
      <c r="A33" s="126"/>
      <c r="B33" s="126"/>
      <c r="C33" s="127"/>
      <c r="D33" s="308"/>
      <c r="E33" s="308"/>
    </row>
    <row r="34" spans="1:5" ht="13.8" thickBot="1" x14ac:dyDescent="0.3">
      <c r="A34" s="128"/>
      <c r="B34" s="129"/>
      <c r="C34" s="129"/>
      <c r="D34" s="309"/>
      <c r="E34" s="309"/>
    </row>
    <row r="35" spans="1:5" s="55" customFormat="1" ht="16.5" customHeight="1" thickBot="1" x14ac:dyDescent="0.3">
      <c r="A35" s="130"/>
      <c r="B35" s="131"/>
      <c r="C35" s="132" t="s">
        <v>97</v>
      </c>
      <c r="D35" s="310"/>
      <c r="E35" s="310"/>
    </row>
    <row r="36" spans="1:5" s="65" customFormat="1" ht="12" customHeight="1" thickBot="1" x14ac:dyDescent="0.3">
      <c r="A36" s="96" t="s">
        <v>54</v>
      </c>
      <c r="B36" s="23"/>
      <c r="C36" s="69" t="s">
        <v>27</v>
      </c>
      <c r="D36" s="227">
        <f>SUM(D37:D41)</f>
        <v>10180</v>
      </c>
      <c r="E36" s="227">
        <f>SUM(E37:E41)</f>
        <v>10180</v>
      </c>
    </row>
    <row r="37" spans="1:5" ht="12" customHeight="1" x14ac:dyDescent="0.25">
      <c r="A37" s="133"/>
      <c r="B37" s="83" t="s">
        <v>137</v>
      </c>
      <c r="C37" s="10" t="s">
        <v>85</v>
      </c>
      <c r="D37" s="56">
        <v>4407</v>
      </c>
      <c r="E37" s="56">
        <v>4407</v>
      </c>
    </row>
    <row r="38" spans="1:5" ht="12" customHeight="1" x14ac:dyDescent="0.25">
      <c r="A38" s="134"/>
      <c r="B38" s="82" t="s">
        <v>138</v>
      </c>
      <c r="C38" s="8" t="s">
        <v>223</v>
      </c>
      <c r="D38" s="58">
        <v>1307</v>
      </c>
      <c r="E38" s="58">
        <v>1307</v>
      </c>
    </row>
    <row r="39" spans="1:5" ht="12" customHeight="1" x14ac:dyDescent="0.25">
      <c r="A39" s="134"/>
      <c r="B39" s="82" t="s">
        <v>139</v>
      </c>
      <c r="C39" s="8" t="s">
        <v>158</v>
      </c>
      <c r="D39" s="58">
        <v>4466</v>
      </c>
      <c r="E39" s="58">
        <v>4466</v>
      </c>
    </row>
    <row r="40" spans="1:5" ht="12" customHeight="1" x14ac:dyDescent="0.25">
      <c r="A40" s="134"/>
      <c r="B40" s="82" t="s">
        <v>140</v>
      </c>
      <c r="C40" s="8" t="s">
        <v>224</v>
      </c>
      <c r="D40" s="58"/>
      <c r="E40" s="58"/>
    </row>
    <row r="41" spans="1:5" ht="12" customHeight="1" thickBot="1" x14ac:dyDescent="0.3">
      <c r="A41" s="134"/>
      <c r="B41" s="82" t="s">
        <v>148</v>
      </c>
      <c r="C41" s="8" t="s">
        <v>225</v>
      </c>
      <c r="D41" s="58"/>
      <c r="E41" s="58"/>
    </row>
    <row r="42" spans="1:5" ht="12" customHeight="1" thickBot="1" x14ac:dyDescent="0.3">
      <c r="A42" s="96" t="s">
        <v>55</v>
      </c>
      <c r="B42" s="23"/>
      <c r="C42" s="69" t="s">
        <v>43</v>
      </c>
      <c r="D42" s="227">
        <f>SUM(D43:D46)</f>
        <v>3100</v>
      </c>
      <c r="E42" s="227">
        <f>SUM(E43:E46)</f>
        <v>3100</v>
      </c>
    </row>
    <row r="43" spans="1:5" s="65" customFormat="1" ht="12" customHeight="1" x14ac:dyDescent="0.25">
      <c r="A43" s="133"/>
      <c r="B43" s="83" t="s">
        <v>143</v>
      </c>
      <c r="C43" s="10" t="s">
        <v>306</v>
      </c>
      <c r="D43" s="56">
        <v>3100</v>
      </c>
      <c r="E43" s="56">
        <v>3100</v>
      </c>
    </row>
    <row r="44" spans="1:5" ht="12" customHeight="1" x14ac:dyDescent="0.25">
      <c r="A44" s="134"/>
      <c r="B44" s="82" t="s">
        <v>144</v>
      </c>
      <c r="C44" s="8" t="s">
        <v>227</v>
      </c>
      <c r="D44" s="58"/>
      <c r="E44" s="58"/>
    </row>
    <row r="45" spans="1:5" ht="12" customHeight="1" x14ac:dyDescent="0.25">
      <c r="A45" s="134"/>
      <c r="B45" s="82" t="s">
        <v>147</v>
      </c>
      <c r="C45" s="8" t="s">
        <v>98</v>
      </c>
      <c r="D45" s="58"/>
      <c r="E45" s="58"/>
    </row>
    <row r="46" spans="1:5" ht="12" customHeight="1" thickBot="1" x14ac:dyDescent="0.3">
      <c r="A46" s="134"/>
      <c r="B46" s="82" t="s">
        <v>155</v>
      </c>
      <c r="C46" s="8" t="s">
        <v>40</v>
      </c>
      <c r="D46" s="58"/>
      <c r="E46" s="58"/>
    </row>
    <row r="47" spans="1:5" ht="12" customHeight="1" thickBot="1" x14ac:dyDescent="0.3">
      <c r="A47" s="96" t="s">
        <v>56</v>
      </c>
      <c r="B47" s="23"/>
      <c r="C47" s="23" t="s">
        <v>41</v>
      </c>
      <c r="D47" s="257"/>
      <c r="E47" s="257"/>
    </row>
    <row r="48" spans="1:5" s="64" customFormat="1" ht="12" customHeight="1" thickBot="1" x14ac:dyDescent="0.3">
      <c r="A48" s="123" t="s">
        <v>57</v>
      </c>
      <c r="B48" s="321"/>
      <c r="C48" s="322" t="s">
        <v>44</v>
      </c>
      <c r="D48" s="304"/>
      <c r="E48" s="304"/>
    </row>
    <row r="49" spans="1:5" ht="15" customHeight="1" thickBot="1" x14ac:dyDescent="0.3">
      <c r="A49" s="96" t="s">
        <v>58</v>
      </c>
      <c r="B49" s="120"/>
      <c r="C49" s="136" t="s">
        <v>42</v>
      </c>
      <c r="D49" s="317">
        <f>+D36+D42+D47+D48</f>
        <v>13280</v>
      </c>
      <c r="E49" s="317">
        <f>+E36+E42+E47+E48</f>
        <v>13280</v>
      </c>
    </row>
    <row r="50" spans="1:5" ht="13.8" thickBot="1" x14ac:dyDescent="0.3">
      <c r="D50" s="318"/>
      <c r="E50" s="318"/>
    </row>
    <row r="51" spans="1:5" ht="15" customHeight="1" thickBot="1" x14ac:dyDescent="0.3">
      <c r="A51" s="139" t="s">
        <v>259</v>
      </c>
      <c r="B51" s="140"/>
      <c r="C51" s="141"/>
      <c r="D51" s="67">
        <v>0</v>
      </c>
      <c r="E51" s="67">
        <v>0</v>
      </c>
    </row>
    <row r="52" spans="1:5" ht="14.25" customHeight="1" thickBot="1" x14ac:dyDescent="0.3">
      <c r="A52" s="139" t="s">
        <v>260</v>
      </c>
      <c r="B52" s="140"/>
      <c r="C52" s="141"/>
      <c r="D52" s="67">
        <v>4</v>
      </c>
      <c r="E52" s="67">
        <v>4</v>
      </c>
    </row>
  </sheetData>
  <sheetProtection formatCells="0"/>
  <mergeCells count="2">
    <mergeCell ref="A2:B2"/>
    <mergeCell ref="A5:B5"/>
  </mergeCells>
  <phoneticPr fontId="27" type="noConversion"/>
  <printOptions horizontalCentered="1"/>
  <pageMargins left="0.35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 x14ac:dyDescent="0.3">
      <c r="A1" s="97"/>
      <c r="B1" s="98"/>
      <c r="C1" s="146"/>
      <c r="D1" s="144"/>
      <c r="E1" s="144" t="s">
        <v>563</v>
      </c>
    </row>
    <row r="2" spans="1:5" s="61" customFormat="1" ht="25.5" customHeight="1" x14ac:dyDescent="0.25">
      <c r="A2" s="559" t="s">
        <v>255</v>
      </c>
      <c r="B2" s="560"/>
      <c r="C2" s="142" t="s">
        <v>263</v>
      </c>
      <c r="D2" s="147" t="s">
        <v>103</v>
      </c>
      <c r="E2" s="147" t="s">
        <v>103</v>
      </c>
    </row>
    <row r="3" spans="1:5" s="61" customFormat="1" ht="16.2" thickBot="1" x14ac:dyDescent="0.3">
      <c r="A3" s="100" t="s">
        <v>254</v>
      </c>
      <c r="B3" s="101"/>
      <c r="C3" s="143" t="s">
        <v>101</v>
      </c>
      <c r="D3" s="148" t="s">
        <v>87</v>
      </c>
      <c r="E3" s="148" t="s">
        <v>87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105" t="s">
        <v>92</v>
      </c>
      <c r="E5" s="105" t="s">
        <v>433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108"/>
      <c r="E7" s="108"/>
    </row>
    <row r="8" spans="1:5" s="63" customFormat="1" ht="12" customHeight="1" thickBot="1" x14ac:dyDescent="0.3">
      <c r="A8" s="93" t="s">
        <v>54</v>
      </c>
      <c r="B8" s="109"/>
      <c r="C8" s="110" t="s">
        <v>261</v>
      </c>
      <c r="D8" s="227">
        <f>SUM(D9:D16)</f>
        <v>0</v>
      </c>
      <c r="E8" s="227">
        <f>SUM(E9:E16)</f>
        <v>0</v>
      </c>
    </row>
    <row r="9" spans="1:5" s="63" customFormat="1" ht="12" customHeight="1" x14ac:dyDescent="0.25">
      <c r="A9" s="113"/>
      <c r="B9" s="112" t="s">
        <v>137</v>
      </c>
      <c r="C9" s="11" t="s">
        <v>190</v>
      </c>
      <c r="D9" s="300"/>
      <c r="E9" s="300"/>
    </row>
    <row r="10" spans="1:5" s="63" customFormat="1" ht="12" customHeight="1" x14ac:dyDescent="0.25">
      <c r="A10" s="111"/>
      <c r="B10" s="112" t="s">
        <v>138</v>
      </c>
      <c r="C10" s="8" t="s">
        <v>191</v>
      </c>
      <c r="D10" s="225"/>
      <c r="E10" s="225"/>
    </row>
    <row r="11" spans="1:5" s="63" customFormat="1" ht="12" customHeight="1" x14ac:dyDescent="0.25">
      <c r="A11" s="111"/>
      <c r="B11" s="112" t="s">
        <v>139</v>
      </c>
      <c r="C11" s="8" t="s">
        <v>192</v>
      </c>
      <c r="D11" s="225"/>
      <c r="E11" s="225"/>
    </row>
    <row r="12" spans="1:5" s="63" customFormat="1" ht="12" customHeight="1" x14ac:dyDescent="0.25">
      <c r="A12" s="111"/>
      <c r="B12" s="112" t="s">
        <v>140</v>
      </c>
      <c r="C12" s="8" t="s">
        <v>193</v>
      </c>
      <c r="D12" s="225"/>
      <c r="E12" s="225"/>
    </row>
    <row r="13" spans="1:5" s="63" customFormat="1" ht="12" customHeight="1" x14ac:dyDescent="0.25">
      <c r="A13" s="111"/>
      <c r="B13" s="112" t="s">
        <v>160</v>
      </c>
      <c r="C13" s="7" t="s">
        <v>194</v>
      </c>
      <c r="D13" s="225"/>
      <c r="E13" s="225"/>
    </row>
    <row r="14" spans="1:5" s="63" customFormat="1" ht="12" customHeight="1" x14ac:dyDescent="0.25">
      <c r="A14" s="114"/>
      <c r="B14" s="112" t="s">
        <v>141</v>
      </c>
      <c r="C14" s="8" t="s">
        <v>195</v>
      </c>
      <c r="D14" s="301"/>
      <c r="E14" s="301"/>
    </row>
    <row r="15" spans="1:5" s="64" customFormat="1" ht="12" customHeight="1" x14ac:dyDescent="0.25">
      <c r="A15" s="111"/>
      <c r="B15" s="112" t="s">
        <v>142</v>
      </c>
      <c r="C15" s="8" t="s">
        <v>31</v>
      </c>
      <c r="D15" s="225"/>
      <c r="E15" s="225"/>
    </row>
    <row r="16" spans="1:5" s="64" customFormat="1" ht="12" customHeight="1" thickBot="1" x14ac:dyDescent="0.3">
      <c r="A16" s="115"/>
      <c r="B16" s="116" t="s">
        <v>149</v>
      </c>
      <c r="C16" s="7" t="s">
        <v>253</v>
      </c>
      <c r="D16" s="226"/>
      <c r="E16" s="226"/>
    </row>
    <row r="17" spans="1:5" s="63" customFormat="1" ht="12" customHeight="1" thickBot="1" x14ac:dyDescent="0.3">
      <c r="A17" s="93" t="s">
        <v>55</v>
      </c>
      <c r="B17" s="109"/>
      <c r="C17" s="110" t="s">
        <v>32</v>
      </c>
      <c r="D17" s="227">
        <f>SUM(D18:D21)</f>
        <v>0</v>
      </c>
      <c r="E17" s="227">
        <f>SUM(E18:E21)</f>
        <v>0</v>
      </c>
    </row>
    <row r="18" spans="1:5" s="64" customFormat="1" ht="12" customHeight="1" x14ac:dyDescent="0.25">
      <c r="A18" s="111"/>
      <c r="B18" s="112" t="s">
        <v>143</v>
      </c>
      <c r="C18" s="10" t="s">
        <v>28</v>
      </c>
      <c r="D18" s="225"/>
      <c r="E18" s="225"/>
    </row>
    <row r="19" spans="1:5" s="64" customFormat="1" ht="12" customHeight="1" x14ac:dyDescent="0.25">
      <c r="A19" s="111"/>
      <c r="B19" s="112" t="s">
        <v>144</v>
      </c>
      <c r="C19" s="8" t="s">
        <v>29</v>
      </c>
      <c r="D19" s="225"/>
      <c r="E19" s="225"/>
    </row>
    <row r="20" spans="1:5" s="64" customFormat="1" ht="12" customHeight="1" x14ac:dyDescent="0.25">
      <c r="A20" s="111"/>
      <c r="B20" s="112" t="s">
        <v>145</v>
      </c>
      <c r="C20" s="8" t="s">
        <v>30</v>
      </c>
      <c r="D20" s="225"/>
      <c r="E20" s="225"/>
    </row>
    <row r="21" spans="1:5" s="64" customFormat="1" ht="12" customHeight="1" thickBot="1" x14ac:dyDescent="0.3">
      <c r="A21" s="111"/>
      <c r="B21" s="112" t="s">
        <v>146</v>
      </c>
      <c r="C21" s="8" t="s">
        <v>29</v>
      </c>
      <c r="D21" s="225"/>
      <c r="E21" s="225"/>
    </row>
    <row r="22" spans="1:5" s="64" customFormat="1" ht="12" customHeight="1" thickBot="1" x14ac:dyDescent="0.3">
      <c r="A22" s="96" t="s">
        <v>56</v>
      </c>
      <c r="B22" s="69"/>
      <c r="C22" s="69" t="s">
        <v>33</v>
      </c>
      <c r="D22" s="227">
        <f>+D23+D24</f>
        <v>0</v>
      </c>
      <c r="E22" s="227">
        <f>+E23+E24</f>
        <v>0</v>
      </c>
    </row>
    <row r="23" spans="1:5" s="63" customFormat="1" ht="12" customHeight="1" x14ac:dyDescent="0.25">
      <c r="A23" s="273"/>
      <c r="B23" s="328" t="s">
        <v>117</v>
      </c>
      <c r="C23" s="74" t="s">
        <v>278</v>
      </c>
      <c r="D23" s="333"/>
      <c r="E23" s="333"/>
    </row>
    <row r="24" spans="1:5" s="63" customFormat="1" ht="12" customHeight="1" thickBot="1" x14ac:dyDescent="0.3">
      <c r="A24" s="326"/>
      <c r="B24" s="327" t="s">
        <v>118</v>
      </c>
      <c r="C24" s="75" t="s">
        <v>282</v>
      </c>
      <c r="D24" s="334"/>
      <c r="E24" s="334"/>
    </row>
    <row r="25" spans="1:5" s="63" customFormat="1" ht="12" customHeight="1" thickBot="1" x14ac:dyDescent="0.3">
      <c r="A25" s="96" t="s">
        <v>57</v>
      </c>
      <c r="B25" s="109"/>
      <c r="C25" s="69" t="s">
        <v>49</v>
      </c>
      <c r="D25" s="257">
        <v>7893</v>
      </c>
      <c r="E25" s="257">
        <v>7893</v>
      </c>
    </row>
    <row r="26" spans="1:5" s="64" customFormat="1" ht="12" customHeight="1" thickBot="1" x14ac:dyDescent="0.3">
      <c r="A26" s="93" t="s">
        <v>58</v>
      </c>
      <c r="B26" s="86"/>
      <c r="C26" s="69" t="s">
        <v>45</v>
      </c>
      <c r="D26" s="306">
        <v>7893</v>
      </c>
      <c r="E26" s="306">
        <v>7893</v>
      </c>
    </row>
    <row r="27" spans="1:5" s="64" customFormat="1" ht="15" customHeight="1" thickBot="1" x14ac:dyDescent="0.3">
      <c r="A27" s="323" t="s">
        <v>59</v>
      </c>
      <c r="B27" s="331"/>
      <c r="C27" s="325" t="s">
        <v>47</v>
      </c>
      <c r="D27" s="335">
        <f>+D28+D29</f>
        <v>0</v>
      </c>
      <c r="E27" s="335">
        <f>+E28+E29</f>
        <v>0</v>
      </c>
    </row>
    <row r="28" spans="1:5" s="64" customFormat="1" ht="15" customHeight="1" x14ac:dyDescent="0.25">
      <c r="A28" s="113"/>
      <c r="B28" s="84" t="s">
        <v>124</v>
      </c>
      <c r="C28" s="74" t="s">
        <v>381</v>
      </c>
      <c r="D28" s="333"/>
      <c r="E28" s="333"/>
    </row>
    <row r="29" spans="1:5" ht="14.4" thickBot="1" x14ac:dyDescent="0.3">
      <c r="A29" s="332"/>
      <c r="B29" s="85" t="s">
        <v>125</v>
      </c>
      <c r="C29" s="324" t="s">
        <v>36</v>
      </c>
      <c r="D29" s="59"/>
      <c r="E29" s="59"/>
    </row>
    <row r="30" spans="1:5" s="55" customFormat="1" ht="16.5" customHeight="1" thickBot="1" x14ac:dyDescent="0.3">
      <c r="A30" s="123" t="s">
        <v>60</v>
      </c>
      <c r="B30" s="321"/>
      <c r="C30" s="322" t="s">
        <v>48</v>
      </c>
      <c r="D30" s="304"/>
      <c r="E30" s="304"/>
    </row>
    <row r="31" spans="1:5" s="65" customFormat="1" ht="12" customHeight="1" thickBot="1" x14ac:dyDescent="0.3">
      <c r="A31" s="123" t="s">
        <v>61</v>
      </c>
      <c r="B31" s="124"/>
      <c r="C31" s="125" t="s">
        <v>46</v>
      </c>
      <c r="D31" s="310">
        <f>+D26+D27+D30</f>
        <v>7893</v>
      </c>
      <c r="E31" s="310">
        <f>+E26+E27+E30</f>
        <v>7893</v>
      </c>
    </row>
    <row r="32" spans="1:5" ht="12" customHeight="1" x14ac:dyDescent="0.25">
      <c r="A32" s="126"/>
      <c r="B32" s="126"/>
      <c r="C32" s="127"/>
      <c r="D32" s="308"/>
      <c r="E32" s="308"/>
    </row>
    <row r="33" spans="1:5" ht="12" customHeight="1" thickBot="1" x14ac:dyDescent="0.3">
      <c r="A33" s="128"/>
      <c r="B33" s="129"/>
      <c r="C33" s="129"/>
      <c r="D33" s="309"/>
      <c r="E33" s="309"/>
    </row>
    <row r="34" spans="1:5" ht="12" customHeight="1" thickBot="1" x14ac:dyDescent="0.3">
      <c r="A34" s="130"/>
      <c r="B34" s="131"/>
      <c r="C34" s="132" t="s">
        <v>97</v>
      </c>
      <c r="D34" s="310"/>
      <c r="E34" s="310"/>
    </row>
    <row r="35" spans="1:5" ht="12" customHeight="1" thickBot="1" x14ac:dyDescent="0.3">
      <c r="A35" s="96" t="s">
        <v>54</v>
      </c>
      <c r="B35" s="23"/>
      <c r="C35" s="69" t="s">
        <v>27</v>
      </c>
      <c r="D35" s="227">
        <f>SUM(D36:D40)</f>
        <v>7775</v>
      </c>
      <c r="E35" s="227">
        <f>SUM(E36:E40)</f>
        <v>7775</v>
      </c>
    </row>
    <row r="36" spans="1:5" ht="12" customHeight="1" x14ac:dyDescent="0.25">
      <c r="A36" s="133"/>
      <c r="B36" s="83" t="s">
        <v>137</v>
      </c>
      <c r="C36" s="10" t="s">
        <v>85</v>
      </c>
      <c r="D36" s="56">
        <v>2683</v>
      </c>
      <c r="E36" s="56">
        <v>2683</v>
      </c>
    </row>
    <row r="37" spans="1:5" ht="12" customHeight="1" x14ac:dyDescent="0.25">
      <c r="A37" s="134"/>
      <c r="B37" s="82" t="s">
        <v>138</v>
      </c>
      <c r="C37" s="8" t="s">
        <v>223</v>
      </c>
      <c r="D37" s="58">
        <v>444</v>
      </c>
      <c r="E37" s="58">
        <v>444</v>
      </c>
    </row>
    <row r="38" spans="1:5" s="65" customFormat="1" ht="12" customHeight="1" x14ac:dyDescent="0.25">
      <c r="A38" s="134"/>
      <c r="B38" s="82" t="s">
        <v>139</v>
      </c>
      <c r="C38" s="8" t="s">
        <v>158</v>
      </c>
      <c r="D38" s="58">
        <v>4178</v>
      </c>
      <c r="E38" s="58">
        <v>4178</v>
      </c>
    </row>
    <row r="39" spans="1:5" ht="12" customHeight="1" x14ac:dyDescent="0.25">
      <c r="A39" s="134"/>
      <c r="B39" s="82" t="s">
        <v>140</v>
      </c>
      <c r="C39" s="8" t="s">
        <v>224</v>
      </c>
      <c r="D39" s="58"/>
      <c r="E39" s="58"/>
    </row>
    <row r="40" spans="1:5" ht="12" customHeight="1" thickBot="1" x14ac:dyDescent="0.3">
      <c r="A40" s="134"/>
      <c r="B40" s="82" t="s">
        <v>148</v>
      </c>
      <c r="C40" s="8" t="s">
        <v>225</v>
      </c>
      <c r="D40" s="58">
        <v>470</v>
      </c>
      <c r="E40" s="58">
        <v>470</v>
      </c>
    </row>
    <row r="41" spans="1:5" ht="12" customHeight="1" thickBot="1" x14ac:dyDescent="0.3">
      <c r="A41" s="96" t="s">
        <v>55</v>
      </c>
      <c r="B41" s="23"/>
      <c r="C41" s="69" t="s">
        <v>43</v>
      </c>
      <c r="D41" s="227">
        <f>SUM(D42:D45)</f>
        <v>118</v>
      </c>
      <c r="E41" s="227">
        <f>SUM(E42:E45)</f>
        <v>118</v>
      </c>
    </row>
    <row r="42" spans="1:5" ht="12" customHeight="1" x14ac:dyDescent="0.25">
      <c r="A42" s="133"/>
      <c r="B42" s="83" t="s">
        <v>143</v>
      </c>
      <c r="C42" s="10" t="s">
        <v>306</v>
      </c>
      <c r="D42" s="56">
        <v>118</v>
      </c>
      <c r="E42" s="56">
        <v>118</v>
      </c>
    </row>
    <row r="43" spans="1:5" ht="15" customHeight="1" x14ac:dyDescent="0.25">
      <c r="A43" s="134"/>
      <c r="B43" s="82" t="s">
        <v>144</v>
      </c>
      <c r="C43" s="8" t="s">
        <v>227</v>
      </c>
      <c r="D43" s="58"/>
      <c r="E43" s="58"/>
    </row>
    <row r="44" spans="1:5" x14ac:dyDescent="0.25">
      <c r="A44" s="134"/>
      <c r="B44" s="82" t="s">
        <v>147</v>
      </c>
      <c r="C44" s="8" t="s">
        <v>98</v>
      </c>
      <c r="D44" s="58"/>
      <c r="E44" s="58"/>
    </row>
    <row r="45" spans="1:5" ht="15" customHeight="1" thickBot="1" x14ac:dyDescent="0.3">
      <c r="A45" s="134"/>
      <c r="B45" s="82" t="s">
        <v>155</v>
      </c>
      <c r="C45" s="8" t="s">
        <v>40</v>
      </c>
      <c r="D45" s="58"/>
      <c r="E45" s="58"/>
    </row>
    <row r="46" spans="1:5" ht="14.25" customHeight="1" thickBot="1" x14ac:dyDescent="0.3">
      <c r="A46" s="96" t="s">
        <v>56</v>
      </c>
      <c r="B46" s="23"/>
      <c r="C46" s="23" t="s">
        <v>41</v>
      </c>
      <c r="D46" s="257"/>
      <c r="E46" s="257"/>
    </row>
    <row r="47" spans="1:5" ht="13.8" thickBot="1" x14ac:dyDescent="0.3">
      <c r="A47" s="123" t="s">
        <v>57</v>
      </c>
      <c r="B47" s="321"/>
      <c r="C47" s="322" t="s">
        <v>44</v>
      </c>
      <c r="D47" s="304"/>
      <c r="E47" s="304"/>
    </row>
    <row r="48" spans="1:5" ht="13.8" thickBot="1" x14ac:dyDescent="0.3">
      <c r="A48" s="96" t="s">
        <v>58</v>
      </c>
      <c r="B48" s="120"/>
      <c r="C48" s="136" t="s">
        <v>42</v>
      </c>
      <c r="D48" s="317">
        <f>+D35+D41+D46+D47</f>
        <v>7893</v>
      </c>
      <c r="E48" s="317">
        <f>+E35+E41+E46+E47</f>
        <v>7893</v>
      </c>
    </row>
    <row r="49" spans="1:5" ht="13.8" thickBot="1" x14ac:dyDescent="0.3">
      <c r="A49" s="137"/>
      <c r="B49" s="138"/>
      <c r="C49" s="138"/>
      <c r="D49" s="318"/>
      <c r="E49" s="318"/>
    </row>
    <row r="50" spans="1:5" ht="13.8" thickBot="1" x14ac:dyDescent="0.3">
      <c r="A50" s="139" t="s">
        <v>259</v>
      </c>
      <c r="B50" s="140"/>
      <c r="C50" s="141"/>
      <c r="D50" s="67">
        <v>1</v>
      </c>
      <c r="E50" s="67">
        <v>1</v>
      </c>
    </row>
    <row r="51" spans="1:5" ht="13.8" thickBot="1" x14ac:dyDescent="0.3">
      <c r="A51" s="139" t="s">
        <v>260</v>
      </c>
      <c r="B51" s="140"/>
      <c r="C51" s="141"/>
      <c r="D51" s="67">
        <v>0</v>
      </c>
      <c r="E51" s="67">
        <v>0</v>
      </c>
    </row>
  </sheetData>
  <sheetProtection formatCells="0"/>
  <mergeCells count="2">
    <mergeCell ref="A2:B2"/>
    <mergeCell ref="A5:B5"/>
  </mergeCells>
  <phoneticPr fontId="27" type="noConversion"/>
  <printOptions horizontalCentered="1"/>
  <pageMargins left="0.17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 x14ac:dyDescent="0.3">
      <c r="A1" s="97"/>
      <c r="B1" s="98"/>
      <c r="C1" s="146"/>
      <c r="D1" s="144"/>
      <c r="E1" s="144" t="s">
        <v>564</v>
      </c>
    </row>
    <row r="2" spans="1:5" s="61" customFormat="1" ht="25.5" customHeight="1" x14ac:dyDescent="0.25">
      <c r="A2" s="559" t="s">
        <v>255</v>
      </c>
      <c r="B2" s="560"/>
      <c r="C2" s="142" t="s">
        <v>263</v>
      </c>
      <c r="D2" s="147" t="s">
        <v>103</v>
      </c>
      <c r="E2" s="147" t="s">
        <v>103</v>
      </c>
    </row>
    <row r="3" spans="1:5" s="61" customFormat="1" ht="16.2" thickBot="1" x14ac:dyDescent="0.3">
      <c r="A3" s="100" t="s">
        <v>254</v>
      </c>
      <c r="B3" s="101"/>
      <c r="C3" s="143" t="s">
        <v>102</v>
      </c>
      <c r="D3" s="148" t="s">
        <v>103</v>
      </c>
      <c r="E3" s="148" t="s">
        <v>103</v>
      </c>
    </row>
    <row r="4" spans="1:5" s="62" customFormat="1" ht="15.9" customHeight="1" thickBot="1" x14ac:dyDescent="0.35">
      <c r="A4" s="102"/>
      <c r="B4" s="102"/>
      <c r="C4" s="102"/>
      <c r="D4" s="103"/>
      <c r="E4" s="103" t="s">
        <v>90</v>
      </c>
    </row>
    <row r="5" spans="1:5" ht="13.8" thickBot="1" x14ac:dyDescent="0.3">
      <c r="A5" s="561" t="s">
        <v>256</v>
      </c>
      <c r="B5" s="562"/>
      <c r="C5" s="104" t="s">
        <v>91</v>
      </c>
      <c r="D5" s="105" t="s">
        <v>92</v>
      </c>
      <c r="E5" s="105" t="s">
        <v>433</v>
      </c>
    </row>
    <row r="6" spans="1:5" s="55" customFormat="1" ht="12.9" customHeight="1" thickBot="1" x14ac:dyDescent="0.3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" customHeight="1" thickBot="1" x14ac:dyDescent="0.3">
      <c r="A7" s="106"/>
      <c r="B7" s="107"/>
      <c r="C7" s="107" t="s">
        <v>93</v>
      </c>
      <c r="D7" s="108"/>
      <c r="E7" s="108"/>
    </row>
    <row r="8" spans="1:5" s="63" customFormat="1" ht="12" customHeight="1" thickBot="1" x14ac:dyDescent="0.3">
      <c r="A8" s="93" t="s">
        <v>54</v>
      </c>
      <c r="B8" s="109"/>
      <c r="C8" s="110" t="s">
        <v>261</v>
      </c>
      <c r="D8" s="227">
        <f>SUM(D9:D16)</f>
        <v>752</v>
      </c>
      <c r="E8" s="227">
        <f>SUM(E9:E16)</f>
        <v>752</v>
      </c>
    </row>
    <row r="9" spans="1:5" s="63" customFormat="1" ht="12" customHeight="1" x14ac:dyDescent="0.25">
      <c r="A9" s="113"/>
      <c r="B9" s="112" t="s">
        <v>137</v>
      </c>
      <c r="C9" s="11" t="s">
        <v>190</v>
      </c>
      <c r="D9" s="300"/>
      <c r="E9" s="300"/>
    </row>
    <row r="10" spans="1:5" s="63" customFormat="1" ht="12" customHeight="1" x14ac:dyDescent="0.25">
      <c r="A10" s="111"/>
      <c r="B10" s="112" t="s">
        <v>138</v>
      </c>
      <c r="C10" s="8" t="s">
        <v>191</v>
      </c>
      <c r="D10" s="225"/>
      <c r="E10" s="225"/>
    </row>
    <row r="11" spans="1:5" s="63" customFormat="1" ht="12" customHeight="1" x14ac:dyDescent="0.25">
      <c r="A11" s="111"/>
      <c r="B11" s="112" t="s">
        <v>139</v>
      </c>
      <c r="C11" s="8" t="s">
        <v>192</v>
      </c>
      <c r="D11" s="225"/>
      <c r="E11" s="225"/>
    </row>
    <row r="12" spans="1:5" s="63" customFormat="1" ht="12" customHeight="1" x14ac:dyDescent="0.25">
      <c r="A12" s="111"/>
      <c r="B12" s="112" t="s">
        <v>140</v>
      </c>
      <c r="C12" s="8" t="s">
        <v>193</v>
      </c>
      <c r="D12" s="225">
        <v>592</v>
      </c>
      <c r="E12" s="225">
        <v>592</v>
      </c>
    </row>
    <row r="13" spans="1:5" s="63" customFormat="1" ht="12" customHeight="1" x14ac:dyDescent="0.25">
      <c r="A13" s="111"/>
      <c r="B13" s="112" t="s">
        <v>160</v>
      </c>
      <c r="C13" s="7" t="s">
        <v>194</v>
      </c>
      <c r="D13" s="225"/>
      <c r="E13" s="225"/>
    </row>
    <row r="14" spans="1:5" s="63" customFormat="1" ht="12" customHeight="1" x14ac:dyDescent="0.25">
      <c r="A14" s="114"/>
      <c r="B14" s="112" t="s">
        <v>141</v>
      </c>
      <c r="C14" s="8" t="s">
        <v>195</v>
      </c>
      <c r="D14" s="301">
        <v>160</v>
      </c>
      <c r="E14" s="301">
        <v>160</v>
      </c>
    </row>
    <row r="15" spans="1:5" s="64" customFormat="1" ht="12" customHeight="1" x14ac:dyDescent="0.25">
      <c r="A15" s="111"/>
      <c r="B15" s="112" t="s">
        <v>142</v>
      </c>
      <c r="C15" s="8" t="s">
        <v>31</v>
      </c>
      <c r="D15" s="225"/>
      <c r="E15" s="225"/>
    </row>
    <row r="16" spans="1:5" s="64" customFormat="1" ht="12" customHeight="1" thickBot="1" x14ac:dyDescent="0.3">
      <c r="A16" s="115"/>
      <c r="B16" s="116" t="s">
        <v>149</v>
      </c>
      <c r="C16" s="7" t="s">
        <v>253</v>
      </c>
      <c r="D16" s="226"/>
      <c r="E16" s="226"/>
    </row>
    <row r="17" spans="1:5" s="63" customFormat="1" ht="12" customHeight="1" thickBot="1" x14ac:dyDescent="0.3">
      <c r="A17" s="93" t="s">
        <v>55</v>
      </c>
      <c r="B17" s="109"/>
      <c r="C17" s="110" t="s">
        <v>32</v>
      </c>
      <c r="D17" s="227">
        <f>SUM(D18:D21)</f>
        <v>0</v>
      </c>
      <c r="E17" s="227">
        <f>SUM(E18:E21)</f>
        <v>0</v>
      </c>
    </row>
    <row r="18" spans="1:5" s="64" customFormat="1" ht="12" customHeight="1" x14ac:dyDescent="0.25">
      <c r="A18" s="111"/>
      <c r="B18" s="112" t="s">
        <v>143</v>
      </c>
      <c r="C18" s="10" t="s">
        <v>28</v>
      </c>
      <c r="D18" s="225"/>
      <c r="E18" s="225"/>
    </row>
    <row r="19" spans="1:5" s="64" customFormat="1" ht="12" customHeight="1" x14ac:dyDescent="0.25">
      <c r="A19" s="111"/>
      <c r="B19" s="112" t="s">
        <v>144</v>
      </c>
      <c r="C19" s="8" t="s">
        <v>29</v>
      </c>
      <c r="D19" s="225"/>
      <c r="E19" s="225"/>
    </row>
    <row r="20" spans="1:5" s="64" customFormat="1" ht="12" customHeight="1" x14ac:dyDescent="0.25">
      <c r="A20" s="111"/>
      <c r="B20" s="112" t="s">
        <v>145</v>
      </c>
      <c r="C20" s="8" t="s">
        <v>30</v>
      </c>
      <c r="D20" s="225"/>
      <c r="E20" s="225"/>
    </row>
    <row r="21" spans="1:5" s="64" customFormat="1" ht="12" customHeight="1" thickBot="1" x14ac:dyDescent="0.3">
      <c r="A21" s="111"/>
      <c r="B21" s="112" t="s">
        <v>146</v>
      </c>
      <c r="C21" s="8" t="s">
        <v>29</v>
      </c>
      <c r="D21" s="225"/>
      <c r="E21" s="225"/>
    </row>
    <row r="22" spans="1:5" s="64" customFormat="1" ht="12" customHeight="1" thickBot="1" x14ac:dyDescent="0.3">
      <c r="A22" s="96" t="s">
        <v>56</v>
      </c>
      <c r="B22" s="69"/>
      <c r="C22" s="69" t="s">
        <v>33</v>
      </c>
      <c r="D22" s="227">
        <f>+D23+D24</f>
        <v>0</v>
      </c>
      <c r="E22" s="227">
        <f>+E23+E24</f>
        <v>0</v>
      </c>
    </row>
    <row r="23" spans="1:5" s="63" customFormat="1" ht="12" customHeight="1" x14ac:dyDescent="0.25">
      <c r="A23" s="273"/>
      <c r="B23" s="328" t="s">
        <v>117</v>
      </c>
      <c r="C23" s="74" t="s">
        <v>278</v>
      </c>
      <c r="D23" s="333"/>
      <c r="E23" s="333"/>
    </row>
    <row r="24" spans="1:5" s="63" customFormat="1" ht="12" customHeight="1" thickBot="1" x14ac:dyDescent="0.3">
      <c r="A24" s="326"/>
      <c r="B24" s="327" t="s">
        <v>118</v>
      </c>
      <c r="C24" s="75" t="s">
        <v>282</v>
      </c>
      <c r="D24" s="334"/>
      <c r="E24" s="334"/>
    </row>
    <row r="25" spans="1:5" s="63" customFormat="1" ht="12" customHeight="1" thickBot="1" x14ac:dyDescent="0.3">
      <c r="A25" s="96" t="s">
        <v>57</v>
      </c>
      <c r="B25" s="109"/>
      <c r="C25" s="69" t="s">
        <v>49</v>
      </c>
      <c r="D25" s="257">
        <v>4837</v>
      </c>
      <c r="E25" s="257">
        <v>4837</v>
      </c>
    </row>
    <row r="26" spans="1:5" s="63" customFormat="1" ht="12" customHeight="1" thickBot="1" x14ac:dyDescent="0.3">
      <c r="A26" s="93" t="s">
        <v>58</v>
      </c>
      <c r="B26" s="86"/>
      <c r="C26" s="69" t="s">
        <v>45</v>
      </c>
      <c r="D26" s="306">
        <f>D8+D17+D22+D25</f>
        <v>5589</v>
      </c>
      <c r="E26" s="306">
        <f>E8+E17+E22+E25</f>
        <v>5589</v>
      </c>
    </row>
    <row r="27" spans="1:5" s="64" customFormat="1" ht="12" customHeight="1" thickBot="1" x14ac:dyDescent="0.3">
      <c r="A27" s="323" t="s">
        <v>59</v>
      </c>
      <c r="B27" s="331"/>
      <c r="C27" s="325" t="s">
        <v>47</v>
      </c>
      <c r="D27" s="335">
        <f>+D28+D29</f>
        <v>0</v>
      </c>
      <c r="E27" s="335">
        <f>+E28+E29</f>
        <v>0</v>
      </c>
    </row>
    <row r="28" spans="1:5" s="64" customFormat="1" ht="15" customHeight="1" x14ac:dyDescent="0.25">
      <c r="A28" s="113"/>
      <c r="B28" s="84" t="s">
        <v>124</v>
      </c>
      <c r="C28" s="74" t="s">
        <v>381</v>
      </c>
      <c r="D28" s="333"/>
      <c r="E28" s="333"/>
    </row>
    <row r="29" spans="1:5" s="64" customFormat="1" ht="15" customHeight="1" thickBot="1" x14ac:dyDescent="0.3">
      <c r="A29" s="332"/>
      <c r="B29" s="85" t="s">
        <v>125</v>
      </c>
      <c r="C29" s="324" t="s">
        <v>36</v>
      </c>
      <c r="D29" s="59"/>
      <c r="E29" s="59"/>
    </row>
    <row r="30" spans="1:5" ht="13.8" thickBot="1" x14ac:dyDescent="0.3">
      <c r="A30" s="123" t="s">
        <v>60</v>
      </c>
      <c r="B30" s="321"/>
      <c r="C30" s="322" t="s">
        <v>48</v>
      </c>
      <c r="D30" s="304"/>
      <c r="E30" s="304"/>
    </row>
    <row r="31" spans="1:5" s="55" customFormat="1" ht="16.5" customHeight="1" thickBot="1" x14ac:dyDescent="0.3">
      <c r="A31" s="123" t="s">
        <v>61</v>
      </c>
      <c r="B31" s="124"/>
      <c r="C31" s="125" t="s">
        <v>46</v>
      </c>
      <c r="D31" s="310">
        <f>+D26+D27+D30</f>
        <v>5589</v>
      </c>
      <c r="E31" s="310">
        <f>+E26+E27+E30</f>
        <v>5589</v>
      </c>
    </row>
    <row r="32" spans="1:5" s="65" customFormat="1" ht="12" customHeight="1" x14ac:dyDescent="0.25">
      <c r="A32" s="126"/>
      <c r="B32" s="126"/>
      <c r="C32" s="127"/>
      <c r="D32" s="308"/>
      <c r="E32" s="308"/>
    </row>
    <row r="33" spans="1:5" ht="12" customHeight="1" thickBot="1" x14ac:dyDescent="0.3">
      <c r="A33" s="128"/>
      <c r="B33" s="129"/>
      <c r="C33" s="129"/>
      <c r="D33" s="309"/>
      <c r="E33" s="309"/>
    </row>
    <row r="34" spans="1:5" ht="12" customHeight="1" thickBot="1" x14ac:dyDescent="0.3">
      <c r="A34" s="130"/>
      <c r="B34" s="131"/>
      <c r="C34" s="132" t="s">
        <v>97</v>
      </c>
      <c r="D34" s="310"/>
      <c r="E34" s="310"/>
    </row>
    <row r="35" spans="1:5" ht="12" customHeight="1" thickBot="1" x14ac:dyDescent="0.3">
      <c r="A35" s="96" t="s">
        <v>54</v>
      </c>
      <c r="B35" s="23"/>
      <c r="C35" s="69" t="s">
        <v>27</v>
      </c>
      <c r="D35" s="227">
        <f>SUM(D36:D40)</f>
        <v>5589</v>
      </c>
      <c r="E35" s="227">
        <f>SUM(E36:E40)</f>
        <v>5589</v>
      </c>
    </row>
    <row r="36" spans="1:5" ht="12" customHeight="1" x14ac:dyDescent="0.25">
      <c r="A36" s="133"/>
      <c r="B36" s="83" t="s">
        <v>137</v>
      </c>
      <c r="C36" s="10" t="s">
        <v>85</v>
      </c>
      <c r="D36" s="56">
        <v>1364</v>
      </c>
      <c r="E36" s="56">
        <v>1364</v>
      </c>
    </row>
    <row r="37" spans="1:5" ht="12" customHeight="1" x14ac:dyDescent="0.25">
      <c r="A37" s="134"/>
      <c r="B37" s="82" t="s">
        <v>138</v>
      </c>
      <c r="C37" s="8" t="s">
        <v>223</v>
      </c>
      <c r="D37" s="58">
        <v>722</v>
      </c>
      <c r="E37" s="58">
        <v>722</v>
      </c>
    </row>
    <row r="38" spans="1:5" ht="12" customHeight="1" x14ac:dyDescent="0.25">
      <c r="A38" s="134"/>
      <c r="B38" s="82" t="s">
        <v>139</v>
      </c>
      <c r="C38" s="8" t="s">
        <v>158</v>
      </c>
      <c r="D38" s="58">
        <v>2233</v>
      </c>
      <c r="E38" s="58">
        <v>2233</v>
      </c>
    </row>
    <row r="39" spans="1:5" s="65" customFormat="1" ht="12" customHeight="1" x14ac:dyDescent="0.25">
      <c r="A39" s="134"/>
      <c r="B39" s="82" t="s">
        <v>140</v>
      </c>
      <c r="C39" s="8" t="s">
        <v>224</v>
      </c>
      <c r="D39" s="58">
        <v>1270</v>
      </c>
      <c r="E39" s="58">
        <v>1270</v>
      </c>
    </row>
    <row r="40" spans="1:5" ht="12" customHeight="1" thickBot="1" x14ac:dyDescent="0.3">
      <c r="A40" s="134"/>
      <c r="B40" s="82" t="s">
        <v>148</v>
      </c>
      <c r="C40" s="8" t="s">
        <v>225</v>
      </c>
      <c r="D40" s="58"/>
      <c r="E40" s="58"/>
    </row>
    <row r="41" spans="1:5" ht="12" customHeight="1" thickBot="1" x14ac:dyDescent="0.3">
      <c r="A41" s="96" t="s">
        <v>55</v>
      </c>
      <c r="B41" s="23"/>
      <c r="C41" s="69" t="s">
        <v>43</v>
      </c>
      <c r="D41" s="227">
        <f>SUM(D42:D45)</f>
        <v>0</v>
      </c>
      <c r="E41" s="227">
        <f>SUM(E42:E44)</f>
        <v>0</v>
      </c>
    </row>
    <row r="42" spans="1:5" ht="12" customHeight="1" x14ac:dyDescent="0.25">
      <c r="A42" s="133"/>
      <c r="B42" s="83" t="s">
        <v>143</v>
      </c>
      <c r="C42" s="10" t="s">
        <v>306</v>
      </c>
      <c r="D42" s="56"/>
      <c r="E42" s="56"/>
    </row>
    <row r="43" spans="1:5" ht="12" customHeight="1" x14ac:dyDescent="0.25">
      <c r="A43" s="134"/>
      <c r="B43" s="82" t="s">
        <v>144</v>
      </c>
      <c r="C43" s="8" t="s">
        <v>227</v>
      </c>
      <c r="D43" s="58"/>
      <c r="E43" s="58"/>
    </row>
    <row r="44" spans="1:5" ht="15" customHeight="1" x14ac:dyDescent="0.25">
      <c r="A44" s="134"/>
      <c r="B44" s="82" t="s">
        <v>147</v>
      </c>
      <c r="C44" s="8" t="s">
        <v>98</v>
      </c>
      <c r="D44" s="58"/>
      <c r="E44" s="58"/>
    </row>
    <row r="45" spans="1:5" ht="13.8" thickBot="1" x14ac:dyDescent="0.3">
      <c r="A45" s="134"/>
      <c r="B45" s="82" t="s">
        <v>155</v>
      </c>
      <c r="C45" s="8" t="s">
        <v>40</v>
      </c>
      <c r="D45" s="58"/>
      <c r="E45" s="58"/>
    </row>
    <row r="46" spans="1:5" ht="15" customHeight="1" thickBot="1" x14ac:dyDescent="0.3">
      <c r="A46" s="96" t="s">
        <v>56</v>
      </c>
      <c r="B46" s="23"/>
      <c r="C46" s="23" t="s">
        <v>41</v>
      </c>
      <c r="D46" s="257"/>
      <c r="E46" s="257"/>
    </row>
    <row r="47" spans="1:5" ht="14.25" customHeight="1" thickBot="1" x14ac:dyDescent="0.3">
      <c r="A47" s="123" t="s">
        <v>57</v>
      </c>
      <c r="B47" s="321"/>
      <c r="C47" s="322" t="s">
        <v>44</v>
      </c>
      <c r="D47" s="304"/>
      <c r="E47" s="304"/>
    </row>
    <row r="48" spans="1:5" ht="13.8" thickBot="1" x14ac:dyDescent="0.3">
      <c r="A48" s="96" t="s">
        <v>58</v>
      </c>
      <c r="B48" s="120"/>
      <c r="C48" s="136" t="s">
        <v>42</v>
      </c>
      <c r="D48" s="317">
        <f>+D35+D41+D46+D47</f>
        <v>5589</v>
      </c>
      <c r="E48" s="317">
        <f>+E35+E41+E46+E47</f>
        <v>5589</v>
      </c>
    </row>
    <row r="49" spans="1:5" ht="13.8" thickBot="1" x14ac:dyDescent="0.3">
      <c r="A49" s="137"/>
      <c r="B49" s="138"/>
      <c r="C49" s="138"/>
      <c r="D49" s="318"/>
      <c r="E49" s="318"/>
    </row>
    <row r="50" spans="1:5" ht="13.8" thickBot="1" x14ac:dyDescent="0.3">
      <c r="A50" s="139" t="s">
        <v>259</v>
      </c>
      <c r="B50" s="140"/>
      <c r="C50" s="141"/>
      <c r="D50" s="67">
        <v>1</v>
      </c>
      <c r="E50" s="67">
        <v>1</v>
      </c>
    </row>
    <row r="51" spans="1:5" ht="13.8" thickBot="1" x14ac:dyDescent="0.3">
      <c r="A51" s="139" t="s">
        <v>260</v>
      </c>
      <c r="B51" s="140"/>
      <c r="C51" s="141"/>
      <c r="D51" s="67">
        <v>0</v>
      </c>
      <c r="E51" s="67">
        <v>0</v>
      </c>
    </row>
  </sheetData>
  <sheetProtection formatCells="0"/>
  <mergeCells count="2">
    <mergeCell ref="A2:B2"/>
    <mergeCell ref="A5:B5"/>
  </mergeCells>
  <phoneticPr fontId="27" type="noConversion"/>
  <printOptions horizontalCentered="1"/>
  <pageMargins left="0.17" right="0.32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7</vt:i4>
      </vt:variant>
    </vt:vector>
  </HeadingPairs>
  <TitlesOfParts>
    <vt:vector size="24" baseType="lpstr">
      <vt:lpstr>ÖSSZEFÜGGÉSEK</vt:lpstr>
      <vt:lpstr>1.sz.mell.</vt:lpstr>
      <vt:lpstr>2.1.sz.mell  </vt:lpstr>
      <vt:lpstr>2.2.sz.mell  </vt:lpstr>
      <vt:lpstr>3.sz.mell.</vt:lpstr>
      <vt:lpstr>4. sz. mell</vt:lpstr>
      <vt:lpstr>4.1. sz. mell</vt:lpstr>
      <vt:lpstr>4.2. sz. mell</vt:lpstr>
      <vt:lpstr>4.3. sz. mell</vt:lpstr>
      <vt:lpstr>4.4. sz. mell</vt:lpstr>
      <vt:lpstr>4.5. sz. mell</vt:lpstr>
      <vt:lpstr>4.6. sz. mell</vt:lpstr>
      <vt:lpstr>7. sz. mell.</vt:lpstr>
      <vt:lpstr>5. sz mell</vt:lpstr>
      <vt:lpstr>9. sz. mell.</vt:lpstr>
      <vt:lpstr>8. sz. mell.</vt:lpstr>
      <vt:lpstr>6. sz. mell.</vt:lpstr>
      <vt:lpstr>'4. sz. mell'!Nyomtatási_cím</vt:lpstr>
      <vt:lpstr>'4.1. sz. mell'!Nyomtatási_cím</vt:lpstr>
      <vt:lpstr>'4.2. sz. mell'!Nyomtatási_cím</vt:lpstr>
      <vt:lpstr>'4.3. sz. mell'!Nyomtatási_cím</vt:lpstr>
      <vt:lpstr>'4.4. sz. mell'!Nyomtatási_cím</vt:lpstr>
      <vt:lpstr>'4.5. sz. mell'!Nyomtatási_cím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2017-05-17T08:56:10Z</cp:lastPrinted>
  <dcterms:created xsi:type="dcterms:W3CDTF">1999-10-30T10:30:45Z</dcterms:created>
  <dcterms:modified xsi:type="dcterms:W3CDTF">2017-05-22T07:37:40Z</dcterms:modified>
</cp:coreProperties>
</file>