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kasa\Desktop\Költségveté\"/>
    </mc:Choice>
  </mc:AlternateContent>
  <xr:revisionPtr revIDLastSave="0" documentId="8_{AE60CC15-FBB0-4CFF-B7CB-252CFEE7116C}" xr6:coauthVersionLast="45" xr6:coauthVersionMax="45" xr10:uidLastSave="{00000000-0000-0000-0000-000000000000}"/>
  <bookViews>
    <workbookView xWindow="810" yWindow="-120" windowWidth="28110" windowHeight="18240" xr2:uid="{4DD14011-F8FC-4CDB-84BB-4E7A241F32EB}"/>
  </bookViews>
  <sheets>
    <sheet name="4.mell.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css">#REF!</definedName>
    <definedName name="css_k">[2]Családsegítés!$C$27:$C$86</definedName>
    <definedName name="css_k_">#REF!</definedName>
    <definedName name="Excel_BuiltIn_Print_Area_1">#REF!</definedName>
    <definedName name="Excel_BuiltIn_Print_Titles_26">#REF!,#REF!</definedName>
    <definedName name="fejlesztés">[3]Háttéradatok!$C$29:$AG$32</definedName>
    <definedName name="GDP">[3]Háttéradatok!$B$22:$AG$28</definedName>
    <definedName name="gdpp">[4]Háttéradatok!$B$22:$AG$28</definedName>
    <definedName name="gyj">#REF!</definedName>
    <definedName name="gyj_k">[2]Gyermekjóléti!$C$27:$C$86</definedName>
    <definedName name="gyj_k_">#REF!</definedName>
    <definedName name="hitel">#REF!,#REF!</definedName>
    <definedName name="intézmény">[3]Háttéradatok!$C$29:$AG$32</definedName>
    <definedName name="kjz">#REF!</definedName>
    <definedName name="kjz_k">[2]körjegyzőség!$C$9:$C$28</definedName>
    <definedName name="kjz_k_">#REF!</definedName>
    <definedName name="l">#REF!,#REF!</definedName>
    <definedName name="lolllllll">#REF!</definedName>
    <definedName name="más">#REF!,#REF!</definedName>
    <definedName name="nep">[3]Háttéradatok!$C$29:$AG$32</definedName>
    <definedName name="nép">[3]Háttéradatok!$C$29:$AG$32</definedName>
    <definedName name="nev_c">#REF!</definedName>
    <definedName name="nev_g">#REF!</definedName>
    <definedName name="nev_k">#REF!</definedName>
    <definedName name="_xlnm.Print_Titles" localSheetId="0">'4.mell.'!$5:$6</definedName>
    <definedName name="_xlnm.Print_Area" localSheetId="0">'4.mell.'!$D$1:$E$122</definedName>
    <definedName name="Tűzoltóság">[6]Háttéradatok!$C$29:$AG$32</definedName>
    <definedName name="xxx">[3]Háttéradatok!$C$29:$AG$32</definedName>
    <definedName name="xxxxxx">[3]Háttéradatok!$C$29:$AG$32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0" i="1" l="1"/>
  <c r="E176" i="1"/>
  <c r="M122" i="1"/>
  <c r="K122" i="1"/>
  <c r="J122" i="1"/>
  <c r="I122" i="1"/>
  <c r="E121" i="1"/>
  <c r="N120" i="1"/>
  <c r="F120" i="1"/>
  <c r="F119" i="1"/>
  <c r="E119" i="1"/>
  <c r="N119" i="1" s="1"/>
  <c r="N118" i="1"/>
  <c r="H118" i="1"/>
  <c r="N117" i="1"/>
  <c r="F117" i="1"/>
  <c r="N116" i="1"/>
  <c r="F116" i="1"/>
  <c r="N115" i="1"/>
  <c r="F115" i="1"/>
  <c r="N114" i="1"/>
  <c r="H114" i="1"/>
  <c r="N113" i="1"/>
  <c r="H113" i="1"/>
  <c r="N112" i="1"/>
  <c r="G112" i="1"/>
  <c r="N111" i="1"/>
  <c r="G111" i="1"/>
  <c r="N110" i="1"/>
  <c r="G110" i="1"/>
  <c r="N109" i="1"/>
  <c r="F109" i="1"/>
  <c r="N108" i="1"/>
  <c r="H108" i="1"/>
  <c r="N107" i="1"/>
  <c r="H107" i="1"/>
  <c r="N106" i="1"/>
  <c r="F106" i="1"/>
  <c r="N105" i="1"/>
  <c r="F105" i="1"/>
  <c r="N104" i="1"/>
  <c r="F104" i="1"/>
  <c r="N103" i="1"/>
  <c r="G103" i="1"/>
  <c r="N102" i="1"/>
  <c r="G102" i="1"/>
  <c r="N101" i="1"/>
  <c r="G101" i="1"/>
  <c r="N100" i="1"/>
  <c r="H100" i="1"/>
  <c r="N99" i="1"/>
  <c r="F99" i="1"/>
  <c r="N98" i="1"/>
  <c r="G98" i="1"/>
  <c r="N97" i="1"/>
  <c r="G97" i="1"/>
  <c r="N96" i="1"/>
  <c r="F96" i="1"/>
  <c r="N95" i="1"/>
  <c r="G95" i="1"/>
  <c r="N94" i="1"/>
  <c r="F94" i="1"/>
  <c r="N93" i="1"/>
  <c r="G93" i="1"/>
  <c r="N92" i="1"/>
  <c r="G92" i="1"/>
  <c r="N91" i="1"/>
  <c r="G91" i="1"/>
  <c r="N90" i="1"/>
  <c r="F90" i="1"/>
  <c r="N89" i="1"/>
  <c r="F89" i="1"/>
  <c r="N88" i="1"/>
  <c r="L88" i="1"/>
  <c r="N87" i="1"/>
  <c r="G87" i="1"/>
  <c r="F86" i="1"/>
  <c r="F85" i="1"/>
  <c r="N85" i="1" s="1"/>
  <c r="F84" i="1"/>
  <c r="N83" i="1"/>
  <c r="F83" i="1"/>
  <c r="N82" i="1"/>
  <c r="E81" i="1"/>
  <c r="N80" i="1"/>
  <c r="H80" i="1"/>
  <c r="N79" i="1"/>
  <c r="H79" i="1"/>
  <c r="N78" i="1"/>
  <c r="N76" i="1"/>
  <c r="F76" i="1"/>
  <c r="N75" i="1"/>
  <c r="F75" i="1"/>
  <c r="N74" i="1"/>
  <c r="F74" i="1"/>
  <c r="N73" i="1"/>
  <c r="F73" i="1"/>
  <c r="N72" i="1"/>
  <c r="F72" i="1"/>
  <c r="N71" i="1"/>
  <c r="F71" i="1"/>
  <c r="N70" i="1"/>
  <c r="H70" i="1"/>
  <c r="N69" i="1"/>
  <c r="F69" i="1"/>
  <c r="N68" i="1"/>
  <c r="F68" i="1"/>
  <c r="N67" i="1"/>
  <c r="F67" i="1"/>
  <c r="N66" i="1"/>
  <c r="F66" i="1"/>
  <c r="N65" i="1"/>
  <c r="H65" i="1"/>
  <c r="H122" i="1" s="1"/>
  <c r="N64" i="1"/>
  <c r="G64" i="1"/>
  <c r="N63" i="1"/>
  <c r="G63" i="1"/>
  <c r="N62" i="1"/>
  <c r="L62" i="1"/>
  <c r="N61" i="1"/>
  <c r="L61" i="1"/>
  <c r="N60" i="1"/>
  <c r="L60" i="1"/>
  <c r="L122" i="1" s="1"/>
  <c r="N59" i="1"/>
  <c r="F59" i="1"/>
  <c r="N58" i="1"/>
  <c r="F58" i="1"/>
  <c r="N57" i="1"/>
  <c r="F57" i="1"/>
  <c r="N56" i="1"/>
  <c r="F56" i="1"/>
  <c r="N55" i="1"/>
  <c r="F55" i="1"/>
  <c r="N54" i="1"/>
  <c r="F54" i="1"/>
  <c r="N53" i="1"/>
  <c r="F53" i="1"/>
  <c r="N52" i="1"/>
  <c r="F52" i="1"/>
  <c r="N51" i="1"/>
  <c r="F51" i="1"/>
  <c r="N50" i="1"/>
  <c r="F50" i="1"/>
  <c r="N49" i="1"/>
  <c r="F49" i="1"/>
  <c r="E48" i="1"/>
  <c r="F48" i="1" s="1"/>
  <c r="N48" i="1" s="1"/>
  <c r="F47" i="1"/>
  <c r="N47" i="1" s="1"/>
  <c r="F46" i="1"/>
  <c r="N46" i="1" s="1"/>
  <c r="E46" i="1"/>
  <c r="E45" i="1"/>
  <c r="F45" i="1" s="1"/>
  <c r="N45" i="1" s="1"/>
  <c r="F44" i="1"/>
  <c r="E44" i="1"/>
  <c r="N44" i="1" s="1"/>
  <c r="N43" i="1"/>
  <c r="F42" i="1"/>
  <c r="N42" i="1" s="1"/>
  <c r="F41" i="1"/>
  <c r="N41" i="1" s="1"/>
  <c r="G40" i="1"/>
  <c r="N40" i="1" s="1"/>
  <c r="G39" i="1"/>
  <c r="N39" i="1" s="1"/>
  <c r="G38" i="1"/>
  <c r="N38" i="1" s="1"/>
  <c r="G37" i="1"/>
  <c r="N37" i="1" s="1"/>
  <c r="G36" i="1"/>
  <c r="N36" i="1" s="1"/>
  <c r="G35" i="1"/>
  <c r="N35" i="1" s="1"/>
  <c r="G34" i="1"/>
  <c r="N34" i="1" s="1"/>
  <c r="F33" i="1"/>
  <c r="N33" i="1" s="1"/>
  <c r="G32" i="1"/>
  <c r="N32" i="1" s="1"/>
  <c r="G31" i="1"/>
  <c r="N31" i="1" s="1"/>
  <c r="G30" i="1"/>
  <c r="N30" i="1" s="1"/>
  <c r="G29" i="1"/>
  <c r="N29" i="1" s="1"/>
  <c r="G28" i="1"/>
  <c r="N28" i="1" s="1"/>
  <c r="G27" i="1"/>
  <c r="N27" i="1" s="1"/>
  <c r="G26" i="1"/>
  <c r="N26" i="1" s="1"/>
  <c r="F25" i="1"/>
  <c r="N25" i="1" s="1"/>
  <c r="G24" i="1"/>
  <c r="N24" i="1" s="1"/>
  <c r="G23" i="1"/>
  <c r="N23" i="1" s="1"/>
  <c r="G22" i="1"/>
  <c r="N22" i="1" s="1"/>
  <c r="F21" i="1"/>
  <c r="N21" i="1" s="1"/>
  <c r="F20" i="1"/>
  <c r="N20" i="1" s="1"/>
  <c r="G19" i="1"/>
  <c r="N19" i="1" s="1"/>
  <c r="G18" i="1"/>
  <c r="E18" i="1"/>
  <c r="E77" i="1" s="1"/>
  <c r="N17" i="1"/>
  <c r="G17" i="1"/>
  <c r="G122" i="1" s="1"/>
  <c r="G123" i="1" s="1"/>
  <c r="G125" i="1" s="1"/>
  <c r="N16" i="1"/>
  <c r="E15" i="1"/>
  <c r="E122" i="1" s="1"/>
  <c r="N14" i="1"/>
  <c r="F14" i="1"/>
  <c r="N13" i="1"/>
  <c r="F13" i="1"/>
  <c r="N12" i="1"/>
  <c r="F12" i="1"/>
  <c r="N11" i="1"/>
  <c r="F11" i="1"/>
  <c r="N10" i="1"/>
  <c r="F10" i="1"/>
  <c r="N9" i="1"/>
  <c r="F9" i="1"/>
  <c r="N8" i="1"/>
  <c r="F8" i="1"/>
  <c r="F122" i="1" l="1"/>
  <c r="F123" i="1" s="1"/>
  <c r="F125" i="1" s="1"/>
  <c r="E177" i="1"/>
  <c r="N122" i="1"/>
  <c r="N18" i="1"/>
</calcChain>
</file>

<file path=xl/sharedStrings.xml><?xml version="1.0" encoding="utf-8"?>
<sst xmlns="http://schemas.openxmlformats.org/spreadsheetml/2006/main" count="223" uniqueCount="187">
  <si>
    <t>4. sz. melléklet</t>
  </si>
  <si>
    <t>Szentes Város Önkormányzata 2020. évi fejlesztési feladatai</t>
  </si>
  <si>
    <t>adatok ezer Ft-ban</t>
  </si>
  <si>
    <t xml:space="preserve">M e g n e v e z é s </t>
  </si>
  <si>
    <t xml:space="preserve">2020. évi </t>
  </si>
  <si>
    <t>beruházás</t>
  </si>
  <si>
    <t>felújítás</t>
  </si>
  <si>
    <t>dologi</t>
  </si>
  <si>
    <t>személyi</t>
  </si>
  <si>
    <t>TB</t>
  </si>
  <si>
    <t>adott</t>
  </si>
  <si>
    <t>átadott</t>
  </si>
  <si>
    <t>egyéb felhalm.</t>
  </si>
  <si>
    <t>terv</t>
  </si>
  <si>
    <t>kölcsön</t>
  </si>
  <si>
    <t>I.  Áthúzódó beruházások</t>
  </si>
  <si>
    <t xml:space="preserve">TOP-3.1.1-15-CS1-2016-00010 "Bringázz Szentesen - kerékpárosbarát fejlesztés" </t>
  </si>
  <si>
    <t>TOP-1.1.1-16-CS1-2017-00010 "Iparterületek és elérhetőségüket segítő vonalas infrastruktúrák fejlesztése Szentesen"</t>
  </si>
  <si>
    <t>TOP-1.2.1-16-CS1-2017-00007 " A szentesi Tóth József Színház és Vigadó turisztikai célú megújítása"</t>
  </si>
  <si>
    <t>TOP-5.3.1-16-CS1-2017-00016 "Csoportkohézió erősítése Szentesen"</t>
  </si>
  <si>
    <t>TOP-1.1.3-16-CS1-2017-00010 "Szentes Városi Élelmiszer és Zöldségpiac fejlesztése"</t>
  </si>
  <si>
    <t>Interreg-IPA Magyarország-Szerbia Határon Átnyúló Együttműködési Program HUSRB/1602 pály. támogatás+önerő</t>
  </si>
  <si>
    <t>KÖFOP-1.2.1-VEKOP-16-2017-00957 ASP Központhoz való csatlakozás</t>
  </si>
  <si>
    <t>I. Áthúzódó beruházások összesen</t>
  </si>
  <si>
    <t>II. Egyéb kötelezettségek</t>
  </si>
  <si>
    <t>EGT/Norvég Szecessziós Ház fenntartási alap</t>
  </si>
  <si>
    <t xml:space="preserve">EGT/Norvég pályázatból felújított intézmények karbantartása </t>
  </si>
  <si>
    <t>Ivóvízhálózat fejlesztés</t>
  </si>
  <si>
    <t>Szentes város kijelölt részének gyógyhellyé való nyilvánítása 243/2016.(XI.24.)</t>
  </si>
  <si>
    <t>Tervezési díj (pályázattal nem támogatott munkák előkészítése)</t>
  </si>
  <si>
    <t>Rákóczi Ferenc utca 98. sz. ingatlan bontása utáni kerítés építés</t>
  </si>
  <si>
    <t>Ingatlan felújítás ( Derzsi K. J. u. 38. sz.)</t>
  </si>
  <si>
    <t>Ifjúsági Ház melletti parkoló csapadékvíz-elvezetés, felújítás</t>
  </si>
  <si>
    <t>Transzformátor környezetének kialakítása a Páter-ház mögött</t>
  </si>
  <si>
    <t>Idegenforgalmi táblák felújítása</t>
  </si>
  <si>
    <t>i</t>
  </si>
  <si>
    <t>Művelődési és Ifúsági Ház 2 klubtermének felújítása</t>
  </si>
  <si>
    <t>Városháza díszterem beázás megszüntetése</t>
  </si>
  <si>
    <t>Városháza épületének villamos hálózat felújítással, szakaszolva</t>
  </si>
  <si>
    <t>Farkas Antal utcai óvoda lapos tető vízszigetelésének komplett felújítása</t>
  </si>
  <si>
    <t>Árpád utcai óvoda foglalkoztatóiban padlóburkolat felújítása</t>
  </si>
  <si>
    <t>Damjanich utcai óvoda tetőszerkezetének statikai megerősítése</t>
  </si>
  <si>
    <t>Megyeháza Konferencia és Kulturális Központban a teherliftnél szívó zsompszivattyú telepítése</t>
  </si>
  <si>
    <t>Művészetek Háza "Gólyás-ház" utcai homlokzatának szerkezeti megerősítése</t>
  </si>
  <si>
    <t>Bocskai u. 9. ingatlan tetőjavítás (SZVSZ Kft.)</t>
  </si>
  <si>
    <t>Közösségi tér "Dózsa-ház" teraszburkolatának felújítása szigeteléssel</t>
  </si>
  <si>
    <t>Szentesi Gondozási Központ (Horváth Mihály u.) kapubejáró térburkolat kátyúzás</t>
  </si>
  <si>
    <t>dr. Sipos Ferenc Parkerdő Otthon "J26" közös fürdő leázásának megszüntetése</t>
  </si>
  <si>
    <t>dr. Sipos Ferenc Parkerdő Otthon "demens" közös fürdő leázásának megszüntetése</t>
  </si>
  <si>
    <t>u</t>
  </si>
  <si>
    <t>Járdafelújítás (áthúzódó)</t>
  </si>
  <si>
    <t>Koszta József Általános Iskola előtt 5-7 db parkoló építése</t>
  </si>
  <si>
    <t>Gyalogátkelőhelyek létesítése Vásárhelyi út - Németh László utca</t>
  </si>
  <si>
    <t>Közvilágítási feladatok</t>
  </si>
  <si>
    <t>v</t>
  </si>
  <si>
    <t>Széchenyi liget, Tiszai kerékpárút</t>
  </si>
  <si>
    <t>Közvilágítás fejlesztés (Bereklapos u., Wesselényi u.-Dósai-M.u.között)</t>
  </si>
  <si>
    <t>Gyalog utca és Csaba utca közvilágítás bővítés, lámpatest szaporítás</t>
  </si>
  <si>
    <t xml:space="preserve">Ifjúság tér 2-3. sz. köznél </t>
  </si>
  <si>
    <t>Tornyai telepen (Fábiánsebestyéni út) a 01079/13 és a 01075/12 hrsz-ek közötti szakasz közvilágítása (14db)</t>
  </si>
  <si>
    <t>Nagyhegy 19045 hrsz. út közvilágítása (4db)</t>
  </si>
  <si>
    <t>Wesselényi utca közvilágításának bővítése, lámpatest szaporítás a Korsós sorig</t>
  </si>
  <si>
    <t>Hajnal utca és környéke hagyományos lámpatestek cseréje</t>
  </si>
  <si>
    <t>Köztársaság utcai óvoda melletti kerékpárút megvilágítása</t>
  </si>
  <si>
    <t>Lapistó malom épület előtt közvilágítási lámpa elhelyezése 1db önkormányzati tulajdonú ALTRA lámpa felszerelése</t>
  </si>
  <si>
    <t>Szentes, Ilonaparti út- 082/1 hrsz. út- 076/61hrsz. út (a 076/12 hrsz-ig) közvilágítás megépítése</t>
  </si>
  <si>
    <t>Közterületi térfigyelő hálózat bővítése</t>
  </si>
  <si>
    <t>LEADER pályázat (tanösvény kialakítása a Termál tónál) VP6-19.2.1-6-5-17</t>
  </si>
  <si>
    <t>Interreg-IPA Magyarország-Szerbia Határon Átnyúló Együttműködési Program HUSRB/1903 kulturális és turisztikai program</t>
  </si>
  <si>
    <t>Interreg-IPA Magyarország-Szerbia Határon Átnyúló Együttműködési Program HUSRB/1903 határmenti sport program</t>
  </si>
  <si>
    <t>Gondozási Központ Interreg-Ipa  Magyarország-Szerbia Határon Átnyúló Együttműködési Program HUSRB/1903  szociális gazdasági pr. önerő</t>
  </si>
  <si>
    <t>Üdülőközpont szálláshely felújításhoz önerő</t>
  </si>
  <si>
    <t>Sport- és Üdülőközpont felújítás (I. brüg, 50 m-es medence) támogatása</t>
  </si>
  <si>
    <t>Lakáshoz jutás támogatása</t>
  </si>
  <si>
    <t>3 db önkormányzati lakás felújítása</t>
  </si>
  <si>
    <t>Klauzál u. 6. sz. alatti orvosi rendelő felújítása</t>
  </si>
  <si>
    <t>Információs táblák elhelyezése a Tiszai strand helyének mutatására a 451.sz. út mindkét oldalára</t>
  </si>
  <si>
    <t>Klímastratégia illetve fenntartható energia- és klíma akcióterv készíttetése</t>
  </si>
  <si>
    <t>Rákóczi Ferenc utcai rekultivált szeméttelep parkosítása II. ütem</t>
  </si>
  <si>
    <t>Településrendezési terv</t>
  </si>
  <si>
    <t>Karácsonyi díszvilágítás bővítése, a régik cseréje</t>
  </si>
  <si>
    <t>WIFI4EU pályázat éves fenntartási költsége</t>
  </si>
  <si>
    <t>Kertészek terén automata öntözőrendszer kiépítése, parkosítása</t>
  </si>
  <si>
    <t xml:space="preserve">Hősök Erdejében kútfúrás </t>
  </si>
  <si>
    <t xml:space="preserve">Hősök fala megépítése </t>
  </si>
  <si>
    <t>Kapu a laktanya kerítés megnyitásához - bejárat a Csapatmúzeumhoz</t>
  </si>
  <si>
    <t>Aradi vértanúk emlékhelyén automata öntözőrendszer kiépítése</t>
  </si>
  <si>
    <t>Kossuth téri szökőkút építészeti és gépészeti rekonstrukciója I. ütem</t>
  </si>
  <si>
    <t>II. Egyéb kötelezettségek összesen:</t>
  </si>
  <si>
    <t>III. Dologi kiadások</t>
  </si>
  <si>
    <t>ÁFA befizetés (bérleti díj, tárgyi eszköz értékesítés miatt)</t>
  </si>
  <si>
    <t>Eljárási, szakhatósági, engedélyezési, szakértői díjak</t>
  </si>
  <si>
    <t>III. Dologi kiadások összesen:</t>
  </si>
  <si>
    <t>IV. Egyéb igények</t>
  </si>
  <si>
    <t>Közutak építése, felújítása</t>
  </si>
  <si>
    <t>Vásárhelyi út-Béke utca körforgalmi csomópont a szükséges átépítésekkel együtt (tervezés, kivitelezés)</t>
  </si>
  <si>
    <t>Csongrádi út- Kis Zsigmond utca körforgalmi csomópont a szükséges átépítésekkel együtt (tervezés, kivitelezés)</t>
  </si>
  <si>
    <t>Arany János u. - Klauzál u. - Szűrszabó utcai csomópont átépítése</t>
  </si>
  <si>
    <t xml:space="preserve">Rúzs-Molnár utca felújítása </t>
  </si>
  <si>
    <t>Kiss Zs. u. burkolat javítás támogatása</t>
  </si>
  <si>
    <t>Útalap építése a Honvéd utca és Széchenyi utca között</t>
  </si>
  <si>
    <t>Hungerit feltáró út a Hadzsy János utcáig</t>
  </si>
  <si>
    <t>Rákóczi Ferenc utcai óvoda vizesblokkjának komplett felújítása</t>
  </si>
  <si>
    <t>Köztársaság utcai óvoda balszárnyán a vizesblokk komplett felújítása</t>
  </si>
  <si>
    <t>Szentes Városi Könyvtár felső szintjén klíma felszerelése</t>
  </si>
  <si>
    <t>Gondozási Központ intézményeiben klímák felszerelése</t>
  </si>
  <si>
    <t>Óvodákban szúnyoghálók, legfontosabb nyílászárók javítása, pótlása</t>
  </si>
  <si>
    <t>Katolikus temető urnafal bővítés</t>
  </si>
  <si>
    <t>Hajléktalan Segítő Központ  szennyvízhálózat felújítás</t>
  </si>
  <si>
    <t>Városháza fűtésének felújítása (radiátorok cseréje) I. szakasz</t>
  </si>
  <si>
    <t>Megyeházán intézmények feliratainak elhelyezése megvilágítással</t>
  </si>
  <si>
    <t xml:space="preserve">Megyeháza homlokzatára Vármegyeháza felirat </t>
  </si>
  <si>
    <r>
      <t>Járda felújítási program (2 500 m</t>
    </r>
    <r>
      <rPr>
        <sz val="12"/>
        <rFont val="Arial"/>
        <charset val="238"/>
      </rPr>
      <t>²</t>
    </r>
    <r>
      <rPr>
        <sz val="12"/>
        <rFont val="Times New Roman"/>
        <family val="1"/>
        <charset val="238"/>
      </rPr>
      <t>)</t>
    </r>
  </si>
  <si>
    <t>Zöldségpiaci árusító helyek működési feltételeinek javítása (I. ütem)</t>
  </si>
  <si>
    <t>Tóth J. u. 1-5. járdafelújítás</t>
  </si>
  <si>
    <t>Seprűgép vásárlása (a tönkrement pótlására)</t>
  </si>
  <si>
    <t>1 db használt kisteherautó vásárlása a meglévők cseréjeként</t>
  </si>
  <si>
    <t>Tóth József Színház felújítása (többletköltségek)</t>
  </si>
  <si>
    <t>Megyeháza közvetlen környezetének kertépítészeti kialakítása</t>
  </si>
  <si>
    <t>Tiszai strand geodéziai felmérése</t>
  </si>
  <si>
    <t>Tiszai strandon magántulajdonú, de strandként használatos ingatlan megvásárlása</t>
  </si>
  <si>
    <t>Tiszai strand vízellátó rendszerének rekonstrukciója</t>
  </si>
  <si>
    <t>Tiszai strand parkolója vízelvezetésének megoldása</t>
  </si>
  <si>
    <t>Tiszai strandon utcabútorok, játszótéri elemek felújítása, újak kihelyezése</t>
  </si>
  <si>
    <t>Csatlakozás nemzetközi szecessziós szervezetekhez</t>
  </si>
  <si>
    <t>Helyi védett épületek bejegyzése a földhivatalnál</t>
  </si>
  <si>
    <t>Labdarúgó Klubház 1. szint kialakítása</t>
  </si>
  <si>
    <t>Kurca parti pavilonhoz vizesblokk kialakítása a Dózsa-házban tervezés</t>
  </si>
  <si>
    <t>Kurca parti pavilonhoz áramvételi hely kialakítása, környezetrendezés</t>
  </si>
  <si>
    <t>Ecseri templomrom tágabb környezetének fejlesztése (parkoló, tábla)</t>
  </si>
  <si>
    <t>Pályázati támogatásokhoz önerő</t>
  </si>
  <si>
    <t>Horváth Mihály Gimnáziumban étkező és a kapcsolódó helyiségek kialakítása</t>
  </si>
  <si>
    <t>IV. Egyéb igények összesen:</t>
  </si>
  <si>
    <t>Mindösszesen (I.+II.+III.+IV.):</t>
  </si>
  <si>
    <t>VI. Források függvényében megvalósítható feladatok</t>
  </si>
  <si>
    <t>Köztársaság utcai orvosi rendelő utólagos hőszigetelése</t>
  </si>
  <si>
    <t>Dózsa háznál vízi állás létesítése</t>
  </si>
  <si>
    <t>Koszta J. és Deák F. Általános Iskolák tornaterem kapacitásának bővítésére vonatkozó tervek 182/2015.(IX.25.)</t>
  </si>
  <si>
    <t>Hajléktalan Segítő Központ Nappali Melegedő épületrész újjáépítésének terveztetése 183/2015.(IX.25.)</t>
  </si>
  <si>
    <t>Önkormányzati tulajdonú, vagy résztulajdonú társasházakhoz fedett, zárt kerékpártárolók építése</t>
  </si>
  <si>
    <r>
      <t>Brusznyai sétányon az út és a fal közötti aszfalt burkolat cseréje rakott beton térkőre, vagy öntött aszfaltra kb. 900m</t>
    </r>
    <r>
      <rPr>
        <sz val="12"/>
        <rFont val="Arial"/>
        <charset val="238"/>
      </rPr>
      <t>²</t>
    </r>
  </si>
  <si>
    <t>Damjanich utcai óvodánál kb.10 db parkoló építése csatorna lefedésen</t>
  </si>
  <si>
    <t>Árpád utcai óvoda vizesblokkjában a vályogfal megerősítése</t>
  </si>
  <si>
    <t>Rákóczi Ferenc utcai óvoda tetőfedés felújításának folytatása (udvari oldal)</t>
  </si>
  <si>
    <t>Mátéffy Ferenc utcai óvoda lapos tető vízszigetelésének javítása</t>
  </si>
  <si>
    <t>Móricz Zsigmond Művelődési Ház tetőszerkezetén cserépfedés, bádogázási és kéményfelújítási munkák</t>
  </si>
  <si>
    <t>Megyeháza Konferencia és Kulturális Központ homlokzatjavítás folytatása</t>
  </si>
  <si>
    <t>Szentes Városi Könyvtár cserépfedés és tetőbádogozás javítása</t>
  </si>
  <si>
    <t>Szentes Városi Könyvtár földszinti WC-blokk szennyvízszivárgásának feltárása</t>
  </si>
  <si>
    <t>Szentes Városi Könyvtár homlokzati nyílászáróinak cseréje</t>
  </si>
  <si>
    <t>Gyermek Könyvtár bádogozási munkák és udvari homlokzatvakolat javítása</t>
  </si>
  <si>
    <t>Szentesi Gondozási Központ (Horváth Mihály u.) külső és belső falnedvesedés javítása</t>
  </si>
  <si>
    <t>Nagyörvény utcai II. Idősek Klubja törzsépületén falrepedések javítása</t>
  </si>
  <si>
    <t>Dózsa György utcai III. Idősek Klubja törzsépületén falrepedések javítása</t>
  </si>
  <si>
    <t>Dózsa György utcai III. Idősek Klubja belső falnedvesedés megszüntetése</t>
  </si>
  <si>
    <t>Munkás utcai Közösségi Ellátó törzsépületén falrepedések javítása</t>
  </si>
  <si>
    <t>Munkás utcai Közösségi Ellátó külső-belső falnedvesedés megszüntetése</t>
  </si>
  <si>
    <t>Munkás utcai Közösségi Ellátó tetőszerkezet és fafödém javítások</t>
  </si>
  <si>
    <t>Hajléktalan Segítő Központ "szálló" falnedvesedésének megszüntetése</t>
  </si>
  <si>
    <t>Hajléktalan Segítő Központ "szálló" szennyvíz alapvezeték felújítása</t>
  </si>
  <si>
    <t>Hajléktalan Segítő Központ "melegedő" szennyvíz alapvezeték felújítása</t>
  </si>
  <si>
    <t>dr. Sipos Ferenc Parkerdő Otthon "szállórész " erkélyek  leázásának megszüntetése</t>
  </si>
  <si>
    <t>dr.Mátéffy u., Damjanich u. tagóvodák elektromos hálózat felújítása</t>
  </si>
  <si>
    <t>Védőnői Szakszolgálat - teraszpadozatok vízszigetelése, újraburkolása</t>
  </si>
  <si>
    <t>A rendezési terv szerinti út nyomvonalában lévő ingatlanok megvásárlása (Új utca folytatásában a Somogyi Béla utca 10. sz. 4980 hrsz.)</t>
  </si>
  <si>
    <t xml:space="preserve">                    -  Kikelet utca Szarvasi úti végénél</t>
  </si>
  <si>
    <t>Koszta József utca 3. sz. és még 1 lakás megvásárlása</t>
  </si>
  <si>
    <r>
      <t>Dr. Sipos Ferenc Parkerdő otthon gázenergia felhasználásának termálenergiára történő kiváltása 210/2015.(X.30.)</t>
    </r>
    <r>
      <rPr>
        <sz val="12"/>
        <color indexed="10"/>
        <rFont val="Times New Roman"/>
        <family val="1"/>
        <charset val="238"/>
      </rPr>
      <t xml:space="preserve"> </t>
    </r>
  </si>
  <si>
    <t>Sportcsarnok távfűtésre kapcsolása pályázati támogatás+önerő</t>
  </si>
  <si>
    <t>50 KW-os naperőmű létesítése a strand termálkútjához pályázati támogatás+önerő</t>
  </si>
  <si>
    <t>Minden iskola, óvoda és kollégium bejárata közelében térfigyelő kamera felállítása, üzemeltetése 113/2015.(V.20.)</t>
  </si>
  <si>
    <t>Tiszai strandhoz vezető út fejlesztése</t>
  </si>
  <si>
    <t>451-45 jelű utak kereszteződésénél</t>
  </si>
  <si>
    <t>451 jelű úton a Tisza híd szentesi oldal és Mentettréti úti csatlakozásánál</t>
  </si>
  <si>
    <t>Tisza híd szentesi oldali kerékpárút csatlakozásánál</t>
  </si>
  <si>
    <t>Városháza udvari szennyvízelvezetés rekonstrukciójának tervezése</t>
  </si>
  <si>
    <t>Városháza udvarán fásított parkolók, kerékpártárolók kialakításának tervezése</t>
  </si>
  <si>
    <t>Városellátó épületének homlokzatára nemesvakolat, nyílászáróinak felújítása</t>
  </si>
  <si>
    <t>Udvari raktárépület tető és homlokzat felújítása, bővítés nyitott színnel</t>
  </si>
  <si>
    <t>Rögbi pálya mellett vizesblokk építése</t>
  </si>
  <si>
    <t>Kurca part fejlesztése a sporttelep előtt (kerékpárút, sétány)</t>
  </si>
  <si>
    <t>Úttörőház állagmegóvás, tetőhéjalás javítása</t>
  </si>
  <si>
    <t>Havas-ház komplett felújítása</t>
  </si>
  <si>
    <t>Góré állagmegóvása, felújítása</t>
  </si>
  <si>
    <t>Kiss Zsigmond utcán új híd építése</t>
  </si>
  <si>
    <t>Horváth Mihály Gimnázium kerítésének további rekonstrukciója</t>
  </si>
  <si>
    <t>Összesen (I.+…+VI.):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</si>
</sst>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name val="Times New Roman"/>
      <charset val="238"/>
    </font>
    <font>
      <sz val="10"/>
      <name val="Arial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charset val="238"/>
    </font>
    <font>
      <b/>
      <sz val="12"/>
      <name val="Times New Roman"/>
      <family val="1"/>
      <charset val="238"/>
    </font>
    <font>
      <sz val="12"/>
      <name val="Times New Roman CE"/>
      <charset val="238"/>
    </font>
    <font>
      <b/>
      <i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3" fillId="0" borderId="0"/>
    <xf numFmtId="0" fontId="6" fillId="0" borderId="0"/>
  </cellStyleXfs>
  <cellXfs count="48">
    <xf numFmtId="0" fontId="0" fillId="0" borderId="0" xfId="0"/>
    <xf numFmtId="0" fontId="2" fillId="0" borderId="0" xfId="1" applyFont="1"/>
    <xf numFmtId="0" fontId="2" fillId="0" borderId="0" xfId="1" applyFont="1" applyAlignment="1">
      <alignment horizontal="right"/>
    </xf>
    <xf numFmtId="0" fontId="2" fillId="0" borderId="0" xfId="2" applyFont="1" applyAlignment="1">
      <alignment horizontal="center"/>
    </xf>
    <xf numFmtId="0" fontId="1" fillId="0" borderId="0" xfId="2"/>
    <xf numFmtId="0" fontId="2" fillId="0" borderId="0" xfId="3" applyFont="1"/>
    <xf numFmtId="0" fontId="2" fillId="0" borderId="0" xfId="3" applyFont="1" applyAlignment="1">
      <alignment horizontal="right"/>
    </xf>
    <xf numFmtId="0" fontId="2" fillId="0" borderId="1" xfId="3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3" applyFont="1" applyBorder="1" applyAlignment="1">
      <alignment horizontal="left" vertical="center" wrapText="1"/>
    </xf>
    <xf numFmtId="0" fontId="2" fillId="0" borderId="4" xfId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" xfId="3" applyFont="1" applyBorder="1" applyAlignment="1">
      <alignment horizontal="left" vertical="center"/>
    </xf>
    <xf numFmtId="0" fontId="2" fillId="0" borderId="5" xfId="1" applyFont="1" applyBorder="1"/>
    <xf numFmtId="0" fontId="2" fillId="0" borderId="6" xfId="4" applyFont="1" applyBorder="1"/>
    <xf numFmtId="3" fontId="2" fillId="0" borderId="5" xfId="1" applyNumberFormat="1" applyFont="1" applyBorder="1"/>
    <xf numFmtId="3" fontId="2" fillId="0" borderId="0" xfId="1" applyNumberFormat="1" applyFont="1"/>
    <xf numFmtId="0" fontId="2" fillId="0" borderId="6" xfId="4" applyFont="1" applyBorder="1" applyAlignment="1">
      <alignment horizontal="left"/>
    </xf>
    <xf numFmtId="0" fontId="7" fillId="0" borderId="7" xfId="3" applyFont="1" applyBorder="1" applyAlignment="1">
      <alignment horizontal="left" vertical="center"/>
    </xf>
    <xf numFmtId="3" fontId="7" fillId="0" borderId="8" xfId="1" applyNumberFormat="1" applyFont="1" applyBorder="1"/>
    <xf numFmtId="0" fontId="8" fillId="0" borderId="0" xfId="1" applyFont="1"/>
    <xf numFmtId="0" fontId="9" fillId="0" borderId="0" xfId="1" applyFont="1"/>
    <xf numFmtId="0" fontId="5" fillId="0" borderId="6" xfId="3" applyFont="1" applyBorder="1" applyAlignment="1">
      <alignment horizontal="left" vertical="center"/>
    </xf>
    <xf numFmtId="3" fontId="5" fillId="0" borderId="5" xfId="1" applyNumberFormat="1" applyFont="1" applyBorder="1"/>
    <xf numFmtId="0" fontId="2" fillId="0" borderId="6" xfId="1" applyFont="1" applyBorder="1"/>
    <xf numFmtId="0" fontId="2" fillId="0" borderId="6" xfId="4" applyFont="1" applyBorder="1" applyAlignment="1">
      <alignment wrapText="1"/>
    </xf>
    <xf numFmtId="0" fontId="2" fillId="0" borderId="6" xfId="4" applyFont="1" applyBorder="1" applyAlignment="1">
      <alignment horizontal="left" indent="1"/>
    </xf>
    <xf numFmtId="0" fontId="2" fillId="0" borderId="6" xfId="2" applyFont="1" applyBorder="1" applyAlignment="1">
      <alignment horizontal="left" vertical="top" wrapText="1" indent="1"/>
    </xf>
    <xf numFmtId="0" fontId="2" fillId="0" borderId="6" xfId="4" applyFont="1" applyBorder="1" applyAlignment="1">
      <alignment horizontal="left" wrapText="1" indent="1"/>
    </xf>
    <xf numFmtId="0" fontId="2" fillId="0" borderId="6" xfId="2" applyFont="1" applyBorder="1" applyAlignment="1">
      <alignment horizontal="justify" vertical="top" wrapText="1"/>
    </xf>
    <xf numFmtId="0" fontId="2" fillId="0" borderId="6" xfId="3" applyFont="1" applyBorder="1" applyAlignment="1">
      <alignment horizontal="left" vertical="center"/>
    </xf>
    <xf numFmtId="0" fontId="5" fillId="0" borderId="6" xfId="3" applyFont="1" applyBorder="1" applyAlignment="1">
      <alignment horizontal="left" vertical="center" wrapText="1"/>
    </xf>
    <xf numFmtId="0" fontId="7" fillId="0" borderId="7" xfId="3" applyFont="1" applyBorder="1" applyAlignment="1">
      <alignment horizontal="left" vertical="center" wrapText="1"/>
    </xf>
    <xf numFmtId="3" fontId="7" fillId="0" borderId="8" xfId="3" applyNumberFormat="1" applyFont="1" applyBorder="1"/>
    <xf numFmtId="0" fontId="5" fillId="0" borderId="6" xfId="1" applyFont="1" applyBorder="1"/>
    <xf numFmtId="0" fontId="2" fillId="0" borderId="6" xfId="1" applyFont="1" applyBorder="1" applyAlignment="1">
      <alignment horizontal="left" indent="1"/>
    </xf>
    <xf numFmtId="0" fontId="2" fillId="0" borderId="6" xfId="1" applyFont="1" applyBorder="1" applyAlignment="1">
      <alignment horizontal="left"/>
    </xf>
    <xf numFmtId="3" fontId="8" fillId="0" borderId="0" xfId="1" applyNumberFormat="1" applyFont="1"/>
    <xf numFmtId="3" fontId="1" fillId="0" borderId="0" xfId="2" applyNumberFormat="1"/>
    <xf numFmtId="0" fontId="7" fillId="0" borderId="7" xfId="1" applyFont="1" applyBorder="1"/>
    <xf numFmtId="0" fontId="5" fillId="0" borderId="7" xfId="1" applyFont="1" applyBorder="1"/>
    <xf numFmtId="3" fontId="5" fillId="0" borderId="8" xfId="1" applyNumberFormat="1" applyFont="1" applyBorder="1"/>
    <xf numFmtId="0" fontId="7" fillId="0" borderId="8" xfId="1" applyFont="1" applyBorder="1"/>
    <xf numFmtId="0" fontId="5" fillId="0" borderId="8" xfId="1" applyFont="1" applyBorder="1"/>
    <xf numFmtId="3" fontId="2" fillId="2" borderId="5" xfId="1" applyNumberFormat="1" applyFont="1" applyFill="1" applyBorder="1"/>
  </cellXfs>
  <cellStyles count="5">
    <cellStyle name="Normál" xfId="0" builtinId="0"/>
    <cellStyle name="Normál_01k1b" xfId="4" xr:uid="{EDCEB52F-A0BE-48A2-9D67-5D1A5189560B}"/>
    <cellStyle name="Normál_2017 fejlesztés- (1)" xfId="1" xr:uid="{0733A123-93D3-47A5-8651-B39E03C72293}"/>
    <cellStyle name="Normál_Költségvetés 2020" xfId="2" xr:uid="{DF4ABBDA-4519-4444-81AC-96EB69F177EE}"/>
    <cellStyle name="Normál_pr" xfId="3" xr:uid="{7C802AD5-43DA-4E92-8DBA-8A746EB993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rkasa/Desktop/2020kmeredet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Excel/Menyus/P&#233;nz&#252;gyielemz&#233;s/P&#252;modell/M_V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umok\Excel\Menyus\P&#233;nz&#252;gyielemz&#233;s\P&#252;modell\M_V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darr.KADARRPC/Local%20Settings/Temporary%20Internet%20Files/Content.IE5/WJBJMWTX/M&#369;szaki%20Igazgat&#243;s&#225;g%20adatlapja%202010.%20&#233;vre%20pr&#243;b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umok\Excel\Menyus\P&#233;nz&#252;gyielemz&#233;s\P&#252;modell\M_V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őszámok"/>
      <sheetName val="1a.mell."/>
      <sheetName val="1.mell. "/>
      <sheetName val="1b.mell."/>
      <sheetName val="1c.mell."/>
      <sheetName val="1d.mell."/>
      <sheetName val="2.mell."/>
      <sheetName val="2a.mell."/>
      <sheetName val="2b.mell."/>
      <sheetName val="2c.mell."/>
      <sheetName val="3.mell."/>
      <sheetName val="3a.mell."/>
      <sheetName val="4.mell."/>
      <sheetName val="5.mell."/>
      <sheetName val="5a.mell."/>
      <sheetName val="6.mell. "/>
      <sheetName val="7.mell."/>
      <sheetName val="8.mell."/>
      <sheetName val="8.a.mell."/>
      <sheetName val="8b.mell."/>
      <sheetName val="9.mell."/>
      <sheetName val="I."/>
      <sheetName val="II"/>
      <sheetName val="III"/>
      <sheetName val="V"/>
      <sheetName val="IV"/>
      <sheetName val="VI"/>
      <sheetName val="VIIa"/>
      <sheetName val="VIIb"/>
      <sheetName val="demográfia"/>
      <sheetName val="graf"/>
      <sheetName val="2019.12.3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 refreshError="1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 refreshError="1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2. Kiadási tábla"/>
      <sheetName val="Út Híd összesen"/>
      <sheetName val="útfenntartás"/>
      <sheetName val="járdafenntartás"/>
      <sheetName val="kerékpárút fenntartás"/>
      <sheetName val="forgalomszabályozás"/>
      <sheetName val="jelzőlámpás forgszab"/>
      <sheetName val="burkolatjel festés"/>
      <sheetName val="forg.rend.megh.fel"/>
      <sheetName val="autóbuszöböl fel"/>
      <sheetName val="Út híd üres"/>
      <sheetName val="Parkfenntartás össz."/>
      <sheetName val="Pázsitgondozás"/>
      <sheetName val="Gallyazás"/>
      <sheetName val="Cserje és sövény"/>
      <sheetName val="Fasorok öntözése"/>
      <sheetName val="Virágosítás"/>
      <sheetName val="Növényvédelem"/>
      <sheetName val="Öntözőrendszerek"/>
      <sheetName val="Erdőápolás"/>
      <sheetName val="Játszóterek üzemelt."/>
      <sheetName val="Utcabútorok javítása"/>
      <sheetName val="Parlagfűmentesítés"/>
      <sheetName val="Burkolatok fenntartása"/>
      <sheetName val="Zöldhulladék elszállítás"/>
      <sheetName val="Szökőkutak üzemeltetése"/>
      <sheetName val="Kossuth tér ápolás"/>
      <sheetName val="Park üres"/>
      <sheetName val="Vízkárelh. össz. "/>
      <sheetName val="Csapadékvíz elvezető"/>
      <sheetName val="Árvízvédelmi létesítmények"/>
      <sheetName val="Belvízvédekezés"/>
      <sheetName val="Belvízvéd lét. üzemeltetése"/>
      <sheetName val="Érdekeltségi díj"/>
      <sheetName val="Eseti megrendelések"/>
      <sheetName val="Vízkár üres "/>
      <sheetName val="Köztisztaság össz.  "/>
      <sheetName val="Téli hómunka"/>
      <sheetName val="Kézi-gépi úttisztitás"/>
      <sheetName val="Buszvárók tisztitása"/>
      <sheetName val="Kossuth tér takarítása"/>
      <sheetName val="Illegális hulladékszállítás"/>
      <sheetName val="Köztiszta üres  "/>
      <sheetName val="Temető fennt. össz."/>
      <sheetName val="Sírok fenntartása"/>
      <sheetName val="Világháborús temetők"/>
      <sheetName val="Emlékművek állagmegóvása"/>
      <sheetName val="Temető fennt. üres"/>
      <sheetName val="Közvillágítás össz. "/>
      <sheetName val="Közvilágítási üzemeltetés"/>
      <sheetName val="Közmvilágítási villamos energia"/>
      <sheetName val="Közvilágítás egyéb fenntartás"/>
      <sheetName val="Díszvilágítás"/>
      <sheetName val="Közvill üres"/>
      <sheetName val="Állat eü. össz.  "/>
      <sheetName val="Kullancsírtás"/>
      <sheetName val="Állatotthon alapítvány"/>
      <sheetName val="Állati tetemek"/>
      <sheetName val="Patkánymentesítés közterületen"/>
      <sheetName val="Eboltás, ebnyyilvántartás ktsge"/>
      <sheetName val="Megbízási díjak és közterhei"/>
      <sheetName val="Állateü. üres "/>
      <sheetName val="Mezőgazdaság össz.  "/>
      <sheetName val="Szúnyoggyérítés"/>
      <sheetName val="Hirdetések és pályázatok kiírás"/>
      <sheetName val="Mezőgazd. üres"/>
      <sheetName val="Környezetvédelem össz.  "/>
      <sheetName val="Zajmérések"/>
      <sheetName val="EGT- Norvég Alap"/>
      <sheetName val="Környezetvéd. üres"/>
      <sheetName val="Egyéb városüz. össz.  "/>
      <sheetName val="Egyéb városü. Szervezetek tám"/>
      <sheetName val="Munkalehetőség a Jövőért"/>
      <sheetName val="Polgári védelem"/>
      <sheetName val="Energiakincstár "/>
      <sheetName val="Térfigyelő rendszer"/>
      <sheetName val="Önkorm&amp;Rendőrség Gyeremekeinké "/>
      <sheetName val="Közterületek ellenőrzése"/>
      <sheetName val="Városüz. szerz. felüvizsg"/>
      <sheetName val="JászkunVolán Önk.i tám"/>
      <sheetName val="Egyéb városüz. üres"/>
      <sheetName val="Városfejlesztési  össz.  "/>
      <sheetName val="Településrendszer terv karbanta"/>
      <sheetName val="Hatósági bontás, szakért díj"/>
      <sheetName val="Közműnyilvántartás"/>
      <sheetName val="Önk.i Tervtanács műk kiad"/>
      <sheetName val="Épített körny. helyivédelme"/>
      <sheetName val="Városszépítés"/>
      <sheetName val="Városfejlesztés üres"/>
      <sheetName val="Környezetvéd.Alap össz"/>
      <sheetName val="Körny Véd alap"/>
      <sheetName val="Alap Üres"/>
      <sheetName val="Várospol Össz"/>
      <sheetName val="Várospol fel"/>
      <sheetName val="Nemz-i kapcs"/>
      <sheetName val="Városmarketing fel"/>
      <sheetName val="Idegenforg-i fel tám"/>
      <sheetName val="Bűnmeg&amp;Közbiztonság"/>
      <sheetName val="Várospol Üres"/>
      <sheetName val="Lakásgazd kiad Össz"/>
      <sheetName val="Lakásüzemeltetés"/>
      <sheetName val="Közösköltség"/>
      <sheetName val="Zöld Ház közös ktsg"/>
      <sheetName val="Karbantartás"/>
      <sheetName val="Lakásértékesítés bony díj"/>
      <sheetName val="Kezelési díj"/>
      <sheetName val="lakásmobilitás"/>
      <sheetName val="Közszolgálati Szálló üzem"/>
      <sheetName val="Dolgozók lakásép tám"/>
      <sheetName val="Lakásgazd kiad Üres"/>
      <sheetName val="Vagyonműk kiad Össz"/>
      <sheetName val="Ingatlanvagyon bizt"/>
      <sheetName val="Ingatlanok üzemelt"/>
      <sheetName val="Helyiségek karbantartása"/>
      <sheetName val="Vagyonhaszn előkész"/>
      <sheetName val="Alfa Nova konc. beru, felúj"/>
      <sheetName val="VCSM"/>
      <sheetName val="Szolnoki Ipari Park kft"/>
      <sheetName val="Tulajviszon rendezés"/>
      <sheetName val="Takarnet használat"/>
      <sheetName val="Ingatlanok tulajdonjog megszerz"/>
      <sheetName val="Alfa-Nova távhő hátralék"/>
      <sheetName val="VAgyonműk kiad Üres"/>
      <sheetName val="2009. évi költségvetés szöve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D9C15-CA29-4BF6-A910-E7B4BF261DB8}">
  <dimension ref="A1:AC187"/>
  <sheetViews>
    <sheetView tabSelected="1" workbookViewId="0">
      <pane xSplit="5" ySplit="6" topLeftCell="F115" activePane="bottomRight" state="frozen"/>
      <selection pane="topRight" activeCell="F1" sqref="F1"/>
      <selection pane="bottomLeft" activeCell="A7" sqref="A7"/>
      <selection pane="bottomRight" activeCell="G129" sqref="G129"/>
    </sheetView>
  </sheetViews>
  <sheetFormatPr defaultColWidth="8" defaultRowHeight="15.75" x14ac:dyDescent="0.25"/>
  <cols>
    <col min="1" max="1" width="1.875" style="1" bestFit="1" customWidth="1"/>
    <col min="2" max="2" width="3.875" style="1" bestFit="1" customWidth="1"/>
    <col min="3" max="3" width="2.625" style="1" bestFit="1" customWidth="1"/>
    <col min="4" max="4" width="90.5" style="1" customWidth="1"/>
    <col min="5" max="5" width="10.875" style="1" bestFit="1" customWidth="1"/>
    <col min="6" max="29" width="9" style="1" customWidth="1"/>
    <col min="30" max="256" width="8" style="1"/>
    <col min="257" max="257" width="1.875" style="1" bestFit="1" customWidth="1"/>
    <col min="258" max="258" width="3.875" style="1" bestFit="1" customWidth="1"/>
    <col min="259" max="259" width="2.625" style="1" bestFit="1" customWidth="1"/>
    <col min="260" max="260" width="90.5" style="1" customWidth="1"/>
    <col min="261" max="261" width="10.875" style="1" bestFit="1" customWidth="1"/>
    <col min="262" max="285" width="9" style="1" customWidth="1"/>
    <col min="286" max="512" width="8" style="1"/>
    <col min="513" max="513" width="1.875" style="1" bestFit="1" customWidth="1"/>
    <col min="514" max="514" width="3.875" style="1" bestFit="1" customWidth="1"/>
    <col min="515" max="515" width="2.625" style="1" bestFit="1" customWidth="1"/>
    <col min="516" max="516" width="90.5" style="1" customWidth="1"/>
    <col min="517" max="517" width="10.875" style="1" bestFit="1" customWidth="1"/>
    <col min="518" max="541" width="9" style="1" customWidth="1"/>
    <col min="542" max="768" width="8" style="1"/>
    <col min="769" max="769" width="1.875" style="1" bestFit="1" customWidth="1"/>
    <col min="770" max="770" width="3.875" style="1" bestFit="1" customWidth="1"/>
    <col min="771" max="771" width="2.625" style="1" bestFit="1" customWidth="1"/>
    <col min="772" max="772" width="90.5" style="1" customWidth="1"/>
    <col min="773" max="773" width="10.875" style="1" bestFit="1" customWidth="1"/>
    <col min="774" max="797" width="9" style="1" customWidth="1"/>
    <col min="798" max="1024" width="8" style="1"/>
    <col min="1025" max="1025" width="1.875" style="1" bestFit="1" customWidth="1"/>
    <col min="1026" max="1026" width="3.875" style="1" bestFit="1" customWidth="1"/>
    <col min="1027" max="1027" width="2.625" style="1" bestFit="1" customWidth="1"/>
    <col min="1028" max="1028" width="90.5" style="1" customWidth="1"/>
    <col min="1029" max="1029" width="10.875" style="1" bestFit="1" customWidth="1"/>
    <col min="1030" max="1053" width="9" style="1" customWidth="1"/>
    <col min="1054" max="1280" width="8" style="1"/>
    <col min="1281" max="1281" width="1.875" style="1" bestFit="1" customWidth="1"/>
    <col min="1282" max="1282" width="3.875" style="1" bestFit="1" customWidth="1"/>
    <col min="1283" max="1283" width="2.625" style="1" bestFit="1" customWidth="1"/>
    <col min="1284" max="1284" width="90.5" style="1" customWidth="1"/>
    <col min="1285" max="1285" width="10.875" style="1" bestFit="1" customWidth="1"/>
    <col min="1286" max="1309" width="9" style="1" customWidth="1"/>
    <col min="1310" max="1536" width="8" style="1"/>
    <col min="1537" max="1537" width="1.875" style="1" bestFit="1" customWidth="1"/>
    <col min="1538" max="1538" width="3.875" style="1" bestFit="1" customWidth="1"/>
    <col min="1539" max="1539" width="2.625" style="1" bestFit="1" customWidth="1"/>
    <col min="1540" max="1540" width="90.5" style="1" customWidth="1"/>
    <col min="1541" max="1541" width="10.875" style="1" bestFit="1" customWidth="1"/>
    <col min="1542" max="1565" width="9" style="1" customWidth="1"/>
    <col min="1566" max="1792" width="8" style="1"/>
    <col min="1793" max="1793" width="1.875" style="1" bestFit="1" customWidth="1"/>
    <col min="1794" max="1794" width="3.875" style="1" bestFit="1" customWidth="1"/>
    <col min="1795" max="1795" width="2.625" style="1" bestFit="1" customWidth="1"/>
    <col min="1796" max="1796" width="90.5" style="1" customWidth="1"/>
    <col min="1797" max="1797" width="10.875" style="1" bestFit="1" customWidth="1"/>
    <col min="1798" max="1821" width="9" style="1" customWidth="1"/>
    <col min="1822" max="2048" width="8" style="1"/>
    <col min="2049" max="2049" width="1.875" style="1" bestFit="1" customWidth="1"/>
    <col min="2050" max="2050" width="3.875" style="1" bestFit="1" customWidth="1"/>
    <col min="2051" max="2051" width="2.625" style="1" bestFit="1" customWidth="1"/>
    <col min="2052" max="2052" width="90.5" style="1" customWidth="1"/>
    <col min="2053" max="2053" width="10.875" style="1" bestFit="1" customWidth="1"/>
    <col min="2054" max="2077" width="9" style="1" customWidth="1"/>
    <col min="2078" max="2304" width="8" style="1"/>
    <col min="2305" max="2305" width="1.875" style="1" bestFit="1" customWidth="1"/>
    <col min="2306" max="2306" width="3.875" style="1" bestFit="1" customWidth="1"/>
    <col min="2307" max="2307" width="2.625" style="1" bestFit="1" customWidth="1"/>
    <col min="2308" max="2308" width="90.5" style="1" customWidth="1"/>
    <col min="2309" max="2309" width="10.875" style="1" bestFit="1" customWidth="1"/>
    <col min="2310" max="2333" width="9" style="1" customWidth="1"/>
    <col min="2334" max="2560" width="8" style="1"/>
    <col min="2561" max="2561" width="1.875" style="1" bestFit="1" customWidth="1"/>
    <col min="2562" max="2562" width="3.875" style="1" bestFit="1" customWidth="1"/>
    <col min="2563" max="2563" width="2.625" style="1" bestFit="1" customWidth="1"/>
    <col min="2564" max="2564" width="90.5" style="1" customWidth="1"/>
    <col min="2565" max="2565" width="10.875" style="1" bestFit="1" customWidth="1"/>
    <col min="2566" max="2589" width="9" style="1" customWidth="1"/>
    <col min="2590" max="2816" width="8" style="1"/>
    <col min="2817" max="2817" width="1.875" style="1" bestFit="1" customWidth="1"/>
    <col min="2818" max="2818" width="3.875" style="1" bestFit="1" customWidth="1"/>
    <col min="2819" max="2819" width="2.625" style="1" bestFit="1" customWidth="1"/>
    <col min="2820" max="2820" width="90.5" style="1" customWidth="1"/>
    <col min="2821" max="2821" width="10.875" style="1" bestFit="1" customWidth="1"/>
    <col min="2822" max="2845" width="9" style="1" customWidth="1"/>
    <col min="2846" max="3072" width="8" style="1"/>
    <col min="3073" max="3073" width="1.875" style="1" bestFit="1" customWidth="1"/>
    <col min="3074" max="3074" width="3.875" style="1" bestFit="1" customWidth="1"/>
    <col min="3075" max="3075" width="2.625" style="1" bestFit="1" customWidth="1"/>
    <col min="3076" max="3076" width="90.5" style="1" customWidth="1"/>
    <col min="3077" max="3077" width="10.875" style="1" bestFit="1" customWidth="1"/>
    <col min="3078" max="3101" width="9" style="1" customWidth="1"/>
    <col min="3102" max="3328" width="8" style="1"/>
    <col min="3329" max="3329" width="1.875" style="1" bestFit="1" customWidth="1"/>
    <col min="3330" max="3330" width="3.875" style="1" bestFit="1" customWidth="1"/>
    <col min="3331" max="3331" width="2.625" style="1" bestFit="1" customWidth="1"/>
    <col min="3332" max="3332" width="90.5" style="1" customWidth="1"/>
    <col min="3333" max="3333" width="10.875" style="1" bestFit="1" customWidth="1"/>
    <col min="3334" max="3357" width="9" style="1" customWidth="1"/>
    <col min="3358" max="3584" width="8" style="1"/>
    <col min="3585" max="3585" width="1.875" style="1" bestFit="1" customWidth="1"/>
    <col min="3586" max="3586" width="3.875" style="1" bestFit="1" customWidth="1"/>
    <col min="3587" max="3587" width="2.625" style="1" bestFit="1" customWidth="1"/>
    <col min="3588" max="3588" width="90.5" style="1" customWidth="1"/>
    <col min="3589" max="3589" width="10.875" style="1" bestFit="1" customWidth="1"/>
    <col min="3590" max="3613" width="9" style="1" customWidth="1"/>
    <col min="3614" max="3840" width="8" style="1"/>
    <col min="3841" max="3841" width="1.875" style="1" bestFit="1" customWidth="1"/>
    <col min="3842" max="3842" width="3.875" style="1" bestFit="1" customWidth="1"/>
    <col min="3843" max="3843" width="2.625" style="1" bestFit="1" customWidth="1"/>
    <col min="3844" max="3844" width="90.5" style="1" customWidth="1"/>
    <col min="3845" max="3845" width="10.875" style="1" bestFit="1" customWidth="1"/>
    <col min="3846" max="3869" width="9" style="1" customWidth="1"/>
    <col min="3870" max="4096" width="8" style="1"/>
    <col min="4097" max="4097" width="1.875" style="1" bestFit="1" customWidth="1"/>
    <col min="4098" max="4098" width="3.875" style="1" bestFit="1" customWidth="1"/>
    <col min="4099" max="4099" width="2.625" style="1" bestFit="1" customWidth="1"/>
    <col min="4100" max="4100" width="90.5" style="1" customWidth="1"/>
    <col min="4101" max="4101" width="10.875" style="1" bestFit="1" customWidth="1"/>
    <col min="4102" max="4125" width="9" style="1" customWidth="1"/>
    <col min="4126" max="4352" width="8" style="1"/>
    <col min="4353" max="4353" width="1.875" style="1" bestFit="1" customWidth="1"/>
    <col min="4354" max="4354" width="3.875" style="1" bestFit="1" customWidth="1"/>
    <col min="4355" max="4355" width="2.625" style="1" bestFit="1" customWidth="1"/>
    <col min="4356" max="4356" width="90.5" style="1" customWidth="1"/>
    <col min="4357" max="4357" width="10.875" style="1" bestFit="1" customWidth="1"/>
    <col min="4358" max="4381" width="9" style="1" customWidth="1"/>
    <col min="4382" max="4608" width="8" style="1"/>
    <col min="4609" max="4609" width="1.875" style="1" bestFit="1" customWidth="1"/>
    <col min="4610" max="4610" width="3.875" style="1" bestFit="1" customWidth="1"/>
    <col min="4611" max="4611" width="2.625" style="1" bestFit="1" customWidth="1"/>
    <col min="4612" max="4612" width="90.5" style="1" customWidth="1"/>
    <col min="4613" max="4613" width="10.875" style="1" bestFit="1" customWidth="1"/>
    <col min="4614" max="4637" width="9" style="1" customWidth="1"/>
    <col min="4638" max="4864" width="8" style="1"/>
    <col min="4865" max="4865" width="1.875" style="1" bestFit="1" customWidth="1"/>
    <col min="4866" max="4866" width="3.875" style="1" bestFit="1" customWidth="1"/>
    <col min="4867" max="4867" width="2.625" style="1" bestFit="1" customWidth="1"/>
    <col min="4868" max="4868" width="90.5" style="1" customWidth="1"/>
    <col min="4869" max="4869" width="10.875" style="1" bestFit="1" customWidth="1"/>
    <col min="4870" max="4893" width="9" style="1" customWidth="1"/>
    <col min="4894" max="5120" width="8" style="1"/>
    <col min="5121" max="5121" width="1.875" style="1" bestFit="1" customWidth="1"/>
    <col min="5122" max="5122" width="3.875" style="1" bestFit="1" customWidth="1"/>
    <col min="5123" max="5123" width="2.625" style="1" bestFit="1" customWidth="1"/>
    <col min="5124" max="5124" width="90.5" style="1" customWidth="1"/>
    <col min="5125" max="5125" width="10.875" style="1" bestFit="1" customWidth="1"/>
    <col min="5126" max="5149" width="9" style="1" customWidth="1"/>
    <col min="5150" max="5376" width="8" style="1"/>
    <col min="5377" max="5377" width="1.875" style="1" bestFit="1" customWidth="1"/>
    <col min="5378" max="5378" width="3.875" style="1" bestFit="1" customWidth="1"/>
    <col min="5379" max="5379" width="2.625" style="1" bestFit="1" customWidth="1"/>
    <col min="5380" max="5380" width="90.5" style="1" customWidth="1"/>
    <col min="5381" max="5381" width="10.875" style="1" bestFit="1" customWidth="1"/>
    <col min="5382" max="5405" width="9" style="1" customWidth="1"/>
    <col min="5406" max="5632" width="8" style="1"/>
    <col min="5633" max="5633" width="1.875" style="1" bestFit="1" customWidth="1"/>
    <col min="5634" max="5634" width="3.875" style="1" bestFit="1" customWidth="1"/>
    <col min="5635" max="5635" width="2.625" style="1" bestFit="1" customWidth="1"/>
    <col min="5636" max="5636" width="90.5" style="1" customWidth="1"/>
    <col min="5637" max="5637" width="10.875" style="1" bestFit="1" customWidth="1"/>
    <col min="5638" max="5661" width="9" style="1" customWidth="1"/>
    <col min="5662" max="5888" width="8" style="1"/>
    <col min="5889" max="5889" width="1.875" style="1" bestFit="1" customWidth="1"/>
    <col min="5890" max="5890" width="3.875" style="1" bestFit="1" customWidth="1"/>
    <col min="5891" max="5891" width="2.625" style="1" bestFit="1" customWidth="1"/>
    <col min="5892" max="5892" width="90.5" style="1" customWidth="1"/>
    <col min="5893" max="5893" width="10.875" style="1" bestFit="1" customWidth="1"/>
    <col min="5894" max="5917" width="9" style="1" customWidth="1"/>
    <col min="5918" max="6144" width="8" style="1"/>
    <col min="6145" max="6145" width="1.875" style="1" bestFit="1" customWidth="1"/>
    <col min="6146" max="6146" width="3.875" style="1" bestFit="1" customWidth="1"/>
    <col min="6147" max="6147" width="2.625" style="1" bestFit="1" customWidth="1"/>
    <col min="6148" max="6148" width="90.5" style="1" customWidth="1"/>
    <col min="6149" max="6149" width="10.875" style="1" bestFit="1" customWidth="1"/>
    <col min="6150" max="6173" width="9" style="1" customWidth="1"/>
    <col min="6174" max="6400" width="8" style="1"/>
    <col min="6401" max="6401" width="1.875" style="1" bestFit="1" customWidth="1"/>
    <col min="6402" max="6402" width="3.875" style="1" bestFit="1" customWidth="1"/>
    <col min="6403" max="6403" width="2.625" style="1" bestFit="1" customWidth="1"/>
    <col min="6404" max="6404" width="90.5" style="1" customWidth="1"/>
    <col min="6405" max="6405" width="10.875" style="1" bestFit="1" customWidth="1"/>
    <col min="6406" max="6429" width="9" style="1" customWidth="1"/>
    <col min="6430" max="6656" width="8" style="1"/>
    <col min="6657" max="6657" width="1.875" style="1" bestFit="1" customWidth="1"/>
    <col min="6658" max="6658" width="3.875" style="1" bestFit="1" customWidth="1"/>
    <col min="6659" max="6659" width="2.625" style="1" bestFit="1" customWidth="1"/>
    <col min="6660" max="6660" width="90.5" style="1" customWidth="1"/>
    <col min="6661" max="6661" width="10.875" style="1" bestFit="1" customWidth="1"/>
    <col min="6662" max="6685" width="9" style="1" customWidth="1"/>
    <col min="6686" max="6912" width="8" style="1"/>
    <col min="6913" max="6913" width="1.875" style="1" bestFit="1" customWidth="1"/>
    <col min="6914" max="6914" width="3.875" style="1" bestFit="1" customWidth="1"/>
    <col min="6915" max="6915" width="2.625" style="1" bestFit="1" customWidth="1"/>
    <col min="6916" max="6916" width="90.5" style="1" customWidth="1"/>
    <col min="6917" max="6917" width="10.875" style="1" bestFit="1" customWidth="1"/>
    <col min="6918" max="6941" width="9" style="1" customWidth="1"/>
    <col min="6942" max="7168" width="8" style="1"/>
    <col min="7169" max="7169" width="1.875" style="1" bestFit="1" customWidth="1"/>
    <col min="7170" max="7170" width="3.875" style="1" bestFit="1" customWidth="1"/>
    <col min="7171" max="7171" width="2.625" style="1" bestFit="1" customWidth="1"/>
    <col min="7172" max="7172" width="90.5" style="1" customWidth="1"/>
    <col min="7173" max="7173" width="10.875" style="1" bestFit="1" customWidth="1"/>
    <col min="7174" max="7197" width="9" style="1" customWidth="1"/>
    <col min="7198" max="7424" width="8" style="1"/>
    <col min="7425" max="7425" width="1.875" style="1" bestFit="1" customWidth="1"/>
    <col min="7426" max="7426" width="3.875" style="1" bestFit="1" customWidth="1"/>
    <col min="7427" max="7427" width="2.625" style="1" bestFit="1" customWidth="1"/>
    <col min="7428" max="7428" width="90.5" style="1" customWidth="1"/>
    <col min="7429" max="7429" width="10.875" style="1" bestFit="1" customWidth="1"/>
    <col min="7430" max="7453" width="9" style="1" customWidth="1"/>
    <col min="7454" max="7680" width="8" style="1"/>
    <col min="7681" max="7681" width="1.875" style="1" bestFit="1" customWidth="1"/>
    <col min="7682" max="7682" width="3.875" style="1" bestFit="1" customWidth="1"/>
    <col min="7683" max="7683" width="2.625" style="1" bestFit="1" customWidth="1"/>
    <col min="7684" max="7684" width="90.5" style="1" customWidth="1"/>
    <col min="7685" max="7685" width="10.875" style="1" bestFit="1" customWidth="1"/>
    <col min="7686" max="7709" width="9" style="1" customWidth="1"/>
    <col min="7710" max="7936" width="8" style="1"/>
    <col min="7937" max="7937" width="1.875" style="1" bestFit="1" customWidth="1"/>
    <col min="7938" max="7938" width="3.875" style="1" bestFit="1" customWidth="1"/>
    <col min="7939" max="7939" width="2.625" style="1" bestFit="1" customWidth="1"/>
    <col min="7940" max="7940" width="90.5" style="1" customWidth="1"/>
    <col min="7941" max="7941" width="10.875" style="1" bestFit="1" customWidth="1"/>
    <col min="7942" max="7965" width="9" style="1" customWidth="1"/>
    <col min="7966" max="8192" width="8" style="1"/>
    <col min="8193" max="8193" width="1.875" style="1" bestFit="1" customWidth="1"/>
    <col min="8194" max="8194" width="3.875" style="1" bestFit="1" customWidth="1"/>
    <col min="8195" max="8195" width="2.625" style="1" bestFit="1" customWidth="1"/>
    <col min="8196" max="8196" width="90.5" style="1" customWidth="1"/>
    <col min="8197" max="8197" width="10.875" style="1" bestFit="1" customWidth="1"/>
    <col min="8198" max="8221" width="9" style="1" customWidth="1"/>
    <col min="8222" max="8448" width="8" style="1"/>
    <col min="8449" max="8449" width="1.875" style="1" bestFit="1" customWidth="1"/>
    <col min="8450" max="8450" width="3.875" style="1" bestFit="1" customWidth="1"/>
    <col min="8451" max="8451" width="2.625" style="1" bestFit="1" customWidth="1"/>
    <col min="8452" max="8452" width="90.5" style="1" customWidth="1"/>
    <col min="8453" max="8453" width="10.875" style="1" bestFit="1" customWidth="1"/>
    <col min="8454" max="8477" width="9" style="1" customWidth="1"/>
    <col min="8478" max="8704" width="8" style="1"/>
    <col min="8705" max="8705" width="1.875" style="1" bestFit="1" customWidth="1"/>
    <col min="8706" max="8706" width="3.875" style="1" bestFit="1" customWidth="1"/>
    <col min="8707" max="8707" width="2.625" style="1" bestFit="1" customWidth="1"/>
    <col min="8708" max="8708" width="90.5" style="1" customWidth="1"/>
    <col min="8709" max="8709" width="10.875" style="1" bestFit="1" customWidth="1"/>
    <col min="8710" max="8733" width="9" style="1" customWidth="1"/>
    <col min="8734" max="8960" width="8" style="1"/>
    <col min="8961" max="8961" width="1.875" style="1" bestFit="1" customWidth="1"/>
    <col min="8962" max="8962" width="3.875" style="1" bestFit="1" customWidth="1"/>
    <col min="8963" max="8963" width="2.625" style="1" bestFit="1" customWidth="1"/>
    <col min="8964" max="8964" width="90.5" style="1" customWidth="1"/>
    <col min="8965" max="8965" width="10.875" style="1" bestFit="1" customWidth="1"/>
    <col min="8966" max="8989" width="9" style="1" customWidth="1"/>
    <col min="8990" max="9216" width="8" style="1"/>
    <col min="9217" max="9217" width="1.875" style="1" bestFit="1" customWidth="1"/>
    <col min="9218" max="9218" width="3.875" style="1" bestFit="1" customWidth="1"/>
    <col min="9219" max="9219" width="2.625" style="1" bestFit="1" customWidth="1"/>
    <col min="9220" max="9220" width="90.5" style="1" customWidth="1"/>
    <col min="9221" max="9221" width="10.875" style="1" bestFit="1" customWidth="1"/>
    <col min="9222" max="9245" width="9" style="1" customWidth="1"/>
    <col min="9246" max="9472" width="8" style="1"/>
    <col min="9473" max="9473" width="1.875" style="1" bestFit="1" customWidth="1"/>
    <col min="9474" max="9474" width="3.875" style="1" bestFit="1" customWidth="1"/>
    <col min="9475" max="9475" width="2.625" style="1" bestFit="1" customWidth="1"/>
    <col min="9476" max="9476" width="90.5" style="1" customWidth="1"/>
    <col min="9477" max="9477" width="10.875" style="1" bestFit="1" customWidth="1"/>
    <col min="9478" max="9501" width="9" style="1" customWidth="1"/>
    <col min="9502" max="9728" width="8" style="1"/>
    <col min="9729" max="9729" width="1.875" style="1" bestFit="1" customWidth="1"/>
    <col min="9730" max="9730" width="3.875" style="1" bestFit="1" customWidth="1"/>
    <col min="9731" max="9731" width="2.625" style="1" bestFit="1" customWidth="1"/>
    <col min="9732" max="9732" width="90.5" style="1" customWidth="1"/>
    <col min="9733" max="9733" width="10.875" style="1" bestFit="1" customWidth="1"/>
    <col min="9734" max="9757" width="9" style="1" customWidth="1"/>
    <col min="9758" max="9984" width="8" style="1"/>
    <col min="9985" max="9985" width="1.875" style="1" bestFit="1" customWidth="1"/>
    <col min="9986" max="9986" width="3.875" style="1" bestFit="1" customWidth="1"/>
    <col min="9987" max="9987" width="2.625" style="1" bestFit="1" customWidth="1"/>
    <col min="9988" max="9988" width="90.5" style="1" customWidth="1"/>
    <col min="9989" max="9989" width="10.875" style="1" bestFit="1" customWidth="1"/>
    <col min="9990" max="10013" width="9" style="1" customWidth="1"/>
    <col min="10014" max="10240" width="8" style="1"/>
    <col min="10241" max="10241" width="1.875" style="1" bestFit="1" customWidth="1"/>
    <col min="10242" max="10242" width="3.875" style="1" bestFit="1" customWidth="1"/>
    <col min="10243" max="10243" width="2.625" style="1" bestFit="1" customWidth="1"/>
    <col min="10244" max="10244" width="90.5" style="1" customWidth="1"/>
    <col min="10245" max="10245" width="10.875" style="1" bestFit="1" customWidth="1"/>
    <col min="10246" max="10269" width="9" style="1" customWidth="1"/>
    <col min="10270" max="10496" width="8" style="1"/>
    <col min="10497" max="10497" width="1.875" style="1" bestFit="1" customWidth="1"/>
    <col min="10498" max="10498" width="3.875" style="1" bestFit="1" customWidth="1"/>
    <col min="10499" max="10499" width="2.625" style="1" bestFit="1" customWidth="1"/>
    <col min="10500" max="10500" width="90.5" style="1" customWidth="1"/>
    <col min="10501" max="10501" width="10.875" style="1" bestFit="1" customWidth="1"/>
    <col min="10502" max="10525" width="9" style="1" customWidth="1"/>
    <col min="10526" max="10752" width="8" style="1"/>
    <col min="10753" max="10753" width="1.875" style="1" bestFit="1" customWidth="1"/>
    <col min="10754" max="10754" width="3.875" style="1" bestFit="1" customWidth="1"/>
    <col min="10755" max="10755" width="2.625" style="1" bestFit="1" customWidth="1"/>
    <col min="10756" max="10756" width="90.5" style="1" customWidth="1"/>
    <col min="10757" max="10757" width="10.875" style="1" bestFit="1" customWidth="1"/>
    <col min="10758" max="10781" width="9" style="1" customWidth="1"/>
    <col min="10782" max="11008" width="8" style="1"/>
    <col min="11009" max="11009" width="1.875" style="1" bestFit="1" customWidth="1"/>
    <col min="11010" max="11010" width="3.875" style="1" bestFit="1" customWidth="1"/>
    <col min="11011" max="11011" width="2.625" style="1" bestFit="1" customWidth="1"/>
    <col min="11012" max="11012" width="90.5" style="1" customWidth="1"/>
    <col min="11013" max="11013" width="10.875" style="1" bestFit="1" customWidth="1"/>
    <col min="11014" max="11037" width="9" style="1" customWidth="1"/>
    <col min="11038" max="11264" width="8" style="1"/>
    <col min="11265" max="11265" width="1.875" style="1" bestFit="1" customWidth="1"/>
    <col min="11266" max="11266" width="3.875" style="1" bestFit="1" customWidth="1"/>
    <col min="11267" max="11267" width="2.625" style="1" bestFit="1" customWidth="1"/>
    <col min="11268" max="11268" width="90.5" style="1" customWidth="1"/>
    <col min="11269" max="11269" width="10.875" style="1" bestFit="1" customWidth="1"/>
    <col min="11270" max="11293" width="9" style="1" customWidth="1"/>
    <col min="11294" max="11520" width="8" style="1"/>
    <col min="11521" max="11521" width="1.875" style="1" bestFit="1" customWidth="1"/>
    <col min="11522" max="11522" width="3.875" style="1" bestFit="1" customWidth="1"/>
    <col min="11523" max="11523" width="2.625" style="1" bestFit="1" customWidth="1"/>
    <col min="11524" max="11524" width="90.5" style="1" customWidth="1"/>
    <col min="11525" max="11525" width="10.875" style="1" bestFit="1" customWidth="1"/>
    <col min="11526" max="11549" width="9" style="1" customWidth="1"/>
    <col min="11550" max="11776" width="8" style="1"/>
    <col min="11777" max="11777" width="1.875" style="1" bestFit="1" customWidth="1"/>
    <col min="11778" max="11778" width="3.875" style="1" bestFit="1" customWidth="1"/>
    <col min="11779" max="11779" width="2.625" style="1" bestFit="1" customWidth="1"/>
    <col min="11780" max="11780" width="90.5" style="1" customWidth="1"/>
    <col min="11781" max="11781" width="10.875" style="1" bestFit="1" customWidth="1"/>
    <col min="11782" max="11805" width="9" style="1" customWidth="1"/>
    <col min="11806" max="12032" width="8" style="1"/>
    <col min="12033" max="12033" width="1.875" style="1" bestFit="1" customWidth="1"/>
    <col min="12034" max="12034" width="3.875" style="1" bestFit="1" customWidth="1"/>
    <col min="12035" max="12035" width="2.625" style="1" bestFit="1" customWidth="1"/>
    <col min="12036" max="12036" width="90.5" style="1" customWidth="1"/>
    <col min="12037" max="12037" width="10.875" style="1" bestFit="1" customWidth="1"/>
    <col min="12038" max="12061" width="9" style="1" customWidth="1"/>
    <col min="12062" max="12288" width="8" style="1"/>
    <col min="12289" max="12289" width="1.875" style="1" bestFit="1" customWidth="1"/>
    <col min="12290" max="12290" width="3.875" style="1" bestFit="1" customWidth="1"/>
    <col min="12291" max="12291" width="2.625" style="1" bestFit="1" customWidth="1"/>
    <col min="12292" max="12292" width="90.5" style="1" customWidth="1"/>
    <col min="12293" max="12293" width="10.875" style="1" bestFit="1" customWidth="1"/>
    <col min="12294" max="12317" width="9" style="1" customWidth="1"/>
    <col min="12318" max="12544" width="8" style="1"/>
    <col min="12545" max="12545" width="1.875" style="1" bestFit="1" customWidth="1"/>
    <col min="12546" max="12546" width="3.875" style="1" bestFit="1" customWidth="1"/>
    <col min="12547" max="12547" width="2.625" style="1" bestFit="1" customWidth="1"/>
    <col min="12548" max="12548" width="90.5" style="1" customWidth="1"/>
    <col min="12549" max="12549" width="10.875" style="1" bestFit="1" customWidth="1"/>
    <col min="12550" max="12573" width="9" style="1" customWidth="1"/>
    <col min="12574" max="12800" width="8" style="1"/>
    <col min="12801" max="12801" width="1.875" style="1" bestFit="1" customWidth="1"/>
    <col min="12802" max="12802" width="3.875" style="1" bestFit="1" customWidth="1"/>
    <col min="12803" max="12803" width="2.625" style="1" bestFit="1" customWidth="1"/>
    <col min="12804" max="12804" width="90.5" style="1" customWidth="1"/>
    <col min="12805" max="12805" width="10.875" style="1" bestFit="1" customWidth="1"/>
    <col min="12806" max="12829" width="9" style="1" customWidth="1"/>
    <col min="12830" max="13056" width="8" style="1"/>
    <col min="13057" max="13057" width="1.875" style="1" bestFit="1" customWidth="1"/>
    <col min="13058" max="13058" width="3.875" style="1" bestFit="1" customWidth="1"/>
    <col min="13059" max="13059" width="2.625" style="1" bestFit="1" customWidth="1"/>
    <col min="13060" max="13060" width="90.5" style="1" customWidth="1"/>
    <col min="13061" max="13061" width="10.875" style="1" bestFit="1" customWidth="1"/>
    <col min="13062" max="13085" width="9" style="1" customWidth="1"/>
    <col min="13086" max="13312" width="8" style="1"/>
    <col min="13313" max="13313" width="1.875" style="1" bestFit="1" customWidth="1"/>
    <col min="13314" max="13314" width="3.875" style="1" bestFit="1" customWidth="1"/>
    <col min="13315" max="13315" width="2.625" style="1" bestFit="1" customWidth="1"/>
    <col min="13316" max="13316" width="90.5" style="1" customWidth="1"/>
    <col min="13317" max="13317" width="10.875" style="1" bestFit="1" customWidth="1"/>
    <col min="13318" max="13341" width="9" style="1" customWidth="1"/>
    <col min="13342" max="13568" width="8" style="1"/>
    <col min="13569" max="13569" width="1.875" style="1" bestFit="1" customWidth="1"/>
    <col min="13570" max="13570" width="3.875" style="1" bestFit="1" customWidth="1"/>
    <col min="13571" max="13571" width="2.625" style="1" bestFit="1" customWidth="1"/>
    <col min="13572" max="13572" width="90.5" style="1" customWidth="1"/>
    <col min="13573" max="13573" width="10.875" style="1" bestFit="1" customWidth="1"/>
    <col min="13574" max="13597" width="9" style="1" customWidth="1"/>
    <col min="13598" max="13824" width="8" style="1"/>
    <col min="13825" max="13825" width="1.875" style="1" bestFit="1" customWidth="1"/>
    <col min="13826" max="13826" width="3.875" style="1" bestFit="1" customWidth="1"/>
    <col min="13827" max="13827" width="2.625" style="1" bestFit="1" customWidth="1"/>
    <col min="13828" max="13828" width="90.5" style="1" customWidth="1"/>
    <col min="13829" max="13829" width="10.875" style="1" bestFit="1" customWidth="1"/>
    <col min="13830" max="13853" width="9" style="1" customWidth="1"/>
    <col min="13854" max="14080" width="8" style="1"/>
    <col min="14081" max="14081" width="1.875" style="1" bestFit="1" customWidth="1"/>
    <col min="14082" max="14082" width="3.875" style="1" bestFit="1" customWidth="1"/>
    <col min="14083" max="14083" width="2.625" style="1" bestFit="1" customWidth="1"/>
    <col min="14084" max="14084" width="90.5" style="1" customWidth="1"/>
    <col min="14085" max="14085" width="10.875" style="1" bestFit="1" customWidth="1"/>
    <col min="14086" max="14109" width="9" style="1" customWidth="1"/>
    <col min="14110" max="14336" width="8" style="1"/>
    <col min="14337" max="14337" width="1.875" style="1" bestFit="1" customWidth="1"/>
    <col min="14338" max="14338" width="3.875" style="1" bestFit="1" customWidth="1"/>
    <col min="14339" max="14339" width="2.625" style="1" bestFit="1" customWidth="1"/>
    <col min="14340" max="14340" width="90.5" style="1" customWidth="1"/>
    <col min="14341" max="14341" width="10.875" style="1" bestFit="1" customWidth="1"/>
    <col min="14342" max="14365" width="9" style="1" customWidth="1"/>
    <col min="14366" max="14592" width="8" style="1"/>
    <col min="14593" max="14593" width="1.875" style="1" bestFit="1" customWidth="1"/>
    <col min="14594" max="14594" width="3.875" style="1" bestFit="1" customWidth="1"/>
    <col min="14595" max="14595" width="2.625" style="1" bestFit="1" customWidth="1"/>
    <col min="14596" max="14596" width="90.5" style="1" customWidth="1"/>
    <col min="14597" max="14597" width="10.875" style="1" bestFit="1" customWidth="1"/>
    <col min="14598" max="14621" width="9" style="1" customWidth="1"/>
    <col min="14622" max="14848" width="8" style="1"/>
    <col min="14849" max="14849" width="1.875" style="1" bestFit="1" customWidth="1"/>
    <col min="14850" max="14850" width="3.875" style="1" bestFit="1" customWidth="1"/>
    <col min="14851" max="14851" width="2.625" style="1" bestFit="1" customWidth="1"/>
    <col min="14852" max="14852" width="90.5" style="1" customWidth="1"/>
    <col min="14853" max="14853" width="10.875" style="1" bestFit="1" customWidth="1"/>
    <col min="14854" max="14877" width="9" style="1" customWidth="1"/>
    <col min="14878" max="15104" width="8" style="1"/>
    <col min="15105" max="15105" width="1.875" style="1" bestFit="1" customWidth="1"/>
    <col min="15106" max="15106" width="3.875" style="1" bestFit="1" customWidth="1"/>
    <col min="15107" max="15107" width="2.625" style="1" bestFit="1" customWidth="1"/>
    <col min="15108" max="15108" width="90.5" style="1" customWidth="1"/>
    <col min="15109" max="15109" width="10.875" style="1" bestFit="1" customWidth="1"/>
    <col min="15110" max="15133" width="9" style="1" customWidth="1"/>
    <col min="15134" max="15360" width="8" style="1"/>
    <col min="15361" max="15361" width="1.875" style="1" bestFit="1" customWidth="1"/>
    <col min="15362" max="15362" width="3.875" style="1" bestFit="1" customWidth="1"/>
    <col min="15363" max="15363" width="2.625" style="1" bestFit="1" customWidth="1"/>
    <col min="15364" max="15364" width="90.5" style="1" customWidth="1"/>
    <col min="15365" max="15365" width="10.875" style="1" bestFit="1" customWidth="1"/>
    <col min="15366" max="15389" width="9" style="1" customWidth="1"/>
    <col min="15390" max="15616" width="8" style="1"/>
    <col min="15617" max="15617" width="1.875" style="1" bestFit="1" customWidth="1"/>
    <col min="15618" max="15618" width="3.875" style="1" bestFit="1" customWidth="1"/>
    <col min="15619" max="15619" width="2.625" style="1" bestFit="1" customWidth="1"/>
    <col min="15620" max="15620" width="90.5" style="1" customWidth="1"/>
    <col min="15621" max="15621" width="10.875" style="1" bestFit="1" customWidth="1"/>
    <col min="15622" max="15645" width="9" style="1" customWidth="1"/>
    <col min="15646" max="15872" width="8" style="1"/>
    <col min="15873" max="15873" width="1.875" style="1" bestFit="1" customWidth="1"/>
    <col min="15874" max="15874" width="3.875" style="1" bestFit="1" customWidth="1"/>
    <col min="15875" max="15875" width="2.625" style="1" bestFit="1" customWidth="1"/>
    <col min="15876" max="15876" width="90.5" style="1" customWidth="1"/>
    <col min="15877" max="15877" width="10.875" style="1" bestFit="1" customWidth="1"/>
    <col min="15878" max="15901" width="9" style="1" customWidth="1"/>
    <col min="15902" max="16128" width="8" style="1"/>
    <col min="16129" max="16129" width="1.875" style="1" bestFit="1" customWidth="1"/>
    <col min="16130" max="16130" width="3.875" style="1" bestFit="1" customWidth="1"/>
    <col min="16131" max="16131" width="2.625" style="1" bestFit="1" customWidth="1"/>
    <col min="16132" max="16132" width="90.5" style="1" customWidth="1"/>
    <col min="16133" max="16133" width="10.875" style="1" bestFit="1" customWidth="1"/>
    <col min="16134" max="16157" width="9" style="1" customWidth="1"/>
    <col min="16158" max="16384" width="8" style="1"/>
  </cols>
  <sheetData>
    <row r="1" spans="1:29" x14ac:dyDescent="0.25">
      <c r="E1" s="2" t="s">
        <v>0</v>
      </c>
    </row>
    <row r="2" spans="1:29" x14ac:dyDescent="0.25">
      <c r="D2" s="3" t="s">
        <v>1</v>
      </c>
      <c r="E2" s="3"/>
    </row>
    <row r="3" spans="1:29" x14ac:dyDescent="0.25">
      <c r="D3" s="4"/>
      <c r="E3" s="4"/>
    </row>
    <row r="4" spans="1:29" x14ac:dyDescent="0.25">
      <c r="D4" s="5"/>
      <c r="E4" s="6" t="s">
        <v>2</v>
      </c>
    </row>
    <row r="5" spans="1:29" ht="15.75" customHeight="1" x14ac:dyDescent="0.25">
      <c r="D5" s="7" t="s">
        <v>3</v>
      </c>
      <c r="E5" s="8" t="s">
        <v>4</v>
      </c>
      <c r="F5" s="9" t="s">
        <v>5</v>
      </c>
      <c r="G5" s="9" t="s">
        <v>6</v>
      </c>
      <c r="H5" s="9" t="s">
        <v>7</v>
      </c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</row>
    <row r="6" spans="1:29" ht="15.75" customHeight="1" x14ac:dyDescent="0.25">
      <c r="D6" s="11"/>
      <c r="E6" s="12" t="s">
        <v>13</v>
      </c>
      <c r="F6" s="13"/>
      <c r="G6" s="13"/>
      <c r="H6" s="13"/>
      <c r="I6" s="14"/>
      <c r="J6" s="14"/>
      <c r="K6" s="14" t="s">
        <v>14</v>
      </c>
      <c r="L6" s="14"/>
      <c r="M6" s="14"/>
    </row>
    <row r="7" spans="1:29" ht="15.75" customHeight="1" x14ac:dyDescent="0.25">
      <c r="A7" s="1">
        <v>1</v>
      </c>
      <c r="B7" s="1">
        <v>1</v>
      </c>
      <c r="D7" s="15" t="s">
        <v>15</v>
      </c>
      <c r="E7" s="16"/>
    </row>
    <row r="8" spans="1:29" x14ac:dyDescent="0.25">
      <c r="A8" s="1">
        <v>1</v>
      </c>
      <c r="B8" s="1">
        <v>2</v>
      </c>
      <c r="D8" s="17" t="s">
        <v>16</v>
      </c>
      <c r="E8" s="18">
        <v>2000</v>
      </c>
      <c r="F8" s="19">
        <f>SUM(E8)</f>
        <v>2000</v>
      </c>
      <c r="N8" s="19">
        <f>SUM(F8:M8,-E8)</f>
        <v>0</v>
      </c>
    </row>
    <row r="9" spans="1:29" x14ac:dyDescent="0.25">
      <c r="A9" s="1">
        <v>1</v>
      </c>
      <c r="B9" s="1">
        <v>3</v>
      </c>
      <c r="D9" s="17" t="s">
        <v>17</v>
      </c>
      <c r="E9" s="18">
        <v>2814</v>
      </c>
      <c r="F9" s="19">
        <f t="shared" ref="F9:F14" si="0">SUM(E9)</f>
        <v>2814</v>
      </c>
      <c r="N9" s="19">
        <f t="shared" ref="N9:N72" si="1">SUM(F9:M9,-E9)</f>
        <v>0</v>
      </c>
    </row>
    <row r="10" spans="1:29" x14ac:dyDescent="0.25">
      <c r="A10" s="1">
        <v>1</v>
      </c>
      <c r="B10" s="1">
        <v>4</v>
      </c>
      <c r="D10" s="17" t="s">
        <v>18</v>
      </c>
      <c r="E10" s="18">
        <v>797421</v>
      </c>
      <c r="F10" s="19">
        <f t="shared" si="0"/>
        <v>797421</v>
      </c>
      <c r="N10" s="19">
        <f t="shared" si="1"/>
        <v>0</v>
      </c>
    </row>
    <row r="11" spans="1:29" x14ac:dyDescent="0.25">
      <c r="A11" s="1">
        <v>1</v>
      </c>
      <c r="B11" s="1">
        <v>5</v>
      </c>
      <c r="D11" s="17" t="s">
        <v>19</v>
      </c>
      <c r="E11" s="18">
        <v>10121</v>
      </c>
      <c r="F11" s="19">
        <f t="shared" si="0"/>
        <v>10121</v>
      </c>
      <c r="N11" s="19">
        <f t="shared" si="1"/>
        <v>0</v>
      </c>
    </row>
    <row r="12" spans="1:29" x14ac:dyDescent="0.25">
      <c r="A12" s="1">
        <v>1</v>
      </c>
      <c r="B12" s="1">
        <v>6</v>
      </c>
      <c r="D12" s="17" t="s">
        <v>20</v>
      </c>
      <c r="E12" s="18">
        <v>238699</v>
      </c>
      <c r="F12" s="19">
        <f t="shared" si="0"/>
        <v>238699</v>
      </c>
      <c r="N12" s="19">
        <f t="shared" si="1"/>
        <v>0</v>
      </c>
    </row>
    <row r="13" spans="1:29" x14ac:dyDescent="0.25">
      <c r="A13" s="1">
        <v>1</v>
      </c>
      <c r="B13" s="1">
        <v>8</v>
      </c>
      <c r="D13" s="17" t="s">
        <v>21</v>
      </c>
      <c r="E13" s="18">
        <v>3222</v>
      </c>
      <c r="F13" s="19">
        <f t="shared" si="0"/>
        <v>3222</v>
      </c>
      <c r="N13" s="19">
        <f t="shared" si="1"/>
        <v>0</v>
      </c>
    </row>
    <row r="14" spans="1:29" x14ac:dyDescent="0.25">
      <c r="A14" s="1">
        <v>1</v>
      </c>
      <c r="B14" s="1">
        <v>9</v>
      </c>
      <c r="D14" s="20" t="s">
        <v>22</v>
      </c>
      <c r="E14" s="18">
        <v>199</v>
      </c>
      <c r="F14" s="19">
        <f t="shared" si="0"/>
        <v>199</v>
      </c>
      <c r="N14" s="19">
        <f t="shared" si="1"/>
        <v>0</v>
      </c>
    </row>
    <row r="15" spans="1:29" s="24" customFormat="1" ht="15" customHeight="1" x14ac:dyDescent="0.25">
      <c r="A15" s="1">
        <v>1</v>
      </c>
      <c r="B15" s="1">
        <v>10</v>
      </c>
      <c r="C15" s="1"/>
      <c r="D15" s="21" t="s">
        <v>23</v>
      </c>
      <c r="E15" s="22">
        <f>SUM(E8:E14)</f>
        <v>1054476</v>
      </c>
      <c r="F15" s="23"/>
      <c r="G15" s="23"/>
      <c r="H15" s="23"/>
      <c r="I15" s="23"/>
      <c r="J15" s="23"/>
      <c r="K15" s="23"/>
      <c r="L15" s="23"/>
      <c r="M15" s="23"/>
      <c r="N15" s="19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</row>
    <row r="16" spans="1:29" x14ac:dyDescent="0.25">
      <c r="A16" s="1">
        <v>1</v>
      </c>
      <c r="B16" s="1">
        <v>11</v>
      </c>
      <c r="D16" s="25" t="s">
        <v>24</v>
      </c>
      <c r="E16" s="26"/>
      <c r="N16" s="19">
        <f t="shared" si="1"/>
        <v>0</v>
      </c>
    </row>
    <row r="17" spans="1:29" x14ac:dyDescent="0.25">
      <c r="A17" s="1">
        <v>1</v>
      </c>
      <c r="B17" s="1">
        <v>12</v>
      </c>
      <c r="D17" s="27" t="s">
        <v>25</v>
      </c>
      <c r="E17" s="18">
        <v>27526</v>
      </c>
      <c r="G17" s="19">
        <f>SUM(E17)</f>
        <v>27526</v>
      </c>
      <c r="N17" s="19">
        <f t="shared" si="1"/>
        <v>0</v>
      </c>
    </row>
    <row r="18" spans="1:29" x14ac:dyDescent="0.25">
      <c r="A18" s="1">
        <v>1</v>
      </c>
      <c r="B18" s="1">
        <v>13</v>
      </c>
      <c r="D18" s="17" t="s">
        <v>26</v>
      </c>
      <c r="E18" s="18">
        <f>17588+5474</f>
        <v>23062</v>
      </c>
      <c r="G18" s="19">
        <f>SUM(E18)</f>
        <v>23062</v>
      </c>
      <c r="N18" s="19">
        <f t="shared" si="1"/>
        <v>0</v>
      </c>
    </row>
    <row r="19" spans="1:29" x14ac:dyDescent="0.25">
      <c r="A19" s="1">
        <v>1</v>
      </c>
      <c r="B19" s="1">
        <v>14</v>
      </c>
      <c r="D19" s="17" t="s">
        <v>27</v>
      </c>
      <c r="E19" s="18">
        <v>157668</v>
      </c>
      <c r="G19" s="19">
        <f>SUM(E19)</f>
        <v>157668</v>
      </c>
      <c r="N19" s="19">
        <f t="shared" si="1"/>
        <v>0</v>
      </c>
    </row>
    <row r="20" spans="1:29" x14ac:dyDescent="0.25">
      <c r="A20" s="1">
        <v>1</v>
      </c>
      <c r="B20" s="1">
        <v>15</v>
      </c>
      <c r="D20" s="17" t="s">
        <v>28</v>
      </c>
      <c r="E20" s="18">
        <v>4124</v>
      </c>
      <c r="F20" s="19">
        <f>SUM(E20)</f>
        <v>4124</v>
      </c>
      <c r="N20" s="19">
        <f t="shared" si="1"/>
        <v>0</v>
      </c>
    </row>
    <row r="21" spans="1:29" x14ac:dyDescent="0.25">
      <c r="A21" s="1">
        <v>1</v>
      </c>
      <c r="B21" s="1">
        <v>16</v>
      </c>
      <c r="D21" s="17" t="s">
        <v>29</v>
      </c>
      <c r="E21" s="18">
        <v>10000</v>
      </c>
      <c r="F21" s="19">
        <f>SUM(E21)</f>
        <v>10000</v>
      </c>
      <c r="N21" s="19">
        <f t="shared" si="1"/>
        <v>0</v>
      </c>
    </row>
    <row r="22" spans="1:29" x14ac:dyDescent="0.25">
      <c r="A22" s="1">
        <v>1</v>
      </c>
      <c r="B22" s="1">
        <v>17</v>
      </c>
      <c r="D22" s="17" t="s">
        <v>30</v>
      </c>
      <c r="E22" s="18">
        <v>700</v>
      </c>
      <c r="G22" s="19">
        <f t="shared" ref="G22:G40" si="2">SUM(E22)</f>
        <v>700</v>
      </c>
      <c r="N22" s="19">
        <f t="shared" si="1"/>
        <v>0</v>
      </c>
    </row>
    <row r="23" spans="1:29" x14ac:dyDescent="0.25">
      <c r="A23" s="24">
        <v>1</v>
      </c>
      <c r="B23" s="24">
        <v>18</v>
      </c>
      <c r="C23" s="24"/>
      <c r="D23" s="17" t="s">
        <v>31</v>
      </c>
      <c r="E23" s="18">
        <v>1335</v>
      </c>
      <c r="F23" s="24"/>
      <c r="G23" s="19">
        <f t="shared" si="2"/>
        <v>1335</v>
      </c>
      <c r="H23" s="24"/>
      <c r="I23" s="24"/>
      <c r="J23" s="24"/>
      <c r="K23" s="24"/>
      <c r="L23" s="24"/>
      <c r="M23" s="24"/>
      <c r="N23" s="19">
        <f t="shared" si="1"/>
        <v>0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</row>
    <row r="24" spans="1:29" ht="16.5" customHeight="1" x14ac:dyDescent="0.25">
      <c r="A24" s="1">
        <v>1</v>
      </c>
      <c r="B24" s="1">
        <v>19</v>
      </c>
      <c r="D24" s="17" t="s">
        <v>32</v>
      </c>
      <c r="E24" s="18">
        <v>1010</v>
      </c>
      <c r="G24" s="19">
        <f t="shared" si="2"/>
        <v>1010</v>
      </c>
      <c r="N24" s="19">
        <f t="shared" si="1"/>
        <v>0</v>
      </c>
    </row>
    <row r="25" spans="1:29" x14ac:dyDescent="0.25">
      <c r="A25" s="1">
        <v>1</v>
      </c>
      <c r="B25" s="1">
        <v>20</v>
      </c>
      <c r="D25" s="17" t="s">
        <v>33</v>
      </c>
      <c r="E25" s="18">
        <v>2100</v>
      </c>
      <c r="F25" s="19">
        <f>SUM(E25)</f>
        <v>2100</v>
      </c>
      <c r="N25" s="19">
        <f t="shared" si="1"/>
        <v>0</v>
      </c>
    </row>
    <row r="26" spans="1:29" x14ac:dyDescent="0.25">
      <c r="A26" s="1">
        <v>1</v>
      </c>
      <c r="B26" s="1">
        <v>21</v>
      </c>
      <c r="D26" s="17" t="s">
        <v>34</v>
      </c>
      <c r="E26" s="18">
        <v>3000</v>
      </c>
      <c r="G26" s="19">
        <f t="shared" si="2"/>
        <v>3000</v>
      </c>
      <c r="N26" s="19">
        <f t="shared" si="1"/>
        <v>0</v>
      </c>
    </row>
    <row r="27" spans="1:29" x14ac:dyDescent="0.25">
      <c r="A27" s="1">
        <v>1</v>
      </c>
      <c r="B27" s="1">
        <v>56</v>
      </c>
      <c r="C27" s="1" t="s">
        <v>35</v>
      </c>
      <c r="D27" s="28" t="s">
        <v>36</v>
      </c>
      <c r="E27" s="18">
        <v>2000</v>
      </c>
      <c r="G27" s="19">
        <f t="shared" si="2"/>
        <v>2000</v>
      </c>
      <c r="N27" s="19">
        <f t="shared" si="1"/>
        <v>0</v>
      </c>
    </row>
    <row r="28" spans="1:29" x14ac:dyDescent="0.25">
      <c r="A28" s="1">
        <v>1</v>
      </c>
      <c r="B28" s="1">
        <v>57</v>
      </c>
      <c r="C28" s="1" t="s">
        <v>35</v>
      </c>
      <c r="D28" s="17" t="s">
        <v>37</v>
      </c>
      <c r="E28" s="18">
        <v>6000</v>
      </c>
      <c r="G28" s="19">
        <f t="shared" si="2"/>
        <v>6000</v>
      </c>
      <c r="N28" s="19">
        <f t="shared" si="1"/>
        <v>0</v>
      </c>
    </row>
    <row r="29" spans="1:29" x14ac:dyDescent="0.25">
      <c r="A29" s="1">
        <v>1</v>
      </c>
      <c r="B29" s="1">
        <v>58</v>
      </c>
      <c r="C29" s="1" t="s">
        <v>35</v>
      </c>
      <c r="D29" s="17" t="s">
        <v>38</v>
      </c>
      <c r="E29" s="18">
        <v>65000</v>
      </c>
      <c r="G29" s="19">
        <f t="shared" si="2"/>
        <v>65000</v>
      </c>
      <c r="N29" s="19">
        <f t="shared" si="1"/>
        <v>0</v>
      </c>
    </row>
    <row r="30" spans="1:29" x14ac:dyDescent="0.25">
      <c r="A30" s="1">
        <v>1</v>
      </c>
      <c r="B30" s="1">
        <v>59</v>
      </c>
      <c r="C30" s="1" t="s">
        <v>35</v>
      </c>
      <c r="D30" s="17" t="s">
        <v>39</v>
      </c>
      <c r="E30" s="18">
        <v>3000</v>
      </c>
      <c r="G30" s="19">
        <f t="shared" si="2"/>
        <v>3000</v>
      </c>
      <c r="N30" s="19">
        <f t="shared" si="1"/>
        <v>0</v>
      </c>
    </row>
    <row r="31" spans="1:29" x14ac:dyDescent="0.25">
      <c r="A31" s="1">
        <v>1</v>
      </c>
      <c r="B31" s="1">
        <v>61</v>
      </c>
      <c r="C31" s="1" t="s">
        <v>35</v>
      </c>
      <c r="D31" s="17" t="s">
        <v>40</v>
      </c>
      <c r="E31" s="18">
        <v>1500</v>
      </c>
      <c r="G31" s="19">
        <f t="shared" si="2"/>
        <v>1500</v>
      </c>
      <c r="N31" s="19">
        <f t="shared" si="1"/>
        <v>0</v>
      </c>
    </row>
    <row r="32" spans="1:29" x14ac:dyDescent="0.25">
      <c r="A32" s="1">
        <v>1</v>
      </c>
      <c r="B32" s="1">
        <v>63</v>
      </c>
      <c r="C32" s="1" t="s">
        <v>35</v>
      </c>
      <c r="D32" s="17" t="s">
        <v>41</v>
      </c>
      <c r="E32" s="18">
        <v>2000</v>
      </c>
      <c r="G32" s="19">
        <f t="shared" si="2"/>
        <v>2000</v>
      </c>
      <c r="N32" s="19">
        <f t="shared" si="1"/>
        <v>0</v>
      </c>
    </row>
    <row r="33" spans="1:14" x14ac:dyDescent="0.25">
      <c r="A33" s="1">
        <v>1</v>
      </c>
      <c r="B33" s="1">
        <v>66</v>
      </c>
      <c r="C33" s="1" t="s">
        <v>35</v>
      </c>
      <c r="D33" s="28" t="s">
        <v>42</v>
      </c>
      <c r="E33" s="18">
        <v>650</v>
      </c>
      <c r="F33" s="19">
        <f>SUM(E33)</f>
        <v>650</v>
      </c>
      <c r="N33" s="19">
        <f t="shared" si="1"/>
        <v>0</v>
      </c>
    </row>
    <row r="34" spans="1:14" x14ac:dyDescent="0.25">
      <c r="A34" s="1">
        <v>1</v>
      </c>
      <c r="B34" s="1">
        <v>72</v>
      </c>
      <c r="C34" s="1" t="s">
        <v>35</v>
      </c>
      <c r="D34" s="28" t="s">
        <v>43</v>
      </c>
      <c r="E34" s="18">
        <v>7000</v>
      </c>
      <c r="G34" s="19">
        <f t="shared" si="2"/>
        <v>7000</v>
      </c>
      <c r="N34" s="19">
        <f t="shared" si="1"/>
        <v>0</v>
      </c>
    </row>
    <row r="35" spans="1:14" x14ac:dyDescent="0.25">
      <c r="A35" s="1">
        <v>1</v>
      </c>
      <c r="B35" s="1">
        <v>73</v>
      </c>
      <c r="C35" s="1" t="s">
        <v>35</v>
      </c>
      <c r="D35" s="28" t="s">
        <v>44</v>
      </c>
      <c r="E35" s="18">
        <v>3200</v>
      </c>
      <c r="G35" s="19">
        <f t="shared" si="2"/>
        <v>3200</v>
      </c>
      <c r="N35" s="19">
        <f t="shared" si="1"/>
        <v>0</v>
      </c>
    </row>
    <row r="36" spans="1:14" x14ac:dyDescent="0.25">
      <c r="A36" s="1">
        <v>1</v>
      </c>
      <c r="B36" s="1">
        <v>76</v>
      </c>
      <c r="C36" s="1" t="s">
        <v>35</v>
      </c>
      <c r="D36" s="28" t="s">
        <v>45</v>
      </c>
      <c r="E36" s="18">
        <v>3000</v>
      </c>
      <c r="G36" s="19">
        <f t="shared" si="2"/>
        <v>3000</v>
      </c>
      <c r="N36" s="19">
        <f t="shared" si="1"/>
        <v>0</v>
      </c>
    </row>
    <row r="37" spans="1:14" x14ac:dyDescent="0.25">
      <c r="A37" s="1">
        <v>1</v>
      </c>
      <c r="B37" s="1">
        <v>78</v>
      </c>
      <c r="C37" s="1" t="s">
        <v>35</v>
      </c>
      <c r="D37" s="28" t="s">
        <v>46</v>
      </c>
      <c r="E37" s="18">
        <v>700</v>
      </c>
      <c r="G37" s="19">
        <f t="shared" si="2"/>
        <v>700</v>
      </c>
      <c r="N37" s="19">
        <f t="shared" si="1"/>
        <v>0</v>
      </c>
    </row>
    <row r="38" spans="1:14" x14ac:dyDescent="0.25">
      <c r="A38" s="1">
        <v>1</v>
      </c>
      <c r="B38" s="1">
        <v>88</v>
      </c>
      <c r="C38" s="1" t="s">
        <v>35</v>
      </c>
      <c r="D38" s="28" t="s">
        <v>47</v>
      </c>
      <c r="E38" s="18">
        <v>3000</v>
      </c>
      <c r="G38" s="19">
        <f t="shared" si="2"/>
        <v>3000</v>
      </c>
      <c r="N38" s="19">
        <f t="shared" si="1"/>
        <v>0</v>
      </c>
    </row>
    <row r="39" spans="1:14" x14ac:dyDescent="0.25">
      <c r="A39" s="1">
        <v>1</v>
      </c>
      <c r="B39" s="1">
        <v>89</v>
      </c>
      <c r="C39" s="1" t="s">
        <v>35</v>
      </c>
      <c r="D39" s="28" t="s">
        <v>48</v>
      </c>
      <c r="E39" s="18">
        <v>1000</v>
      </c>
      <c r="G39" s="19">
        <f t="shared" si="2"/>
        <v>1000</v>
      </c>
      <c r="N39" s="19">
        <f t="shared" si="1"/>
        <v>0</v>
      </c>
    </row>
    <row r="40" spans="1:14" x14ac:dyDescent="0.25">
      <c r="A40" s="1">
        <v>1</v>
      </c>
      <c r="B40" s="1">
        <v>22</v>
      </c>
      <c r="C40" s="1" t="s">
        <v>49</v>
      </c>
      <c r="D40" s="17" t="s">
        <v>50</v>
      </c>
      <c r="E40" s="18">
        <v>5533</v>
      </c>
      <c r="G40" s="19">
        <f t="shared" si="2"/>
        <v>5533</v>
      </c>
      <c r="N40" s="19">
        <f t="shared" si="1"/>
        <v>0</v>
      </c>
    </row>
    <row r="41" spans="1:14" x14ac:dyDescent="0.25">
      <c r="A41" s="1">
        <v>1</v>
      </c>
      <c r="B41" s="1">
        <v>95</v>
      </c>
      <c r="C41" s="1" t="s">
        <v>49</v>
      </c>
      <c r="D41" s="28" t="s">
        <v>51</v>
      </c>
      <c r="E41" s="18">
        <v>3000</v>
      </c>
      <c r="F41" s="19">
        <f>SUM(E41)</f>
        <v>3000</v>
      </c>
      <c r="N41" s="19">
        <f t="shared" si="1"/>
        <v>0</v>
      </c>
    </row>
    <row r="42" spans="1:14" x14ac:dyDescent="0.25">
      <c r="A42" s="1">
        <v>1</v>
      </c>
      <c r="B42" s="1">
        <v>100</v>
      </c>
      <c r="C42" s="1" t="s">
        <v>49</v>
      </c>
      <c r="D42" s="28" t="s">
        <v>52</v>
      </c>
      <c r="E42" s="18">
        <v>5000</v>
      </c>
      <c r="F42" s="19">
        <f>SUM(E42)</f>
        <v>5000</v>
      </c>
      <c r="N42" s="19">
        <f t="shared" si="1"/>
        <v>0</v>
      </c>
    </row>
    <row r="43" spans="1:14" x14ac:dyDescent="0.25">
      <c r="D43" s="28" t="s">
        <v>53</v>
      </c>
      <c r="E43" s="18"/>
      <c r="N43" s="19">
        <f t="shared" si="1"/>
        <v>0</v>
      </c>
    </row>
    <row r="44" spans="1:14" x14ac:dyDescent="0.25">
      <c r="A44" s="1">
        <v>1</v>
      </c>
      <c r="B44" s="1">
        <v>24</v>
      </c>
      <c r="C44" s="1" t="s">
        <v>54</v>
      </c>
      <c r="D44" s="29" t="s">
        <v>55</v>
      </c>
      <c r="E44" s="18">
        <f>9100+21230</f>
        <v>30330</v>
      </c>
      <c r="F44" s="19">
        <f t="shared" ref="F44:F59" si="3">SUM(E44)</f>
        <v>30330</v>
      </c>
      <c r="N44" s="19">
        <f t="shared" si="1"/>
        <v>0</v>
      </c>
    </row>
    <row r="45" spans="1:14" x14ac:dyDescent="0.25">
      <c r="A45" s="1">
        <v>1</v>
      </c>
      <c r="B45" s="1">
        <v>25</v>
      </c>
      <c r="C45" s="1" t="s">
        <v>54</v>
      </c>
      <c r="D45" s="30" t="s">
        <v>56</v>
      </c>
      <c r="E45" s="18">
        <f>700+2546+2052+700+846+220+400</f>
        <v>7464</v>
      </c>
      <c r="F45" s="19">
        <f t="shared" si="3"/>
        <v>7464</v>
      </c>
      <c r="N45" s="19">
        <f t="shared" si="1"/>
        <v>0</v>
      </c>
    </row>
    <row r="46" spans="1:14" x14ac:dyDescent="0.25">
      <c r="A46" s="1">
        <v>1</v>
      </c>
      <c r="B46" s="1">
        <v>26</v>
      </c>
      <c r="C46" s="1" t="s">
        <v>54</v>
      </c>
      <c r="D46" s="29" t="s">
        <v>57</v>
      </c>
      <c r="E46" s="18">
        <f>155+40+132+40</f>
        <v>367</v>
      </c>
      <c r="F46" s="19">
        <f t="shared" si="3"/>
        <v>367</v>
      </c>
      <c r="N46" s="19">
        <f t="shared" si="1"/>
        <v>0</v>
      </c>
    </row>
    <row r="47" spans="1:14" x14ac:dyDescent="0.25">
      <c r="A47" s="1">
        <v>1</v>
      </c>
      <c r="B47" s="1">
        <v>27</v>
      </c>
      <c r="C47" s="1" t="s">
        <v>54</v>
      </c>
      <c r="D47" s="29" t="s">
        <v>58</v>
      </c>
      <c r="E47" s="18">
        <v>40</v>
      </c>
      <c r="F47" s="19">
        <f t="shared" si="3"/>
        <v>40</v>
      </c>
      <c r="N47" s="19">
        <f t="shared" si="1"/>
        <v>0</v>
      </c>
    </row>
    <row r="48" spans="1:14" x14ac:dyDescent="0.25">
      <c r="A48" s="1">
        <v>1</v>
      </c>
      <c r="B48" s="1">
        <v>28</v>
      </c>
      <c r="C48" s="1" t="s">
        <v>54</v>
      </c>
      <c r="D48" s="31" t="s">
        <v>59</v>
      </c>
      <c r="E48" s="18">
        <f>437</f>
        <v>437</v>
      </c>
      <c r="F48" s="19">
        <f t="shared" si="3"/>
        <v>437</v>
      </c>
      <c r="N48" s="19">
        <f t="shared" si="1"/>
        <v>0</v>
      </c>
    </row>
    <row r="49" spans="1:14" x14ac:dyDescent="0.25">
      <c r="A49" s="1">
        <v>1</v>
      </c>
      <c r="B49" s="1">
        <v>29</v>
      </c>
      <c r="C49" s="1" t="s">
        <v>54</v>
      </c>
      <c r="D49" s="29" t="s">
        <v>60</v>
      </c>
      <c r="E49" s="18">
        <v>344</v>
      </c>
      <c r="F49" s="19">
        <f t="shared" si="3"/>
        <v>344</v>
      </c>
      <c r="N49" s="19">
        <f t="shared" si="1"/>
        <v>0</v>
      </c>
    </row>
    <row r="50" spans="1:14" x14ac:dyDescent="0.25">
      <c r="A50" s="1">
        <v>1</v>
      </c>
      <c r="B50" s="1">
        <v>41</v>
      </c>
      <c r="C50" s="1" t="s">
        <v>54</v>
      </c>
      <c r="D50" s="29" t="s">
        <v>61</v>
      </c>
      <c r="E50" s="18">
        <v>862</v>
      </c>
      <c r="F50" s="19">
        <f t="shared" si="3"/>
        <v>862</v>
      </c>
      <c r="N50" s="19">
        <f t="shared" si="1"/>
        <v>0</v>
      </c>
    </row>
    <row r="51" spans="1:14" x14ac:dyDescent="0.25">
      <c r="A51" s="1">
        <v>1</v>
      </c>
      <c r="B51" s="1">
        <v>45</v>
      </c>
      <c r="C51" s="1" t="s">
        <v>54</v>
      </c>
      <c r="D51" s="29" t="s">
        <v>62</v>
      </c>
      <c r="E51" s="18">
        <v>1500</v>
      </c>
      <c r="F51" s="19">
        <f t="shared" si="3"/>
        <v>1500</v>
      </c>
      <c r="N51" s="19">
        <f t="shared" si="1"/>
        <v>0</v>
      </c>
    </row>
    <row r="52" spans="1:14" x14ac:dyDescent="0.25">
      <c r="A52" s="1">
        <v>1</v>
      </c>
      <c r="B52" s="1">
        <v>48</v>
      </c>
      <c r="C52" s="1" t="s">
        <v>54</v>
      </c>
      <c r="D52" s="29" t="s">
        <v>63</v>
      </c>
      <c r="E52" s="18">
        <v>5000</v>
      </c>
      <c r="F52" s="19">
        <f t="shared" si="3"/>
        <v>5000</v>
      </c>
      <c r="N52" s="19">
        <f t="shared" si="1"/>
        <v>0</v>
      </c>
    </row>
    <row r="53" spans="1:14" x14ac:dyDescent="0.25">
      <c r="A53" s="1">
        <v>1</v>
      </c>
      <c r="B53" s="1">
        <v>49</v>
      </c>
      <c r="C53" s="1" t="s">
        <v>54</v>
      </c>
      <c r="D53" s="29" t="s">
        <v>64</v>
      </c>
      <c r="E53" s="18">
        <v>105</v>
      </c>
      <c r="F53" s="19">
        <f t="shared" si="3"/>
        <v>105</v>
      </c>
      <c r="N53" s="19">
        <f t="shared" si="1"/>
        <v>0</v>
      </c>
    </row>
    <row r="54" spans="1:14" x14ac:dyDescent="0.25">
      <c r="A54" s="1">
        <v>1</v>
      </c>
      <c r="B54" s="1">
        <v>50</v>
      </c>
      <c r="C54" s="1" t="s">
        <v>54</v>
      </c>
      <c r="D54" s="31" t="s">
        <v>65</v>
      </c>
      <c r="E54" s="18">
        <v>3100</v>
      </c>
      <c r="F54" s="19">
        <f t="shared" si="3"/>
        <v>3100</v>
      </c>
      <c r="N54" s="19">
        <f t="shared" si="1"/>
        <v>0</v>
      </c>
    </row>
    <row r="55" spans="1:14" x14ac:dyDescent="0.25">
      <c r="A55" s="1">
        <v>1</v>
      </c>
      <c r="B55" s="1">
        <v>23</v>
      </c>
      <c r="D55" s="17" t="s">
        <v>66</v>
      </c>
      <c r="E55" s="18">
        <v>11000</v>
      </c>
      <c r="F55" s="19">
        <f t="shared" si="3"/>
        <v>11000</v>
      </c>
      <c r="N55" s="19">
        <f t="shared" si="1"/>
        <v>0</v>
      </c>
    </row>
    <row r="56" spans="1:14" x14ac:dyDescent="0.25">
      <c r="A56" s="1">
        <v>1</v>
      </c>
      <c r="B56" s="1">
        <v>32</v>
      </c>
      <c r="D56" s="17" t="s">
        <v>67</v>
      </c>
      <c r="E56" s="18">
        <v>4881</v>
      </c>
      <c r="F56" s="19">
        <f t="shared" si="3"/>
        <v>4881</v>
      </c>
      <c r="N56" s="19">
        <f t="shared" si="1"/>
        <v>0</v>
      </c>
    </row>
    <row r="57" spans="1:14" ht="31.5" x14ac:dyDescent="0.25">
      <c r="A57" s="1">
        <v>1</v>
      </c>
      <c r="B57" s="1">
        <v>33</v>
      </c>
      <c r="D57" s="32" t="s">
        <v>68</v>
      </c>
      <c r="E57" s="18">
        <v>38304</v>
      </c>
      <c r="F57" s="19">
        <f t="shared" si="3"/>
        <v>38304</v>
      </c>
      <c r="N57" s="19">
        <f t="shared" si="1"/>
        <v>0</v>
      </c>
    </row>
    <row r="58" spans="1:14" ht="31.5" x14ac:dyDescent="0.25">
      <c r="A58" s="1">
        <v>1</v>
      </c>
      <c r="B58" s="1">
        <v>34</v>
      </c>
      <c r="D58" s="32" t="s">
        <v>69</v>
      </c>
      <c r="E58" s="18">
        <v>22560</v>
      </c>
      <c r="F58" s="19">
        <f t="shared" si="3"/>
        <v>22560</v>
      </c>
      <c r="N58" s="19">
        <f t="shared" si="1"/>
        <v>0</v>
      </c>
    </row>
    <row r="59" spans="1:14" ht="31.5" x14ac:dyDescent="0.25">
      <c r="A59" s="1">
        <v>1</v>
      </c>
      <c r="B59" s="1">
        <v>35</v>
      </c>
      <c r="D59" s="32" t="s">
        <v>70</v>
      </c>
      <c r="E59" s="18">
        <v>1506</v>
      </c>
      <c r="F59" s="19">
        <f t="shared" si="3"/>
        <v>1506</v>
      </c>
      <c r="N59" s="19">
        <f t="shared" si="1"/>
        <v>0</v>
      </c>
    </row>
    <row r="60" spans="1:14" x14ac:dyDescent="0.25">
      <c r="A60" s="1">
        <v>1</v>
      </c>
      <c r="B60" s="1">
        <v>36</v>
      </c>
      <c r="D60" s="33" t="s">
        <v>71</v>
      </c>
      <c r="E60" s="18">
        <v>19369</v>
      </c>
      <c r="L60" s="19">
        <f>SUM(E60)</f>
        <v>19369</v>
      </c>
      <c r="N60" s="19">
        <f t="shared" si="1"/>
        <v>0</v>
      </c>
    </row>
    <row r="61" spans="1:14" x14ac:dyDescent="0.25">
      <c r="A61" s="1">
        <v>1</v>
      </c>
      <c r="B61" s="1">
        <v>37</v>
      </c>
      <c r="D61" s="17" t="s">
        <v>72</v>
      </c>
      <c r="E61" s="18">
        <v>50000</v>
      </c>
      <c r="L61" s="19">
        <f>SUM(E61)</f>
        <v>50000</v>
      </c>
      <c r="N61" s="19">
        <f t="shared" si="1"/>
        <v>0</v>
      </c>
    </row>
    <row r="62" spans="1:14" x14ac:dyDescent="0.25">
      <c r="A62" s="1">
        <v>1</v>
      </c>
      <c r="B62" s="1">
        <v>40</v>
      </c>
      <c r="D62" s="27" t="s">
        <v>73</v>
      </c>
      <c r="E62" s="18">
        <v>7117</v>
      </c>
      <c r="L62" s="19">
        <f>SUM(E62)</f>
        <v>7117</v>
      </c>
      <c r="N62" s="19">
        <f t="shared" si="1"/>
        <v>0</v>
      </c>
    </row>
    <row r="63" spans="1:14" x14ac:dyDescent="0.25">
      <c r="A63" s="1">
        <v>1</v>
      </c>
      <c r="B63" s="1">
        <v>75</v>
      </c>
      <c r="D63" s="28" t="s">
        <v>74</v>
      </c>
      <c r="E63" s="18">
        <v>5955</v>
      </c>
      <c r="G63" s="19">
        <f>SUM(E63)</f>
        <v>5955</v>
      </c>
      <c r="N63" s="19">
        <f t="shared" si="1"/>
        <v>0</v>
      </c>
    </row>
    <row r="64" spans="1:14" x14ac:dyDescent="0.25">
      <c r="A64" s="1">
        <v>1</v>
      </c>
      <c r="B64" s="1">
        <v>93</v>
      </c>
      <c r="D64" s="17" t="s">
        <v>75</v>
      </c>
      <c r="E64" s="18">
        <v>14250</v>
      </c>
      <c r="G64" s="19">
        <f>SUM(E64)</f>
        <v>14250</v>
      </c>
      <c r="N64" s="19">
        <f t="shared" si="1"/>
        <v>0</v>
      </c>
    </row>
    <row r="65" spans="1:14" x14ac:dyDescent="0.25">
      <c r="A65" s="1">
        <v>1</v>
      </c>
      <c r="B65" s="1">
        <v>94</v>
      </c>
      <c r="D65" s="28" t="s">
        <v>76</v>
      </c>
      <c r="E65" s="18">
        <v>150</v>
      </c>
      <c r="H65" s="19">
        <f>SUM(E65)</f>
        <v>150</v>
      </c>
      <c r="N65" s="19">
        <f t="shared" si="1"/>
        <v>0</v>
      </c>
    </row>
    <row r="66" spans="1:14" x14ac:dyDescent="0.25">
      <c r="A66" s="1">
        <v>1</v>
      </c>
      <c r="B66" s="1">
        <v>104</v>
      </c>
      <c r="D66" s="28" t="s">
        <v>77</v>
      </c>
      <c r="E66" s="18">
        <v>3810</v>
      </c>
      <c r="F66" s="19">
        <f t="shared" ref="F66:F76" si="4">SUM(E66)</f>
        <v>3810</v>
      </c>
      <c r="N66" s="19">
        <f t="shared" si="1"/>
        <v>0</v>
      </c>
    </row>
    <row r="67" spans="1:14" x14ac:dyDescent="0.25">
      <c r="A67" s="1">
        <v>1</v>
      </c>
      <c r="B67" s="1">
        <v>105</v>
      </c>
      <c r="D67" s="17" t="s">
        <v>78</v>
      </c>
      <c r="E67" s="18">
        <v>12500</v>
      </c>
      <c r="F67" s="19">
        <f t="shared" si="4"/>
        <v>12500</v>
      </c>
      <c r="N67" s="19">
        <f t="shared" si="1"/>
        <v>0</v>
      </c>
    </row>
    <row r="68" spans="1:14" x14ac:dyDescent="0.25">
      <c r="A68" s="1">
        <v>1</v>
      </c>
      <c r="B68" s="1">
        <v>106</v>
      </c>
      <c r="D68" s="17" t="s">
        <v>79</v>
      </c>
      <c r="E68" s="18">
        <v>10000</v>
      </c>
      <c r="F68" s="19">
        <f t="shared" si="4"/>
        <v>10000</v>
      </c>
      <c r="N68" s="19">
        <f t="shared" si="1"/>
        <v>0</v>
      </c>
    </row>
    <row r="69" spans="1:14" x14ac:dyDescent="0.25">
      <c r="A69" s="1">
        <v>1</v>
      </c>
      <c r="B69" s="1">
        <v>108</v>
      </c>
      <c r="D69" s="28" t="s">
        <v>80</v>
      </c>
      <c r="E69" s="18">
        <v>10000</v>
      </c>
      <c r="F69" s="19">
        <f t="shared" si="4"/>
        <v>10000</v>
      </c>
      <c r="N69" s="19">
        <f t="shared" si="1"/>
        <v>0</v>
      </c>
    </row>
    <row r="70" spans="1:14" x14ac:dyDescent="0.25">
      <c r="A70" s="1">
        <v>1</v>
      </c>
      <c r="B70" s="1">
        <v>109</v>
      </c>
      <c r="D70" s="32" t="s">
        <v>81</v>
      </c>
      <c r="E70" s="18">
        <v>500</v>
      </c>
      <c r="H70" s="19">
        <f>SUM(E70)</f>
        <v>500</v>
      </c>
      <c r="N70" s="19">
        <f t="shared" si="1"/>
        <v>0</v>
      </c>
    </row>
    <row r="71" spans="1:14" x14ac:dyDescent="0.25">
      <c r="A71" s="1">
        <v>1</v>
      </c>
      <c r="B71" s="1">
        <v>110</v>
      </c>
      <c r="D71" s="17" t="s">
        <v>82</v>
      </c>
      <c r="E71" s="18">
        <v>5000</v>
      </c>
      <c r="F71" s="19">
        <f t="shared" si="4"/>
        <v>5000</v>
      </c>
      <c r="N71" s="19">
        <f t="shared" si="1"/>
        <v>0</v>
      </c>
    </row>
    <row r="72" spans="1:14" x14ac:dyDescent="0.25">
      <c r="A72" s="1">
        <v>1</v>
      </c>
      <c r="B72" s="1">
        <v>111</v>
      </c>
      <c r="D72" s="27" t="s">
        <v>83</v>
      </c>
      <c r="E72" s="18">
        <v>3000</v>
      </c>
      <c r="F72" s="19">
        <f t="shared" si="4"/>
        <v>3000</v>
      </c>
      <c r="N72" s="19">
        <f t="shared" si="1"/>
        <v>0</v>
      </c>
    </row>
    <row r="73" spans="1:14" x14ac:dyDescent="0.25">
      <c r="A73" s="1">
        <v>1</v>
      </c>
      <c r="B73" s="1">
        <v>112</v>
      </c>
      <c r="D73" s="32" t="s">
        <v>84</v>
      </c>
      <c r="E73" s="18">
        <v>4000</v>
      </c>
      <c r="F73" s="19">
        <f t="shared" si="4"/>
        <v>4000</v>
      </c>
      <c r="N73" s="19">
        <f t="shared" ref="N73:N126" si="5">SUM(F73:M73,-E73)</f>
        <v>0</v>
      </c>
    </row>
    <row r="74" spans="1:14" x14ac:dyDescent="0.25">
      <c r="A74" s="1">
        <v>1</v>
      </c>
      <c r="B74" s="1">
        <v>113</v>
      </c>
      <c r="D74" s="32" t="s">
        <v>85</v>
      </c>
      <c r="E74" s="18">
        <v>600</v>
      </c>
      <c r="F74" s="19">
        <f t="shared" si="4"/>
        <v>600</v>
      </c>
      <c r="N74" s="19">
        <f t="shared" si="5"/>
        <v>0</v>
      </c>
    </row>
    <row r="75" spans="1:14" x14ac:dyDescent="0.25">
      <c r="A75" s="1">
        <v>1</v>
      </c>
      <c r="B75" s="1">
        <v>114</v>
      </c>
      <c r="D75" s="32" t="s">
        <v>86</v>
      </c>
      <c r="E75" s="18">
        <v>1500</v>
      </c>
      <c r="F75" s="19">
        <f t="shared" si="4"/>
        <v>1500</v>
      </c>
      <c r="N75" s="19">
        <f t="shared" si="5"/>
        <v>0</v>
      </c>
    </row>
    <row r="76" spans="1:14" x14ac:dyDescent="0.25">
      <c r="A76" s="1">
        <v>1</v>
      </c>
      <c r="B76" s="1">
        <v>116</v>
      </c>
      <c r="D76" s="32" t="s">
        <v>87</v>
      </c>
      <c r="E76" s="18">
        <v>5000</v>
      </c>
      <c r="F76" s="19">
        <f t="shared" si="4"/>
        <v>5000</v>
      </c>
      <c r="N76" s="19">
        <f t="shared" si="5"/>
        <v>0</v>
      </c>
    </row>
    <row r="77" spans="1:14" x14ac:dyDescent="0.25">
      <c r="A77" s="1">
        <v>1</v>
      </c>
      <c r="B77" s="1">
        <v>118</v>
      </c>
      <c r="D77" s="21" t="s">
        <v>88</v>
      </c>
      <c r="E77" s="22">
        <f>SUM(E17:E76)</f>
        <v>622659</v>
      </c>
      <c r="N77" s="19"/>
    </row>
    <row r="78" spans="1:14" x14ac:dyDescent="0.25">
      <c r="A78" s="1">
        <v>1</v>
      </c>
      <c r="B78" s="1">
        <v>119</v>
      </c>
      <c r="D78" s="34" t="s">
        <v>89</v>
      </c>
      <c r="E78" s="26"/>
      <c r="N78" s="19">
        <f t="shared" si="5"/>
        <v>0</v>
      </c>
    </row>
    <row r="79" spans="1:14" x14ac:dyDescent="0.25">
      <c r="A79" s="1">
        <v>1</v>
      </c>
      <c r="B79" s="1">
        <v>120</v>
      </c>
      <c r="D79" s="17" t="s">
        <v>90</v>
      </c>
      <c r="E79" s="18">
        <v>18466</v>
      </c>
      <c r="H79" s="19">
        <f>SUM(E79)</f>
        <v>18466</v>
      </c>
      <c r="N79" s="19">
        <f t="shared" si="5"/>
        <v>0</v>
      </c>
    </row>
    <row r="80" spans="1:14" x14ac:dyDescent="0.25">
      <c r="A80" s="1">
        <v>1</v>
      </c>
      <c r="B80" s="1">
        <v>121</v>
      </c>
      <c r="D80" s="17" t="s">
        <v>91</v>
      </c>
      <c r="E80" s="18">
        <v>7000</v>
      </c>
      <c r="H80" s="19">
        <f>SUM(E80)</f>
        <v>7000</v>
      </c>
      <c r="N80" s="19">
        <f t="shared" si="5"/>
        <v>0</v>
      </c>
    </row>
    <row r="81" spans="1:29" x14ac:dyDescent="0.25">
      <c r="A81" s="1">
        <v>1</v>
      </c>
      <c r="B81" s="1">
        <v>122</v>
      </c>
      <c r="D81" s="35" t="s">
        <v>92</v>
      </c>
      <c r="E81" s="36">
        <f>SUM(E79:E80)</f>
        <v>25466</v>
      </c>
      <c r="N81" s="19"/>
    </row>
    <row r="82" spans="1:29" x14ac:dyDescent="0.25">
      <c r="A82" s="1">
        <v>1</v>
      </c>
      <c r="B82" s="1">
        <v>131</v>
      </c>
      <c r="D82" s="37" t="s">
        <v>93</v>
      </c>
      <c r="E82" s="16"/>
      <c r="N82" s="19">
        <f t="shared" si="5"/>
        <v>0</v>
      </c>
    </row>
    <row r="83" spans="1:29" x14ac:dyDescent="0.25">
      <c r="A83" s="1">
        <v>1</v>
      </c>
      <c r="B83" s="1">
        <v>132</v>
      </c>
      <c r="D83" s="27" t="s">
        <v>94</v>
      </c>
      <c r="E83" s="18">
        <v>139469</v>
      </c>
      <c r="F83" s="19">
        <f>SUM(E83)</f>
        <v>139469</v>
      </c>
      <c r="N83" s="19">
        <f t="shared" si="5"/>
        <v>0</v>
      </c>
    </row>
    <row r="84" spans="1:29" x14ac:dyDescent="0.25">
      <c r="D84" s="38" t="s">
        <v>95</v>
      </c>
      <c r="E84" s="18"/>
      <c r="F84" s="19">
        <f>SUM(E84)</f>
        <v>0</v>
      </c>
      <c r="N84" s="19"/>
    </row>
    <row r="85" spans="1:29" x14ac:dyDescent="0.25">
      <c r="A85" s="1">
        <v>1</v>
      </c>
      <c r="B85" s="1">
        <v>133</v>
      </c>
      <c r="D85" s="38" t="s">
        <v>96</v>
      </c>
      <c r="E85" s="18"/>
      <c r="F85" s="19">
        <f>SUM(E85)</f>
        <v>0</v>
      </c>
      <c r="N85" s="19">
        <f t="shared" si="5"/>
        <v>0</v>
      </c>
    </row>
    <row r="86" spans="1:29" x14ac:dyDescent="0.25">
      <c r="A86" s="1">
        <v>2</v>
      </c>
      <c r="B86" s="1">
        <v>99</v>
      </c>
      <c r="D86" s="31" t="s">
        <v>97</v>
      </c>
      <c r="E86" s="18"/>
      <c r="F86" s="19">
        <f>SUM(E86)</f>
        <v>0</v>
      </c>
    </row>
    <row r="87" spans="1:29" x14ac:dyDescent="0.25">
      <c r="A87" s="1">
        <v>1</v>
      </c>
      <c r="B87" s="1">
        <v>38</v>
      </c>
      <c r="C87" s="1" t="s">
        <v>49</v>
      </c>
      <c r="D87" s="29" t="s">
        <v>98</v>
      </c>
      <c r="E87" s="18"/>
      <c r="G87" s="19">
        <f>SUM(E87)</f>
        <v>0</v>
      </c>
      <c r="N87" s="19">
        <f t="shared" ref="N87:N92" si="6">SUM(F87:M87,-E87)</f>
        <v>0</v>
      </c>
    </row>
    <row r="88" spans="1:29" x14ac:dyDescent="0.25">
      <c r="A88" s="1">
        <v>1</v>
      </c>
      <c r="B88" s="1">
        <v>74</v>
      </c>
      <c r="C88" s="1" t="s">
        <v>49</v>
      </c>
      <c r="D88" s="31" t="s">
        <v>99</v>
      </c>
      <c r="E88" s="18"/>
      <c r="F88" s="19"/>
      <c r="L88" s="19">
        <f>SUM(E88)</f>
        <v>0</v>
      </c>
      <c r="N88" s="19">
        <f t="shared" si="6"/>
        <v>0</v>
      </c>
    </row>
    <row r="89" spans="1:29" x14ac:dyDescent="0.25">
      <c r="A89" s="1">
        <v>1</v>
      </c>
      <c r="B89" s="1">
        <v>98</v>
      </c>
      <c r="C89" s="1" t="s">
        <v>49</v>
      </c>
      <c r="D89" s="31" t="s">
        <v>100</v>
      </c>
      <c r="E89" s="18"/>
      <c r="F89" s="19">
        <f>SUM(E89)</f>
        <v>0</v>
      </c>
      <c r="N89" s="19">
        <f t="shared" si="6"/>
        <v>0</v>
      </c>
    </row>
    <row r="90" spans="1:29" x14ac:dyDescent="0.25">
      <c r="A90" s="1">
        <v>1</v>
      </c>
      <c r="B90" s="1">
        <v>177</v>
      </c>
      <c r="D90" s="38" t="s">
        <v>101</v>
      </c>
      <c r="E90" s="18"/>
      <c r="F90" s="19">
        <f>SUM(E90)</f>
        <v>0</v>
      </c>
      <c r="N90" s="19">
        <f t="shared" si="6"/>
        <v>0</v>
      </c>
    </row>
    <row r="91" spans="1:29" x14ac:dyDescent="0.25">
      <c r="A91" s="1">
        <v>1</v>
      </c>
      <c r="B91" s="1">
        <v>134</v>
      </c>
      <c r="D91" s="39" t="s">
        <v>102</v>
      </c>
      <c r="E91" s="18">
        <v>12000</v>
      </c>
      <c r="F91" s="23"/>
      <c r="G91" s="40">
        <f>SUM(E91)</f>
        <v>12000</v>
      </c>
      <c r="H91" s="23"/>
      <c r="I91" s="23"/>
      <c r="J91" s="23"/>
      <c r="K91" s="23"/>
      <c r="L91" s="23"/>
      <c r="M91" s="23"/>
      <c r="N91" s="19">
        <f t="shared" si="6"/>
        <v>0</v>
      </c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</row>
    <row r="92" spans="1:29" x14ac:dyDescent="0.25">
      <c r="A92" s="1">
        <v>1</v>
      </c>
      <c r="B92" s="1">
        <v>135</v>
      </c>
      <c r="D92" s="39" t="s">
        <v>103</v>
      </c>
      <c r="E92" s="18">
        <v>9000</v>
      </c>
      <c r="G92" s="40">
        <f>SUM(E92)</f>
        <v>9000</v>
      </c>
      <c r="N92" s="19">
        <f t="shared" si="6"/>
        <v>0</v>
      </c>
    </row>
    <row r="93" spans="1:29" x14ac:dyDescent="0.25">
      <c r="A93" s="1">
        <v>1</v>
      </c>
      <c r="B93" s="1">
        <v>136</v>
      </c>
      <c r="D93" s="27" t="s">
        <v>104</v>
      </c>
      <c r="E93" s="18">
        <v>3500</v>
      </c>
      <c r="G93" s="40">
        <f>SUM(E93)</f>
        <v>3500</v>
      </c>
      <c r="N93" s="19">
        <f t="shared" si="5"/>
        <v>0</v>
      </c>
    </row>
    <row r="94" spans="1:29" x14ac:dyDescent="0.25">
      <c r="A94" s="1">
        <v>1</v>
      </c>
      <c r="B94" s="1">
        <v>137</v>
      </c>
      <c r="D94" s="27" t="s">
        <v>105</v>
      </c>
      <c r="E94" s="18">
        <v>2300</v>
      </c>
      <c r="F94" s="19">
        <f>SUM(E94)</f>
        <v>2300</v>
      </c>
      <c r="N94" s="19">
        <f t="shared" si="5"/>
        <v>0</v>
      </c>
    </row>
    <row r="95" spans="1:29" x14ac:dyDescent="0.25">
      <c r="A95" s="1">
        <v>1</v>
      </c>
      <c r="B95" s="1">
        <v>138</v>
      </c>
      <c r="D95" s="27" t="s">
        <v>106</v>
      </c>
      <c r="E95" s="18">
        <v>3000</v>
      </c>
      <c r="F95" s="4"/>
      <c r="G95" s="41">
        <f>SUM(E95)</f>
        <v>3000</v>
      </c>
      <c r="H95" s="4"/>
      <c r="I95" s="4"/>
      <c r="J95" s="4"/>
      <c r="K95" s="4"/>
      <c r="L95" s="4"/>
      <c r="M95" s="4"/>
      <c r="N95" s="19">
        <f t="shared" si="5"/>
        <v>0</v>
      </c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:29" x14ac:dyDescent="0.25">
      <c r="A96" s="1">
        <v>1</v>
      </c>
      <c r="B96" s="1">
        <v>140</v>
      </c>
      <c r="D96" s="27" t="s">
        <v>107</v>
      </c>
      <c r="E96" s="18">
        <v>4500</v>
      </c>
      <c r="F96" s="19">
        <f>SUM(E96)</f>
        <v>4500</v>
      </c>
      <c r="N96" s="19">
        <f t="shared" si="5"/>
        <v>0</v>
      </c>
    </row>
    <row r="97" spans="1:29" x14ac:dyDescent="0.25">
      <c r="A97" s="24"/>
      <c r="B97" s="24"/>
      <c r="C97" s="24"/>
      <c r="D97" s="27" t="s">
        <v>108</v>
      </c>
      <c r="E97" s="18">
        <v>4840</v>
      </c>
      <c r="F97" s="24"/>
      <c r="G97" s="41">
        <f>SUM(E97)</f>
        <v>4840</v>
      </c>
      <c r="H97" s="24"/>
      <c r="I97" s="24"/>
      <c r="J97" s="24"/>
      <c r="K97" s="24"/>
      <c r="L97" s="24"/>
      <c r="M97" s="24"/>
      <c r="N97" s="19">
        <f t="shared" si="5"/>
        <v>0</v>
      </c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</row>
    <row r="98" spans="1:29" x14ac:dyDescent="0.25">
      <c r="A98" s="1">
        <v>1</v>
      </c>
      <c r="B98" s="1">
        <v>156</v>
      </c>
      <c r="D98" s="27" t="s">
        <v>109</v>
      </c>
      <c r="E98" s="18">
        <v>20000</v>
      </c>
      <c r="G98" s="41">
        <f>SUM(E98)</f>
        <v>20000</v>
      </c>
      <c r="N98" s="19">
        <f t="shared" si="5"/>
        <v>0</v>
      </c>
    </row>
    <row r="99" spans="1:29" x14ac:dyDescent="0.25">
      <c r="A99" s="1">
        <v>1</v>
      </c>
      <c r="B99" s="1">
        <v>147</v>
      </c>
      <c r="D99" s="27" t="s">
        <v>110</v>
      </c>
      <c r="E99" s="18">
        <v>3000</v>
      </c>
      <c r="F99" s="19">
        <f>SUM(E99)</f>
        <v>3000</v>
      </c>
      <c r="N99" s="19">
        <f t="shared" si="5"/>
        <v>0</v>
      </c>
    </row>
    <row r="100" spans="1:29" x14ac:dyDescent="0.25">
      <c r="A100" s="1">
        <v>1</v>
      </c>
      <c r="B100" s="1">
        <v>148</v>
      </c>
      <c r="D100" s="27" t="s">
        <v>111</v>
      </c>
      <c r="E100" s="18">
        <v>600</v>
      </c>
      <c r="H100" s="19">
        <f>SUM(E100)</f>
        <v>600</v>
      </c>
      <c r="N100" s="19">
        <f t="shared" si="5"/>
        <v>0</v>
      </c>
    </row>
    <row r="101" spans="1:29" x14ac:dyDescent="0.25">
      <c r="A101" s="1">
        <v>1</v>
      </c>
      <c r="B101" s="1">
        <v>141</v>
      </c>
      <c r="D101" s="27" t="s">
        <v>112</v>
      </c>
      <c r="E101" s="18">
        <v>30000</v>
      </c>
      <c r="G101" s="41">
        <f>SUM(E101)</f>
        <v>30000</v>
      </c>
      <c r="N101" s="19">
        <f t="shared" si="5"/>
        <v>0</v>
      </c>
    </row>
    <row r="102" spans="1:29" x14ac:dyDescent="0.25">
      <c r="A102" s="1">
        <v>1</v>
      </c>
      <c r="B102" s="1">
        <v>142</v>
      </c>
      <c r="D102" s="27" t="s">
        <v>113</v>
      </c>
      <c r="E102" s="18">
        <v>3000</v>
      </c>
      <c r="G102" s="41">
        <f>SUM(E102)</f>
        <v>3000</v>
      </c>
      <c r="N102" s="19">
        <f t="shared" si="5"/>
        <v>0</v>
      </c>
    </row>
    <row r="103" spans="1:29" x14ac:dyDescent="0.25">
      <c r="D103" s="27" t="s">
        <v>114</v>
      </c>
      <c r="E103" s="18">
        <v>7000</v>
      </c>
      <c r="G103" s="41">
        <f>SUM(E103)</f>
        <v>7000</v>
      </c>
      <c r="N103" s="19">
        <f t="shared" si="5"/>
        <v>0</v>
      </c>
    </row>
    <row r="104" spans="1:29" x14ac:dyDescent="0.25">
      <c r="A104" s="1">
        <v>1</v>
      </c>
      <c r="B104" s="1">
        <v>143</v>
      </c>
      <c r="D104" s="27" t="s">
        <v>115</v>
      </c>
      <c r="E104" s="18">
        <v>24000</v>
      </c>
      <c r="F104" s="19">
        <f>SUM(E104)</f>
        <v>24000</v>
      </c>
      <c r="N104" s="19">
        <f t="shared" si="5"/>
        <v>0</v>
      </c>
    </row>
    <row r="105" spans="1:29" x14ac:dyDescent="0.25">
      <c r="A105" s="1">
        <v>1</v>
      </c>
      <c r="B105" s="1">
        <v>144</v>
      </c>
      <c r="D105" s="27" t="s">
        <v>116</v>
      </c>
      <c r="E105" s="18">
        <v>3000</v>
      </c>
      <c r="F105" s="19">
        <f>SUM(E105)</f>
        <v>3000</v>
      </c>
      <c r="N105" s="19">
        <f t="shared" si="5"/>
        <v>0</v>
      </c>
    </row>
    <row r="106" spans="1:29" x14ac:dyDescent="0.25">
      <c r="A106" s="1">
        <v>1</v>
      </c>
      <c r="B106" s="1">
        <v>146</v>
      </c>
      <c r="D106" s="27" t="s">
        <v>117</v>
      </c>
      <c r="E106" s="18">
        <v>320000</v>
      </c>
      <c r="F106" s="19">
        <f>SUM(E106)</f>
        <v>320000</v>
      </c>
      <c r="N106" s="19">
        <f t="shared" si="5"/>
        <v>0</v>
      </c>
    </row>
    <row r="107" spans="1:29" x14ac:dyDescent="0.25">
      <c r="A107" s="1">
        <v>1</v>
      </c>
      <c r="B107" s="1">
        <v>149</v>
      </c>
      <c r="D107" s="27" t="s">
        <v>118</v>
      </c>
      <c r="E107" s="18">
        <v>1000</v>
      </c>
      <c r="H107" s="19">
        <f>SUM(E107)</f>
        <v>1000</v>
      </c>
      <c r="N107" s="19">
        <f t="shared" si="5"/>
        <v>0</v>
      </c>
    </row>
    <row r="108" spans="1:29" x14ac:dyDescent="0.25">
      <c r="A108" s="1">
        <v>1</v>
      </c>
      <c r="B108" s="1">
        <v>150</v>
      </c>
      <c r="D108" s="27" t="s">
        <v>119</v>
      </c>
      <c r="E108" s="18">
        <v>1400</v>
      </c>
      <c r="H108" s="19">
        <f>SUM(E108)</f>
        <v>1400</v>
      </c>
      <c r="N108" s="19">
        <f t="shared" si="5"/>
        <v>0</v>
      </c>
    </row>
    <row r="109" spans="1:29" x14ac:dyDescent="0.25">
      <c r="A109" s="1">
        <v>1</v>
      </c>
      <c r="B109" s="1">
        <v>151</v>
      </c>
      <c r="D109" s="27" t="s">
        <v>120</v>
      </c>
      <c r="E109" s="18">
        <v>3000</v>
      </c>
      <c r="F109" s="19">
        <f>SUM(E109)</f>
        <v>3000</v>
      </c>
      <c r="N109" s="19">
        <f t="shared" si="5"/>
        <v>0</v>
      </c>
    </row>
    <row r="110" spans="1:29" x14ac:dyDescent="0.25">
      <c r="A110" s="1">
        <v>1</v>
      </c>
      <c r="B110" s="1">
        <v>152</v>
      </c>
      <c r="D110" s="27" t="s">
        <v>121</v>
      </c>
      <c r="E110" s="18">
        <v>2000</v>
      </c>
      <c r="G110" s="19">
        <f>SUM(E110)</f>
        <v>2000</v>
      </c>
      <c r="N110" s="19">
        <f t="shared" si="5"/>
        <v>0</v>
      </c>
    </row>
    <row r="111" spans="1:29" x14ac:dyDescent="0.25">
      <c r="A111" s="1">
        <v>1</v>
      </c>
      <c r="B111" s="1">
        <v>153</v>
      </c>
      <c r="D111" s="27" t="s">
        <v>122</v>
      </c>
      <c r="E111" s="18">
        <v>3000</v>
      </c>
      <c r="G111" s="19">
        <f>SUM(E111)</f>
        <v>3000</v>
      </c>
      <c r="N111" s="19">
        <f t="shared" si="5"/>
        <v>0</v>
      </c>
    </row>
    <row r="112" spans="1:29" x14ac:dyDescent="0.25">
      <c r="A112" s="1">
        <v>1</v>
      </c>
      <c r="B112" s="1">
        <v>155</v>
      </c>
      <c r="D112" s="27" t="s">
        <v>123</v>
      </c>
      <c r="E112" s="18">
        <v>5000</v>
      </c>
      <c r="G112" s="19">
        <f>SUM(E112)</f>
        <v>5000</v>
      </c>
      <c r="N112" s="19">
        <f t="shared" si="5"/>
        <v>0</v>
      </c>
    </row>
    <row r="113" spans="1:14" x14ac:dyDescent="0.25">
      <c r="A113" s="1">
        <v>1</v>
      </c>
      <c r="B113" s="1">
        <v>161</v>
      </c>
      <c r="D113" s="27" t="s">
        <v>124</v>
      </c>
      <c r="E113" s="18">
        <v>1000</v>
      </c>
      <c r="H113" s="19">
        <f>SUM(E113)</f>
        <v>1000</v>
      </c>
      <c r="N113" s="19">
        <f t="shared" si="5"/>
        <v>0</v>
      </c>
    </row>
    <row r="114" spans="1:14" x14ac:dyDescent="0.25">
      <c r="A114" s="1">
        <v>1</v>
      </c>
      <c r="B114" s="1">
        <v>162</v>
      </c>
      <c r="D114" s="27" t="s">
        <v>125</v>
      </c>
      <c r="E114" s="18">
        <v>600</v>
      </c>
      <c r="H114" s="19">
        <f>SUM(E114)</f>
        <v>600</v>
      </c>
      <c r="N114" s="19">
        <f t="shared" si="5"/>
        <v>0</v>
      </c>
    </row>
    <row r="115" spans="1:14" x14ac:dyDescent="0.25">
      <c r="A115" s="1">
        <v>1</v>
      </c>
      <c r="B115" s="1">
        <v>164</v>
      </c>
      <c r="D115" s="27" t="s">
        <v>126</v>
      </c>
      <c r="E115" s="18">
        <v>13000</v>
      </c>
      <c r="F115" s="19">
        <f t="shared" ref="F115:F120" si="7">SUM(E115)</f>
        <v>13000</v>
      </c>
      <c r="N115" s="19">
        <f t="shared" si="5"/>
        <v>0</v>
      </c>
    </row>
    <row r="116" spans="1:14" x14ac:dyDescent="0.25">
      <c r="A116" s="1">
        <v>1</v>
      </c>
      <c r="B116" s="1">
        <v>166</v>
      </c>
      <c r="D116" s="27" t="s">
        <v>127</v>
      </c>
      <c r="E116" s="18">
        <v>4000</v>
      </c>
      <c r="F116" s="19">
        <f t="shared" si="7"/>
        <v>4000</v>
      </c>
      <c r="N116" s="19">
        <f t="shared" si="5"/>
        <v>0</v>
      </c>
    </row>
    <row r="117" spans="1:14" x14ac:dyDescent="0.25">
      <c r="A117" s="1">
        <v>1</v>
      </c>
      <c r="B117" s="1">
        <v>167</v>
      </c>
      <c r="D117" s="27" t="s">
        <v>128</v>
      </c>
      <c r="E117" s="18">
        <v>1000</v>
      </c>
      <c r="F117" s="19">
        <f t="shared" si="7"/>
        <v>1000</v>
      </c>
      <c r="N117" s="19">
        <f t="shared" si="5"/>
        <v>0</v>
      </c>
    </row>
    <row r="118" spans="1:14" x14ac:dyDescent="0.25">
      <c r="A118" s="1">
        <v>1</v>
      </c>
      <c r="B118" s="1">
        <v>172</v>
      </c>
      <c r="D118" s="27" t="s">
        <v>129</v>
      </c>
      <c r="E118" s="18">
        <v>1000</v>
      </c>
      <c r="H118" s="19">
        <f>SUM(E118)</f>
        <v>1000</v>
      </c>
      <c r="N118" s="19">
        <f t="shared" si="5"/>
        <v>0</v>
      </c>
    </row>
    <row r="119" spans="1:14" x14ac:dyDescent="0.25">
      <c r="A119" s="1">
        <v>1</v>
      </c>
      <c r="B119" s="1">
        <v>174</v>
      </c>
      <c r="D119" s="27" t="s">
        <v>130</v>
      </c>
      <c r="E119" s="18">
        <f>75000+703+34577</f>
        <v>110280</v>
      </c>
      <c r="F119" s="19">
        <f t="shared" si="7"/>
        <v>110280</v>
      </c>
      <c r="N119" s="19">
        <f t="shared" si="5"/>
        <v>0</v>
      </c>
    </row>
    <row r="120" spans="1:14" x14ac:dyDescent="0.25">
      <c r="A120" s="1">
        <v>2</v>
      </c>
      <c r="B120" s="1">
        <v>175</v>
      </c>
      <c r="D120" s="27" t="s">
        <v>131</v>
      </c>
      <c r="E120" s="18">
        <v>12000</v>
      </c>
      <c r="F120" s="19">
        <f t="shared" si="7"/>
        <v>12000</v>
      </c>
      <c r="N120" s="19">
        <f t="shared" si="5"/>
        <v>0</v>
      </c>
    </row>
    <row r="121" spans="1:14" x14ac:dyDescent="0.25">
      <c r="A121" s="1">
        <v>1</v>
      </c>
      <c r="B121" s="1">
        <v>181</v>
      </c>
      <c r="D121" s="42" t="s">
        <v>132</v>
      </c>
      <c r="E121" s="22">
        <f>SUM(E83:E120)</f>
        <v>747489</v>
      </c>
      <c r="N121" s="19"/>
    </row>
    <row r="122" spans="1:14" x14ac:dyDescent="0.25">
      <c r="A122" s="1">
        <v>1</v>
      </c>
      <c r="B122" s="1">
        <v>182</v>
      </c>
      <c r="D122" s="43" t="s">
        <v>133</v>
      </c>
      <c r="E122" s="44">
        <f>SUM(E15+E77+E81+E121)</f>
        <v>2450090</v>
      </c>
      <c r="F122" s="19">
        <f t="shared" ref="F122:M122" si="8">SUM(F7:F121)</f>
        <v>1902109</v>
      </c>
      <c r="G122" s="19">
        <f t="shared" si="8"/>
        <v>439779</v>
      </c>
      <c r="H122" s="19">
        <f t="shared" si="8"/>
        <v>31716</v>
      </c>
      <c r="I122" s="19">
        <f t="shared" si="8"/>
        <v>0</v>
      </c>
      <c r="J122" s="19">
        <f t="shared" si="8"/>
        <v>0</v>
      </c>
      <c r="K122" s="19">
        <f t="shared" si="8"/>
        <v>0</v>
      </c>
      <c r="L122" s="19">
        <f t="shared" si="8"/>
        <v>76486</v>
      </c>
      <c r="M122" s="19">
        <f t="shared" si="8"/>
        <v>0</v>
      </c>
      <c r="N122" s="19">
        <f t="shared" si="5"/>
        <v>0</v>
      </c>
    </row>
    <row r="123" spans="1:14" x14ac:dyDescent="0.25">
      <c r="D123" s="37"/>
      <c r="E123" s="26"/>
      <c r="F123" s="19">
        <f>SUM(F122/1.27)</f>
        <v>1497723.6220472441</v>
      </c>
      <c r="G123" s="19">
        <f>SUM(G122/1.27)</f>
        <v>346282.67716535431</v>
      </c>
      <c r="H123" s="19"/>
      <c r="I123" s="19"/>
      <c r="J123" s="19"/>
      <c r="K123" s="19"/>
      <c r="L123" s="19"/>
      <c r="M123" s="19"/>
      <c r="N123" s="19"/>
    </row>
    <row r="124" spans="1:14" x14ac:dyDescent="0.25">
      <c r="D124" s="37" t="s">
        <v>134</v>
      </c>
      <c r="E124" s="26"/>
    </row>
    <row r="125" spans="1:14" x14ac:dyDescent="0.25">
      <c r="A125" s="1">
        <v>2</v>
      </c>
      <c r="B125" s="1">
        <v>52</v>
      </c>
      <c r="D125" s="17" t="s">
        <v>135</v>
      </c>
      <c r="E125" s="18">
        <v>4127</v>
      </c>
      <c r="F125" s="1">
        <f>SUM(F123*0.27)</f>
        <v>404385.37795275595</v>
      </c>
      <c r="G125" s="1">
        <f>SUM(G123*0.27)</f>
        <v>93496.322834645674</v>
      </c>
    </row>
    <row r="126" spans="1:14" x14ac:dyDescent="0.25">
      <c r="A126" s="1">
        <v>2</v>
      </c>
      <c r="B126" s="1">
        <v>53</v>
      </c>
      <c r="D126" s="17" t="s">
        <v>136</v>
      </c>
      <c r="E126" s="18">
        <v>10000</v>
      </c>
    </row>
    <row r="127" spans="1:14" x14ac:dyDescent="0.25">
      <c r="A127" s="1">
        <v>2</v>
      </c>
      <c r="B127" s="1">
        <v>54</v>
      </c>
      <c r="D127" s="28" t="s">
        <v>137</v>
      </c>
      <c r="E127" s="18">
        <v>20000</v>
      </c>
    </row>
    <row r="128" spans="1:14" x14ac:dyDescent="0.25">
      <c r="A128" s="1">
        <v>2</v>
      </c>
      <c r="B128" s="1">
        <v>55</v>
      </c>
      <c r="D128" s="28" t="s">
        <v>138</v>
      </c>
      <c r="E128" s="18">
        <v>10000</v>
      </c>
    </row>
    <row r="129" spans="1:5" x14ac:dyDescent="0.25">
      <c r="A129" s="1">
        <v>2</v>
      </c>
      <c r="B129" s="1">
        <v>92</v>
      </c>
      <c r="D129" s="28" t="s">
        <v>139</v>
      </c>
      <c r="E129" s="18">
        <v>20000</v>
      </c>
    </row>
    <row r="130" spans="1:5" ht="15.75" customHeight="1" x14ac:dyDescent="0.25">
      <c r="A130" s="1">
        <v>2</v>
      </c>
      <c r="B130" s="1">
        <v>96</v>
      </c>
      <c r="D130" s="28" t="s">
        <v>140</v>
      </c>
      <c r="E130" s="18">
        <v>18000</v>
      </c>
    </row>
    <row r="131" spans="1:5" x14ac:dyDescent="0.25">
      <c r="A131" s="1">
        <v>2</v>
      </c>
      <c r="B131" s="1">
        <v>97</v>
      </c>
      <c r="D131" s="28" t="s">
        <v>141</v>
      </c>
      <c r="E131" s="18">
        <v>6000</v>
      </c>
    </row>
    <row r="132" spans="1:5" x14ac:dyDescent="0.25">
      <c r="A132" s="1">
        <v>2</v>
      </c>
      <c r="B132" s="1">
        <v>60</v>
      </c>
      <c r="D132" s="17" t="s">
        <v>142</v>
      </c>
      <c r="E132" s="18">
        <v>500</v>
      </c>
    </row>
    <row r="133" spans="1:5" x14ac:dyDescent="0.25">
      <c r="A133" s="1">
        <v>2</v>
      </c>
      <c r="B133" s="1">
        <v>62</v>
      </c>
      <c r="D133" s="17" t="s">
        <v>143</v>
      </c>
      <c r="E133" s="18">
        <v>4000</v>
      </c>
    </row>
    <row r="134" spans="1:5" x14ac:dyDescent="0.25">
      <c r="A134" s="1">
        <v>2</v>
      </c>
      <c r="B134" s="1">
        <v>64</v>
      </c>
      <c r="D134" s="17" t="s">
        <v>144</v>
      </c>
      <c r="E134" s="18">
        <v>500</v>
      </c>
    </row>
    <row r="135" spans="1:5" x14ac:dyDescent="0.25">
      <c r="A135" s="1">
        <v>2</v>
      </c>
      <c r="B135" s="1">
        <v>65</v>
      </c>
      <c r="D135" s="28" t="s">
        <v>145</v>
      </c>
      <c r="E135" s="18">
        <v>2000</v>
      </c>
    </row>
    <row r="136" spans="1:5" x14ac:dyDescent="0.25">
      <c r="A136" s="1">
        <v>2</v>
      </c>
      <c r="B136" s="1">
        <v>67</v>
      </c>
      <c r="D136" s="28" t="s">
        <v>146</v>
      </c>
      <c r="E136" s="18">
        <v>3000</v>
      </c>
    </row>
    <row r="137" spans="1:5" x14ac:dyDescent="0.25">
      <c r="A137" s="1">
        <v>2</v>
      </c>
      <c r="B137" s="1">
        <v>68</v>
      </c>
      <c r="D137" s="28" t="s">
        <v>147</v>
      </c>
      <c r="E137" s="18">
        <v>4000</v>
      </c>
    </row>
    <row r="138" spans="1:5" x14ac:dyDescent="0.25">
      <c r="A138" s="1">
        <v>2</v>
      </c>
      <c r="B138" s="1">
        <v>69</v>
      </c>
      <c r="D138" s="28" t="s">
        <v>148</v>
      </c>
      <c r="E138" s="18">
        <v>500</v>
      </c>
    </row>
    <row r="139" spans="1:5" x14ac:dyDescent="0.25">
      <c r="A139" s="1">
        <v>2</v>
      </c>
      <c r="B139" s="1">
        <v>70</v>
      </c>
      <c r="D139" s="28" t="s">
        <v>149</v>
      </c>
      <c r="E139" s="18">
        <v>20000</v>
      </c>
    </row>
    <row r="140" spans="1:5" x14ac:dyDescent="0.25">
      <c r="A140" s="1">
        <v>2</v>
      </c>
      <c r="B140" s="1">
        <v>71</v>
      </c>
      <c r="D140" s="28" t="s">
        <v>150</v>
      </c>
      <c r="E140" s="18">
        <v>800</v>
      </c>
    </row>
    <row r="141" spans="1:5" x14ac:dyDescent="0.25">
      <c r="A141" s="1">
        <v>2</v>
      </c>
      <c r="B141" s="1">
        <v>77</v>
      </c>
      <c r="D141" s="28" t="s">
        <v>151</v>
      </c>
      <c r="E141" s="18">
        <v>2800</v>
      </c>
    </row>
    <row r="142" spans="1:5" x14ac:dyDescent="0.25">
      <c r="A142" s="1">
        <v>2</v>
      </c>
      <c r="B142" s="1">
        <v>79</v>
      </c>
      <c r="D142" s="28" t="s">
        <v>152</v>
      </c>
      <c r="E142" s="18">
        <v>1000</v>
      </c>
    </row>
    <row r="143" spans="1:5" x14ac:dyDescent="0.25">
      <c r="A143" s="1">
        <v>2</v>
      </c>
      <c r="B143" s="1">
        <v>80</v>
      </c>
      <c r="D143" s="28" t="s">
        <v>153</v>
      </c>
      <c r="E143" s="18">
        <v>1000</v>
      </c>
    </row>
    <row r="144" spans="1:5" x14ac:dyDescent="0.25">
      <c r="A144" s="1">
        <v>2</v>
      </c>
      <c r="B144" s="1">
        <v>81</v>
      </c>
      <c r="D144" s="28" t="s">
        <v>154</v>
      </c>
      <c r="E144" s="18">
        <v>500</v>
      </c>
    </row>
    <row r="145" spans="1:5" x14ac:dyDescent="0.25">
      <c r="A145" s="1">
        <v>2</v>
      </c>
      <c r="B145" s="1">
        <v>82</v>
      </c>
      <c r="D145" s="28" t="s">
        <v>155</v>
      </c>
      <c r="E145" s="18">
        <v>1000</v>
      </c>
    </row>
    <row r="146" spans="1:5" x14ac:dyDescent="0.25">
      <c r="A146" s="1">
        <v>2</v>
      </c>
      <c r="B146" s="1">
        <v>83</v>
      </c>
      <c r="D146" s="28" t="s">
        <v>156</v>
      </c>
      <c r="E146" s="18">
        <v>1000</v>
      </c>
    </row>
    <row r="147" spans="1:5" x14ac:dyDescent="0.25">
      <c r="A147" s="1">
        <v>2</v>
      </c>
      <c r="B147" s="1">
        <v>84</v>
      </c>
      <c r="D147" s="28" t="s">
        <v>157</v>
      </c>
      <c r="E147" s="18">
        <v>1000</v>
      </c>
    </row>
    <row r="148" spans="1:5" x14ac:dyDescent="0.25">
      <c r="A148" s="1">
        <v>2</v>
      </c>
      <c r="B148" s="1">
        <v>85</v>
      </c>
      <c r="D148" s="28" t="s">
        <v>158</v>
      </c>
      <c r="E148" s="18">
        <v>1000</v>
      </c>
    </row>
    <row r="149" spans="1:5" x14ac:dyDescent="0.25">
      <c r="A149" s="1">
        <v>2</v>
      </c>
      <c r="B149" s="1">
        <v>86</v>
      </c>
      <c r="D149" s="28" t="s">
        <v>159</v>
      </c>
      <c r="E149" s="18">
        <v>3500</v>
      </c>
    </row>
    <row r="150" spans="1:5" x14ac:dyDescent="0.25">
      <c r="A150" s="1">
        <v>2</v>
      </c>
      <c r="B150" s="1">
        <v>87</v>
      </c>
      <c r="D150" s="28" t="s">
        <v>160</v>
      </c>
      <c r="E150" s="18">
        <v>3500</v>
      </c>
    </row>
    <row r="151" spans="1:5" x14ac:dyDescent="0.25">
      <c r="A151" s="1">
        <v>2</v>
      </c>
      <c r="B151" s="1">
        <v>90</v>
      </c>
      <c r="D151" s="28" t="s">
        <v>161</v>
      </c>
      <c r="E151" s="18">
        <v>500</v>
      </c>
    </row>
    <row r="152" spans="1:5" x14ac:dyDescent="0.25">
      <c r="D152" s="28" t="s">
        <v>162</v>
      </c>
      <c r="E152" s="18">
        <v>8000</v>
      </c>
    </row>
    <row r="153" spans="1:5" x14ac:dyDescent="0.25">
      <c r="A153" s="1">
        <v>2</v>
      </c>
      <c r="B153" s="1">
        <v>91</v>
      </c>
      <c r="D153" s="28" t="s">
        <v>163</v>
      </c>
      <c r="E153" s="18">
        <v>2000</v>
      </c>
    </row>
    <row r="154" spans="1:5" ht="31.5" x14ac:dyDescent="0.25">
      <c r="A154" s="1">
        <v>2</v>
      </c>
      <c r="B154" s="1">
        <v>101</v>
      </c>
      <c r="D154" s="28" t="s">
        <v>164</v>
      </c>
      <c r="E154" s="18">
        <v>15000</v>
      </c>
    </row>
    <row r="155" spans="1:5" x14ac:dyDescent="0.25">
      <c r="A155" s="1">
        <v>2</v>
      </c>
      <c r="B155" s="1">
        <v>102</v>
      </c>
      <c r="D155" s="28" t="s">
        <v>165</v>
      </c>
      <c r="E155" s="18">
        <v>3000</v>
      </c>
    </row>
    <row r="156" spans="1:5" x14ac:dyDescent="0.25">
      <c r="A156" s="1">
        <v>2</v>
      </c>
      <c r="B156" s="1">
        <v>103</v>
      </c>
      <c r="D156" s="28" t="s">
        <v>166</v>
      </c>
      <c r="E156" s="18">
        <v>25500</v>
      </c>
    </row>
    <row r="157" spans="1:5" x14ac:dyDescent="0.25">
      <c r="A157" s="1">
        <v>2</v>
      </c>
      <c r="B157" s="1">
        <v>124</v>
      </c>
      <c r="D157" s="32" t="s">
        <v>167</v>
      </c>
      <c r="E157" s="18">
        <v>14000</v>
      </c>
    </row>
    <row r="158" spans="1:5" x14ac:dyDescent="0.25">
      <c r="A158" s="1">
        <v>2</v>
      </c>
      <c r="B158" s="1">
        <v>126</v>
      </c>
      <c r="D158" s="17" t="s">
        <v>168</v>
      </c>
      <c r="E158" s="18">
        <v>30000</v>
      </c>
    </row>
    <row r="159" spans="1:5" x14ac:dyDescent="0.25">
      <c r="A159" s="1">
        <v>2</v>
      </c>
      <c r="B159" s="1">
        <v>127</v>
      </c>
      <c r="D159" s="17" t="s">
        <v>169</v>
      </c>
      <c r="E159" s="18">
        <v>35000</v>
      </c>
    </row>
    <row r="160" spans="1:5" x14ac:dyDescent="0.25">
      <c r="A160" s="1">
        <v>1</v>
      </c>
      <c r="B160" s="1">
        <v>56</v>
      </c>
      <c r="D160" s="28" t="s">
        <v>170</v>
      </c>
      <c r="E160" s="18">
        <v>5000</v>
      </c>
    </row>
    <row r="161" spans="1:5" x14ac:dyDescent="0.25">
      <c r="A161" s="1">
        <v>2</v>
      </c>
      <c r="B161" s="1">
        <v>154</v>
      </c>
      <c r="D161" s="27" t="s">
        <v>171</v>
      </c>
      <c r="E161" s="18">
        <v>4000</v>
      </c>
    </row>
    <row r="162" spans="1:5" x14ac:dyDescent="0.25">
      <c r="A162" s="1">
        <v>1</v>
      </c>
      <c r="B162" s="1">
        <v>42</v>
      </c>
      <c r="D162" s="17" t="s">
        <v>172</v>
      </c>
      <c r="E162" s="18">
        <v>8500</v>
      </c>
    </row>
    <row r="163" spans="1:5" x14ac:dyDescent="0.25">
      <c r="A163" s="1">
        <v>1</v>
      </c>
      <c r="B163" s="1">
        <v>43</v>
      </c>
      <c r="D163" s="17" t="s">
        <v>173</v>
      </c>
      <c r="E163" s="18">
        <v>4700</v>
      </c>
    </row>
    <row r="164" spans="1:5" x14ac:dyDescent="0.25">
      <c r="A164" s="1">
        <v>1</v>
      </c>
      <c r="B164" s="1">
        <v>44</v>
      </c>
      <c r="D164" s="17" t="s">
        <v>174</v>
      </c>
      <c r="E164" s="18">
        <v>3100</v>
      </c>
    </row>
    <row r="165" spans="1:5" x14ac:dyDescent="0.25">
      <c r="A165" s="1">
        <v>2</v>
      </c>
      <c r="B165" s="1">
        <v>157</v>
      </c>
      <c r="D165" s="27" t="s">
        <v>175</v>
      </c>
      <c r="E165" s="18">
        <v>1000</v>
      </c>
    </row>
    <row r="166" spans="1:5" x14ac:dyDescent="0.25">
      <c r="A166" s="1">
        <v>2</v>
      </c>
      <c r="B166" s="1">
        <v>158</v>
      </c>
      <c r="D166" s="27" t="s">
        <v>176</v>
      </c>
      <c r="E166" s="18">
        <v>1000</v>
      </c>
    </row>
    <row r="167" spans="1:5" x14ac:dyDescent="0.25">
      <c r="A167" s="1">
        <v>2</v>
      </c>
      <c r="B167" s="1">
        <v>159</v>
      </c>
      <c r="D167" s="27" t="s">
        <v>177</v>
      </c>
      <c r="E167" s="18">
        <v>1500</v>
      </c>
    </row>
    <row r="168" spans="1:5" x14ac:dyDescent="0.25">
      <c r="A168" s="1">
        <v>2</v>
      </c>
      <c r="B168" s="1">
        <v>160</v>
      </c>
      <c r="D168" s="27" t="s">
        <v>178</v>
      </c>
      <c r="E168" s="18">
        <v>3000</v>
      </c>
    </row>
    <row r="169" spans="1:5" x14ac:dyDescent="0.25">
      <c r="A169" s="1">
        <v>2</v>
      </c>
      <c r="B169" s="1">
        <v>165</v>
      </c>
      <c r="D169" s="27" t="s">
        <v>179</v>
      </c>
      <c r="E169" s="18">
        <v>15000</v>
      </c>
    </row>
    <row r="170" spans="1:5" x14ac:dyDescent="0.25">
      <c r="A170" s="1">
        <v>2</v>
      </c>
      <c r="B170" s="1">
        <v>168</v>
      </c>
      <c r="D170" s="27" t="s">
        <v>180</v>
      </c>
      <c r="E170" s="18">
        <v>40000</v>
      </c>
    </row>
    <row r="171" spans="1:5" x14ac:dyDescent="0.25">
      <c r="A171" s="1">
        <v>2</v>
      </c>
      <c r="B171" s="1">
        <v>169</v>
      </c>
      <c r="D171" s="27" t="s">
        <v>181</v>
      </c>
      <c r="E171" s="18">
        <v>10000</v>
      </c>
    </row>
    <row r="172" spans="1:5" x14ac:dyDescent="0.25">
      <c r="A172" s="1">
        <v>2</v>
      </c>
      <c r="B172" s="1">
        <v>170</v>
      </c>
      <c r="D172" s="27" t="s">
        <v>182</v>
      </c>
      <c r="E172" s="18">
        <v>40000</v>
      </c>
    </row>
    <row r="173" spans="1:5" x14ac:dyDescent="0.25">
      <c r="A173" s="1">
        <v>2</v>
      </c>
      <c r="B173" s="1">
        <v>171</v>
      </c>
      <c r="D173" s="27" t="s">
        <v>183</v>
      </c>
      <c r="E173" s="18">
        <v>10000</v>
      </c>
    </row>
    <row r="174" spans="1:5" x14ac:dyDescent="0.25">
      <c r="A174" s="1">
        <v>2</v>
      </c>
      <c r="B174" s="1">
        <v>173</v>
      </c>
      <c r="D174" s="27" t="s">
        <v>184</v>
      </c>
      <c r="E174" s="18">
        <v>250000</v>
      </c>
    </row>
    <row r="175" spans="1:5" x14ac:dyDescent="0.25">
      <c r="A175" s="1">
        <v>2</v>
      </c>
      <c r="B175" s="1">
        <v>176</v>
      </c>
      <c r="D175" s="27" t="s">
        <v>185</v>
      </c>
      <c r="E175" s="18">
        <v>12000</v>
      </c>
    </row>
    <row r="176" spans="1:5" x14ac:dyDescent="0.25">
      <c r="D176" s="45" t="s">
        <v>134</v>
      </c>
      <c r="E176" s="22">
        <f>SUM(E125:E175)</f>
        <v>681527</v>
      </c>
    </row>
    <row r="177" spans="4:6" x14ac:dyDescent="0.25">
      <c r="D177" s="46" t="s">
        <v>186</v>
      </c>
      <c r="E177" s="44">
        <f>SUM(E122+E176)</f>
        <v>3131617</v>
      </c>
    </row>
    <row r="180" spans="4:6" x14ac:dyDescent="0.25">
      <c r="D180" s="27" t="s">
        <v>94</v>
      </c>
      <c r="E180" s="18">
        <f>SUM(E181:E187)</f>
        <v>139469</v>
      </c>
    </row>
    <row r="181" spans="4:6" x14ac:dyDescent="0.25">
      <c r="D181" s="38" t="s">
        <v>95</v>
      </c>
      <c r="E181" s="47">
        <v>34500</v>
      </c>
    </row>
    <row r="182" spans="4:6" x14ac:dyDescent="0.25">
      <c r="D182" s="38" t="s">
        <v>96</v>
      </c>
      <c r="E182" s="47">
        <v>34500</v>
      </c>
    </row>
    <row r="183" spans="4:6" x14ac:dyDescent="0.25">
      <c r="D183" s="31" t="s">
        <v>97</v>
      </c>
      <c r="E183" s="18">
        <v>30000</v>
      </c>
      <c r="F183" s="1">
        <v>30000</v>
      </c>
    </row>
    <row r="184" spans="4:6" x14ac:dyDescent="0.25">
      <c r="D184" s="31" t="s">
        <v>100</v>
      </c>
      <c r="E184" s="18">
        <v>20000</v>
      </c>
      <c r="F184" s="1">
        <v>17000</v>
      </c>
    </row>
    <row r="185" spans="4:6" x14ac:dyDescent="0.25">
      <c r="D185" s="29" t="s">
        <v>98</v>
      </c>
      <c r="E185" s="18">
        <v>10000</v>
      </c>
      <c r="F185" s="1">
        <v>10000</v>
      </c>
    </row>
    <row r="186" spans="4:6" x14ac:dyDescent="0.25">
      <c r="D186" s="31" t="s">
        <v>99</v>
      </c>
      <c r="E186" s="18">
        <v>3000</v>
      </c>
      <c r="F186" s="1">
        <v>3000</v>
      </c>
    </row>
    <row r="187" spans="4:6" x14ac:dyDescent="0.25">
      <c r="D187" s="38" t="s">
        <v>101</v>
      </c>
      <c r="E187" s="18">
        <v>7469</v>
      </c>
    </row>
  </sheetData>
  <mergeCells count="2">
    <mergeCell ref="D2:E2"/>
    <mergeCell ref="D5:D6"/>
  </mergeCells>
  <printOptions horizontalCentered="1"/>
  <pageMargins left="0.17" right="0.19685039370078741" top="0.6" bottom="0.53" header="0.33" footer="0.39"/>
  <pageSetup paperSize="9" scale="90" firstPageNumber="115" orientation="portrait" useFirstPageNumber="1" r:id="rId1"/>
  <headerFooter alignWithMargins="0">
    <oddHeader>&amp;C&amp;P</oddHeader>
  </headerFooter>
  <rowBreaks count="1" manualBreakCount="1">
    <brk id="49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4.mell.</vt:lpstr>
      <vt:lpstr>'4.mell.'!Nyomtatási_cím</vt:lpstr>
      <vt:lpstr>'4.mell.'!Nyomtatási_terület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 Ádám</dc:creator>
  <cp:lastModifiedBy>Farkas Ádám</cp:lastModifiedBy>
  <dcterms:created xsi:type="dcterms:W3CDTF">2020-10-12T12:03:46Z</dcterms:created>
  <dcterms:modified xsi:type="dcterms:W3CDTF">2020-10-12T12:03:53Z</dcterms:modified>
</cp:coreProperties>
</file>