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_cs\RENDELETEK\5-2019.(V.29.)_2018. évi zárszámadásról\"/>
    </mc:Choice>
  </mc:AlternateContent>
  <xr:revisionPtr revIDLastSave="0" documentId="8_{496A3FD6-57C0-4CE2-B823-DA6A418B899F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3.mell.Kiadás " sheetId="10" r:id="rId1"/>
  </sheets>
  <externalReferences>
    <externalReference r:id="rId2"/>
    <externalReference r:id="rId3"/>
  </externalReferences>
  <definedNames>
    <definedName name="_4._sz._sor_részletezése">#REF!</definedName>
    <definedName name="beruh">'[1]4.1. táj.'!#REF!</definedName>
    <definedName name="intézmények">'[2]4.1. táj.'!#REF!</definedName>
    <definedName name="_xlnm.Print_Area" localSheetId="0">'3.mell.Kiadás '!$A$1:$L$50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0" l="1"/>
  <c r="E15" i="10"/>
  <c r="G28" i="10" l="1"/>
  <c r="H28" i="10"/>
  <c r="I28" i="10"/>
  <c r="J28" i="10"/>
  <c r="K28" i="10"/>
  <c r="L28" i="10"/>
  <c r="G36" i="10"/>
  <c r="H36" i="10"/>
  <c r="I36" i="10"/>
  <c r="J36" i="10"/>
  <c r="K36" i="10"/>
  <c r="L36" i="10"/>
  <c r="L50" i="10" s="1"/>
  <c r="G41" i="10"/>
  <c r="H41" i="10"/>
  <c r="I41" i="10"/>
  <c r="J41" i="10"/>
  <c r="K41" i="10"/>
  <c r="L41" i="10"/>
  <c r="G49" i="10"/>
  <c r="H49" i="10"/>
  <c r="I49" i="10"/>
  <c r="H50" i="10" l="1"/>
  <c r="K50" i="10"/>
  <c r="G50" i="10"/>
  <c r="J50" i="10"/>
  <c r="I50" i="10"/>
  <c r="F40" i="10" l="1"/>
  <c r="E40" i="10"/>
  <c r="E41" i="10" l="1"/>
  <c r="F41" i="10" l="1"/>
  <c r="D31" i="10" l="1"/>
  <c r="E20" i="10"/>
  <c r="D20" i="10"/>
  <c r="F49" i="10"/>
  <c r="O50" i="10"/>
  <c r="F28" i="10"/>
  <c r="F36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9" i="10"/>
  <c r="F30" i="10"/>
  <c r="F31" i="10"/>
  <c r="F32" i="10"/>
  <c r="F33" i="10"/>
  <c r="F34" i="10"/>
  <c r="F35" i="10"/>
  <c r="F37" i="10"/>
  <c r="F38" i="10"/>
  <c r="F39" i="10"/>
  <c r="F42" i="10"/>
  <c r="F43" i="10"/>
  <c r="F44" i="10"/>
  <c r="F45" i="10"/>
  <c r="F46" i="10"/>
  <c r="F47" i="10"/>
  <c r="F48" i="10"/>
  <c r="F10" i="10"/>
  <c r="U50" i="10" l="1"/>
  <c r="R50" i="10"/>
  <c r="F50" i="10" l="1"/>
  <c r="D35" i="10" l="1"/>
  <c r="D19" i="10" l="1"/>
  <c r="E19" i="10"/>
  <c r="E49" i="10" l="1"/>
  <c r="E11" i="10"/>
  <c r="E12" i="10"/>
  <c r="E13" i="10"/>
  <c r="E14" i="10"/>
  <c r="E17" i="10"/>
  <c r="E18" i="10"/>
  <c r="E21" i="10"/>
  <c r="E22" i="10"/>
  <c r="E23" i="10"/>
  <c r="E24" i="10"/>
  <c r="E25" i="10"/>
  <c r="E26" i="10"/>
  <c r="E27" i="10"/>
  <c r="E29" i="10"/>
  <c r="E30" i="10"/>
  <c r="E31" i="10"/>
  <c r="E32" i="10"/>
  <c r="E33" i="10"/>
  <c r="E34" i="10"/>
  <c r="E35" i="10"/>
  <c r="E37" i="10"/>
  <c r="E38" i="10"/>
  <c r="E39" i="10"/>
  <c r="E42" i="10"/>
  <c r="E43" i="10"/>
  <c r="E44" i="10"/>
  <c r="E45" i="10"/>
  <c r="E46" i="10"/>
  <c r="E47" i="10"/>
  <c r="E48" i="10"/>
  <c r="D12" i="10"/>
  <c r="D14" i="10"/>
  <c r="D17" i="10"/>
  <c r="D18" i="10"/>
  <c r="D21" i="10"/>
  <c r="D22" i="10"/>
  <c r="D23" i="10"/>
  <c r="D24" i="10"/>
  <c r="D26" i="10"/>
  <c r="D27" i="10"/>
  <c r="D29" i="10"/>
  <c r="D33" i="10"/>
  <c r="D34" i="10"/>
  <c r="D37" i="10"/>
  <c r="D38" i="10"/>
  <c r="D39" i="10"/>
  <c r="D40" i="10"/>
  <c r="D42" i="10"/>
  <c r="D43" i="10"/>
  <c r="D44" i="10"/>
  <c r="D45" i="10"/>
  <c r="D46" i="10"/>
  <c r="D47" i="10"/>
  <c r="D48" i="10"/>
  <c r="E10" i="10"/>
  <c r="D10" i="10"/>
  <c r="N50" i="10" l="1"/>
  <c r="T50" i="10"/>
  <c r="E28" i="10"/>
  <c r="Q50" i="10"/>
  <c r="E36" i="10"/>
  <c r="D30" i="10"/>
  <c r="D11" i="10"/>
  <c r="D32" i="10"/>
  <c r="E50" i="10" l="1"/>
  <c r="D13" i="10" l="1"/>
  <c r="D36" i="10" l="1"/>
  <c r="D41" i="10"/>
  <c r="D28" i="10"/>
  <c r="D49" i="10"/>
  <c r="S50" i="10"/>
  <c r="P50" i="10"/>
  <c r="M50" i="10"/>
  <c r="D5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Börcs-Bajnok Csilla</author>
  </authors>
  <commentList>
    <comment ref="H10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október: 500 eFt szociális juttatások
</t>
        </r>
      </text>
    </comment>
    <comment ref="H12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áprilisban: sportcsarnok tervezése 31.750 eFt
tervezések, műszaki ellenőrzések 35.000 eFt
október: olaf bírság 14.111 eft
fordított áfa 62.571
</t>
        </r>
      </text>
    </comment>
    <comment ref="H27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október: olaf bírság 14.111 eFt, óvoda függöny 2.500
</t>
        </r>
      </text>
    </comment>
    <comment ref="H30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április: fürdő tervek miatt -50.394 eFt
körtés u 37.000
petőfi u. 30.000
terület vás. 8.000
skate pálya 15.000
312/1 ingatlan 7.200
október: sportcsarnok miatt 140000
</t>
        </r>
      </text>
    </comment>
    <comment ref="H33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április:törzstőke emelés 64000+76000
október: sportcsarnok miatt átcsoport.140.000
</t>
        </r>
      </text>
    </comment>
    <comment ref="H35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fürdő tervek miatt:
-13.606 eFt
október: 62571 fordítot áfa miatt
</t>
        </r>
      </text>
    </comment>
  </commentList>
</comments>
</file>

<file path=xl/sharedStrings.xml><?xml version="1.0" encoding="utf-8"?>
<sst xmlns="http://schemas.openxmlformats.org/spreadsheetml/2006/main" count="118" uniqueCount="103">
  <si>
    <t>VII.</t>
  </si>
  <si>
    <t>VI.</t>
  </si>
  <si>
    <t>V.</t>
  </si>
  <si>
    <t>IV.</t>
  </si>
  <si>
    <t>III.</t>
  </si>
  <si>
    <t>II.</t>
  </si>
  <si>
    <t>I.</t>
  </si>
  <si>
    <t>K2</t>
  </si>
  <si>
    <t>K1</t>
  </si>
  <si>
    <t>K3</t>
  </si>
  <si>
    <t>K4</t>
  </si>
  <si>
    <t>K5</t>
  </si>
  <si>
    <t>K6</t>
  </si>
  <si>
    <t>K7</t>
  </si>
  <si>
    <t>Egyéb felhalmozási célú kiadások</t>
  </si>
  <si>
    <t>K8</t>
  </si>
  <si>
    <t>Ssz</t>
  </si>
  <si>
    <t>Rovat szám</t>
  </si>
  <si>
    <t>Eredeti előirányzat</t>
  </si>
  <si>
    <t>Kiadásnem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</si>
  <si>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</si>
  <si>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</si>
  <si>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 xml:space="preserve">Dologi kiadások </t>
  </si>
  <si>
    <t xml:space="preserve">Ellátottak pénzbeli juttatásai </t>
  </si>
  <si>
    <t>Nemzetközi kötelezettségek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</si>
  <si>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</si>
  <si>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</si>
  <si>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garancia- és kezességvállalásból származó kifizetés államháztartáson kívülre</t>
  </si>
  <si>
    <t>Működési célú visszatérítendő támogatások, kölcsönök nyújtása államházt.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</si>
  <si>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</si>
  <si>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</si>
  <si>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</si>
  <si>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</si>
  <si>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Egyéb működési célú kiadások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</si>
  <si>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</si>
  <si>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</si>
  <si>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</si>
  <si>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</si>
  <si>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</si>
  <si>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</si>
  <si>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</si>
  <si>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</si>
  <si>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</si>
  <si>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</si>
  <si>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</si>
  <si>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</si>
  <si>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 xml:space="preserve">Felújítások 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</si>
  <si>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</si>
  <si>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</si>
  <si>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</si>
  <si>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</si>
  <si>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</si>
  <si>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</si>
  <si>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</si>
  <si>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VIII.</t>
  </si>
  <si>
    <t xml:space="preserve">Költségvetési kiadások </t>
  </si>
  <si>
    <t>K1-K8</t>
  </si>
  <si>
    <t>Egyéb működési célú támogatások államháztartáson belülre</t>
  </si>
  <si>
    <t>K506</t>
  </si>
  <si>
    <t>Módosított előirányzat</t>
  </si>
  <si>
    <t>Kiadás</t>
  </si>
  <si>
    <t>K501</t>
  </si>
  <si>
    <t>Egyéb elvonások és befizetések</t>
  </si>
  <si>
    <t>K5023</t>
  </si>
  <si>
    <t>A helyi önkormányzatok előző évi elszámolásából származó kiadások</t>
  </si>
  <si>
    <t>K5021</t>
  </si>
  <si>
    <t>A helyi önkormányzatok törvényi előíráson alapuló befitései</t>
  </si>
  <si>
    <t>K5022</t>
  </si>
  <si>
    <t>K503</t>
  </si>
  <si>
    <t>K504</t>
  </si>
  <si>
    <t>K508</t>
  </si>
  <si>
    <t>K507</t>
  </si>
  <si>
    <t>K509</t>
  </si>
  <si>
    <t>K510</t>
  </si>
  <si>
    <t>K512</t>
  </si>
  <si>
    <t>K513</t>
  </si>
  <si>
    <t>K61</t>
  </si>
  <si>
    <t>K62</t>
  </si>
  <si>
    <t>K63</t>
  </si>
  <si>
    <t>K64</t>
  </si>
  <si>
    <t>K65</t>
  </si>
  <si>
    <t>K66</t>
  </si>
  <si>
    <t>K67</t>
  </si>
  <si>
    <t>K72</t>
  </si>
  <si>
    <t>K71</t>
  </si>
  <si>
    <t>K73</t>
  </si>
  <si>
    <t>K74</t>
  </si>
  <si>
    <t>K81</t>
  </si>
  <si>
    <t>K83</t>
  </si>
  <si>
    <t>K84</t>
  </si>
  <si>
    <t>K85</t>
  </si>
  <si>
    <t>K86</t>
  </si>
  <si>
    <t>K87</t>
  </si>
  <si>
    <t>K89</t>
  </si>
  <si>
    <t>Működési célú támogatás nyújtása államháztartáson belülre</t>
  </si>
  <si>
    <t>Teljesített előirányzat</t>
  </si>
  <si>
    <t>adatok  forintban</t>
  </si>
  <si>
    <t>Csávoly Községi Önkormányzat</t>
  </si>
  <si>
    <t>Csávolyi Napközi Otthonos Óvoda</t>
  </si>
  <si>
    <t>K511</t>
  </si>
  <si>
    <t>2018. évi előirányzat</t>
  </si>
  <si>
    <t>Csávoly Községi Önkormányzat  2018. évi beszámoló</t>
  </si>
  <si>
    <t xml:space="preserve"> 3. melléklet az 5/2019. (V.29.) önkormányzati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</si>
</sst>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6" formatCode="00"/>
    <numFmt numFmtId="167" formatCode="0__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6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imes New Roman"/>
      <family val="1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2" fillId="3" borderId="0" applyNumberFormat="0" applyBorder="0" applyProtection="0">
      <alignment horizontal="center" vertical="center" wrapText="1"/>
    </xf>
    <xf numFmtId="0" fontId="3" fillId="3" borderId="0" applyNumberFormat="0" applyAlignment="0" applyProtection="0"/>
    <xf numFmtId="0" fontId="4" fillId="0" borderId="3" applyNumberFormat="0" applyFill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1" fillId="0" borderId="0"/>
    <xf numFmtId="0" fontId="5" fillId="0" borderId="0"/>
    <xf numFmtId="0" fontId="8" fillId="0" borderId="0"/>
    <xf numFmtId="0" fontId="6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5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8" fillId="5" borderId="0" applyNumberFormat="0" applyBorder="0" applyAlignment="0" applyProtection="0"/>
    <xf numFmtId="0" fontId="19" fillId="22" borderId="7" applyNumberFormat="0" applyAlignment="0" applyProtection="0"/>
    <xf numFmtId="0" fontId="20" fillId="23" borderId="8" applyNumberFormat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0" borderId="6" applyNumberFormat="0" applyFill="0" applyAlignment="0" applyProtection="0"/>
    <xf numFmtId="0" fontId="24" fillId="0" borderId="3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7" applyNumberFormat="0" applyAlignment="0" applyProtection="0"/>
    <xf numFmtId="0" fontId="27" fillId="0" borderId="10" applyNumberFormat="0" applyFill="0" applyAlignment="0" applyProtection="0"/>
    <xf numFmtId="0" fontId="28" fillId="24" borderId="0" applyNumberFormat="0" applyBorder="0" applyAlignment="0" applyProtection="0"/>
    <xf numFmtId="0" fontId="5" fillId="0" borderId="0"/>
    <xf numFmtId="0" fontId="29" fillId="0" borderId="0"/>
    <xf numFmtId="0" fontId="5" fillId="0" borderId="0"/>
    <xf numFmtId="0" fontId="16" fillId="25" borderId="11" applyNumberFormat="0" applyFont="0" applyAlignment="0" applyProtection="0"/>
    <xf numFmtId="0" fontId="30" fillId="22" borderId="12" applyNumberFormat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0" borderId="0" applyNumberFormat="0" applyFill="0" applyBorder="0" applyAlignment="0" applyProtection="0"/>
    <xf numFmtId="0" fontId="5" fillId="0" borderId="0"/>
    <xf numFmtId="0" fontId="34" fillId="0" borderId="0"/>
  </cellStyleXfs>
  <cellXfs count="55">
    <xf numFmtId="0" fontId="0" fillId="0" borderId="0" xfId="0"/>
    <xf numFmtId="3" fontId="8" fillId="0" borderId="0" xfId="11" applyNumberFormat="1"/>
    <xf numFmtId="0" fontId="5" fillId="0" borderId="0" xfId="11" applyFont="1"/>
    <xf numFmtId="0" fontId="8" fillId="0" borderId="0" xfId="11"/>
    <xf numFmtId="0" fontId="11" fillId="0" borderId="1" xfId="11" applyFont="1" applyBorder="1" applyAlignment="1">
      <alignment horizontal="center" vertical="center" wrapText="1"/>
    </xf>
    <xf numFmtId="0" fontId="8" fillId="0" borderId="1" xfId="11" applyBorder="1"/>
    <xf numFmtId="0" fontId="13" fillId="0" borderId="4" xfId="11" applyFont="1" applyFill="1" applyBorder="1" applyAlignment="1">
      <alignment vertical="center" wrapText="1"/>
    </xf>
    <xf numFmtId="0" fontId="5" fillId="0" borderId="4" xfId="11" applyFont="1" applyFill="1" applyBorder="1" applyAlignment="1">
      <alignment vertical="center" wrapText="1"/>
    </xf>
    <xf numFmtId="0" fontId="11" fillId="0" borderId="4" xfId="11" applyFont="1" applyFill="1" applyBorder="1" applyAlignment="1">
      <alignment vertical="center" wrapText="1"/>
    </xf>
    <xf numFmtId="0" fontId="13" fillId="0" borderId="0" xfId="11" applyFont="1" applyAlignment="1">
      <alignment horizontal="center" vertical="center"/>
    </xf>
    <xf numFmtId="0" fontId="5" fillId="0" borderId="0" xfId="11" applyFont="1" applyBorder="1"/>
    <xf numFmtId="0" fontId="5" fillId="0" borderId="0" xfId="11" applyFont="1" applyAlignment="1">
      <alignment horizontal="center"/>
    </xf>
    <xf numFmtId="0" fontId="5" fillId="0" borderId="0" xfId="11" applyFont="1" applyBorder="1" applyAlignment="1">
      <alignment horizontal="right"/>
    </xf>
    <xf numFmtId="0" fontId="11" fillId="0" borderId="0" xfId="11" applyFont="1" applyAlignment="1">
      <alignment wrapText="1"/>
    </xf>
    <xf numFmtId="0" fontId="5" fillId="0" borderId="1" xfId="11" applyFont="1" applyBorder="1"/>
    <xf numFmtId="166" fontId="13" fillId="0" borderId="4" xfId="11" applyNumberFormat="1" applyFont="1" applyFill="1" applyBorder="1" applyAlignment="1">
      <alignment vertical="center"/>
    </xf>
    <xf numFmtId="0" fontId="13" fillId="0" borderId="4" xfId="11" applyNumberFormat="1" applyFont="1" applyFill="1" applyBorder="1" applyAlignment="1">
      <alignment vertical="center"/>
    </xf>
    <xf numFmtId="3" fontId="13" fillId="2" borderId="1" xfId="11" applyNumberFormat="1" applyFont="1" applyFill="1" applyBorder="1" applyAlignment="1">
      <alignment vertical="center"/>
    </xf>
    <xf numFmtId="3" fontId="11" fillId="0" borderId="1" xfId="11" applyNumberFormat="1" applyFont="1" applyBorder="1"/>
    <xf numFmtId="3" fontId="8" fillId="0" borderId="1" xfId="11" applyNumberFormat="1" applyBorder="1"/>
    <xf numFmtId="166" fontId="12" fillId="0" borderId="4" xfId="11" quotePrefix="1" applyNumberFormat="1" applyFont="1" applyFill="1" applyBorder="1" applyAlignment="1">
      <alignment vertical="center"/>
    </xf>
    <xf numFmtId="0" fontId="12" fillId="0" borderId="4" xfId="11" applyNumberFormat="1" applyFont="1" applyFill="1" applyBorder="1" applyAlignment="1">
      <alignment vertical="center"/>
    </xf>
    <xf numFmtId="0" fontId="5" fillId="0" borderId="4" xfId="11" applyFont="1" applyFill="1" applyBorder="1" applyAlignment="1">
      <alignment vertical="center"/>
    </xf>
    <xf numFmtId="167" fontId="12" fillId="0" borderId="4" xfId="11" applyNumberFormat="1" applyFont="1" applyFill="1" applyBorder="1" applyAlignment="1">
      <alignment vertical="center"/>
    </xf>
    <xf numFmtId="0" fontId="12" fillId="0" borderId="4" xfId="11" applyFont="1" applyFill="1" applyBorder="1" applyAlignment="1">
      <alignment vertical="center"/>
    </xf>
    <xf numFmtId="0" fontId="13" fillId="0" borderId="4" xfId="11" applyFont="1" applyFill="1" applyBorder="1" applyAlignment="1">
      <alignment vertical="center"/>
    </xf>
    <xf numFmtId="166" fontId="13" fillId="0" borderId="4" xfId="11" quotePrefix="1" applyNumberFormat="1" applyFont="1" applyFill="1" applyBorder="1" applyAlignment="1">
      <alignment vertical="center"/>
    </xf>
    <xf numFmtId="0" fontId="8" fillId="0" borderId="0" xfId="11" applyAlignment="1">
      <alignment horizontal="left"/>
    </xf>
    <xf numFmtId="0" fontId="8" fillId="0" borderId="0" xfId="11"/>
    <xf numFmtId="0" fontId="5" fillId="0" borderId="0" xfId="11" applyFont="1"/>
    <xf numFmtId="0" fontId="8" fillId="0" borderId="0" xfId="11"/>
    <xf numFmtId="0" fontId="5" fillId="0" borderId="0" xfId="11" applyFont="1" applyBorder="1" applyAlignment="1">
      <alignment horizontal="right"/>
    </xf>
    <xf numFmtId="0" fontId="14" fillId="0" borderId="1" xfId="11" applyFont="1" applyBorder="1" applyAlignment="1">
      <alignment horizontal="center" vertical="center" wrapText="1"/>
    </xf>
    <xf numFmtId="0" fontId="14" fillId="0" borderId="4" xfId="11" applyFont="1" applyBorder="1" applyAlignment="1">
      <alignment horizontal="center" vertical="center" wrapText="1"/>
    </xf>
    <xf numFmtId="0" fontId="8" fillId="0" borderId="0" xfId="11"/>
    <xf numFmtId="0" fontId="8" fillId="0" borderId="0" xfId="11"/>
    <xf numFmtId="0" fontId="5" fillId="0" borderId="0" xfId="11" applyFont="1"/>
    <xf numFmtId="0" fontId="8" fillId="0" borderId="0" xfId="11"/>
    <xf numFmtId="0" fontId="5" fillId="0" borderId="0" xfId="11" applyFont="1" applyBorder="1" applyAlignment="1">
      <alignment horizontal="right"/>
    </xf>
    <xf numFmtId="3" fontId="8" fillId="0" borderId="1" xfId="11" applyNumberFormat="1" applyBorder="1" applyAlignment="1">
      <alignment vertical="center"/>
    </xf>
    <xf numFmtId="0" fontId="5" fillId="0" borderId="0" xfId="11" applyFont="1"/>
    <xf numFmtId="0" fontId="8" fillId="0" borderId="0" xfId="11"/>
    <xf numFmtId="0" fontId="11" fillId="0" borderId="4" xfId="11" applyFont="1" applyBorder="1" applyAlignment="1">
      <alignment horizontal="center" vertical="center" wrapText="1"/>
    </xf>
    <xf numFmtId="0" fontId="11" fillId="0" borderId="5" xfId="11" applyFont="1" applyBorder="1" applyAlignment="1">
      <alignment horizontal="center" vertical="center" wrapText="1"/>
    </xf>
    <xf numFmtId="0" fontId="11" fillId="0" borderId="2" xfId="11" applyFont="1" applyBorder="1" applyAlignment="1">
      <alignment horizontal="center" vertical="center" wrapText="1"/>
    </xf>
    <xf numFmtId="0" fontId="13" fillId="0" borderId="4" xfId="11" applyFont="1" applyBorder="1" applyAlignment="1">
      <alignment horizontal="center" vertical="center"/>
    </xf>
    <xf numFmtId="0" fontId="13" fillId="0" borderId="5" xfId="11" applyFont="1" applyBorder="1" applyAlignment="1">
      <alignment horizontal="center" vertical="center"/>
    </xf>
    <xf numFmtId="0" fontId="13" fillId="0" borderId="2" xfId="11" applyFont="1" applyBorder="1" applyAlignment="1">
      <alignment horizontal="center" vertical="center"/>
    </xf>
    <xf numFmtId="0" fontId="5" fillId="0" borderId="0" xfId="11" applyFont="1" applyAlignment="1">
      <alignment horizontal="right"/>
    </xf>
    <xf numFmtId="0" fontId="13" fillId="0" borderId="0" xfId="11" applyFont="1" applyAlignment="1">
      <alignment horizontal="center" vertical="center"/>
    </xf>
    <xf numFmtId="0" fontId="5" fillId="0" borderId="0" xfId="11" applyFont="1" applyBorder="1" applyAlignment="1">
      <alignment horizontal="right"/>
    </xf>
    <xf numFmtId="0" fontId="13" fillId="0" borderId="4" xfId="11" applyFont="1" applyBorder="1" applyAlignment="1">
      <alignment horizontal="center" vertical="center" wrapText="1"/>
    </xf>
    <xf numFmtId="0" fontId="13" fillId="0" borderId="5" xfId="11" applyFont="1" applyBorder="1" applyAlignment="1">
      <alignment horizontal="center" vertical="center" wrapText="1"/>
    </xf>
    <xf numFmtId="0" fontId="13" fillId="0" borderId="2" xfId="11" applyFont="1" applyBorder="1" applyAlignment="1">
      <alignment horizontal="center" vertical="center" wrapText="1"/>
    </xf>
    <xf numFmtId="0" fontId="11" fillId="0" borderId="1" xfId="11" applyFont="1" applyBorder="1" applyAlignment="1">
      <alignment horizontal="center" vertical="center" wrapText="1"/>
    </xf>
  </cellXfs>
  <cellStyles count="62">
    <cellStyle name="20% - Accent1" xfId="16" xr:uid="{00000000-0005-0000-0000-000000000000}"/>
    <cellStyle name="20% - Accent2" xfId="17" xr:uid="{00000000-0005-0000-0000-000001000000}"/>
    <cellStyle name="20% - Accent3" xfId="18" xr:uid="{00000000-0005-0000-0000-000002000000}"/>
    <cellStyle name="20% - Accent4" xfId="19" xr:uid="{00000000-0005-0000-0000-000003000000}"/>
    <cellStyle name="20% - Accent5" xfId="20" xr:uid="{00000000-0005-0000-0000-000004000000}"/>
    <cellStyle name="20% - Accent6" xfId="21" xr:uid="{00000000-0005-0000-0000-000005000000}"/>
    <cellStyle name="40% - Accent1" xfId="22" xr:uid="{00000000-0005-0000-0000-000006000000}"/>
    <cellStyle name="40% - Accent2" xfId="23" xr:uid="{00000000-0005-0000-0000-000007000000}"/>
    <cellStyle name="40% - Accent3" xfId="24" xr:uid="{00000000-0005-0000-0000-000008000000}"/>
    <cellStyle name="40% - Accent4" xfId="25" xr:uid="{00000000-0005-0000-0000-000009000000}"/>
    <cellStyle name="40% - Accent5" xfId="26" xr:uid="{00000000-0005-0000-0000-00000A000000}"/>
    <cellStyle name="40% - Accent6" xfId="27" xr:uid="{00000000-0005-0000-0000-00000B000000}"/>
    <cellStyle name="60% - Accent1" xfId="28" xr:uid="{00000000-0005-0000-0000-00000C000000}"/>
    <cellStyle name="60% - Accent2" xfId="29" xr:uid="{00000000-0005-0000-0000-00000D000000}"/>
    <cellStyle name="60% - Accent3" xfId="30" xr:uid="{00000000-0005-0000-0000-00000E000000}"/>
    <cellStyle name="60% - Accent4" xfId="31" xr:uid="{00000000-0005-0000-0000-00000F000000}"/>
    <cellStyle name="60% - Accent5" xfId="32" xr:uid="{00000000-0005-0000-0000-000010000000}"/>
    <cellStyle name="60% - Accent6" xfId="33" xr:uid="{00000000-0005-0000-0000-000011000000}"/>
    <cellStyle name="Accent1" xfId="34" xr:uid="{00000000-0005-0000-0000-000012000000}"/>
    <cellStyle name="Accent2" xfId="35" xr:uid="{00000000-0005-0000-0000-000013000000}"/>
    <cellStyle name="Accent3" xfId="36" xr:uid="{00000000-0005-0000-0000-000014000000}"/>
    <cellStyle name="Accent4" xfId="37" xr:uid="{00000000-0005-0000-0000-000015000000}"/>
    <cellStyle name="Accent5" xfId="38" xr:uid="{00000000-0005-0000-0000-000016000000}"/>
    <cellStyle name="Accent6" xfId="39" xr:uid="{00000000-0005-0000-0000-000017000000}"/>
    <cellStyle name="Bad" xfId="40" xr:uid="{00000000-0005-0000-0000-000018000000}"/>
    <cellStyle name="Calculation" xfId="41" xr:uid="{00000000-0005-0000-0000-000019000000}"/>
    <cellStyle name="Check Cell" xfId="42" xr:uid="{00000000-0005-0000-0000-00001A000000}"/>
    <cellStyle name="Cím 2" xfId="1" xr:uid="{00000000-0005-0000-0000-00001B000000}"/>
    <cellStyle name="Címsor 1 2" xfId="2" xr:uid="{00000000-0005-0000-0000-00001C000000}"/>
    <cellStyle name="Címsor 2 2" xfId="3" xr:uid="{00000000-0005-0000-0000-00001D000000}"/>
    <cellStyle name="Explanatory Text" xfId="43" xr:uid="{00000000-0005-0000-0000-00001E000000}"/>
    <cellStyle name="Ezres 2" xfId="4" xr:uid="{00000000-0005-0000-0000-000020000000}"/>
    <cellStyle name="Ezres 3" xfId="5" xr:uid="{00000000-0005-0000-0000-000021000000}"/>
    <cellStyle name="Good" xfId="44" xr:uid="{00000000-0005-0000-0000-000022000000}"/>
    <cellStyle name="Heading 1" xfId="45" xr:uid="{00000000-0005-0000-0000-000023000000}"/>
    <cellStyle name="Heading 2" xfId="46" xr:uid="{00000000-0005-0000-0000-000024000000}"/>
    <cellStyle name="Heading 3" xfId="47" xr:uid="{00000000-0005-0000-0000-000025000000}"/>
    <cellStyle name="Heading 4" xfId="48" xr:uid="{00000000-0005-0000-0000-000026000000}"/>
    <cellStyle name="Input" xfId="49" xr:uid="{00000000-0005-0000-0000-000027000000}"/>
    <cellStyle name="Linked Cell" xfId="50" xr:uid="{00000000-0005-0000-0000-000028000000}"/>
    <cellStyle name="Neutral" xfId="51" xr:uid="{00000000-0005-0000-0000-000029000000}"/>
    <cellStyle name="Normál" xfId="0" builtinId="0"/>
    <cellStyle name="Normál 2" xfId="6" xr:uid="{00000000-0005-0000-0000-00002B000000}"/>
    <cellStyle name="Normál 3" xfId="7" xr:uid="{00000000-0005-0000-0000-00002C000000}"/>
    <cellStyle name="Normál 3 2" xfId="52" xr:uid="{00000000-0005-0000-0000-00002D000000}"/>
    <cellStyle name="Normál 3 2 2" xfId="53" xr:uid="{00000000-0005-0000-0000-00002E000000}"/>
    <cellStyle name="Normál 4" xfId="8" xr:uid="{00000000-0005-0000-0000-00002F000000}"/>
    <cellStyle name="Normál 5" xfId="9" xr:uid="{00000000-0005-0000-0000-000030000000}"/>
    <cellStyle name="Normál 6" xfId="10" xr:uid="{00000000-0005-0000-0000-000031000000}"/>
    <cellStyle name="Normál 6 2" xfId="54" xr:uid="{00000000-0005-0000-0000-000032000000}"/>
    <cellStyle name="Normál 7" xfId="11" xr:uid="{00000000-0005-0000-0000-000033000000}"/>
    <cellStyle name="Normál 7 2" xfId="60" xr:uid="{00000000-0005-0000-0000-000034000000}"/>
    <cellStyle name="Normál 7 3" xfId="61" xr:uid="{00000000-0005-0000-0000-000035000000}"/>
    <cellStyle name="Normál 8" xfId="15" xr:uid="{00000000-0005-0000-0000-000036000000}"/>
    <cellStyle name="Normal_KARSZJ3" xfId="12" xr:uid="{00000000-0005-0000-0000-000037000000}"/>
    <cellStyle name="Note" xfId="55" xr:uid="{00000000-0005-0000-0000-00003B000000}"/>
    <cellStyle name="Output" xfId="56" xr:uid="{00000000-0005-0000-0000-00003C000000}"/>
    <cellStyle name="Pénznem 2" xfId="13" xr:uid="{00000000-0005-0000-0000-00003D000000}"/>
    <cellStyle name="Százalék 2" xfId="14" xr:uid="{00000000-0005-0000-0000-00003E000000}"/>
    <cellStyle name="Title" xfId="57" xr:uid="{00000000-0005-0000-0000-00003F000000}"/>
    <cellStyle name="Total" xfId="58" xr:uid="{00000000-0005-0000-0000-000040000000}"/>
    <cellStyle name="Warning Text" xfId="59" xr:uid="{00000000-0005-0000-0000-000041000000}"/>
  </cellStyles>
  <dxfs count="0"/>
  <tableStyles count="0" defaultTableStyle="TableStyleMedium9" defaultPivotStyle="PivotStyleLight16"/>
  <colors>
    <mruColors>
      <color rgb="FFFFFFFF"/>
      <color rgb="FFCCFF99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Konyve12/Edina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U53"/>
  <sheetViews>
    <sheetView tabSelected="1" zoomScaleNormal="100" workbookViewId="0">
      <pane xSplit="3" ySplit="9" topLeftCell="D40" activePane="bottomRight" state="frozen"/>
      <selection activeCell="K7" sqref="K7"/>
      <selection pane="topRight" activeCell="K7" sqref="K7"/>
      <selection pane="bottomLeft" activeCell="K7" sqref="K7"/>
      <selection pane="bottomRight" activeCell="B1" sqref="B1:C1"/>
    </sheetView>
  </sheetViews>
  <sheetFormatPr defaultRowHeight="12.5"/>
  <cols>
    <col min="1" max="1" width="4.26953125" style="3" customWidth="1"/>
    <col min="2" max="2" width="73.81640625" style="3" customWidth="1"/>
    <col min="3" max="3" width="7" style="27" customWidth="1"/>
    <col min="4" max="4" width="10.81640625" style="3" customWidth="1"/>
    <col min="5" max="5" width="11.26953125" style="30" customWidth="1"/>
    <col min="6" max="6" width="11.453125" style="37" customWidth="1"/>
    <col min="7" max="7" width="11.81640625" style="3" customWidth="1"/>
    <col min="8" max="8" width="11.7265625" style="30" customWidth="1"/>
    <col min="9" max="9" width="11.26953125" style="37" customWidth="1"/>
    <col min="10" max="10" width="10.7265625" style="3" customWidth="1"/>
    <col min="11" max="11" width="10.7265625" style="30" customWidth="1"/>
    <col min="12" max="12" width="10.7265625" style="37" customWidth="1"/>
    <col min="13" max="13" width="10.7265625" style="3" customWidth="1"/>
    <col min="14" max="14" width="10.7265625" style="30" customWidth="1"/>
    <col min="15" max="15" width="10.7265625" style="37" customWidth="1"/>
    <col min="16" max="16" width="10.7265625" style="3" customWidth="1"/>
    <col min="17" max="17" width="10.7265625" style="30" customWidth="1"/>
    <col min="18" max="18" width="10.7265625" style="37" customWidth="1"/>
    <col min="19" max="21" width="10.7265625" style="3" customWidth="1"/>
    <col min="22" max="266" width="9.1796875" style="3"/>
    <col min="267" max="267" width="4.26953125" style="3" customWidth="1"/>
    <col min="268" max="268" width="73.81640625" style="3" customWidth="1"/>
    <col min="269" max="269" width="7" style="3" customWidth="1"/>
    <col min="270" max="270" width="12" style="3" customWidth="1"/>
    <col min="271" max="275" width="17.7265625" style="3" customWidth="1"/>
    <col min="276" max="522" width="9.1796875" style="3"/>
    <col min="523" max="523" width="4.26953125" style="3" customWidth="1"/>
    <col min="524" max="524" width="73.81640625" style="3" customWidth="1"/>
    <col min="525" max="525" width="7" style="3" customWidth="1"/>
    <col min="526" max="526" width="12" style="3" customWidth="1"/>
    <col min="527" max="531" width="17.7265625" style="3" customWidth="1"/>
    <col min="532" max="778" width="9.1796875" style="3"/>
    <col min="779" max="779" width="4.26953125" style="3" customWidth="1"/>
    <col min="780" max="780" width="73.81640625" style="3" customWidth="1"/>
    <col min="781" max="781" width="7" style="3" customWidth="1"/>
    <col min="782" max="782" width="12" style="3" customWidth="1"/>
    <col min="783" max="787" width="17.7265625" style="3" customWidth="1"/>
    <col min="788" max="1034" width="9.1796875" style="3"/>
    <col min="1035" max="1035" width="4.26953125" style="3" customWidth="1"/>
    <col min="1036" max="1036" width="73.81640625" style="3" customWidth="1"/>
    <col min="1037" max="1037" width="7" style="3" customWidth="1"/>
    <col min="1038" max="1038" width="12" style="3" customWidth="1"/>
    <col min="1039" max="1043" width="17.7265625" style="3" customWidth="1"/>
    <col min="1044" max="1290" width="9.1796875" style="3"/>
    <col min="1291" max="1291" width="4.26953125" style="3" customWidth="1"/>
    <col min="1292" max="1292" width="73.81640625" style="3" customWidth="1"/>
    <col min="1293" max="1293" width="7" style="3" customWidth="1"/>
    <col min="1294" max="1294" width="12" style="3" customWidth="1"/>
    <col min="1295" max="1299" width="17.7265625" style="3" customWidth="1"/>
    <col min="1300" max="1546" width="9.1796875" style="3"/>
    <col min="1547" max="1547" width="4.26953125" style="3" customWidth="1"/>
    <col min="1548" max="1548" width="73.81640625" style="3" customWidth="1"/>
    <col min="1549" max="1549" width="7" style="3" customWidth="1"/>
    <col min="1550" max="1550" width="12" style="3" customWidth="1"/>
    <col min="1551" max="1555" width="17.7265625" style="3" customWidth="1"/>
    <col min="1556" max="1802" width="9.1796875" style="3"/>
    <col min="1803" max="1803" width="4.26953125" style="3" customWidth="1"/>
    <col min="1804" max="1804" width="73.81640625" style="3" customWidth="1"/>
    <col min="1805" max="1805" width="7" style="3" customWidth="1"/>
    <col min="1806" max="1806" width="12" style="3" customWidth="1"/>
    <col min="1807" max="1811" width="17.7265625" style="3" customWidth="1"/>
    <col min="1812" max="2058" width="9.1796875" style="3"/>
    <col min="2059" max="2059" width="4.26953125" style="3" customWidth="1"/>
    <col min="2060" max="2060" width="73.81640625" style="3" customWidth="1"/>
    <col min="2061" max="2061" width="7" style="3" customWidth="1"/>
    <col min="2062" max="2062" width="12" style="3" customWidth="1"/>
    <col min="2063" max="2067" width="17.7265625" style="3" customWidth="1"/>
    <col min="2068" max="2314" width="9.1796875" style="3"/>
    <col min="2315" max="2315" width="4.26953125" style="3" customWidth="1"/>
    <col min="2316" max="2316" width="73.81640625" style="3" customWidth="1"/>
    <col min="2317" max="2317" width="7" style="3" customWidth="1"/>
    <col min="2318" max="2318" width="12" style="3" customWidth="1"/>
    <col min="2319" max="2323" width="17.7265625" style="3" customWidth="1"/>
    <col min="2324" max="2570" width="9.1796875" style="3"/>
    <col min="2571" max="2571" width="4.26953125" style="3" customWidth="1"/>
    <col min="2572" max="2572" width="73.81640625" style="3" customWidth="1"/>
    <col min="2573" max="2573" width="7" style="3" customWidth="1"/>
    <col min="2574" max="2574" width="12" style="3" customWidth="1"/>
    <col min="2575" max="2579" width="17.7265625" style="3" customWidth="1"/>
    <col min="2580" max="2826" width="9.1796875" style="3"/>
    <col min="2827" max="2827" width="4.26953125" style="3" customWidth="1"/>
    <col min="2828" max="2828" width="73.81640625" style="3" customWidth="1"/>
    <col min="2829" max="2829" width="7" style="3" customWidth="1"/>
    <col min="2830" max="2830" width="12" style="3" customWidth="1"/>
    <col min="2831" max="2835" width="17.7265625" style="3" customWidth="1"/>
    <col min="2836" max="3082" width="9.1796875" style="3"/>
    <col min="3083" max="3083" width="4.26953125" style="3" customWidth="1"/>
    <col min="3084" max="3084" width="73.81640625" style="3" customWidth="1"/>
    <col min="3085" max="3085" width="7" style="3" customWidth="1"/>
    <col min="3086" max="3086" width="12" style="3" customWidth="1"/>
    <col min="3087" max="3091" width="17.7265625" style="3" customWidth="1"/>
    <col min="3092" max="3338" width="9.1796875" style="3"/>
    <col min="3339" max="3339" width="4.26953125" style="3" customWidth="1"/>
    <col min="3340" max="3340" width="73.81640625" style="3" customWidth="1"/>
    <col min="3341" max="3341" width="7" style="3" customWidth="1"/>
    <col min="3342" max="3342" width="12" style="3" customWidth="1"/>
    <col min="3343" max="3347" width="17.7265625" style="3" customWidth="1"/>
    <col min="3348" max="3594" width="9.1796875" style="3"/>
    <col min="3595" max="3595" width="4.26953125" style="3" customWidth="1"/>
    <col min="3596" max="3596" width="73.81640625" style="3" customWidth="1"/>
    <col min="3597" max="3597" width="7" style="3" customWidth="1"/>
    <col min="3598" max="3598" width="12" style="3" customWidth="1"/>
    <col min="3599" max="3603" width="17.7265625" style="3" customWidth="1"/>
    <col min="3604" max="3850" width="9.1796875" style="3"/>
    <col min="3851" max="3851" width="4.26953125" style="3" customWidth="1"/>
    <col min="3852" max="3852" width="73.81640625" style="3" customWidth="1"/>
    <col min="3853" max="3853" width="7" style="3" customWidth="1"/>
    <col min="3854" max="3854" width="12" style="3" customWidth="1"/>
    <col min="3855" max="3859" width="17.7265625" style="3" customWidth="1"/>
    <col min="3860" max="4106" width="9.1796875" style="3"/>
    <col min="4107" max="4107" width="4.26953125" style="3" customWidth="1"/>
    <col min="4108" max="4108" width="73.81640625" style="3" customWidth="1"/>
    <col min="4109" max="4109" width="7" style="3" customWidth="1"/>
    <col min="4110" max="4110" width="12" style="3" customWidth="1"/>
    <col min="4111" max="4115" width="17.7265625" style="3" customWidth="1"/>
    <col min="4116" max="4362" width="9.1796875" style="3"/>
    <col min="4363" max="4363" width="4.26953125" style="3" customWidth="1"/>
    <col min="4364" max="4364" width="73.81640625" style="3" customWidth="1"/>
    <col min="4365" max="4365" width="7" style="3" customWidth="1"/>
    <col min="4366" max="4366" width="12" style="3" customWidth="1"/>
    <col min="4367" max="4371" width="17.7265625" style="3" customWidth="1"/>
    <col min="4372" max="4618" width="9.1796875" style="3"/>
    <col min="4619" max="4619" width="4.26953125" style="3" customWidth="1"/>
    <col min="4620" max="4620" width="73.81640625" style="3" customWidth="1"/>
    <col min="4621" max="4621" width="7" style="3" customWidth="1"/>
    <col min="4622" max="4622" width="12" style="3" customWidth="1"/>
    <col min="4623" max="4627" width="17.7265625" style="3" customWidth="1"/>
    <col min="4628" max="4874" width="9.1796875" style="3"/>
    <col min="4875" max="4875" width="4.26953125" style="3" customWidth="1"/>
    <col min="4876" max="4876" width="73.81640625" style="3" customWidth="1"/>
    <col min="4877" max="4877" width="7" style="3" customWidth="1"/>
    <col min="4878" max="4878" width="12" style="3" customWidth="1"/>
    <col min="4879" max="4883" width="17.7265625" style="3" customWidth="1"/>
    <col min="4884" max="5130" width="9.1796875" style="3"/>
    <col min="5131" max="5131" width="4.26953125" style="3" customWidth="1"/>
    <col min="5132" max="5132" width="73.81640625" style="3" customWidth="1"/>
    <col min="5133" max="5133" width="7" style="3" customWidth="1"/>
    <col min="5134" max="5134" width="12" style="3" customWidth="1"/>
    <col min="5135" max="5139" width="17.7265625" style="3" customWidth="1"/>
    <col min="5140" max="5386" width="9.1796875" style="3"/>
    <col min="5387" max="5387" width="4.26953125" style="3" customWidth="1"/>
    <col min="5388" max="5388" width="73.81640625" style="3" customWidth="1"/>
    <col min="5389" max="5389" width="7" style="3" customWidth="1"/>
    <col min="5390" max="5390" width="12" style="3" customWidth="1"/>
    <col min="5391" max="5395" width="17.7265625" style="3" customWidth="1"/>
    <col min="5396" max="5642" width="9.1796875" style="3"/>
    <col min="5643" max="5643" width="4.26953125" style="3" customWidth="1"/>
    <col min="5644" max="5644" width="73.81640625" style="3" customWidth="1"/>
    <col min="5645" max="5645" width="7" style="3" customWidth="1"/>
    <col min="5646" max="5646" width="12" style="3" customWidth="1"/>
    <col min="5647" max="5651" width="17.7265625" style="3" customWidth="1"/>
    <col min="5652" max="5898" width="9.1796875" style="3"/>
    <col min="5899" max="5899" width="4.26953125" style="3" customWidth="1"/>
    <col min="5900" max="5900" width="73.81640625" style="3" customWidth="1"/>
    <col min="5901" max="5901" width="7" style="3" customWidth="1"/>
    <col min="5902" max="5902" width="12" style="3" customWidth="1"/>
    <col min="5903" max="5907" width="17.7265625" style="3" customWidth="1"/>
    <col min="5908" max="6154" width="9.1796875" style="3"/>
    <col min="6155" max="6155" width="4.26953125" style="3" customWidth="1"/>
    <col min="6156" max="6156" width="73.81640625" style="3" customWidth="1"/>
    <col min="6157" max="6157" width="7" style="3" customWidth="1"/>
    <col min="6158" max="6158" width="12" style="3" customWidth="1"/>
    <col min="6159" max="6163" width="17.7265625" style="3" customWidth="1"/>
    <col min="6164" max="6410" width="9.1796875" style="3"/>
    <col min="6411" max="6411" width="4.26953125" style="3" customWidth="1"/>
    <col min="6412" max="6412" width="73.81640625" style="3" customWidth="1"/>
    <col min="6413" max="6413" width="7" style="3" customWidth="1"/>
    <col min="6414" max="6414" width="12" style="3" customWidth="1"/>
    <col min="6415" max="6419" width="17.7265625" style="3" customWidth="1"/>
    <col min="6420" max="6666" width="9.1796875" style="3"/>
    <col min="6667" max="6667" width="4.26953125" style="3" customWidth="1"/>
    <col min="6668" max="6668" width="73.81640625" style="3" customWidth="1"/>
    <col min="6669" max="6669" width="7" style="3" customWidth="1"/>
    <col min="6670" max="6670" width="12" style="3" customWidth="1"/>
    <col min="6671" max="6675" width="17.7265625" style="3" customWidth="1"/>
    <col min="6676" max="6922" width="9.1796875" style="3"/>
    <col min="6923" max="6923" width="4.26953125" style="3" customWidth="1"/>
    <col min="6924" max="6924" width="73.81640625" style="3" customWidth="1"/>
    <col min="6925" max="6925" width="7" style="3" customWidth="1"/>
    <col min="6926" max="6926" width="12" style="3" customWidth="1"/>
    <col min="6927" max="6931" width="17.7265625" style="3" customWidth="1"/>
    <col min="6932" max="7178" width="9.1796875" style="3"/>
    <col min="7179" max="7179" width="4.26953125" style="3" customWidth="1"/>
    <col min="7180" max="7180" width="73.81640625" style="3" customWidth="1"/>
    <col min="7181" max="7181" width="7" style="3" customWidth="1"/>
    <col min="7182" max="7182" width="12" style="3" customWidth="1"/>
    <col min="7183" max="7187" width="17.7265625" style="3" customWidth="1"/>
    <col min="7188" max="7434" width="9.1796875" style="3"/>
    <col min="7435" max="7435" width="4.26953125" style="3" customWidth="1"/>
    <col min="7436" max="7436" width="73.81640625" style="3" customWidth="1"/>
    <col min="7437" max="7437" width="7" style="3" customWidth="1"/>
    <col min="7438" max="7438" width="12" style="3" customWidth="1"/>
    <col min="7439" max="7443" width="17.7265625" style="3" customWidth="1"/>
    <col min="7444" max="7690" width="9.1796875" style="3"/>
    <col min="7691" max="7691" width="4.26953125" style="3" customWidth="1"/>
    <col min="7692" max="7692" width="73.81640625" style="3" customWidth="1"/>
    <col min="7693" max="7693" width="7" style="3" customWidth="1"/>
    <col min="7694" max="7694" width="12" style="3" customWidth="1"/>
    <col min="7695" max="7699" width="17.7265625" style="3" customWidth="1"/>
    <col min="7700" max="7946" width="9.1796875" style="3"/>
    <col min="7947" max="7947" width="4.26953125" style="3" customWidth="1"/>
    <col min="7948" max="7948" width="73.81640625" style="3" customWidth="1"/>
    <col min="7949" max="7949" width="7" style="3" customWidth="1"/>
    <col min="7950" max="7950" width="12" style="3" customWidth="1"/>
    <col min="7951" max="7955" width="17.7265625" style="3" customWidth="1"/>
    <col min="7956" max="8202" width="9.1796875" style="3"/>
    <col min="8203" max="8203" width="4.26953125" style="3" customWidth="1"/>
    <col min="8204" max="8204" width="73.81640625" style="3" customWidth="1"/>
    <col min="8205" max="8205" width="7" style="3" customWidth="1"/>
    <col min="8206" max="8206" width="12" style="3" customWidth="1"/>
    <col min="8207" max="8211" width="17.7265625" style="3" customWidth="1"/>
    <col min="8212" max="8458" width="9.1796875" style="3"/>
    <col min="8459" max="8459" width="4.26953125" style="3" customWidth="1"/>
    <col min="8460" max="8460" width="73.81640625" style="3" customWidth="1"/>
    <col min="8461" max="8461" width="7" style="3" customWidth="1"/>
    <col min="8462" max="8462" width="12" style="3" customWidth="1"/>
    <col min="8463" max="8467" width="17.7265625" style="3" customWidth="1"/>
    <col min="8468" max="8714" width="9.1796875" style="3"/>
    <col min="8715" max="8715" width="4.26953125" style="3" customWidth="1"/>
    <col min="8716" max="8716" width="73.81640625" style="3" customWidth="1"/>
    <col min="8717" max="8717" width="7" style="3" customWidth="1"/>
    <col min="8718" max="8718" width="12" style="3" customWidth="1"/>
    <col min="8719" max="8723" width="17.7265625" style="3" customWidth="1"/>
    <col min="8724" max="8970" width="9.1796875" style="3"/>
    <col min="8971" max="8971" width="4.26953125" style="3" customWidth="1"/>
    <col min="8972" max="8972" width="73.81640625" style="3" customWidth="1"/>
    <col min="8973" max="8973" width="7" style="3" customWidth="1"/>
    <col min="8974" max="8974" width="12" style="3" customWidth="1"/>
    <col min="8975" max="8979" width="17.7265625" style="3" customWidth="1"/>
    <col min="8980" max="9226" width="9.1796875" style="3"/>
    <col min="9227" max="9227" width="4.26953125" style="3" customWidth="1"/>
    <col min="9228" max="9228" width="73.81640625" style="3" customWidth="1"/>
    <col min="9229" max="9229" width="7" style="3" customWidth="1"/>
    <col min="9230" max="9230" width="12" style="3" customWidth="1"/>
    <col min="9231" max="9235" width="17.7265625" style="3" customWidth="1"/>
    <col min="9236" max="9482" width="9.1796875" style="3"/>
    <col min="9483" max="9483" width="4.26953125" style="3" customWidth="1"/>
    <col min="9484" max="9484" width="73.81640625" style="3" customWidth="1"/>
    <col min="9485" max="9485" width="7" style="3" customWidth="1"/>
    <col min="9486" max="9486" width="12" style="3" customWidth="1"/>
    <col min="9487" max="9491" width="17.7265625" style="3" customWidth="1"/>
    <col min="9492" max="9738" width="9.1796875" style="3"/>
    <col min="9739" max="9739" width="4.26953125" style="3" customWidth="1"/>
    <col min="9740" max="9740" width="73.81640625" style="3" customWidth="1"/>
    <col min="9741" max="9741" width="7" style="3" customWidth="1"/>
    <col min="9742" max="9742" width="12" style="3" customWidth="1"/>
    <col min="9743" max="9747" width="17.7265625" style="3" customWidth="1"/>
    <col min="9748" max="9994" width="9.1796875" style="3"/>
    <col min="9995" max="9995" width="4.26953125" style="3" customWidth="1"/>
    <col min="9996" max="9996" width="73.81640625" style="3" customWidth="1"/>
    <col min="9997" max="9997" width="7" style="3" customWidth="1"/>
    <col min="9998" max="9998" width="12" style="3" customWidth="1"/>
    <col min="9999" max="10003" width="17.7265625" style="3" customWidth="1"/>
    <col min="10004" max="10250" width="9.1796875" style="3"/>
    <col min="10251" max="10251" width="4.26953125" style="3" customWidth="1"/>
    <col min="10252" max="10252" width="73.81640625" style="3" customWidth="1"/>
    <col min="10253" max="10253" width="7" style="3" customWidth="1"/>
    <col min="10254" max="10254" width="12" style="3" customWidth="1"/>
    <col min="10255" max="10259" width="17.7265625" style="3" customWidth="1"/>
    <col min="10260" max="10506" width="9.1796875" style="3"/>
    <col min="10507" max="10507" width="4.26953125" style="3" customWidth="1"/>
    <col min="10508" max="10508" width="73.81640625" style="3" customWidth="1"/>
    <col min="10509" max="10509" width="7" style="3" customWidth="1"/>
    <col min="10510" max="10510" width="12" style="3" customWidth="1"/>
    <col min="10511" max="10515" width="17.7265625" style="3" customWidth="1"/>
    <col min="10516" max="10762" width="9.1796875" style="3"/>
    <col min="10763" max="10763" width="4.26953125" style="3" customWidth="1"/>
    <col min="10764" max="10764" width="73.81640625" style="3" customWidth="1"/>
    <col min="10765" max="10765" width="7" style="3" customWidth="1"/>
    <col min="10766" max="10766" width="12" style="3" customWidth="1"/>
    <col min="10767" max="10771" width="17.7265625" style="3" customWidth="1"/>
    <col min="10772" max="11018" width="9.1796875" style="3"/>
    <col min="11019" max="11019" width="4.26953125" style="3" customWidth="1"/>
    <col min="11020" max="11020" width="73.81640625" style="3" customWidth="1"/>
    <col min="11021" max="11021" width="7" style="3" customWidth="1"/>
    <col min="11022" max="11022" width="12" style="3" customWidth="1"/>
    <col min="11023" max="11027" width="17.7265625" style="3" customWidth="1"/>
    <col min="11028" max="11274" width="9.1796875" style="3"/>
    <col min="11275" max="11275" width="4.26953125" style="3" customWidth="1"/>
    <col min="11276" max="11276" width="73.81640625" style="3" customWidth="1"/>
    <col min="11277" max="11277" width="7" style="3" customWidth="1"/>
    <col min="11278" max="11278" width="12" style="3" customWidth="1"/>
    <col min="11279" max="11283" width="17.7265625" style="3" customWidth="1"/>
    <col min="11284" max="11530" width="9.1796875" style="3"/>
    <col min="11531" max="11531" width="4.26953125" style="3" customWidth="1"/>
    <col min="11532" max="11532" width="73.81640625" style="3" customWidth="1"/>
    <col min="11533" max="11533" width="7" style="3" customWidth="1"/>
    <col min="11534" max="11534" width="12" style="3" customWidth="1"/>
    <col min="11535" max="11539" width="17.7265625" style="3" customWidth="1"/>
    <col min="11540" max="11786" width="9.1796875" style="3"/>
    <col min="11787" max="11787" width="4.26953125" style="3" customWidth="1"/>
    <col min="11788" max="11788" width="73.81640625" style="3" customWidth="1"/>
    <col min="11789" max="11789" width="7" style="3" customWidth="1"/>
    <col min="11790" max="11790" width="12" style="3" customWidth="1"/>
    <col min="11791" max="11795" width="17.7265625" style="3" customWidth="1"/>
    <col min="11796" max="12042" width="9.1796875" style="3"/>
    <col min="12043" max="12043" width="4.26953125" style="3" customWidth="1"/>
    <col min="12044" max="12044" width="73.81640625" style="3" customWidth="1"/>
    <col min="12045" max="12045" width="7" style="3" customWidth="1"/>
    <col min="12046" max="12046" width="12" style="3" customWidth="1"/>
    <col min="12047" max="12051" width="17.7265625" style="3" customWidth="1"/>
    <col min="12052" max="12298" width="9.1796875" style="3"/>
    <col min="12299" max="12299" width="4.26953125" style="3" customWidth="1"/>
    <col min="12300" max="12300" width="73.81640625" style="3" customWidth="1"/>
    <col min="12301" max="12301" width="7" style="3" customWidth="1"/>
    <col min="12302" max="12302" width="12" style="3" customWidth="1"/>
    <col min="12303" max="12307" width="17.7265625" style="3" customWidth="1"/>
    <col min="12308" max="12554" width="9.1796875" style="3"/>
    <col min="12555" max="12555" width="4.26953125" style="3" customWidth="1"/>
    <col min="12556" max="12556" width="73.81640625" style="3" customWidth="1"/>
    <col min="12557" max="12557" width="7" style="3" customWidth="1"/>
    <col min="12558" max="12558" width="12" style="3" customWidth="1"/>
    <col min="12559" max="12563" width="17.7265625" style="3" customWidth="1"/>
    <col min="12564" max="12810" width="9.1796875" style="3"/>
    <col min="12811" max="12811" width="4.26953125" style="3" customWidth="1"/>
    <col min="12812" max="12812" width="73.81640625" style="3" customWidth="1"/>
    <col min="12813" max="12813" width="7" style="3" customWidth="1"/>
    <col min="12814" max="12814" width="12" style="3" customWidth="1"/>
    <col min="12815" max="12819" width="17.7265625" style="3" customWidth="1"/>
    <col min="12820" max="13066" width="9.1796875" style="3"/>
    <col min="13067" max="13067" width="4.26953125" style="3" customWidth="1"/>
    <col min="13068" max="13068" width="73.81640625" style="3" customWidth="1"/>
    <col min="13069" max="13069" width="7" style="3" customWidth="1"/>
    <col min="13070" max="13070" width="12" style="3" customWidth="1"/>
    <col min="13071" max="13075" width="17.7265625" style="3" customWidth="1"/>
    <col min="13076" max="13322" width="9.1796875" style="3"/>
    <col min="13323" max="13323" width="4.26953125" style="3" customWidth="1"/>
    <col min="13324" max="13324" width="73.81640625" style="3" customWidth="1"/>
    <col min="13325" max="13325" width="7" style="3" customWidth="1"/>
    <col min="13326" max="13326" width="12" style="3" customWidth="1"/>
    <col min="13327" max="13331" width="17.7265625" style="3" customWidth="1"/>
    <col min="13332" max="13578" width="9.1796875" style="3"/>
    <col min="13579" max="13579" width="4.26953125" style="3" customWidth="1"/>
    <col min="13580" max="13580" width="73.81640625" style="3" customWidth="1"/>
    <col min="13581" max="13581" width="7" style="3" customWidth="1"/>
    <col min="13582" max="13582" width="12" style="3" customWidth="1"/>
    <col min="13583" max="13587" width="17.7265625" style="3" customWidth="1"/>
    <col min="13588" max="13834" width="9.1796875" style="3"/>
    <col min="13835" max="13835" width="4.26953125" style="3" customWidth="1"/>
    <col min="13836" max="13836" width="73.81640625" style="3" customWidth="1"/>
    <col min="13837" max="13837" width="7" style="3" customWidth="1"/>
    <col min="13838" max="13838" width="12" style="3" customWidth="1"/>
    <col min="13839" max="13843" width="17.7265625" style="3" customWidth="1"/>
    <col min="13844" max="14090" width="9.1796875" style="3"/>
    <col min="14091" max="14091" width="4.26953125" style="3" customWidth="1"/>
    <col min="14092" max="14092" width="73.81640625" style="3" customWidth="1"/>
    <col min="14093" max="14093" width="7" style="3" customWidth="1"/>
    <col min="14094" max="14094" width="12" style="3" customWidth="1"/>
    <col min="14095" max="14099" width="17.7265625" style="3" customWidth="1"/>
    <col min="14100" max="14346" width="9.1796875" style="3"/>
    <col min="14347" max="14347" width="4.26953125" style="3" customWidth="1"/>
    <col min="14348" max="14348" width="73.81640625" style="3" customWidth="1"/>
    <col min="14349" max="14349" width="7" style="3" customWidth="1"/>
    <col min="14350" max="14350" width="12" style="3" customWidth="1"/>
    <col min="14351" max="14355" width="17.7265625" style="3" customWidth="1"/>
    <col min="14356" max="14602" width="9.1796875" style="3"/>
    <col min="14603" max="14603" width="4.26953125" style="3" customWidth="1"/>
    <col min="14604" max="14604" width="73.81640625" style="3" customWidth="1"/>
    <col min="14605" max="14605" width="7" style="3" customWidth="1"/>
    <col min="14606" max="14606" width="12" style="3" customWidth="1"/>
    <col min="14607" max="14611" width="17.7265625" style="3" customWidth="1"/>
    <col min="14612" max="14858" width="9.1796875" style="3"/>
    <col min="14859" max="14859" width="4.26953125" style="3" customWidth="1"/>
    <col min="14860" max="14860" width="73.81640625" style="3" customWidth="1"/>
    <col min="14861" max="14861" width="7" style="3" customWidth="1"/>
    <col min="14862" max="14862" width="12" style="3" customWidth="1"/>
    <col min="14863" max="14867" width="17.7265625" style="3" customWidth="1"/>
    <col min="14868" max="15114" width="9.1796875" style="3"/>
    <col min="15115" max="15115" width="4.26953125" style="3" customWidth="1"/>
    <col min="15116" max="15116" width="73.81640625" style="3" customWidth="1"/>
    <col min="15117" max="15117" width="7" style="3" customWidth="1"/>
    <col min="15118" max="15118" width="12" style="3" customWidth="1"/>
    <col min="15119" max="15123" width="17.7265625" style="3" customWidth="1"/>
    <col min="15124" max="15370" width="9.1796875" style="3"/>
    <col min="15371" max="15371" width="4.26953125" style="3" customWidth="1"/>
    <col min="15372" max="15372" width="73.81640625" style="3" customWidth="1"/>
    <col min="15373" max="15373" width="7" style="3" customWidth="1"/>
    <col min="15374" max="15374" width="12" style="3" customWidth="1"/>
    <col min="15375" max="15379" width="17.7265625" style="3" customWidth="1"/>
    <col min="15380" max="15626" width="9.1796875" style="3"/>
    <col min="15627" max="15627" width="4.26953125" style="3" customWidth="1"/>
    <col min="15628" max="15628" width="73.81640625" style="3" customWidth="1"/>
    <col min="15629" max="15629" width="7" style="3" customWidth="1"/>
    <col min="15630" max="15630" width="12" style="3" customWidth="1"/>
    <col min="15631" max="15635" width="17.7265625" style="3" customWidth="1"/>
    <col min="15636" max="15882" width="9.1796875" style="3"/>
    <col min="15883" max="15883" width="4.26953125" style="3" customWidth="1"/>
    <col min="15884" max="15884" width="73.81640625" style="3" customWidth="1"/>
    <col min="15885" max="15885" width="7" style="3" customWidth="1"/>
    <col min="15886" max="15886" width="12" style="3" customWidth="1"/>
    <col min="15887" max="15891" width="17.7265625" style="3" customWidth="1"/>
    <col min="15892" max="16138" width="9.1796875" style="3"/>
    <col min="16139" max="16139" width="4.26953125" style="3" customWidth="1"/>
    <col min="16140" max="16140" width="73.81640625" style="3" customWidth="1"/>
    <col min="16141" max="16141" width="7" style="3" customWidth="1"/>
    <col min="16142" max="16142" width="12" style="3" customWidth="1"/>
    <col min="16143" max="16147" width="17.7265625" style="3" customWidth="1"/>
    <col min="16148" max="16384" width="9.1796875" style="3"/>
  </cols>
  <sheetData>
    <row r="1" spans="1:21">
      <c r="B1" s="40" t="s">
        <v>102</v>
      </c>
      <c r="C1" s="41"/>
    </row>
    <row r="3" spans="1:21" s="2" customFormat="1" ht="23.25" customHeight="1">
      <c r="A3" s="49" t="s">
        <v>101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21" s="2" customFormat="1" ht="15" customHeight="1">
      <c r="A4" s="9"/>
      <c r="B4" s="49" t="s">
        <v>60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21" s="2" customFormat="1" ht="6" customHeight="1">
      <c r="A5" s="9"/>
      <c r="B5" s="9"/>
      <c r="C5" s="9"/>
      <c r="D5" s="10"/>
      <c r="E5" s="10"/>
      <c r="F5" s="10"/>
      <c r="H5" s="29"/>
      <c r="I5" s="36"/>
      <c r="K5" s="29"/>
      <c r="L5" s="36"/>
      <c r="N5" s="29"/>
      <c r="O5" s="36"/>
      <c r="Q5" s="29"/>
      <c r="R5" s="36"/>
    </row>
    <row r="6" spans="1:21" s="2" customFormat="1">
      <c r="A6" s="11"/>
      <c r="C6" s="50"/>
      <c r="D6" s="50"/>
      <c r="E6" s="50"/>
      <c r="F6" s="50"/>
      <c r="G6" s="50"/>
      <c r="H6" s="31"/>
      <c r="I6" s="38"/>
      <c r="K6" s="48" t="s">
        <v>96</v>
      </c>
      <c r="L6" s="48"/>
      <c r="N6" s="29"/>
      <c r="O6" s="36"/>
      <c r="Q6" s="29"/>
      <c r="R6" s="36"/>
    </row>
    <row r="7" spans="1:21" s="2" customFormat="1" ht="51" customHeight="1">
      <c r="A7" s="11"/>
      <c r="C7" s="12"/>
      <c r="D7" s="45" t="s">
        <v>100</v>
      </c>
      <c r="E7" s="46"/>
      <c r="F7" s="47"/>
      <c r="G7" s="51" t="s">
        <v>97</v>
      </c>
      <c r="H7" s="52"/>
      <c r="I7" s="53"/>
      <c r="J7" s="42" t="s">
        <v>98</v>
      </c>
      <c r="K7" s="43"/>
      <c r="L7" s="44"/>
      <c r="M7" s="42"/>
      <c r="N7" s="43"/>
      <c r="O7" s="44"/>
      <c r="P7" s="42"/>
      <c r="Q7" s="43"/>
      <c r="R7" s="44"/>
      <c r="S7" s="54"/>
      <c r="T7" s="54"/>
      <c r="U7" s="54"/>
    </row>
    <row r="8" spans="1:21" s="13" customFormat="1" ht="27.75" customHeight="1">
      <c r="A8" s="4" t="s">
        <v>16</v>
      </c>
      <c r="B8" s="4" t="s">
        <v>19</v>
      </c>
      <c r="C8" s="4" t="s">
        <v>17</v>
      </c>
      <c r="D8" s="32" t="s">
        <v>18</v>
      </c>
      <c r="E8" s="33" t="s">
        <v>59</v>
      </c>
      <c r="F8" s="33" t="s">
        <v>95</v>
      </c>
      <c r="G8" s="32" t="s">
        <v>18</v>
      </c>
      <c r="H8" s="33" t="s">
        <v>59</v>
      </c>
      <c r="I8" s="33" t="s">
        <v>95</v>
      </c>
      <c r="J8" s="32" t="s">
        <v>18</v>
      </c>
      <c r="K8" s="33" t="s">
        <v>59</v>
      </c>
      <c r="L8" s="33" t="s">
        <v>95</v>
      </c>
      <c r="M8" s="32" t="s">
        <v>18</v>
      </c>
      <c r="N8" s="33" t="s">
        <v>59</v>
      </c>
      <c r="O8" s="33" t="s">
        <v>95</v>
      </c>
      <c r="P8" s="32" t="s">
        <v>18</v>
      </c>
      <c r="Q8" s="33" t="s">
        <v>59</v>
      </c>
      <c r="R8" s="33" t="s">
        <v>95</v>
      </c>
      <c r="S8" s="32" t="s">
        <v>18</v>
      </c>
      <c r="T8" s="32" t="s">
        <v>59</v>
      </c>
      <c r="U8" s="32" t="s">
        <v>95</v>
      </c>
    </row>
    <row r="9" spans="1:21" s="2" customFormat="1" ht="3.75" customHeight="1">
      <c r="A9" s="11"/>
      <c r="C9" s="12"/>
      <c r="D9" s="10"/>
      <c r="E9" s="10"/>
      <c r="F9" s="10"/>
      <c r="H9" s="29"/>
      <c r="I9" s="36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15" customHeight="1">
      <c r="A10" s="15" t="s">
        <v>6</v>
      </c>
      <c r="B10" s="6" t="s">
        <v>20</v>
      </c>
      <c r="C10" s="16" t="s">
        <v>8</v>
      </c>
      <c r="D10" s="17">
        <f>G10+J10+M10+P10+S10</f>
        <v>88798077</v>
      </c>
      <c r="E10" s="17">
        <f>H10+K10+N10+Q10+T10</f>
        <v>149286260</v>
      </c>
      <c r="F10" s="17">
        <f>I10+L10+O10+R10+U10</f>
        <v>141348799</v>
      </c>
      <c r="G10" s="18">
        <v>53756007</v>
      </c>
      <c r="H10" s="18">
        <v>114244190</v>
      </c>
      <c r="I10" s="18">
        <v>112217113</v>
      </c>
      <c r="J10" s="18">
        <v>35042070</v>
      </c>
      <c r="K10" s="18">
        <v>35042070</v>
      </c>
      <c r="L10" s="18">
        <v>29131686</v>
      </c>
      <c r="M10" s="18"/>
      <c r="N10" s="18"/>
      <c r="O10" s="18"/>
      <c r="P10" s="18"/>
      <c r="Q10" s="18"/>
      <c r="R10" s="18"/>
      <c r="S10" s="18"/>
      <c r="T10" s="18"/>
      <c r="U10" s="18"/>
    </row>
    <row r="11" spans="1:21" ht="15" customHeight="1">
      <c r="A11" s="15" t="s">
        <v>5</v>
      </c>
      <c r="B11" s="6" t="s">
        <v>21</v>
      </c>
      <c r="C11" s="16" t="s">
        <v>7</v>
      </c>
      <c r="D11" s="17">
        <f>G11+J11+M11+P11+S11</f>
        <v>16219559</v>
      </c>
      <c r="E11" s="17">
        <f t="shared" ref="E11:E49" si="0">H11+K11+N11+Q11+T11</f>
        <v>21714430</v>
      </c>
      <c r="F11" s="17">
        <f t="shared" ref="F11:F50" si="1">I11+L11+O11+R11+U11</f>
        <v>21048944</v>
      </c>
      <c r="G11" s="18">
        <v>9774366</v>
      </c>
      <c r="H11" s="18">
        <v>15269237</v>
      </c>
      <c r="I11" s="18">
        <v>15269237</v>
      </c>
      <c r="J11" s="18">
        <v>6445193</v>
      </c>
      <c r="K11" s="18">
        <v>6445193</v>
      </c>
      <c r="L11" s="18">
        <v>5779707</v>
      </c>
      <c r="M11" s="18"/>
      <c r="N11" s="18"/>
      <c r="O11" s="18"/>
      <c r="P11" s="18"/>
      <c r="Q11" s="18"/>
      <c r="R11" s="18"/>
      <c r="S11" s="18"/>
      <c r="T11" s="18"/>
      <c r="U11" s="18"/>
    </row>
    <row r="12" spans="1:21" ht="15" customHeight="1">
      <c r="A12" s="15" t="s">
        <v>4</v>
      </c>
      <c r="B12" s="6" t="s">
        <v>22</v>
      </c>
      <c r="C12" s="16" t="s">
        <v>9</v>
      </c>
      <c r="D12" s="17">
        <f>G12+J12+M12+P12+S12</f>
        <v>53879000</v>
      </c>
      <c r="E12" s="17">
        <f t="shared" si="0"/>
        <v>110346951</v>
      </c>
      <c r="F12" s="17">
        <f t="shared" si="1"/>
        <v>98710349</v>
      </c>
      <c r="G12" s="18">
        <v>38256000</v>
      </c>
      <c r="H12" s="18">
        <v>90824000</v>
      </c>
      <c r="I12" s="18">
        <v>87794995</v>
      </c>
      <c r="J12" s="18">
        <v>15623000</v>
      </c>
      <c r="K12" s="18">
        <v>19522951</v>
      </c>
      <c r="L12" s="18">
        <v>10915354</v>
      </c>
      <c r="M12" s="18"/>
      <c r="N12" s="18"/>
      <c r="O12" s="18"/>
      <c r="P12" s="18"/>
      <c r="Q12" s="18"/>
      <c r="R12" s="18"/>
      <c r="S12" s="18"/>
      <c r="T12" s="18"/>
      <c r="U12" s="18"/>
    </row>
    <row r="13" spans="1:21" ht="15" customHeight="1">
      <c r="A13" s="15" t="s">
        <v>3</v>
      </c>
      <c r="B13" s="8" t="s">
        <v>23</v>
      </c>
      <c r="C13" s="16" t="s">
        <v>10</v>
      </c>
      <c r="D13" s="17">
        <f>G13+J13+M13+P13+S13</f>
        <v>4730000</v>
      </c>
      <c r="E13" s="17">
        <f t="shared" si="0"/>
        <v>2300000</v>
      </c>
      <c r="F13" s="17">
        <f t="shared" si="1"/>
        <v>2253000</v>
      </c>
      <c r="G13" s="18">
        <v>4730000</v>
      </c>
      <c r="H13" s="18">
        <v>2300000</v>
      </c>
      <c r="I13" s="18">
        <v>2253000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9"/>
    </row>
    <row r="14" spans="1:21" ht="15" customHeight="1">
      <c r="A14" s="20"/>
      <c r="B14" s="7" t="s">
        <v>24</v>
      </c>
      <c r="C14" s="21" t="s">
        <v>61</v>
      </c>
      <c r="D14" s="17">
        <f>G14+J14+M14+P14+S14</f>
        <v>0</v>
      </c>
      <c r="E14" s="17">
        <f t="shared" si="0"/>
        <v>0</v>
      </c>
      <c r="F14" s="17">
        <f t="shared" si="1"/>
        <v>0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 s="34" customFormat="1" ht="15" customHeight="1">
      <c r="A15" s="20"/>
      <c r="B15" s="7" t="s">
        <v>64</v>
      </c>
      <c r="C15" s="21" t="s">
        <v>65</v>
      </c>
      <c r="D15" s="17"/>
      <c r="E15" s="17">
        <f>SUM(H15,K15)</f>
        <v>1160000</v>
      </c>
      <c r="F15" s="17">
        <f t="shared" si="1"/>
        <v>1149620</v>
      </c>
      <c r="G15" s="19">
        <v>1160000</v>
      </c>
      <c r="H15" s="19">
        <v>1160000</v>
      </c>
      <c r="I15" s="19">
        <v>1149620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s="34" customFormat="1" ht="15" customHeight="1">
      <c r="A16" s="20"/>
      <c r="B16" s="7" t="s">
        <v>66</v>
      </c>
      <c r="C16" s="21" t="s">
        <v>67</v>
      </c>
      <c r="D16" s="17"/>
      <c r="E16" s="17">
        <f>SUM(H16,K16)</f>
        <v>4898575</v>
      </c>
      <c r="F16" s="17">
        <f t="shared" si="1"/>
        <v>4581575</v>
      </c>
      <c r="G16" s="19">
        <v>4581575</v>
      </c>
      <c r="H16" s="19">
        <v>4898575</v>
      </c>
      <c r="I16" s="19">
        <v>4581575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1:21" ht="15" customHeight="1">
      <c r="A17" s="20"/>
      <c r="B17" s="7" t="s">
        <v>62</v>
      </c>
      <c r="C17" s="21" t="s">
        <v>63</v>
      </c>
      <c r="D17" s="17">
        <f>G17+J17+M17+P17+S17</f>
        <v>9600000</v>
      </c>
      <c r="E17" s="17">
        <f t="shared" si="0"/>
        <v>25000</v>
      </c>
      <c r="F17" s="17">
        <f t="shared" si="1"/>
        <v>14992</v>
      </c>
      <c r="G17" s="19">
        <v>9600000</v>
      </c>
      <c r="H17" s="19">
        <v>25000</v>
      </c>
      <c r="I17" s="19">
        <v>14992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1:21" ht="26.25" customHeight="1">
      <c r="A18" s="20"/>
      <c r="B18" s="7" t="s">
        <v>25</v>
      </c>
      <c r="C18" s="21" t="s">
        <v>68</v>
      </c>
      <c r="D18" s="17">
        <f>G18+J18+M18+P18+S18</f>
        <v>0</v>
      </c>
      <c r="E18" s="17">
        <f t="shared" si="0"/>
        <v>0</v>
      </c>
      <c r="F18" s="17">
        <f t="shared" si="1"/>
        <v>0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1" ht="24" customHeight="1">
      <c r="A19" s="20"/>
      <c r="B19" s="7" t="s">
        <v>26</v>
      </c>
      <c r="C19" s="21" t="s">
        <v>69</v>
      </c>
      <c r="D19" s="17">
        <f>G19+J19+M19+P19+S19</f>
        <v>0</v>
      </c>
      <c r="E19" s="17">
        <f t="shared" si="0"/>
        <v>0</v>
      </c>
      <c r="F19" s="17">
        <f t="shared" si="1"/>
        <v>0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21" s="35" customFormat="1" ht="24" customHeight="1">
      <c r="A20" s="20"/>
      <c r="B20" s="7" t="s">
        <v>94</v>
      </c>
      <c r="C20" s="21" t="s">
        <v>58</v>
      </c>
      <c r="D20" s="17">
        <f>G20+J20+M20+P20+S20</f>
        <v>1810000</v>
      </c>
      <c r="E20" s="17">
        <f>H20+K20+N20+Q20+T20</f>
        <v>0</v>
      </c>
      <c r="F20" s="17">
        <f t="shared" si="1"/>
        <v>0</v>
      </c>
      <c r="G20" s="39">
        <v>1810000</v>
      </c>
      <c r="H20" s="39">
        <v>0</v>
      </c>
      <c r="I20" s="39">
        <v>0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spans="1:21" ht="25.5" customHeight="1">
      <c r="A21" s="20"/>
      <c r="B21" s="7" t="s">
        <v>27</v>
      </c>
      <c r="C21" s="21" t="s">
        <v>71</v>
      </c>
      <c r="D21" s="17">
        <f t="shared" ref="D21:D50" si="2">G21+J21+M21+P21+S21</f>
        <v>0</v>
      </c>
      <c r="E21" s="17">
        <f t="shared" si="0"/>
        <v>0</v>
      </c>
      <c r="F21" s="17">
        <f t="shared" si="1"/>
        <v>0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1:21" ht="15" customHeight="1">
      <c r="A22" s="20"/>
      <c r="B22" s="7" t="s">
        <v>28</v>
      </c>
      <c r="C22" s="21" t="s">
        <v>70</v>
      </c>
      <c r="D22" s="17">
        <f t="shared" si="2"/>
        <v>0</v>
      </c>
      <c r="E22" s="17">
        <f t="shared" si="0"/>
        <v>0</v>
      </c>
      <c r="F22" s="17">
        <f t="shared" si="1"/>
        <v>0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1:21" ht="15" customHeight="1">
      <c r="A23" s="20"/>
      <c r="B23" s="7" t="s">
        <v>29</v>
      </c>
      <c r="C23" s="21" t="s">
        <v>72</v>
      </c>
      <c r="D23" s="17">
        <f t="shared" si="2"/>
        <v>0</v>
      </c>
      <c r="E23" s="17">
        <f t="shared" si="0"/>
        <v>0</v>
      </c>
      <c r="F23" s="17">
        <f t="shared" si="1"/>
        <v>0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1:21" ht="15" customHeight="1">
      <c r="A24" s="20"/>
      <c r="B24" s="22" t="s">
        <v>30</v>
      </c>
      <c r="C24" s="21" t="s">
        <v>73</v>
      </c>
      <c r="D24" s="17">
        <f t="shared" si="2"/>
        <v>0</v>
      </c>
      <c r="E24" s="17">
        <f t="shared" si="0"/>
        <v>0</v>
      </c>
      <c r="F24" s="17">
        <f t="shared" si="1"/>
        <v>0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1:21" s="28" customFormat="1" ht="15" customHeight="1">
      <c r="A25" s="20"/>
      <c r="B25" s="7" t="s">
        <v>57</v>
      </c>
      <c r="C25" s="21" t="s">
        <v>99</v>
      </c>
      <c r="D25" s="17">
        <v>2251</v>
      </c>
      <c r="E25" s="17">
        <f t="shared" si="0"/>
        <v>0</v>
      </c>
      <c r="F25" s="17">
        <f t="shared" si="1"/>
        <v>0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1:21" ht="15" customHeight="1">
      <c r="A26" s="20"/>
      <c r="B26" s="7" t="s">
        <v>31</v>
      </c>
      <c r="C26" s="21" t="s">
        <v>74</v>
      </c>
      <c r="D26" s="17">
        <f t="shared" si="2"/>
        <v>3380000</v>
      </c>
      <c r="E26" s="17">
        <f t="shared" si="0"/>
        <v>4700000</v>
      </c>
      <c r="F26" s="17">
        <f t="shared" si="1"/>
        <v>4605815</v>
      </c>
      <c r="G26" s="19">
        <v>3380000</v>
      </c>
      <c r="H26" s="19">
        <v>4700000</v>
      </c>
      <c r="I26" s="19">
        <v>4605815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</row>
    <row r="27" spans="1:21" ht="15" customHeight="1">
      <c r="A27" s="20"/>
      <c r="B27" s="22" t="s">
        <v>32</v>
      </c>
      <c r="C27" s="21" t="s">
        <v>75</v>
      </c>
      <c r="D27" s="17">
        <f t="shared" si="2"/>
        <v>0</v>
      </c>
      <c r="E27" s="17">
        <f t="shared" si="0"/>
        <v>0</v>
      </c>
      <c r="F27" s="17">
        <f t="shared" si="1"/>
        <v>0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1:21" ht="15" customHeight="1">
      <c r="A28" s="15" t="s">
        <v>2</v>
      </c>
      <c r="B28" s="8" t="s">
        <v>33</v>
      </c>
      <c r="C28" s="16" t="s">
        <v>11</v>
      </c>
      <c r="D28" s="17">
        <f t="shared" si="2"/>
        <v>20531575</v>
      </c>
      <c r="E28" s="17">
        <f t="shared" si="0"/>
        <v>10783575</v>
      </c>
      <c r="F28" s="17">
        <f t="shared" si="1"/>
        <v>10352002</v>
      </c>
      <c r="G28" s="18">
        <f t="shared" ref="G28:L28" si="3">SUM(G14:G27)</f>
        <v>20531575</v>
      </c>
      <c r="H28" s="18">
        <f t="shared" si="3"/>
        <v>10783575</v>
      </c>
      <c r="I28" s="18">
        <f t="shared" si="3"/>
        <v>10352002</v>
      </c>
      <c r="J28" s="18">
        <f t="shared" si="3"/>
        <v>0</v>
      </c>
      <c r="K28" s="18">
        <f t="shared" si="3"/>
        <v>0</v>
      </c>
      <c r="L28" s="18">
        <f t="shared" si="3"/>
        <v>0</v>
      </c>
      <c r="M28" s="18"/>
      <c r="N28" s="18"/>
      <c r="O28" s="18"/>
      <c r="P28" s="18"/>
      <c r="Q28" s="18"/>
      <c r="R28" s="18"/>
      <c r="S28" s="18"/>
      <c r="T28" s="18"/>
      <c r="U28" s="18"/>
    </row>
    <row r="29" spans="1:21" ht="15" customHeight="1">
      <c r="A29" s="20"/>
      <c r="B29" s="23" t="s">
        <v>34</v>
      </c>
      <c r="C29" s="21" t="s">
        <v>76</v>
      </c>
      <c r="D29" s="17">
        <f t="shared" si="2"/>
        <v>0</v>
      </c>
      <c r="E29" s="17">
        <f t="shared" si="0"/>
        <v>0</v>
      </c>
      <c r="F29" s="17">
        <f t="shared" si="1"/>
        <v>0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</row>
    <row r="30" spans="1:21" ht="15" customHeight="1">
      <c r="A30" s="20"/>
      <c r="B30" s="23" t="s">
        <v>35</v>
      </c>
      <c r="C30" s="21" t="s">
        <v>77</v>
      </c>
      <c r="D30" s="17">
        <f t="shared" si="2"/>
        <v>0</v>
      </c>
      <c r="E30" s="17">
        <f t="shared" si="0"/>
        <v>0</v>
      </c>
      <c r="F30" s="17">
        <f t="shared" si="1"/>
        <v>0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</row>
    <row r="31" spans="1:21" ht="15" customHeight="1">
      <c r="A31" s="20"/>
      <c r="B31" s="23" t="s">
        <v>36</v>
      </c>
      <c r="C31" s="21" t="s">
        <v>78</v>
      </c>
      <c r="D31" s="17">
        <f>G31+J31+M31+P31+S31</f>
        <v>0</v>
      </c>
      <c r="E31" s="17">
        <f t="shared" si="0"/>
        <v>0</v>
      </c>
      <c r="F31" s="17">
        <f t="shared" si="1"/>
        <v>0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</row>
    <row r="32" spans="1:21" ht="15" customHeight="1">
      <c r="A32" s="20"/>
      <c r="B32" s="23" t="s">
        <v>37</v>
      </c>
      <c r="C32" s="21" t="s">
        <v>79</v>
      </c>
      <c r="D32" s="17">
        <f t="shared" si="2"/>
        <v>16353439</v>
      </c>
      <c r="E32" s="17">
        <f t="shared" si="0"/>
        <v>4553439</v>
      </c>
      <c r="F32" s="17">
        <f t="shared" si="1"/>
        <v>4485566</v>
      </c>
      <c r="G32" s="19">
        <v>16353439</v>
      </c>
      <c r="H32" s="19">
        <v>4553439</v>
      </c>
      <c r="I32" s="19">
        <v>4485566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</row>
    <row r="33" spans="1:21" ht="15" customHeight="1">
      <c r="A33" s="20"/>
      <c r="B33" s="24" t="s">
        <v>38</v>
      </c>
      <c r="C33" s="21" t="s">
        <v>80</v>
      </c>
      <c r="D33" s="17">
        <f t="shared" si="2"/>
        <v>0</v>
      </c>
      <c r="E33" s="17">
        <f t="shared" si="0"/>
        <v>3000000</v>
      </c>
      <c r="F33" s="17">
        <f t="shared" si="1"/>
        <v>3000000</v>
      </c>
      <c r="G33" s="19">
        <v>0</v>
      </c>
      <c r="H33" s="19">
        <v>3000000</v>
      </c>
      <c r="I33" s="19">
        <v>3000000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</row>
    <row r="34" spans="1:21" ht="15" customHeight="1">
      <c r="A34" s="20"/>
      <c r="B34" s="24" t="s">
        <v>39</v>
      </c>
      <c r="C34" s="21" t="s">
        <v>81</v>
      </c>
      <c r="D34" s="17">
        <f t="shared" si="2"/>
        <v>0</v>
      </c>
      <c r="E34" s="17">
        <f t="shared" si="0"/>
        <v>0</v>
      </c>
      <c r="F34" s="17">
        <f t="shared" si="1"/>
        <v>0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</row>
    <row r="35" spans="1:21" ht="15" customHeight="1">
      <c r="A35" s="20"/>
      <c r="B35" s="24" t="s">
        <v>40</v>
      </c>
      <c r="C35" s="21" t="s">
        <v>82</v>
      </c>
      <c r="D35" s="17">
        <f t="shared" si="2"/>
        <v>4415429</v>
      </c>
      <c r="E35" s="17">
        <f t="shared" si="0"/>
        <v>1215429</v>
      </c>
      <c r="F35" s="17">
        <f t="shared" si="1"/>
        <v>1211103</v>
      </c>
      <c r="G35" s="19">
        <v>4415429</v>
      </c>
      <c r="H35" s="19">
        <v>1215429</v>
      </c>
      <c r="I35" s="19">
        <v>1211103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</row>
    <row r="36" spans="1:21" ht="15" customHeight="1">
      <c r="A36" s="15" t="s">
        <v>1</v>
      </c>
      <c r="B36" s="25" t="s">
        <v>41</v>
      </c>
      <c r="C36" s="16" t="s">
        <v>12</v>
      </c>
      <c r="D36" s="17">
        <f t="shared" si="2"/>
        <v>20768868</v>
      </c>
      <c r="E36" s="17">
        <f t="shared" si="0"/>
        <v>8768868</v>
      </c>
      <c r="F36" s="17">
        <f t="shared" si="1"/>
        <v>8696669</v>
      </c>
      <c r="G36" s="18">
        <f t="shared" ref="G36:L36" si="4">SUM(G29:G35)</f>
        <v>20768868</v>
      </c>
      <c r="H36" s="18">
        <f t="shared" si="4"/>
        <v>8768868</v>
      </c>
      <c r="I36" s="18">
        <f t="shared" si="4"/>
        <v>8696669</v>
      </c>
      <c r="J36" s="18">
        <f t="shared" si="4"/>
        <v>0</v>
      </c>
      <c r="K36" s="18">
        <f t="shared" si="4"/>
        <v>0</v>
      </c>
      <c r="L36" s="18">
        <f t="shared" si="4"/>
        <v>0</v>
      </c>
      <c r="M36" s="18"/>
      <c r="N36" s="18"/>
      <c r="O36" s="18"/>
      <c r="P36" s="18"/>
      <c r="Q36" s="18"/>
      <c r="R36" s="18"/>
      <c r="S36" s="18"/>
      <c r="T36" s="18"/>
      <c r="U36" s="18"/>
    </row>
    <row r="37" spans="1:21" ht="15" customHeight="1">
      <c r="A37" s="20"/>
      <c r="B37" s="7" t="s">
        <v>42</v>
      </c>
      <c r="C37" s="16" t="s">
        <v>84</v>
      </c>
      <c r="D37" s="17">
        <f t="shared" si="2"/>
        <v>126152802</v>
      </c>
      <c r="E37" s="17">
        <f t="shared" si="0"/>
        <v>0</v>
      </c>
      <c r="F37" s="17">
        <f t="shared" si="1"/>
        <v>0</v>
      </c>
      <c r="G37" s="19">
        <v>126152802</v>
      </c>
      <c r="H37" s="19">
        <v>0</v>
      </c>
      <c r="I37" s="19">
        <v>0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5"/>
    </row>
    <row r="38" spans="1:21" ht="15" customHeight="1">
      <c r="A38" s="20"/>
      <c r="B38" s="7" t="s">
        <v>43</v>
      </c>
      <c r="C38" s="16" t="s">
        <v>83</v>
      </c>
      <c r="D38" s="17">
        <f t="shared" si="2"/>
        <v>0</v>
      </c>
      <c r="E38" s="17">
        <f t="shared" si="0"/>
        <v>0</v>
      </c>
      <c r="F38" s="17">
        <f t="shared" si="1"/>
        <v>0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5"/>
    </row>
    <row r="39" spans="1:21" ht="15" customHeight="1">
      <c r="A39" s="20"/>
      <c r="B39" s="7" t="s">
        <v>44</v>
      </c>
      <c r="C39" s="16" t="s">
        <v>85</v>
      </c>
      <c r="D39" s="17">
        <f t="shared" si="2"/>
        <v>0</v>
      </c>
      <c r="E39" s="17">
        <f t="shared" si="0"/>
        <v>0</v>
      </c>
      <c r="F39" s="17">
        <f t="shared" si="1"/>
        <v>0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5"/>
    </row>
    <row r="40" spans="1:21" ht="15" customHeight="1">
      <c r="A40" s="20"/>
      <c r="B40" s="7" t="s">
        <v>45</v>
      </c>
      <c r="C40" s="16" t="s">
        <v>86</v>
      </c>
      <c r="D40" s="17">
        <f t="shared" si="2"/>
        <v>34061256</v>
      </c>
      <c r="E40" s="17">
        <f>H40+K40</f>
        <v>0</v>
      </c>
      <c r="F40" s="17">
        <f>I40+L40</f>
        <v>0</v>
      </c>
      <c r="G40" s="19">
        <v>34061256</v>
      </c>
      <c r="H40" s="19">
        <v>0</v>
      </c>
      <c r="I40" s="19">
        <v>0</v>
      </c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5"/>
    </row>
    <row r="41" spans="1:21" ht="15" customHeight="1">
      <c r="A41" s="15" t="s">
        <v>0</v>
      </c>
      <c r="B41" s="8" t="s">
        <v>46</v>
      </c>
      <c r="C41" s="16" t="s">
        <v>13</v>
      </c>
      <c r="D41" s="17">
        <f t="shared" si="2"/>
        <v>160214058</v>
      </c>
      <c r="E41" s="17">
        <f>H41+K41</f>
        <v>0</v>
      </c>
      <c r="F41" s="17">
        <f>I41+L41</f>
        <v>0</v>
      </c>
      <c r="G41" s="18">
        <f t="shared" ref="G41:L41" si="5">SUM(G37:G40)</f>
        <v>160214058</v>
      </c>
      <c r="H41" s="18">
        <f t="shared" si="5"/>
        <v>0</v>
      </c>
      <c r="I41" s="18">
        <f t="shared" si="5"/>
        <v>0</v>
      </c>
      <c r="J41" s="18">
        <f t="shared" si="5"/>
        <v>0</v>
      </c>
      <c r="K41" s="18">
        <f>SUM(J39)</f>
        <v>0</v>
      </c>
      <c r="L41" s="18">
        <f t="shared" si="5"/>
        <v>0</v>
      </c>
      <c r="M41" s="18"/>
      <c r="N41" s="18"/>
      <c r="O41" s="18"/>
      <c r="P41" s="18"/>
      <c r="Q41" s="18"/>
      <c r="R41" s="18"/>
      <c r="S41" s="18"/>
      <c r="T41" s="18"/>
      <c r="U41" s="18"/>
    </row>
    <row r="42" spans="1:21" ht="27" customHeight="1">
      <c r="A42" s="20"/>
      <c r="B42" s="7" t="s">
        <v>47</v>
      </c>
      <c r="C42" s="21" t="s">
        <v>87</v>
      </c>
      <c r="D42" s="17">
        <f t="shared" si="2"/>
        <v>0</v>
      </c>
      <c r="E42" s="17">
        <f t="shared" si="0"/>
        <v>0</v>
      </c>
      <c r="F42" s="17">
        <f t="shared" si="1"/>
        <v>0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5"/>
    </row>
    <row r="43" spans="1:21" ht="24.75" customHeight="1">
      <c r="A43" s="20"/>
      <c r="B43" s="7" t="s">
        <v>48</v>
      </c>
      <c r="C43" s="21" t="s">
        <v>88</v>
      </c>
      <c r="D43" s="17">
        <f t="shared" si="2"/>
        <v>0</v>
      </c>
      <c r="E43" s="17">
        <f t="shared" si="0"/>
        <v>0</v>
      </c>
      <c r="F43" s="17">
        <f t="shared" si="1"/>
        <v>0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5"/>
    </row>
    <row r="44" spans="1:21" ht="15" customHeight="1">
      <c r="A44" s="20"/>
      <c r="B44" s="7" t="s">
        <v>49</v>
      </c>
      <c r="C44" s="21" t="s">
        <v>89</v>
      </c>
      <c r="D44" s="17">
        <f t="shared" si="2"/>
        <v>0</v>
      </c>
      <c r="E44" s="17">
        <f t="shared" si="0"/>
        <v>0</v>
      </c>
      <c r="F44" s="17">
        <f t="shared" si="1"/>
        <v>0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5"/>
    </row>
    <row r="45" spans="1:21" ht="15" customHeight="1">
      <c r="A45" s="20"/>
      <c r="B45" s="7" t="s">
        <v>50</v>
      </c>
      <c r="C45" s="21" t="s">
        <v>90</v>
      </c>
      <c r="D45" s="17">
        <f t="shared" si="2"/>
        <v>0</v>
      </c>
      <c r="E45" s="17">
        <f t="shared" si="0"/>
        <v>0</v>
      </c>
      <c r="F45" s="17">
        <f t="shared" si="1"/>
        <v>0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5"/>
    </row>
    <row r="46" spans="1:21" ht="25.5" customHeight="1">
      <c r="A46" s="20"/>
      <c r="B46" s="7" t="s">
        <v>51</v>
      </c>
      <c r="C46" s="21" t="s">
        <v>91</v>
      </c>
      <c r="D46" s="17">
        <f t="shared" si="2"/>
        <v>0</v>
      </c>
      <c r="E46" s="17">
        <f t="shared" si="0"/>
        <v>0</v>
      </c>
      <c r="F46" s="17">
        <f t="shared" si="1"/>
        <v>0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5"/>
    </row>
    <row r="47" spans="1:21" ht="15" customHeight="1">
      <c r="A47" s="20"/>
      <c r="B47" s="7" t="s">
        <v>52</v>
      </c>
      <c r="C47" s="21" t="s">
        <v>92</v>
      </c>
      <c r="D47" s="17">
        <f t="shared" si="2"/>
        <v>0</v>
      </c>
      <c r="E47" s="17">
        <f t="shared" si="0"/>
        <v>0</v>
      </c>
      <c r="F47" s="17">
        <f t="shared" si="1"/>
        <v>0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5"/>
    </row>
    <row r="48" spans="1:21" ht="15" customHeight="1">
      <c r="A48" s="20"/>
      <c r="B48" s="7" t="s">
        <v>53</v>
      </c>
      <c r="C48" s="21" t="s">
        <v>93</v>
      </c>
      <c r="D48" s="17">
        <f t="shared" si="2"/>
        <v>0</v>
      </c>
      <c r="E48" s="17">
        <f t="shared" si="0"/>
        <v>0</v>
      </c>
      <c r="F48" s="17">
        <f t="shared" si="1"/>
        <v>0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5"/>
    </row>
    <row r="49" spans="1:21" ht="15" customHeight="1">
      <c r="A49" s="15" t="s">
        <v>54</v>
      </c>
      <c r="B49" s="8" t="s">
        <v>14</v>
      </c>
      <c r="C49" s="16" t="s">
        <v>15</v>
      </c>
      <c r="D49" s="17">
        <f t="shared" si="2"/>
        <v>0</v>
      </c>
      <c r="E49" s="17">
        <f t="shared" si="0"/>
        <v>0</v>
      </c>
      <c r="F49" s="17">
        <f t="shared" si="1"/>
        <v>0</v>
      </c>
      <c r="G49" s="18">
        <f>SUM(G42:G48)</f>
        <v>0</v>
      </c>
      <c r="H49" s="18">
        <f>SUM(H42:H48)</f>
        <v>0</v>
      </c>
      <c r="I49" s="18">
        <f>SUM(I42:I48)</f>
        <v>0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5" customHeight="1">
      <c r="A50" s="26"/>
      <c r="B50" s="25" t="s">
        <v>55</v>
      </c>
      <c r="C50" s="16" t="s">
        <v>56</v>
      </c>
      <c r="D50" s="17">
        <f t="shared" si="2"/>
        <v>365141137</v>
      </c>
      <c r="E50" s="17">
        <f>H50+K50+N50+Q50+T50</f>
        <v>303200084</v>
      </c>
      <c r="F50" s="17">
        <f t="shared" si="1"/>
        <v>282409763</v>
      </c>
      <c r="G50" s="18">
        <f t="shared" ref="G50:U50" si="6">G10+G11+G12+G13+G28+G36+G41+G49</f>
        <v>308030874</v>
      </c>
      <c r="H50" s="18">
        <f t="shared" si="6"/>
        <v>242189870</v>
      </c>
      <c r="I50" s="18">
        <f t="shared" si="6"/>
        <v>236583016</v>
      </c>
      <c r="J50" s="18">
        <f t="shared" si="6"/>
        <v>57110263</v>
      </c>
      <c r="K50" s="18">
        <f t="shared" si="6"/>
        <v>61010214</v>
      </c>
      <c r="L50" s="18">
        <f t="shared" si="6"/>
        <v>45826747</v>
      </c>
      <c r="M50" s="18">
        <f t="shared" si="6"/>
        <v>0</v>
      </c>
      <c r="N50" s="18">
        <f t="shared" si="6"/>
        <v>0</v>
      </c>
      <c r="O50" s="18">
        <f t="shared" si="6"/>
        <v>0</v>
      </c>
      <c r="P50" s="18">
        <f t="shared" si="6"/>
        <v>0</v>
      </c>
      <c r="Q50" s="18">
        <f t="shared" si="6"/>
        <v>0</v>
      </c>
      <c r="R50" s="18">
        <f t="shared" si="6"/>
        <v>0</v>
      </c>
      <c r="S50" s="18">
        <f t="shared" si="6"/>
        <v>0</v>
      </c>
      <c r="T50" s="18">
        <f t="shared" si="6"/>
        <v>0</v>
      </c>
      <c r="U50" s="18">
        <f t="shared" si="6"/>
        <v>0</v>
      </c>
    </row>
    <row r="51" spans="1:21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3" spans="1:21">
      <c r="D53" s="1"/>
      <c r="E53" s="1"/>
      <c r="F53" s="1"/>
    </row>
  </sheetData>
  <mergeCells count="11">
    <mergeCell ref="B1:C1"/>
    <mergeCell ref="A3:S3"/>
    <mergeCell ref="B4:S4"/>
    <mergeCell ref="C6:G6"/>
    <mergeCell ref="D7:F7"/>
    <mergeCell ref="G7:I7"/>
    <mergeCell ref="J7:L7"/>
    <mergeCell ref="M7:O7"/>
    <mergeCell ref="P7:R7"/>
    <mergeCell ref="S7:U7"/>
    <mergeCell ref="K6:L6"/>
  </mergeCells>
  <printOptions horizontalCentered="1"/>
  <pageMargins left="0.15748031496062992" right="0.15748031496062992" top="0" bottom="0" header="0.51181102362204722" footer="0.51181102362204722"/>
  <pageSetup paperSize="8" scale="9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3.mell.Kiadás </vt:lpstr>
      <vt:lpstr>'3.mell.Kiadás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Börcs-Bajnok Csilla</dc:creator>
  <cp:lastModifiedBy>Gabi</cp:lastModifiedBy>
  <cp:lastPrinted>2019-05-15T07:01:06Z</cp:lastPrinted>
  <dcterms:created xsi:type="dcterms:W3CDTF">2015-01-12T10:17:55Z</dcterms:created>
  <dcterms:modified xsi:type="dcterms:W3CDTF">2019-05-29T12:38:51Z</dcterms:modified>
</cp:coreProperties>
</file>