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Google Drive\2017. évi költségvetés előkészítése\Bedegkér\"/>
    </mc:Choice>
  </mc:AlternateContent>
  <bookViews>
    <workbookView xWindow="0" yWindow="0" windowWidth="15480" windowHeight="8190" firstSheet="3" activeTab="8"/>
  </bookViews>
  <sheets>
    <sheet name="Címrend" sheetId="1" r:id="rId1"/>
    <sheet name="Bevétel 2017" sheetId="2" r:id="rId2"/>
    <sheet name="Kiadás 2017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</sheets>
  <definedNames>
    <definedName name="Print_Area_1">Címrend!$A$1:$I$23</definedName>
    <definedName name="Print_Area_2">'Bevétel 2017'!$A$1:$F$63</definedName>
    <definedName name="Print_Area_3">'Kiadás 2017'!$A$1:$E$80</definedName>
    <definedName name="Print_Area_4">felújítás!$A$1:$H$22</definedName>
    <definedName name="Print_Area_5">felhalmozás!$A$1:$H$34</definedName>
    <definedName name="Print_Area_7">'előir.- falhaszn. ütemterv'!$A$1:$O$24</definedName>
  </definedNames>
  <calcPr calcId="162913"/>
</workbook>
</file>

<file path=xl/calcChain.xml><?xml version="1.0" encoding="utf-8"?>
<calcChain xmlns="http://schemas.openxmlformats.org/spreadsheetml/2006/main">
  <c r="C18" i="3" l="1"/>
  <c r="F18" i="1"/>
  <c r="F16" i="1"/>
  <c r="F15" i="1"/>
  <c r="F14" i="1"/>
  <c r="F13" i="1"/>
  <c r="F12" i="1"/>
  <c r="F23" i="1" s="1"/>
  <c r="F8" i="1"/>
  <c r="F22" i="1"/>
  <c r="C53" i="3"/>
  <c r="F20" i="5"/>
  <c r="C43" i="3"/>
  <c r="C37" i="3"/>
  <c r="F41" i="1"/>
  <c r="C37" i="8"/>
  <c r="C33" i="8" s="1"/>
  <c r="E31" i="8"/>
  <c r="E29" i="8"/>
  <c r="C28" i="8"/>
  <c r="E26" i="8"/>
  <c r="C20" i="8"/>
  <c r="E18" i="8"/>
  <c r="E42" i="8" s="1"/>
  <c r="C10" i="8"/>
  <c r="C9" i="8" s="1"/>
  <c r="C41" i="8" s="1"/>
  <c r="E9" i="8"/>
  <c r="E8" i="8" s="1"/>
  <c r="E35" i="8" s="1"/>
  <c r="O24" i="7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4" i="7"/>
  <c r="O12" i="7"/>
  <c r="O11" i="7"/>
  <c r="O10" i="7"/>
  <c r="O9" i="7"/>
  <c r="O8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34" i="5"/>
  <c r="F36" i="4"/>
  <c r="F25" i="4"/>
  <c r="F13" i="4"/>
  <c r="C71" i="3"/>
  <c r="C59" i="3"/>
  <c r="C56" i="3"/>
  <c r="C49" i="3"/>
  <c r="C21" i="3"/>
  <c r="D55" i="2"/>
  <c r="D22" i="2"/>
  <c r="D17" i="2"/>
  <c r="D9" i="2"/>
  <c r="E43" i="1"/>
  <c r="E44" i="1" s="1"/>
  <c r="D43" i="1"/>
  <c r="D44" i="1" s="1"/>
  <c r="E23" i="1"/>
  <c r="D22" i="1"/>
  <c r="D23" i="1" s="1"/>
  <c r="E41" i="8" l="1"/>
  <c r="E40" i="8" s="1"/>
  <c r="C8" i="8"/>
  <c r="C7" i="8" s="1"/>
  <c r="C26" i="8" s="1"/>
  <c r="C42" i="8"/>
  <c r="C40" i="8" s="1"/>
  <c r="O7" i="7"/>
  <c r="O18" i="7"/>
  <c r="C44" i="3"/>
  <c r="C22" i="3"/>
  <c r="D35" i="2"/>
  <c r="D40" i="2" s="1"/>
  <c r="D47" i="2" s="1"/>
  <c r="D63" i="2" s="1"/>
  <c r="F43" i="1"/>
  <c r="F44" i="1" s="1"/>
  <c r="C61" i="3" l="1"/>
  <c r="C80" i="3" s="1"/>
</calcChain>
</file>

<file path=xl/sharedStrings.xml><?xml version="1.0" encoding="utf-8"?>
<sst xmlns="http://schemas.openxmlformats.org/spreadsheetml/2006/main" count="600" uniqueCount="348">
  <si>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</si>
  <si>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</si>
  <si>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</si>
  <si>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</si>
  <si>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</si>
  <si>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</si>
  <si>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</si>
  <si>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</si>
  <si>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</si>
  <si>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</si>
  <si>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</si>
  <si>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</si>
  <si>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</si>
  <si>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</si>
  <si>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</si>
  <si>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</si>
  <si>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</si>
  <si>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</si>
  <si>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</si>
  <si>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</si>
  <si>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</si>
  <si>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</si>
  <si>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</si>
  <si>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</si>
  <si>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</si>
  <si>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</si>
  <si>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</si>
  <si>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</si>
  <si>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</si>
  <si>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</si>
  <si>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</si>
  <si>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</si>
  <si>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</si>
  <si>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</si>
  <si>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</si>
  <si>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</si>
  <si>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</si>
  <si>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</si>
  <si>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</si>
  <si>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</si>
  <si>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</si>
  <si>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</si>
  <si>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</si>
  <si>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</si>
  <si>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</si>
  <si>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</si>
  <si>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</si>
  <si>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</si>
  <si>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</si>
  <si>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</si>
  <si>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</si>
  <si>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</si>
  <si>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</si>
  <si>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</si>
  <si>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</si>
  <si>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</si>
  <si>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</si>
  <si>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</si>
  <si>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</si>
  <si>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</si>
  <si>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</si>
  <si>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</si>
  <si>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</si>
  <si>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</si>
  <si>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</si>
  <si>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</si>
  <si>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</si>
  <si>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</si>
  <si>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</si>
  <si>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</si>
  <si>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</si>
  <si>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</si>
  <si>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</si>
  <si>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</si>
  <si>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</si>
  <si>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</si>
  <si>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</si>
  <si>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</si>
  <si>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</si>
  <si>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</si>
  <si>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</si>
  <si>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(5 Fő)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</si>
  <si>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</si>
  <si>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</si>
  <si>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</si>
  <si>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</si>
  <si>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</si>
  <si>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</si>
  <si>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</si>
  <si>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</si>
  <si>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</si>
  <si>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</si>
  <si>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</si>
  <si>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</si>
  <si>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</si>
  <si>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</si>
  <si>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</si>
  <si>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</si>
  <si>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</si>
  <si>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</si>
  <si>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</si>
  <si>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</si>
  <si>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</si>
  <si>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</si>
  <si>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</si>
  <si>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</si>
  <si>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</si>
  <si>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</si>
  <si>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</si>
  <si>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</si>
  <si>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(Állandó állományi létszám 3 fő)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</si>
  <si>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</si>
  <si>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</si>
  <si>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</si>
  <si>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</si>
  <si>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</si>
  <si>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</si>
  <si>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</si>
  <si>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</si>
  <si>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</si>
  <si>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</si>
  <si>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</si>
  <si>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</si>
  <si>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</si>
  <si>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</si>
  <si>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</si>
  <si>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</si>
  <si>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</si>
  <si>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</si>
  <si>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</si>
  <si>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</si>
  <si>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</si>
  <si>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</si>
  <si>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</si>
  <si>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</si>
  <si>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</si>
  <si>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</si>
  <si>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</si>
  <si>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</si>
  <si>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</si>
  <si>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</si>
  <si>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</si>
  <si>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</si>
  <si>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</si>
  <si>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</si>
  <si>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</si>
  <si>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</si>
  <si>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</si>
  <si>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</si>
  <si>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</si>
  <si>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K 511 Egyéb működési célú támogatás áht-n kívülre (Civil)</t>
  </si>
  <si>
    <t>36.</t>
  </si>
  <si>
    <t>K5 Egyéb működési célú kiadások</t>
  </si>
  <si>
    <t>37.</t>
  </si>
  <si>
    <t>K 62 Beszerzés, beruházás, létesítés</t>
  </si>
  <si>
    <t>38.</t>
  </si>
  <si>
    <t>K 67 Ber.célú előzetesen felszámított ált.forg. Adó</t>
  </si>
  <si>
    <t>39.</t>
  </si>
  <si>
    <t>40.</t>
  </si>
  <si>
    <t>K 71 Ingatlanok felújítása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</si>
  <si>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</si>
  <si>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</si>
  <si>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</si>
  <si>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</si>
  <si>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</si>
  <si>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</si>
  <si>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</si>
  <si>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</si>
  <si>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</si>
  <si>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</si>
  <si>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</si>
  <si>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</si>
  <si>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</si>
  <si>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</si>
  <si>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</si>
  <si>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</si>
  <si>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</si>
  <si>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</si>
  <si>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</si>
  <si>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</si>
  <si>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</si>
  <si>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</si>
  <si>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Épületek felújítása(vizesblokk)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</si>
  <si>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</si>
  <si>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</si>
  <si>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</si>
  <si>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</si>
  <si>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III. Nágocs Község Önkormányzata összevont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</si>
  <si>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</si>
  <si>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</si>
  <si>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</si>
  <si>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</si>
  <si>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</si>
  <si>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</si>
  <si>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</si>
  <si>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</si>
  <si>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</si>
  <si>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</si>
  <si>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</si>
  <si>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</si>
  <si>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</si>
  <si>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</si>
  <si>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</si>
  <si>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</si>
  <si>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</si>
  <si>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</si>
  <si>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</si>
  <si>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</si>
  <si>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</si>
  <si>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</si>
  <si>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</si>
  <si>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</si>
  <si>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</si>
  <si>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</si>
  <si>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</si>
  <si>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</si>
  <si>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</si>
  <si>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</si>
  <si>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</si>
  <si>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</si>
  <si>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</si>
  <si>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</si>
  <si>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</si>
  <si>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</si>
  <si>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</si>
  <si>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</si>
  <si>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</si>
  <si>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</si>
  <si>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</si>
  <si>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</si>
  <si>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</si>
  <si>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</si>
  <si>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</si>
  <si>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</si>
  <si>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</si>
  <si>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</si>
  <si>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</si>
  <si>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</si>
  <si>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ÁHT_N BELÜLI MEGELŐLEGEZÉS VF.</t>
  </si>
  <si>
    <t>ADÓSSÁGKOSZOLIDÁCIÓ visszafiz.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</si>
  <si>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</si>
  <si>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</si>
  <si>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</si>
  <si>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</si>
  <si>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</si>
  <si>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</si>
  <si>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</si>
  <si>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</si>
  <si>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</si>
  <si>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</si>
  <si>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</si>
  <si>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</si>
  <si>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</si>
  <si>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</si>
  <si>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</si>
  <si>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</si>
  <si>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</si>
  <si>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</si>
  <si>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</si>
  <si>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</si>
  <si>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</si>
  <si>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</si>
  <si>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</si>
  <si>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</si>
  <si>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</si>
  <si>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</si>
  <si>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</si>
  <si>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</si>
  <si>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</si>
  <si>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</si>
  <si>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</si>
  <si>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</si>
  <si>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</si>
  <si>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</si>
  <si>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</si>
  <si>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</si>
  <si>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</si>
  <si>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</si>
  <si>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</si>
  <si>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</si>
  <si>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</si>
  <si>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</si>
  <si>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</si>
  <si>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</si>
  <si>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</si>
  <si>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</si>
  <si>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</si>
  <si>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</si>
  <si>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</si>
  <si>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</si>
  <si>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</si>
  <si>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</si>
  <si>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</si>
  <si>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</si>
  <si>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</si>
  <si>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</si>
  <si>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</si>
  <si>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</si>
  <si>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</si>
  <si>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O</t>
  </si>
  <si>
    <t>Állandó állományi létszám</t>
  </si>
  <si>
    <t>3 fő</t>
  </si>
  <si>
    <t>Eszközök mindösszesen</t>
  </si>
  <si>
    <t>Közfoglalkoztatottak</t>
  </si>
  <si>
    <t>Választott tisztségviselők</t>
  </si>
  <si>
    <t>5 fő</t>
  </si>
  <si>
    <t>Pénzeszközök</t>
  </si>
  <si>
    <t>Egyéb sajátos eszközoldali elszámolások</t>
  </si>
  <si>
    <t>Aktív időbeli elhatárolások</t>
  </si>
  <si>
    <t>Közalkalmazotti állomány</t>
  </si>
  <si>
    <t>Bedegkér Község Önkormányzata</t>
  </si>
  <si>
    <t>Bedegkéri Óvoda</t>
  </si>
  <si>
    <t>Önokrmányzat és intézménye összesen</t>
  </si>
  <si>
    <t>Bedegkér Község Önormányzata</t>
  </si>
  <si>
    <t>ebből: kiegészítő támogatás</t>
  </si>
  <si>
    <t>ebőől: óvodapedagógusok elismert létszám bértámogatás (2 fő)</t>
  </si>
  <si>
    <t>ebből. Falugondnoki szolgálat támogatása</t>
  </si>
  <si>
    <t>ebből: családsegitő és gyermekjóléti szolgálat támogatása</t>
  </si>
  <si>
    <t>K1106 Béren kívüli juttatás (cafeteria)</t>
  </si>
  <si>
    <t>Önkormányzat és intézménye összesen</t>
  </si>
  <si>
    <t>I. Bedegkér Község Önkormányzata</t>
  </si>
  <si>
    <t>II. Bedegkéri Óvoda</t>
  </si>
  <si>
    <t>37 fő</t>
  </si>
  <si>
    <t>Bedegkér község Önkormányzatának önállóan működő és gazdálkodó költségvetési szerve:</t>
  </si>
  <si>
    <t>Szakmai tevékenységet segítő szolgáltatások</t>
  </si>
  <si>
    <t>Szakmai anyagok beszerzése</t>
  </si>
  <si>
    <t>Kamatkiadások</t>
  </si>
  <si>
    <t>K 42 Családi támogatások (pl. iskolakezdési)</t>
  </si>
  <si>
    <t>Gépek, berendezések felszerelések(közfogl.)</t>
  </si>
  <si>
    <t>Gépek, berendezések, külterületi utak pályázat</t>
  </si>
  <si>
    <t>Vismaior I,</t>
  </si>
  <si>
    <t>Vismaior II.</t>
  </si>
  <si>
    <t>"56-os" pályázat</t>
  </si>
  <si>
    <t>DRV koncessziós díjből eszköz fejlesztés, pótlás</t>
  </si>
  <si>
    <t>K 56 Általános Tartalék</t>
  </si>
  <si>
    <t>K 912 Pénzeszköz lekötés, betét elhelyezés</t>
  </si>
  <si>
    <t>K 912 pénzeszköz lekötés</t>
  </si>
  <si>
    <t>Pénzeszköz lekötés</t>
  </si>
  <si>
    <t>48 fő</t>
  </si>
  <si>
    <t>1. melléklet a 2/2017. (III. 16.)  önkormányzati rendelethez</t>
  </si>
  <si>
    <t>2. melléklet a 2/2017. (III. 16.) önkormányzati rendelethez</t>
  </si>
  <si>
    <t>3. melléklet a 2/2017. (III. 16.)  önkormányzati rendelethez</t>
  </si>
  <si>
    <t>4. melléklet a 2/2017. (III. 16.)  önkormányzati rendelethez</t>
  </si>
  <si>
    <t>5. melléklet a 2/2017. (III. 16.)  önkormányzati rendelethez</t>
  </si>
  <si>
    <t>6. melléklet a 2/2017. (III. 16.)  önkormányzati rendelethez</t>
  </si>
  <si>
    <t>7. melléklet a 2/2017. (III. 16.) önkormányzati rendelethez</t>
  </si>
  <si>
    <t>8. melléklet a 2/2017. (III. 16.)  önkormányzati rendelethez</t>
  </si>
  <si>
    <t>9. melléklet a 2/2017. (III. 16.)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</si>
</sst>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1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4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3" fontId="4" fillId="0" borderId="3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1" fillId="0" borderId="0" xfId="0" applyNumberFormat="1" applyFont="1" applyBorder="1"/>
    <xf numFmtId="0" fontId="4" fillId="0" borderId="26" xfId="0" applyFont="1" applyBorder="1"/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3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8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3" fontId="16" fillId="0" borderId="3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3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1" xfId="0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3" fontId="2" fillId="0" borderId="11" xfId="0" applyNumberFormat="1" applyFont="1" applyBorder="1"/>
    <xf numFmtId="3" fontId="2" fillId="0" borderId="7" xfId="0" applyNumberFormat="1" applyFont="1" applyBorder="1"/>
    <xf numFmtId="3" fontId="2" fillId="0" borderId="23" xfId="0" applyNumberFormat="1" applyFont="1" applyBorder="1"/>
    <xf numFmtId="0" fontId="20" fillId="0" borderId="0" xfId="0" applyFont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7"/>
  <sheetViews>
    <sheetView zoomScaleNormal="100" zoomScalePageLayoutView="60" workbookViewId="0">
      <selection activeCell="H4" sqref="H4"/>
    </sheetView>
  </sheetViews>
  <sheetFormatPr defaultRowHeight="12.75" x14ac:dyDescent="0.2"/>
  <cols>
    <col min="1" max="1" width="6.28515625" style="1"/>
    <col min="2" max="2" width="12.42578125" style="1"/>
    <col min="3" max="3" width="35.85546875" style="1"/>
    <col min="4" max="4" width="13.7109375" style="1"/>
    <col min="5" max="5" width="13" style="1"/>
    <col min="6" max="6" width="13.7109375" style="1" customWidth="1"/>
    <col min="7" max="7" width="15.5703125" style="1"/>
    <col min="8" max="8" width="15.28515625" style="1"/>
    <col min="9" max="9" width="11.7109375" style="1"/>
    <col min="10" max="1025" width="9.42578125" style="1"/>
  </cols>
  <sheetData>
    <row r="1" spans="1:10" ht="15" customHeight="1" x14ac:dyDescent="0.2">
      <c r="A1" s="270"/>
      <c r="B1" s="270" t="s">
        <v>0</v>
      </c>
      <c r="C1" s="270"/>
      <c r="D1" s="270"/>
      <c r="E1" s="270"/>
      <c r="F1" s="270"/>
      <c r="G1" s="270"/>
      <c r="H1" s="270"/>
      <c r="I1" s="2"/>
    </row>
    <row r="2" spans="1:10" x14ac:dyDescent="0.2">
      <c r="C2" s="271" t="s">
        <v>339</v>
      </c>
      <c r="D2" s="271"/>
      <c r="E2" s="271"/>
      <c r="F2" s="271"/>
      <c r="G2" s="271"/>
      <c r="H2" s="271"/>
      <c r="I2" s="271"/>
      <c r="J2" s="271"/>
    </row>
    <row r="3" spans="1:10" x14ac:dyDescent="0.2">
      <c r="A3" s="4"/>
      <c r="B3" s="272" t="s">
        <v>1</v>
      </c>
      <c r="C3" s="272"/>
      <c r="D3" s="272"/>
      <c r="E3" s="272"/>
      <c r="F3" s="272"/>
      <c r="G3" s="272"/>
      <c r="H3" s="272"/>
    </row>
    <row r="4" spans="1:10" x14ac:dyDescent="0.2">
      <c r="A4" s="4"/>
      <c r="B4" s="4"/>
      <c r="C4" s="4"/>
      <c r="D4" s="4"/>
      <c r="E4" s="4"/>
      <c r="F4" s="4" t="s">
        <v>2</v>
      </c>
      <c r="H4" s="5"/>
      <c r="I4" s="5"/>
    </row>
    <row r="5" spans="1:10" x14ac:dyDescent="0.2">
      <c r="A5" s="6"/>
      <c r="B5" s="273" t="s">
        <v>3</v>
      </c>
      <c r="C5" s="273"/>
      <c r="D5" s="7" t="s">
        <v>4</v>
      </c>
      <c r="E5" s="7" t="s">
        <v>5</v>
      </c>
      <c r="F5" s="8" t="s">
        <v>6</v>
      </c>
      <c r="G5" s="9"/>
      <c r="H5" s="9"/>
      <c r="I5" s="10"/>
    </row>
    <row r="6" spans="1:10" ht="15.75" customHeight="1" x14ac:dyDescent="0.2">
      <c r="A6" s="274" t="s">
        <v>7</v>
      </c>
      <c r="B6" s="275" t="s">
        <v>8</v>
      </c>
      <c r="C6" s="276" t="s">
        <v>9</v>
      </c>
      <c r="D6" s="277" t="s">
        <v>310</v>
      </c>
      <c r="E6" s="277" t="s">
        <v>311</v>
      </c>
      <c r="F6" s="278" t="s">
        <v>312</v>
      </c>
      <c r="G6" s="279"/>
      <c r="H6" s="279"/>
      <c r="I6" s="280"/>
    </row>
    <row r="7" spans="1:10" ht="30" customHeight="1" x14ac:dyDescent="0.2">
      <c r="A7" s="274"/>
      <c r="B7" s="275"/>
      <c r="C7" s="276"/>
      <c r="D7" s="277"/>
      <c r="E7" s="277"/>
      <c r="F7" s="278"/>
      <c r="G7" s="279"/>
      <c r="H7" s="279"/>
      <c r="I7" s="280"/>
    </row>
    <row r="8" spans="1:10" ht="15.75" customHeight="1" x14ac:dyDescent="0.2">
      <c r="A8" s="14" t="s">
        <v>10</v>
      </c>
      <c r="B8" s="276" t="s">
        <v>11</v>
      </c>
      <c r="C8" s="284" t="s">
        <v>12</v>
      </c>
      <c r="D8" s="285">
        <v>54733710</v>
      </c>
      <c r="E8" s="285">
        <v>8613800</v>
      </c>
      <c r="F8" s="281">
        <f>SUM(D8:E11)</f>
        <v>63347510</v>
      </c>
      <c r="G8" s="282"/>
      <c r="H8" s="282"/>
      <c r="I8" s="283"/>
    </row>
    <row r="9" spans="1:10" ht="11.25" customHeight="1" x14ac:dyDescent="0.2">
      <c r="A9" s="14" t="s">
        <v>13</v>
      </c>
      <c r="B9" s="276"/>
      <c r="C9" s="284"/>
      <c r="D9" s="285"/>
      <c r="E9" s="285"/>
      <c r="F9" s="281"/>
      <c r="G9" s="282"/>
      <c r="H9" s="282"/>
      <c r="I9" s="283"/>
    </row>
    <row r="10" spans="1:10" ht="12.75" hidden="1" customHeight="1" x14ac:dyDescent="0.2">
      <c r="A10" s="14" t="s">
        <v>14</v>
      </c>
      <c r="B10" s="276"/>
      <c r="C10" s="284"/>
      <c r="D10" s="285"/>
      <c r="E10" s="285"/>
      <c r="F10" s="281"/>
      <c r="G10" s="18"/>
      <c r="H10" s="18"/>
      <c r="I10" s="19"/>
    </row>
    <row r="11" spans="1:10" ht="12.75" hidden="1" customHeight="1" x14ac:dyDescent="0.2">
      <c r="A11" s="14" t="s">
        <v>15</v>
      </c>
      <c r="B11" s="276"/>
      <c r="C11" s="284"/>
      <c r="D11" s="285"/>
      <c r="E11" s="285"/>
      <c r="F11" s="281"/>
      <c r="G11" s="18"/>
      <c r="H11" s="18"/>
      <c r="I11" s="19"/>
    </row>
    <row r="12" spans="1:10" ht="30.75" customHeight="1" x14ac:dyDescent="0.2">
      <c r="A12" s="14" t="s">
        <v>16</v>
      </c>
      <c r="B12" s="276"/>
      <c r="C12" s="15" t="s">
        <v>17</v>
      </c>
      <c r="D12" s="16">
        <v>7046950</v>
      </c>
      <c r="E12" s="16">
        <v>1794936</v>
      </c>
      <c r="F12" s="17">
        <f>SUM(D12:E12)</f>
        <v>8841886</v>
      </c>
      <c r="G12" s="18"/>
      <c r="H12" s="18"/>
      <c r="I12" s="19"/>
    </row>
    <row r="13" spans="1:10" ht="17.25" customHeight="1" x14ac:dyDescent="0.2">
      <c r="A13" s="14" t="s">
        <v>18</v>
      </c>
      <c r="B13" s="276"/>
      <c r="C13" s="15" t="s">
        <v>19</v>
      </c>
      <c r="D13" s="16">
        <v>27661958</v>
      </c>
      <c r="E13" s="16">
        <v>1345000</v>
      </c>
      <c r="F13" s="20">
        <f>SUM(D13:E13)</f>
        <v>29006958</v>
      </c>
      <c r="G13" s="21"/>
      <c r="H13" s="21"/>
      <c r="I13" s="19"/>
    </row>
    <row r="14" spans="1:10" ht="30.75" customHeight="1" x14ac:dyDescent="0.2">
      <c r="A14" s="14" t="s">
        <v>20</v>
      </c>
      <c r="B14" s="276"/>
      <c r="C14" s="15" t="s">
        <v>21</v>
      </c>
      <c r="D14" s="16">
        <v>7480000</v>
      </c>
      <c r="E14" s="16">
        <v>0</v>
      </c>
      <c r="F14" s="20">
        <f>SUM(D14:E14)</f>
        <v>7480000</v>
      </c>
      <c r="G14" s="21"/>
      <c r="H14" s="21"/>
      <c r="I14" s="19"/>
    </row>
    <row r="15" spans="1:10" ht="15" x14ac:dyDescent="0.2">
      <c r="A15" s="14" t="s">
        <v>22</v>
      </c>
      <c r="B15" s="276"/>
      <c r="C15" s="15" t="s">
        <v>23</v>
      </c>
      <c r="D15" s="16">
        <v>7655000</v>
      </c>
      <c r="E15" s="16">
        <v>0</v>
      </c>
      <c r="F15" s="20">
        <f>SUM(D15:E15)</f>
        <v>7655000</v>
      </c>
      <c r="G15" s="21"/>
      <c r="H15" s="21"/>
      <c r="I15" s="19"/>
    </row>
    <row r="16" spans="1:10" ht="15" x14ac:dyDescent="0.2">
      <c r="A16" s="14" t="s">
        <v>24</v>
      </c>
      <c r="B16" s="276" t="s">
        <v>25</v>
      </c>
      <c r="C16" s="22" t="s">
        <v>26</v>
      </c>
      <c r="D16" s="23">
        <v>34072000</v>
      </c>
      <c r="E16" s="23">
        <v>0</v>
      </c>
      <c r="F16" s="20">
        <f>SUM(D16:E16)</f>
        <v>34072000</v>
      </c>
      <c r="G16" s="21"/>
      <c r="H16" s="21"/>
      <c r="I16" s="19"/>
    </row>
    <row r="17" spans="1:9" ht="15" x14ac:dyDescent="0.2">
      <c r="A17" s="14"/>
      <c r="B17" s="276"/>
      <c r="C17" s="22" t="s">
        <v>27</v>
      </c>
      <c r="D17" s="23">
        <v>0</v>
      </c>
      <c r="E17" s="23">
        <v>0</v>
      </c>
      <c r="F17" s="20">
        <v>0</v>
      </c>
      <c r="G17" s="21"/>
      <c r="H17" s="21"/>
      <c r="I17" s="19"/>
    </row>
    <row r="18" spans="1:9" ht="15" x14ac:dyDescent="0.2">
      <c r="A18" s="14" t="s">
        <v>28</v>
      </c>
      <c r="B18" s="276"/>
      <c r="C18" s="22" t="s">
        <v>29</v>
      </c>
      <c r="D18" s="23">
        <v>2540000</v>
      </c>
      <c r="E18" s="23">
        <v>0</v>
      </c>
      <c r="F18" s="20">
        <f>SUM(D18:E18)</f>
        <v>2540000</v>
      </c>
      <c r="G18" s="21"/>
      <c r="H18" s="21"/>
      <c r="I18" s="19"/>
    </row>
    <row r="19" spans="1:9" ht="15" x14ac:dyDescent="0.2">
      <c r="A19" s="14" t="s">
        <v>30</v>
      </c>
      <c r="B19" s="13" t="s">
        <v>31</v>
      </c>
      <c r="C19" s="22" t="s">
        <v>336</v>
      </c>
      <c r="D19" s="23">
        <v>20000000</v>
      </c>
      <c r="E19" s="23">
        <v>0</v>
      </c>
      <c r="F19" s="20">
        <v>20000000</v>
      </c>
      <c r="G19" s="21"/>
      <c r="H19" s="21"/>
      <c r="I19" s="19"/>
    </row>
    <row r="20" spans="1:9" ht="15" x14ac:dyDescent="0.2">
      <c r="A20" s="14" t="s">
        <v>32</v>
      </c>
      <c r="B20" s="13" t="s">
        <v>33</v>
      </c>
      <c r="C20" s="22" t="s">
        <v>34</v>
      </c>
      <c r="D20" s="23">
        <v>2926924</v>
      </c>
      <c r="E20" s="23">
        <v>0</v>
      </c>
      <c r="F20" s="20">
        <v>2926924</v>
      </c>
      <c r="G20" s="21"/>
      <c r="H20" s="21"/>
      <c r="I20" s="19"/>
    </row>
    <row r="21" spans="1:9" ht="15" x14ac:dyDescent="0.2">
      <c r="A21" s="14" t="s">
        <v>35</v>
      </c>
      <c r="B21" s="13"/>
      <c r="C21" s="22" t="s">
        <v>36</v>
      </c>
      <c r="D21" s="23">
        <v>11460458</v>
      </c>
      <c r="E21" s="23">
        <v>0</v>
      </c>
      <c r="F21" s="20">
        <v>0</v>
      </c>
      <c r="G21" s="21"/>
      <c r="H21" s="21"/>
      <c r="I21" s="19"/>
    </row>
    <row r="22" spans="1:9" ht="15" x14ac:dyDescent="0.2">
      <c r="A22" s="14" t="s">
        <v>37</v>
      </c>
      <c r="B22" s="13"/>
      <c r="C22" s="22" t="s">
        <v>38</v>
      </c>
      <c r="D22" s="23">
        <f>SUM(D19:D21)</f>
        <v>34387382</v>
      </c>
      <c r="E22" s="23">
        <v>0</v>
      </c>
      <c r="F22" s="23">
        <f>SUM(F19:F21)</f>
        <v>22926924</v>
      </c>
      <c r="G22" s="21"/>
      <c r="H22" s="21"/>
      <c r="I22" s="19"/>
    </row>
    <row r="23" spans="1:9" ht="15" x14ac:dyDescent="0.2">
      <c r="A23" s="24" t="s">
        <v>39</v>
      </c>
      <c r="B23" s="25" t="s">
        <v>40</v>
      </c>
      <c r="C23" s="25"/>
      <c r="D23" s="26">
        <f>SUM(D8:D18)+D22</f>
        <v>175577000</v>
      </c>
      <c r="E23" s="26">
        <f>SUM(E8:E18)+E22</f>
        <v>11753736</v>
      </c>
      <c r="F23" s="26">
        <f>SUM(F8:F18)+F22</f>
        <v>175870278</v>
      </c>
      <c r="G23" s="27"/>
      <c r="H23" s="27"/>
      <c r="I23" s="27"/>
    </row>
    <row r="24" spans="1:9" x14ac:dyDescent="0.2">
      <c r="A24" s="4"/>
      <c r="B24" s="4"/>
      <c r="C24" s="4"/>
      <c r="D24" s="4"/>
      <c r="E24" s="4"/>
      <c r="F24" s="4"/>
    </row>
    <row r="25" spans="1:9" x14ac:dyDescent="0.2">
      <c r="A25" s="4"/>
      <c r="B25" s="4"/>
      <c r="C25" s="4"/>
      <c r="D25" s="4"/>
      <c r="E25" s="4"/>
      <c r="F25" s="4"/>
    </row>
    <row r="26" spans="1:9" ht="8.25" customHeight="1" x14ac:dyDescent="0.2">
      <c r="A26" s="4"/>
      <c r="B26" s="4"/>
      <c r="C26" s="4"/>
      <c r="D26" s="4"/>
      <c r="E26" s="4"/>
      <c r="F26" s="4"/>
    </row>
    <row r="27" spans="1:9" ht="13.5" customHeight="1" x14ac:dyDescent="0.2">
      <c r="A27" s="274" t="s">
        <v>7</v>
      </c>
      <c r="B27" s="275" t="s">
        <v>8</v>
      </c>
      <c r="C27" s="276" t="s">
        <v>9</v>
      </c>
      <c r="D27" s="277" t="s">
        <v>310</v>
      </c>
      <c r="E27" s="277" t="s">
        <v>311</v>
      </c>
      <c r="F27" s="278" t="s">
        <v>312</v>
      </c>
    </row>
    <row r="28" spans="1:9" ht="31.5" customHeight="1" x14ac:dyDescent="0.2">
      <c r="A28" s="274"/>
      <c r="B28" s="275"/>
      <c r="C28" s="276"/>
      <c r="D28" s="277"/>
      <c r="E28" s="277"/>
      <c r="F28" s="278"/>
    </row>
    <row r="29" spans="1:9" ht="13.5" customHeight="1" x14ac:dyDescent="0.2">
      <c r="A29" s="14" t="s">
        <v>10</v>
      </c>
      <c r="B29" s="276" t="s">
        <v>11</v>
      </c>
      <c r="C29" s="284" t="s">
        <v>41</v>
      </c>
      <c r="D29" s="285">
        <v>45477394</v>
      </c>
      <c r="E29" s="285">
        <v>0</v>
      </c>
      <c r="F29" s="281">
        <v>45477394</v>
      </c>
    </row>
    <row r="30" spans="1:9" x14ac:dyDescent="0.2">
      <c r="A30" s="14" t="s">
        <v>13</v>
      </c>
      <c r="B30" s="276"/>
      <c r="C30" s="284"/>
      <c r="D30" s="285"/>
      <c r="E30" s="285"/>
      <c r="F30" s="281"/>
    </row>
    <row r="31" spans="1:9" x14ac:dyDescent="0.2">
      <c r="A31" s="14" t="s">
        <v>14</v>
      </c>
      <c r="B31" s="276"/>
      <c r="C31" s="284"/>
      <c r="D31" s="285"/>
      <c r="E31" s="285"/>
      <c r="F31" s="281"/>
    </row>
    <row r="32" spans="1:9" x14ac:dyDescent="0.2">
      <c r="A32" s="14" t="s">
        <v>15</v>
      </c>
      <c r="B32" s="276"/>
      <c r="C32" s="284"/>
      <c r="D32" s="285"/>
      <c r="E32" s="285"/>
      <c r="F32" s="281"/>
    </row>
    <row r="33" spans="1:6" x14ac:dyDescent="0.2">
      <c r="A33" s="14" t="s">
        <v>16</v>
      </c>
      <c r="B33" s="276"/>
      <c r="C33" s="15" t="s">
        <v>42</v>
      </c>
      <c r="D33" s="16">
        <v>6000000</v>
      </c>
      <c r="E33" s="16">
        <v>0</v>
      </c>
      <c r="F33" s="17">
        <v>6000000</v>
      </c>
    </row>
    <row r="34" spans="1:6" x14ac:dyDescent="0.2">
      <c r="A34" s="14" t="s">
        <v>18</v>
      </c>
      <c r="B34" s="276"/>
      <c r="C34" s="15" t="s">
        <v>43</v>
      </c>
      <c r="D34" s="16">
        <v>3002450</v>
      </c>
      <c r="E34" s="16">
        <v>0</v>
      </c>
      <c r="F34" s="20">
        <v>3002450</v>
      </c>
    </row>
    <row r="35" spans="1:6" ht="22.5" x14ac:dyDescent="0.2">
      <c r="A35" s="14" t="s">
        <v>20</v>
      </c>
      <c r="B35" s="276"/>
      <c r="C35" s="15" t="s">
        <v>44</v>
      </c>
      <c r="D35" s="16">
        <v>52164010</v>
      </c>
      <c r="E35" s="16">
        <v>0</v>
      </c>
      <c r="F35" s="20">
        <v>52164010</v>
      </c>
    </row>
    <row r="36" spans="1:6" ht="22.5" x14ac:dyDescent="0.2">
      <c r="A36" s="14" t="s">
        <v>22</v>
      </c>
      <c r="B36" s="276"/>
      <c r="C36" s="15" t="s">
        <v>45</v>
      </c>
      <c r="D36" s="16">
        <v>0</v>
      </c>
      <c r="E36" s="16">
        <v>0</v>
      </c>
      <c r="F36" s="20">
        <v>0</v>
      </c>
    </row>
    <row r="37" spans="1:6" x14ac:dyDescent="0.2">
      <c r="A37" s="14" t="s">
        <v>24</v>
      </c>
      <c r="B37" s="276" t="s">
        <v>25</v>
      </c>
      <c r="C37" s="22" t="s">
        <v>46</v>
      </c>
      <c r="D37" s="23">
        <v>26349242</v>
      </c>
      <c r="E37" s="23">
        <v>0</v>
      </c>
      <c r="F37" s="20">
        <v>26349242</v>
      </c>
    </row>
    <row r="38" spans="1:6" x14ac:dyDescent="0.2">
      <c r="A38" s="14"/>
      <c r="B38" s="276"/>
      <c r="C38" s="22" t="s">
        <v>47</v>
      </c>
      <c r="D38" s="23">
        <v>0</v>
      </c>
      <c r="E38" s="23">
        <v>0</v>
      </c>
      <c r="F38" s="20">
        <v>0</v>
      </c>
    </row>
    <row r="39" spans="1:6" x14ac:dyDescent="0.2">
      <c r="A39" s="14" t="s">
        <v>28</v>
      </c>
      <c r="B39" s="276"/>
      <c r="C39" s="22" t="s">
        <v>48</v>
      </c>
      <c r="D39" s="23">
        <v>0</v>
      </c>
      <c r="E39" s="23">
        <v>0</v>
      </c>
      <c r="F39" s="20">
        <v>0</v>
      </c>
    </row>
    <row r="40" spans="1:6" x14ac:dyDescent="0.2">
      <c r="A40" s="14" t="s">
        <v>30</v>
      </c>
      <c r="B40" s="13" t="s">
        <v>31</v>
      </c>
      <c r="C40" s="22" t="s">
        <v>49</v>
      </c>
      <c r="D40" s="23">
        <v>0</v>
      </c>
      <c r="E40" s="23">
        <v>11460458</v>
      </c>
      <c r="F40" s="20">
        <v>0</v>
      </c>
    </row>
    <row r="41" spans="1:6" x14ac:dyDescent="0.2">
      <c r="A41" s="14" t="s">
        <v>32</v>
      </c>
      <c r="B41" s="13" t="s">
        <v>33</v>
      </c>
      <c r="C41" s="22" t="s">
        <v>50</v>
      </c>
      <c r="D41" s="23">
        <v>39656980</v>
      </c>
      <c r="E41" s="23">
        <v>293278</v>
      </c>
      <c r="F41" s="20">
        <f>SUM(D41:E41)</f>
        <v>39950258</v>
      </c>
    </row>
    <row r="42" spans="1:6" x14ac:dyDescent="0.2">
      <c r="A42" s="14" t="s">
        <v>35</v>
      </c>
      <c r="B42" s="13"/>
      <c r="C42" s="22" t="s">
        <v>51</v>
      </c>
      <c r="D42" s="23">
        <v>2926924</v>
      </c>
      <c r="E42" s="23">
        <v>0</v>
      </c>
      <c r="F42" s="20">
        <v>2926924</v>
      </c>
    </row>
    <row r="43" spans="1:6" x14ac:dyDescent="0.2">
      <c r="A43" s="14" t="s">
        <v>37</v>
      </c>
      <c r="B43" s="13"/>
      <c r="C43" s="22" t="s">
        <v>52</v>
      </c>
      <c r="D43" s="23">
        <f>SUM(D40:D42)</f>
        <v>42583904</v>
      </c>
      <c r="E43" s="23">
        <f>SUM(E40:E42)</f>
        <v>11753736</v>
      </c>
      <c r="F43" s="23">
        <f>SUM(F40:F42)</f>
        <v>42877182</v>
      </c>
    </row>
    <row r="44" spans="1:6" x14ac:dyDescent="0.2">
      <c r="A44" s="24" t="s">
        <v>39</v>
      </c>
      <c r="B44" s="25" t="s">
        <v>40</v>
      </c>
      <c r="C44" s="25"/>
      <c r="D44" s="26">
        <f>SUM(D29:D39)+D43</f>
        <v>175577000</v>
      </c>
      <c r="E44" s="26">
        <f>SUM(E29:E39)+E43</f>
        <v>11753736</v>
      </c>
      <c r="F44" s="26">
        <f>SUM(F29:F39)+F43</f>
        <v>175870278</v>
      </c>
    </row>
    <row r="45" spans="1:6" x14ac:dyDescent="0.2">
      <c r="A45" s="4"/>
      <c r="B45" s="4"/>
      <c r="C45" s="4"/>
      <c r="D45" s="4"/>
      <c r="E45" s="4"/>
      <c r="F45" s="4"/>
    </row>
    <row r="46" spans="1:6" x14ac:dyDescent="0.2">
      <c r="A46" s="4" t="s">
        <v>323</v>
      </c>
      <c r="B46" s="4"/>
      <c r="C46" s="4"/>
      <c r="D46" s="4"/>
      <c r="E46" s="4"/>
      <c r="F46" s="4"/>
    </row>
    <row r="47" spans="1:6" x14ac:dyDescent="0.2">
      <c r="A47" s="4" t="s">
        <v>311</v>
      </c>
      <c r="B47" s="4"/>
      <c r="C47" s="4"/>
      <c r="D47" s="4"/>
      <c r="E47" s="4"/>
      <c r="F47" s="4"/>
    </row>
  </sheetData>
  <mergeCells count="34">
    <mergeCell ref="B37:B39"/>
    <mergeCell ref="B29:B36"/>
    <mergeCell ref="C29:C32"/>
    <mergeCell ref="D29:D32"/>
    <mergeCell ref="E29:E32"/>
    <mergeCell ref="F29:F32"/>
    <mergeCell ref="G8:G9"/>
    <mergeCell ref="H8:H9"/>
    <mergeCell ref="I8:I9"/>
    <mergeCell ref="B16:B18"/>
    <mergeCell ref="F27:F28"/>
    <mergeCell ref="B8:B15"/>
    <mergeCell ref="C8:C11"/>
    <mergeCell ref="D8:D11"/>
    <mergeCell ref="E8:E11"/>
    <mergeCell ref="F8:F11"/>
    <mergeCell ref="A27:A28"/>
    <mergeCell ref="B27:B28"/>
    <mergeCell ref="C27:C28"/>
    <mergeCell ref="D27:D28"/>
    <mergeCell ref="E27:E28"/>
    <mergeCell ref="A1:H1"/>
    <mergeCell ref="C2:J2"/>
    <mergeCell ref="B3:H3"/>
    <mergeCell ref="B5:C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0694444444444402" right="0.19791666666666699" top="0.41944444444444401" bottom="0.9840277777777779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zoomScaleNormal="100" zoomScalePageLayoutView="60" workbookViewId="0">
      <selection activeCell="B1" sqref="B1:F1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1025" width="9.42578125" style="1"/>
  </cols>
  <sheetData>
    <row r="1" spans="1:6" x14ac:dyDescent="0.2">
      <c r="B1" s="270" t="s">
        <v>340</v>
      </c>
      <c r="C1" s="270"/>
      <c r="D1" s="270"/>
      <c r="E1" s="270"/>
      <c r="F1" s="270"/>
    </row>
    <row r="2" spans="1:6" ht="9.75" customHeight="1" x14ac:dyDescent="0.2">
      <c r="B2" s="28"/>
      <c r="C2" s="28"/>
      <c r="D2" s="28"/>
      <c r="E2" s="28"/>
    </row>
    <row r="3" spans="1:6" ht="12.75" customHeight="1" x14ac:dyDescent="0.2">
      <c r="A3" s="288" t="s">
        <v>313</v>
      </c>
      <c r="B3" s="288"/>
      <c r="C3" s="288"/>
      <c r="D3" s="288"/>
      <c r="E3" s="288"/>
      <c r="F3" s="288"/>
    </row>
    <row r="4" spans="1:6" ht="7.5" customHeight="1" x14ac:dyDescent="0.2">
      <c r="B4" s="29"/>
      <c r="C4" s="29"/>
      <c r="D4" s="28"/>
    </row>
    <row r="5" spans="1:6" x14ac:dyDescent="0.2">
      <c r="A5" s="289" t="s">
        <v>53</v>
      </c>
      <c r="B5" s="289"/>
      <c r="C5" s="289"/>
      <c r="D5" s="289"/>
      <c r="E5" s="289"/>
      <c r="F5" s="289"/>
    </row>
    <row r="6" spans="1:6" ht="7.5" customHeight="1" x14ac:dyDescent="0.2">
      <c r="B6" s="29"/>
      <c r="C6" s="29"/>
      <c r="D6" s="28"/>
      <c r="E6" s="30"/>
      <c r="F6" s="30" t="s">
        <v>54</v>
      </c>
    </row>
    <row r="7" spans="1:6" x14ac:dyDescent="0.2">
      <c r="A7" s="31"/>
      <c r="B7" s="290" t="s">
        <v>3</v>
      </c>
      <c r="C7" s="290"/>
      <c r="D7" s="32" t="s">
        <v>4</v>
      </c>
      <c r="E7" s="33"/>
      <c r="F7" s="34"/>
    </row>
    <row r="8" spans="1:6" x14ac:dyDescent="0.2">
      <c r="A8" s="11" t="s">
        <v>7</v>
      </c>
      <c r="B8" s="35" t="s">
        <v>55</v>
      </c>
      <c r="C8" s="22"/>
      <c r="D8" s="36" t="s">
        <v>56</v>
      </c>
      <c r="E8" s="37"/>
      <c r="F8" s="38"/>
    </row>
    <row r="9" spans="1:6" x14ac:dyDescent="0.2">
      <c r="A9" s="39" t="s">
        <v>10</v>
      </c>
      <c r="B9" s="40" t="s">
        <v>57</v>
      </c>
      <c r="C9" s="40"/>
      <c r="D9" s="40">
        <f>SUM(D10:D16)</f>
        <v>19169855</v>
      </c>
      <c r="E9" s="41"/>
      <c r="F9" s="42"/>
    </row>
    <row r="10" spans="1:6" x14ac:dyDescent="0.2">
      <c r="A10" s="39" t="s">
        <v>13</v>
      </c>
      <c r="B10" s="22" t="s">
        <v>58</v>
      </c>
      <c r="C10" s="22"/>
      <c r="D10" s="43">
        <v>0</v>
      </c>
      <c r="E10" s="44"/>
      <c r="F10" s="45"/>
    </row>
    <row r="11" spans="1:6" x14ac:dyDescent="0.2">
      <c r="A11" s="39" t="s">
        <v>14</v>
      </c>
      <c r="B11" s="22" t="s">
        <v>59</v>
      </c>
      <c r="C11" s="22"/>
      <c r="D11" s="43">
        <v>4638400</v>
      </c>
      <c r="E11" s="44"/>
      <c r="F11" s="45"/>
    </row>
    <row r="12" spans="1:6" x14ac:dyDescent="0.2">
      <c r="A12" s="39" t="s">
        <v>15</v>
      </c>
      <c r="B12" s="22" t="s">
        <v>60</v>
      </c>
      <c r="C12" s="22"/>
      <c r="D12" s="43">
        <v>2848000</v>
      </c>
      <c r="E12" s="44"/>
      <c r="F12" s="45"/>
    </row>
    <row r="13" spans="1:6" x14ac:dyDescent="0.2">
      <c r="A13" s="39" t="s">
        <v>16</v>
      </c>
      <c r="B13" s="22" t="s">
        <v>61</v>
      </c>
      <c r="C13" s="22"/>
      <c r="D13" s="43">
        <v>100000</v>
      </c>
      <c r="E13" s="44"/>
      <c r="F13" s="45"/>
    </row>
    <row r="14" spans="1:6" x14ac:dyDescent="0.2">
      <c r="A14" s="39" t="s">
        <v>18</v>
      </c>
      <c r="B14" s="22" t="s">
        <v>62</v>
      </c>
      <c r="C14" s="22"/>
      <c r="D14" s="43">
        <v>3659240</v>
      </c>
      <c r="E14" s="44"/>
      <c r="F14" s="45"/>
    </row>
    <row r="15" spans="1:6" x14ac:dyDescent="0.2">
      <c r="A15" s="39" t="s">
        <v>20</v>
      </c>
      <c r="B15" s="22" t="s">
        <v>63</v>
      </c>
      <c r="C15" s="22"/>
      <c r="D15" s="43">
        <v>5000000</v>
      </c>
      <c r="E15" s="44"/>
      <c r="F15" s="45"/>
    </row>
    <row r="16" spans="1:6" x14ac:dyDescent="0.2">
      <c r="A16" s="39" t="s">
        <v>22</v>
      </c>
      <c r="B16" s="22" t="s">
        <v>314</v>
      </c>
      <c r="C16" s="22"/>
      <c r="D16" s="43">
        <v>2924215</v>
      </c>
      <c r="E16" s="44"/>
      <c r="F16" s="45"/>
    </row>
    <row r="17" spans="1:6" x14ac:dyDescent="0.2">
      <c r="A17" s="39" t="s">
        <v>24</v>
      </c>
      <c r="B17" s="40" t="s">
        <v>64</v>
      </c>
      <c r="C17" s="40"/>
      <c r="D17" s="46">
        <f>SUM(D18:D21)</f>
        <v>10525870</v>
      </c>
      <c r="E17" s="47"/>
      <c r="F17" s="48"/>
    </row>
    <row r="18" spans="1:6" x14ac:dyDescent="0.2">
      <c r="A18" s="39" t="s">
        <v>28</v>
      </c>
      <c r="B18" s="22" t="s">
        <v>315</v>
      </c>
      <c r="C18" s="22"/>
      <c r="D18" s="43">
        <v>7598830</v>
      </c>
      <c r="E18" s="44"/>
      <c r="F18" s="45"/>
    </row>
    <row r="19" spans="1:6" x14ac:dyDescent="0.2">
      <c r="A19" s="39" t="s">
        <v>30</v>
      </c>
      <c r="B19" s="22" t="s">
        <v>65</v>
      </c>
      <c r="C19" s="22"/>
      <c r="D19" s="43">
        <v>1800000</v>
      </c>
      <c r="E19" s="44"/>
      <c r="F19" s="45"/>
    </row>
    <row r="20" spans="1:6" x14ac:dyDescent="0.2">
      <c r="A20" s="39" t="s">
        <v>32</v>
      </c>
      <c r="B20" s="22" t="s">
        <v>66</v>
      </c>
      <c r="C20" s="22"/>
      <c r="D20" s="43">
        <v>1062100</v>
      </c>
      <c r="E20" s="44"/>
      <c r="F20" s="45"/>
    </row>
    <row r="21" spans="1:6" x14ac:dyDescent="0.2">
      <c r="A21" s="39" t="s">
        <v>35</v>
      </c>
      <c r="B21" s="22" t="s">
        <v>67</v>
      </c>
      <c r="C21" s="22"/>
      <c r="D21" s="43">
        <v>64940</v>
      </c>
      <c r="E21" s="44"/>
      <c r="F21" s="45"/>
    </row>
    <row r="22" spans="1:6" x14ac:dyDescent="0.2">
      <c r="A22" s="39" t="s">
        <v>37</v>
      </c>
      <c r="B22" s="40" t="s">
        <v>68</v>
      </c>
      <c r="C22" s="40"/>
      <c r="D22" s="46">
        <f>SUM(D23:D31)</f>
        <v>14581669</v>
      </c>
      <c r="E22" s="47"/>
      <c r="F22" s="48"/>
    </row>
    <row r="23" spans="1:6" x14ac:dyDescent="0.2">
      <c r="A23" s="39" t="s">
        <v>39</v>
      </c>
      <c r="B23" s="22" t="s">
        <v>69</v>
      </c>
      <c r="C23" s="22"/>
      <c r="D23" s="43">
        <v>7480000</v>
      </c>
      <c r="E23" s="44"/>
      <c r="F23" s="45"/>
    </row>
    <row r="24" spans="1:6" x14ac:dyDescent="0.2">
      <c r="A24" s="39" t="s">
        <v>70</v>
      </c>
      <c r="B24" s="22" t="s">
        <v>316</v>
      </c>
      <c r="C24" s="22"/>
      <c r="D24" s="43">
        <v>2500000</v>
      </c>
      <c r="E24" s="44"/>
      <c r="F24" s="45"/>
    </row>
    <row r="25" spans="1:6" x14ac:dyDescent="0.2">
      <c r="A25" s="39" t="s">
        <v>71</v>
      </c>
      <c r="B25" s="22" t="s">
        <v>317</v>
      </c>
      <c r="C25" s="49"/>
      <c r="D25" s="43">
        <v>0</v>
      </c>
      <c r="E25" s="44"/>
      <c r="F25" s="45"/>
    </row>
    <row r="26" spans="1:6" x14ac:dyDescent="0.2">
      <c r="A26" s="39" t="s">
        <v>72</v>
      </c>
      <c r="B26" s="22" t="s">
        <v>73</v>
      </c>
      <c r="C26" s="49"/>
      <c r="D26" s="43">
        <v>0</v>
      </c>
      <c r="E26" s="44"/>
      <c r="F26" s="45"/>
    </row>
    <row r="27" spans="1:6" x14ac:dyDescent="0.2">
      <c r="A27" s="39" t="s">
        <v>74</v>
      </c>
      <c r="B27" s="22" t="s">
        <v>75</v>
      </c>
      <c r="C27" s="49"/>
      <c r="D27" s="43">
        <v>0</v>
      </c>
      <c r="E27" s="44"/>
      <c r="F27" s="45"/>
    </row>
    <row r="28" spans="1:6" x14ac:dyDescent="0.2">
      <c r="A28" s="39" t="s">
        <v>76</v>
      </c>
      <c r="B28" s="22" t="s">
        <v>77</v>
      </c>
      <c r="C28" s="49"/>
      <c r="D28" s="43">
        <v>0</v>
      </c>
      <c r="E28" s="44"/>
      <c r="F28" s="45"/>
    </row>
    <row r="29" spans="1:6" x14ac:dyDescent="0.2">
      <c r="A29" s="39" t="s">
        <v>78</v>
      </c>
      <c r="B29" s="50" t="s">
        <v>79</v>
      </c>
      <c r="C29" s="49"/>
      <c r="D29" s="43">
        <v>1794629</v>
      </c>
      <c r="E29" s="44"/>
      <c r="F29" s="45"/>
    </row>
    <row r="30" spans="1:6" x14ac:dyDescent="0.2">
      <c r="A30" s="39" t="s">
        <v>80</v>
      </c>
      <c r="B30" s="50" t="s">
        <v>81</v>
      </c>
      <c r="C30" s="49"/>
      <c r="D30" s="43">
        <v>1566720</v>
      </c>
      <c r="E30" s="44"/>
      <c r="F30" s="45"/>
    </row>
    <row r="31" spans="1:6" x14ac:dyDescent="0.2">
      <c r="A31" s="39">
        <v>23</v>
      </c>
      <c r="B31" s="50" t="s">
        <v>82</v>
      </c>
      <c r="C31" s="49"/>
      <c r="D31" s="43">
        <v>1240320</v>
      </c>
      <c r="E31" s="44"/>
      <c r="F31" s="45"/>
    </row>
    <row r="32" spans="1:6" x14ac:dyDescent="0.2">
      <c r="A32" s="39">
        <v>24</v>
      </c>
      <c r="B32" s="35" t="s">
        <v>83</v>
      </c>
      <c r="C32" s="51"/>
      <c r="D32" s="46">
        <v>1200000</v>
      </c>
      <c r="E32" s="48"/>
      <c r="F32" s="52"/>
    </row>
    <row r="33" spans="1:6" x14ac:dyDescent="0.2">
      <c r="A33" s="39">
        <v>25</v>
      </c>
      <c r="B33" s="35" t="s">
        <v>84</v>
      </c>
      <c r="C33" s="51"/>
      <c r="D33" s="46">
        <v>0</v>
      </c>
      <c r="E33" s="48"/>
      <c r="F33" s="52"/>
    </row>
    <row r="34" spans="1:6" x14ac:dyDescent="0.2">
      <c r="A34" s="39">
        <v>26</v>
      </c>
      <c r="B34" s="35" t="s">
        <v>85</v>
      </c>
      <c r="C34" s="51"/>
      <c r="D34" s="46">
        <v>0</v>
      </c>
      <c r="E34" s="48"/>
      <c r="F34" s="52"/>
    </row>
    <row r="35" spans="1:6" x14ac:dyDescent="0.2">
      <c r="A35" s="39">
        <v>27</v>
      </c>
      <c r="B35" s="35" t="s">
        <v>86</v>
      </c>
      <c r="C35" s="35"/>
      <c r="D35" s="46">
        <f>D33+D32+D22+D17+D9</f>
        <v>45477394</v>
      </c>
      <c r="E35" s="47"/>
      <c r="F35" s="48"/>
    </row>
    <row r="36" spans="1:6" x14ac:dyDescent="0.2">
      <c r="A36" s="39">
        <v>28</v>
      </c>
      <c r="B36" s="50" t="s">
        <v>87</v>
      </c>
      <c r="C36" s="49"/>
      <c r="D36" s="43">
        <v>0</v>
      </c>
      <c r="E36" s="44"/>
      <c r="F36" s="45"/>
    </row>
    <row r="37" spans="1:6" x14ac:dyDescent="0.2">
      <c r="A37" s="39">
        <v>29</v>
      </c>
      <c r="B37" s="50" t="s">
        <v>88</v>
      </c>
      <c r="C37" s="35"/>
      <c r="D37" s="53">
        <v>0</v>
      </c>
      <c r="E37" s="54"/>
      <c r="F37" s="45"/>
    </row>
    <row r="38" spans="1:6" x14ac:dyDescent="0.2">
      <c r="A38" s="39">
        <v>30</v>
      </c>
      <c r="B38" s="50" t="s">
        <v>89</v>
      </c>
      <c r="C38" s="35"/>
      <c r="D38" s="53">
        <v>52164010</v>
      </c>
      <c r="E38" s="54"/>
      <c r="F38" s="45"/>
    </row>
    <row r="39" spans="1:6" x14ac:dyDescent="0.2">
      <c r="A39" s="39">
        <v>31</v>
      </c>
      <c r="B39" s="50" t="s">
        <v>90</v>
      </c>
      <c r="C39" s="35"/>
      <c r="D39" s="53">
        <v>0</v>
      </c>
      <c r="E39" s="54"/>
      <c r="F39" s="45"/>
    </row>
    <row r="40" spans="1:6" x14ac:dyDescent="0.2">
      <c r="A40" s="39">
        <v>32</v>
      </c>
      <c r="B40" s="35" t="s">
        <v>91</v>
      </c>
      <c r="C40" s="35"/>
      <c r="D40" s="46">
        <f>SUM(D35:D39)</f>
        <v>97641404</v>
      </c>
      <c r="E40" s="47"/>
      <c r="F40" s="48"/>
    </row>
    <row r="41" spans="1:6" x14ac:dyDescent="0.2">
      <c r="A41" s="39">
        <v>33</v>
      </c>
      <c r="B41" s="35" t="s">
        <v>92</v>
      </c>
      <c r="C41" s="35"/>
      <c r="D41" s="46">
        <v>26349242</v>
      </c>
      <c r="E41" s="48"/>
      <c r="F41" s="52"/>
    </row>
    <row r="42" spans="1:6" x14ac:dyDescent="0.2">
      <c r="A42" s="39">
        <v>34</v>
      </c>
      <c r="B42" s="35" t="s">
        <v>93</v>
      </c>
      <c r="C42" s="35"/>
      <c r="D42" s="46">
        <v>6000000</v>
      </c>
      <c r="E42" s="48"/>
      <c r="F42" s="52"/>
    </row>
    <row r="43" spans="1:6" x14ac:dyDescent="0.2">
      <c r="A43" s="39">
        <v>35</v>
      </c>
      <c r="B43" s="35" t="s">
        <v>94</v>
      </c>
      <c r="C43" s="35"/>
      <c r="D43" s="46">
        <v>3002450</v>
      </c>
      <c r="E43" s="48"/>
      <c r="F43" s="52"/>
    </row>
    <row r="44" spans="1:6" x14ac:dyDescent="0.2">
      <c r="A44" s="39">
        <v>36</v>
      </c>
      <c r="B44" s="55" t="s">
        <v>95</v>
      </c>
      <c r="C44" s="35"/>
      <c r="D44" s="46">
        <v>0</v>
      </c>
      <c r="E44" s="48"/>
      <c r="F44" s="52"/>
    </row>
    <row r="45" spans="1:6" x14ac:dyDescent="0.2">
      <c r="A45" s="39">
        <v>37</v>
      </c>
      <c r="B45" s="55" t="s">
        <v>96</v>
      </c>
      <c r="C45" s="35"/>
      <c r="D45" s="56">
        <v>0</v>
      </c>
      <c r="E45" s="57"/>
      <c r="F45" s="52"/>
    </row>
    <row r="46" spans="1:6" x14ac:dyDescent="0.2">
      <c r="A46" s="39">
        <v>38</v>
      </c>
      <c r="B46" s="55" t="s">
        <v>97</v>
      </c>
      <c r="C46" s="35"/>
      <c r="D46" s="56">
        <v>0</v>
      </c>
      <c r="E46" s="57"/>
      <c r="F46" s="52"/>
    </row>
    <row r="47" spans="1:6" x14ac:dyDescent="0.2">
      <c r="A47" s="58">
        <v>39</v>
      </c>
      <c r="B47" s="59" t="s">
        <v>98</v>
      </c>
      <c r="C47" s="60"/>
      <c r="D47" s="26">
        <f>SUM(D40:D46)</f>
        <v>132993096</v>
      </c>
      <c r="E47" s="61"/>
      <c r="F47" s="62"/>
    </row>
    <row r="48" spans="1:6" ht="7.5" customHeight="1" x14ac:dyDescent="0.2">
      <c r="A48" s="63"/>
      <c r="B48" s="64"/>
      <c r="C48" s="65"/>
      <c r="D48" s="63"/>
      <c r="E48" s="66"/>
    </row>
    <row r="49" spans="1:6" ht="13.35" customHeight="1" x14ac:dyDescent="0.2">
      <c r="A49" s="286" t="s">
        <v>99</v>
      </c>
      <c r="B49" s="286"/>
      <c r="C49" s="286"/>
      <c r="D49" s="286"/>
      <c r="E49" s="286"/>
      <c r="F49" s="286"/>
    </row>
    <row r="50" spans="1:6" ht="7.5" customHeight="1" x14ac:dyDescent="0.2">
      <c r="A50" s="67"/>
      <c r="B50" s="68"/>
      <c r="C50" s="69"/>
      <c r="D50" s="67"/>
      <c r="E50" s="70"/>
      <c r="F50" s="70"/>
    </row>
    <row r="51" spans="1:6" ht="7.5" customHeight="1" x14ac:dyDescent="0.2">
      <c r="A51" s="4"/>
      <c r="B51" s="286" t="s">
        <v>3</v>
      </c>
      <c r="C51" s="286"/>
      <c r="D51" s="71" t="s">
        <v>4</v>
      </c>
      <c r="E51" s="72"/>
      <c r="F51" s="72"/>
    </row>
    <row r="52" spans="1:6" x14ac:dyDescent="0.2">
      <c r="A52" s="73" t="s">
        <v>7</v>
      </c>
      <c r="B52" s="74" t="s">
        <v>100</v>
      </c>
      <c r="C52" s="75"/>
      <c r="D52" s="76" t="s">
        <v>56</v>
      </c>
      <c r="E52" s="77"/>
      <c r="F52" s="34"/>
    </row>
    <row r="53" spans="1:6" x14ac:dyDescent="0.2">
      <c r="A53" s="11" t="s">
        <v>10</v>
      </c>
      <c r="B53" s="55" t="s">
        <v>101</v>
      </c>
      <c r="C53" s="35"/>
      <c r="D53" s="43">
        <v>39656980</v>
      </c>
      <c r="E53" s="44"/>
      <c r="F53" s="45"/>
    </row>
    <row r="54" spans="1:6" x14ac:dyDescent="0.2">
      <c r="A54" s="11" t="s">
        <v>13</v>
      </c>
      <c r="B54" s="55" t="s">
        <v>102</v>
      </c>
      <c r="C54" s="35"/>
      <c r="D54" s="43">
        <v>2926924</v>
      </c>
      <c r="E54" s="44"/>
      <c r="F54" s="45"/>
    </row>
    <row r="55" spans="1:6" x14ac:dyDescent="0.2">
      <c r="A55" s="78" t="s">
        <v>14</v>
      </c>
      <c r="B55" s="59" t="s">
        <v>103</v>
      </c>
      <c r="C55" s="60"/>
      <c r="D55" s="79">
        <f>D53+D54</f>
        <v>42583904</v>
      </c>
      <c r="E55" s="80"/>
      <c r="F55" s="81"/>
    </row>
    <row r="56" spans="1:6" ht="7.5" customHeight="1" x14ac:dyDescent="0.2">
      <c r="A56" s="4"/>
      <c r="B56" s="68"/>
      <c r="C56" s="82"/>
      <c r="D56" s="83"/>
      <c r="E56" s="84"/>
      <c r="F56" s="70"/>
    </row>
    <row r="57" spans="1:6" x14ac:dyDescent="0.2">
      <c r="A57" s="286" t="s">
        <v>104</v>
      </c>
      <c r="B57" s="286"/>
      <c r="C57" s="286"/>
      <c r="D57" s="286"/>
      <c r="E57" s="286"/>
      <c r="F57" s="286"/>
    </row>
    <row r="58" spans="1:6" ht="7.5" customHeight="1" x14ac:dyDescent="0.2">
      <c r="A58" s="4"/>
      <c r="B58" s="68"/>
      <c r="C58" s="82"/>
      <c r="D58" s="83"/>
      <c r="E58" s="84"/>
      <c r="F58" s="70"/>
    </row>
    <row r="59" spans="1:6" ht="7.5" customHeight="1" x14ac:dyDescent="0.2">
      <c r="A59" s="6"/>
      <c r="B59" s="287" t="s">
        <v>3</v>
      </c>
      <c r="C59" s="287"/>
      <c r="D59" s="86" t="s">
        <v>4</v>
      </c>
      <c r="E59" s="87"/>
      <c r="F59" s="34"/>
    </row>
    <row r="60" spans="1:6" x14ac:dyDescent="0.2">
      <c r="A60" s="88" t="s">
        <v>7</v>
      </c>
      <c r="B60" s="55" t="s">
        <v>105</v>
      </c>
      <c r="C60" s="35"/>
      <c r="D60" s="89" t="s">
        <v>56</v>
      </c>
      <c r="E60" s="48"/>
      <c r="F60" s="90"/>
    </row>
    <row r="61" spans="1:6" x14ac:dyDescent="0.2">
      <c r="A61" s="14" t="s">
        <v>10</v>
      </c>
      <c r="B61" s="55" t="s">
        <v>106</v>
      </c>
      <c r="C61" s="35"/>
      <c r="D61" s="43">
        <v>75000000</v>
      </c>
      <c r="E61" s="44"/>
      <c r="F61" s="45"/>
    </row>
    <row r="62" spans="1:6" x14ac:dyDescent="0.2">
      <c r="A62" s="14" t="s">
        <v>13</v>
      </c>
      <c r="B62" s="55" t="s">
        <v>103</v>
      </c>
      <c r="C62" s="35"/>
      <c r="D62" s="43">
        <v>42583904</v>
      </c>
      <c r="E62" s="44"/>
      <c r="F62" s="45"/>
    </row>
    <row r="63" spans="1:6" x14ac:dyDescent="0.2">
      <c r="A63" s="24" t="s">
        <v>14</v>
      </c>
      <c r="B63" s="59" t="s">
        <v>107</v>
      </c>
      <c r="C63" s="60"/>
      <c r="D63" s="79">
        <f>D47+D55</f>
        <v>175577000</v>
      </c>
      <c r="E63" s="80"/>
      <c r="F63" s="81"/>
    </row>
  </sheetData>
  <mergeCells count="8">
    <mergeCell ref="B51:C51"/>
    <mergeCell ref="A57:F57"/>
    <mergeCell ref="B59:C59"/>
    <mergeCell ref="B1:F1"/>
    <mergeCell ref="A3:F3"/>
    <mergeCell ref="A5:F5"/>
    <mergeCell ref="B7:C7"/>
    <mergeCell ref="A49:F49"/>
  </mergeCells>
  <pageMargins left="0.7" right="0.7" top="0.25763888888888897" bottom="0.24236111111111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zoomScaleNormal="100" zoomScalePageLayoutView="60" workbookViewId="0">
      <selection activeCell="B1" sqref="B1:E1"/>
    </sheetView>
  </sheetViews>
  <sheetFormatPr defaultRowHeight="12.75" x14ac:dyDescent="0.2"/>
  <cols>
    <col min="1" max="1" width="6.7109375" style="1"/>
    <col min="2" max="2" width="65.5703125" style="1"/>
    <col min="3" max="3" width="15.140625" style="1" customWidth="1"/>
    <col min="4" max="5" width="0" style="1" hidden="1"/>
    <col min="6" max="1025" width="9.42578125" style="1"/>
  </cols>
  <sheetData>
    <row r="1" spans="1:5" ht="14.25" customHeight="1" x14ac:dyDescent="0.2">
      <c r="B1" s="291" t="s">
        <v>341</v>
      </c>
      <c r="C1" s="291"/>
      <c r="D1" s="291"/>
      <c r="E1" s="291"/>
    </row>
    <row r="2" spans="1:5" ht="7.5" customHeight="1" x14ac:dyDescent="0.2">
      <c r="B2" s="92"/>
      <c r="C2" s="92"/>
      <c r="D2" s="92"/>
      <c r="E2" s="4"/>
    </row>
    <row r="3" spans="1:5" ht="12.75" customHeight="1" x14ac:dyDescent="0.2">
      <c r="A3" s="288" t="s">
        <v>310</v>
      </c>
      <c r="B3" s="288"/>
      <c r="C3" s="288"/>
      <c r="D3" s="288"/>
      <c r="E3" s="288"/>
    </row>
    <row r="4" spans="1:5" ht="7.5" customHeight="1" x14ac:dyDescent="0.2">
      <c r="B4" s="93"/>
      <c r="C4" s="4"/>
      <c r="D4" s="4"/>
      <c r="E4" s="4"/>
    </row>
    <row r="5" spans="1:5" ht="11.85" customHeight="1" x14ac:dyDescent="0.2">
      <c r="A5" s="289" t="s">
        <v>108</v>
      </c>
      <c r="B5" s="289"/>
      <c r="C5" s="289"/>
      <c r="D5" s="289"/>
      <c r="E5" s="289"/>
    </row>
    <row r="6" spans="1:5" ht="7.5" customHeight="1" x14ac:dyDescent="0.2">
      <c r="B6" s="93"/>
      <c r="C6" s="4"/>
      <c r="D6" s="4"/>
      <c r="E6" s="4"/>
    </row>
    <row r="7" spans="1:5" ht="7.5" customHeight="1" x14ac:dyDescent="0.2">
      <c r="B7" s="93"/>
      <c r="C7" s="92" t="s">
        <v>54</v>
      </c>
      <c r="D7" s="94"/>
      <c r="E7" s="94"/>
    </row>
    <row r="8" spans="1:5" ht="13.5" customHeight="1" x14ac:dyDescent="0.2">
      <c r="A8" s="31"/>
      <c r="B8" s="85" t="s">
        <v>3</v>
      </c>
      <c r="C8" s="95" t="s">
        <v>4</v>
      </c>
      <c r="D8" s="96"/>
      <c r="E8" s="97"/>
    </row>
    <row r="9" spans="1:5" ht="12" customHeight="1" x14ac:dyDescent="0.2">
      <c r="A9" s="98" t="s">
        <v>7</v>
      </c>
      <c r="B9" s="55" t="s">
        <v>109</v>
      </c>
      <c r="C9" s="36" t="s">
        <v>56</v>
      </c>
      <c r="D9" s="99"/>
      <c r="E9" s="100"/>
    </row>
    <row r="10" spans="1:5" x14ac:dyDescent="0.2">
      <c r="A10" s="101" t="s">
        <v>10</v>
      </c>
      <c r="B10" s="50" t="s">
        <v>110</v>
      </c>
      <c r="C10" s="53">
        <v>5520000</v>
      </c>
      <c r="D10" s="102"/>
      <c r="E10" s="103"/>
    </row>
    <row r="11" spans="1:5" x14ac:dyDescent="0.2">
      <c r="A11" s="101" t="s">
        <v>13</v>
      </c>
      <c r="B11" s="50" t="s">
        <v>111</v>
      </c>
      <c r="C11" s="53">
        <v>43395510</v>
      </c>
      <c r="D11" s="102"/>
      <c r="E11" s="103"/>
    </row>
    <row r="12" spans="1:5" hidden="1" x14ac:dyDescent="0.2">
      <c r="A12" s="101"/>
      <c r="B12" s="50"/>
      <c r="C12" s="53"/>
      <c r="D12" s="102"/>
      <c r="E12" s="103"/>
    </row>
    <row r="13" spans="1:5" hidden="1" x14ac:dyDescent="0.2">
      <c r="A13" s="101"/>
      <c r="B13" s="22"/>
      <c r="C13" s="43"/>
      <c r="D13" s="102"/>
      <c r="E13" s="103"/>
    </row>
    <row r="14" spans="1:5" hidden="1" x14ac:dyDescent="0.2">
      <c r="A14" s="101"/>
      <c r="B14" s="22"/>
      <c r="C14" s="43"/>
      <c r="D14" s="102"/>
      <c r="E14" s="103"/>
    </row>
    <row r="15" spans="1:5" hidden="1" x14ac:dyDescent="0.2">
      <c r="A15" s="101"/>
      <c r="B15" s="22"/>
      <c r="C15" s="43"/>
      <c r="D15" s="102"/>
      <c r="E15" s="103"/>
    </row>
    <row r="16" spans="1:5" ht="12.75" hidden="1" customHeight="1" x14ac:dyDescent="0.2">
      <c r="A16" s="101"/>
      <c r="B16" s="22"/>
      <c r="C16" s="43"/>
      <c r="D16" s="102"/>
      <c r="E16" s="103"/>
    </row>
    <row r="17" spans="1:5" ht="12.75" customHeight="1" x14ac:dyDescent="0.2">
      <c r="A17" s="101" t="s">
        <v>14</v>
      </c>
      <c r="B17" s="22" t="s">
        <v>318</v>
      </c>
      <c r="C17" s="43">
        <v>447030</v>
      </c>
      <c r="D17" s="102"/>
      <c r="E17" s="268"/>
    </row>
    <row r="18" spans="1:5" x14ac:dyDescent="0.2">
      <c r="A18" s="101" t="s">
        <v>15</v>
      </c>
      <c r="B18" s="35" t="s">
        <v>112</v>
      </c>
      <c r="C18" s="56">
        <f>SUM(C10:C17)</f>
        <v>49362540</v>
      </c>
      <c r="D18" s="56"/>
      <c r="E18" s="104"/>
    </row>
    <row r="19" spans="1:5" x14ac:dyDescent="0.2">
      <c r="A19" s="101" t="s">
        <v>16</v>
      </c>
      <c r="B19" s="50" t="s">
        <v>113</v>
      </c>
      <c r="C19" s="53">
        <v>4831170</v>
      </c>
      <c r="D19" s="56"/>
      <c r="E19" s="104"/>
    </row>
    <row r="20" spans="1:5" x14ac:dyDescent="0.2">
      <c r="A20" s="105" t="s">
        <v>18</v>
      </c>
      <c r="B20" s="50" t="s">
        <v>114</v>
      </c>
      <c r="C20" s="53">
        <v>540000</v>
      </c>
      <c r="D20" s="56"/>
      <c r="E20" s="104"/>
    </row>
    <row r="21" spans="1:5" x14ac:dyDescent="0.2">
      <c r="A21" s="101" t="s">
        <v>20</v>
      </c>
      <c r="B21" s="35" t="s">
        <v>115</v>
      </c>
      <c r="C21" s="56">
        <f>C19+C20</f>
        <v>5371170</v>
      </c>
      <c r="D21" s="106"/>
      <c r="E21" s="107"/>
    </row>
    <row r="22" spans="1:5" x14ac:dyDescent="0.2">
      <c r="A22" s="101" t="s">
        <v>22</v>
      </c>
      <c r="B22" s="35" t="s">
        <v>116</v>
      </c>
      <c r="C22" s="56">
        <f>C18+C21</f>
        <v>54733710</v>
      </c>
      <c r="D22" s="56"/>
      <c r="E22" s="104"/>
    </row>
    <row r="23" spans="1:5" x14ac:dyDescent="0.2">
      <c r="A23" s="101" t="s">
        <v>24</v>
      </c>
      <c r="B23" s="35" t="s">
        <v>117</v>
      </c>
      <c r="C23" s="56">
        <v>7046950</v>
      </c>
      <c r="D23" s="106"/>
      <c r="E23" s="107"/>
    </row>
    <row r="24" spans="1:5" ht="12.75" hidden="1" customHeight="1" x14ac:dyDescent="0.2">
      <c r="A24" s="101"/>
      <c r="B24" s="108"/>
      <c r="C24" s="109"/>
      <c r="D24" s="110"/>
      <c r="E24" s="103"/>
    </row>
    <row r="25" spans="1:5" ht="12.75" customHeight="1" x14ac:dyDescent="0.2">
      <c r="A25" s="101" t="s">
        <v>28</v>
      </c>
      <c r="B25" s="108" t="s">
        <v>325</v>
      </c>
      <c r="C25" s="109">
        <v>150000</v>
      </c>
      <c r="D25" s="110"/>
      <c r="E25" s="103"/>
    </row>
    <row r="26" spans="1:5" ht="11.25" customHeight="1" x14ac:dyDescent="0.2">
      <c r="A26" s="101" t="s">
        <v>30</v>
      </c>
      <c r="B26" s="108" t="s">
        <v>118</v>
      </c>
      <c r="C26" s="109">
        <v>11000000</v>
      </c>
      <c r="D26" s="110"/>
      <c r="E26" s="103"/>
    </row>
    <row r="27" spans="1:5" ht="12.75" hidden="1" customHeight="1" x14ac:dyDescent="0.2">
      <c r="A27" s="101"/>
      <c r="B27" s="108"/>
      <c r="C27" s="109"/>
      <c r="D27" s="110"/>
      <c r="E27" s="103"/>
    </row>
    <row r="28" spans="1:5" x14ac:dyDescent="0.2">
      <c r="A28" s="101" t="s">
        <v>32</v>
      </c>
      <c r="B28" s="111" t="s">
        <v>119</v>
      </c>
      <c r="C28" s="43">
        <v>11150000</v>
      </c>
      <c r="D28" s="43"/>
      <c r="E28" s="102"/>
    </row>
    <row r="29" spans="1:5" x14ac:dyDescent="0.2">
      <c r="A29" s="101" t="s">
        <v>35</v>
      </c>
      <c r="B29" s="112" t="s">
        <v>120</v>
      </c>
      <c r="C29" s="113">
        <v>100000</v>
      </c>
      <c r="D29" s="114"/>
      <c r="E29" s="103"/>
    </row>
    <row r="30" spans="1:5" x14ac:dyDescent="0.2">
      <c r="A30" s="101" t="s">
        <v>37</v>
      </c>
      <c r="B30" s="112" t="s">
        <v>121</v>
      </c>
      <c r="C30" s="113">
        <v>300000</v>
      </c>
      <c r="D30" s="114"/>
      <c r="E30" s="103"/>
    </row>
    <row r="31" spans="1:5" x14ac:dyDescent="0.2">
      <c r="A31" s="101" t="s">
        <v>39</v>
      </c>
      <c r="B31" s="22" t="s">
        <v>122</v>
      </c>
      <c r="C31" s="43">
        <v>400000</v>
      </c>
      <c r="D31" s="102"/>
      <c r="E31" s="103"/>
    </row>
    <row r="32" spans="1:5" x14ac:dyDescent="0.2">
      <c r="A32" s="101" t="s">
        <v>70</v>
      </c>
      <c r="B32" s="115" t="s">
        <v>123</v>
      </c>
      <c r="C32" s="113">
        <v>2500000</v>
      </c>
      <c r="D32" s="114"/>
      <c r="E32" s="103"/>
    </row>
    <row r="33" spans="1:5" x14ac:dyDescent="0.2">
      <c r="A33" s="101" t="s">
        <v>71</v>
      </c>
      <c r="B33" s="115" t="s">
        <v>124</v>
      </c>
      <c r="C33" s="113">
        <v>3615000</v>
      </c>
      <c r="D33" s="114"/>
      <c r="E33" s="103"/>
    </row>
    <row r="34" spans="1:5" x14ac:dyDescent="0.2">
      <c r="A34" s="101" t="s">
        <v>72</v>
      </c>
      <c r="B34" s="115" t="s">
        <v>125</v>
      </c>
      <c r="C34" s="113">
        <v>500000</v>
      </c>
      <c r="D34" s="114"/>
      <c r="E34" s="103"/>
    </row>
    <row r="35" spans="1:5" x14ac:dyDescent="0.2">
      <c r="A35" s="101" t="s">
        <v>74</v>
      </c>
      <c r="B35" s="115" t="s">
        <v>324</v>
      </c>
      <c r="C35" s="113">
        <v>600000</v>
      </c>
      <c r="D35" s="114"/>
      <c r="E35" s="103"/>
    </row>
    <row r="36" spans="1:5" x14ac:dyDescent="0.2">
      <c r="A36" s="101" t="s">
        <v>76</v>
      </c>
      <c r="B36" s="115" t="s">
        <v>126</v>
      </c>
      <c r="C36" s="113">
        <v>3000000</v>
      </c>
      <c r="D36" s="114"/>
      <c r="E36" s="103"/>
    </row>
    <row r="37" spans="1:5" x14ac:dyDescent="0.2">
      <c r="A37" s="101" t="s">
        <v>78</v>
      </c>
      <c r="B37" s="22" t="s">
        <v>127</v>
      </c>
      <c r="C37" s="43">
        <f>SUM(C32:C36)</f>
        <v>10215000</v>
      </c>
      <c r="D37" s="102"/>
      <c r="E37" s="103"/>
    </row>
    <row r="38" spans="1:5" x14ac:dyDescent="0.2">
      <c r="A38" s="101" t="s">
        <v>80</v>
      </c>
      <c r="B38" s="22" t="s">
        <v>128</v>
      </c>
      <c r="C38" s="43">
        <v>0</v>
      </c>
      <c r="D38" s="102"/>
      <c r="E38" s="103"/>
    </row>
    <row r="39" spans="1:5" x14ac:dyDescent="0.2">
      <c r="A39" s="101" t="s">
        <v>129</v>
      </c>
      <c r="B39" s="115" t="s">
        <v>130</v>
      </c>
      <c r="C39" s="113">
        <v>5666958</v>
      </c>
      <c r="D39" s="114"/>
      <c r="E39" s="103"/>
    </row>
    <row r="40" spans="1:5" ht="11.25" customHeight="1" x14ac:dyDescent="0.2">
      <c r="A40" s="101" t="s">
        <v>278</v>
      </c>
      <c r="B40" s="115" t="s">
        <v>326</v>
      </c>
      <c r="C40" s="113">
        <v>30000</v>
      </c>
      <c r="D40" s="114"/>
      <c r="E40" s="103"/>
    </row>
    <row r="41" spans="1:5" x14ac:dyDescent="0.2">
      <c r="A41" s="101" t="s">
        <v>131</v>
      </c>
      <c r="B41" s="115" t="s">
        <v>132</v>
      </c>
      <c r="C41" s="113">
        <v>200000</v>
      </c>
      <c r="D41" s="114"/>
      <c r="E41" s="103"/>
    </row>
    <row r="42" spans="1:5" hidden="1" x14ac:dyDescent="0.2">
      <c r="A42" s="101" t="s">
        <v>133</v>
      </c>
      <c r="B42" s="115"/>
      <c r="C42" s="113"/>
      <c r="D42" s="114"/>
      <c r="E42" s="103"/>
    </row>
    <row r="43" spans="1:5" x14ac:dyDescent="0.2">
      <c r="A43" s="101" t="s">
        <v>134</v>
      </c>
      <c r="B43" s="22" t="s">
        <v>135</v>
      </c>
      <c r="C43" s="43">
        <f>SUM(C39:C41)</f>
        <v>5896958</v>
      </c>
      <c r="D43" s="102"/>
      <c r="E43" s="103"/>
    </row>
    <row r="44" spans="1:5" x14ac:dyDescent="0.2">
      <c r="A44" s="101" t="s">
        <v>136</v>
      </c>
      <c r="B44" s="35" t="s">
        <v>137</v>
      </c>
      <c r="C44" s="56">
        <f>C28+C31+C37+C38+C43</f>
        <v>27661958</v>
      </c>
      <c r="D44" s="56"/>
      <c r="E44" s="104"/>
    </row>
    <row r="45" spans="1:5" ht="12.75" customHeight="1" x14ac:dyDescent="0.2">
      <c r="A45" s="101" t="s">
        <v>138</v>
      </c>
      <c r="B45" s="50" t="s">
        <v>327</v>
      </c>
      <c r="C45" s="53">
        <v>1200000</v>
      </c>
      <c r="D45" s="102"/>
      <c r="E45" s="103"/>
    </row>
    <row r="46" spans="1:5" ht="12.75" customHeight="1" x14ac:dyDescent="0.2">
      <c r="A46" s="101" t="s">
        <v>139</v>
      </c>
      <c r="B46" s="50" t="s">
        <v>140</v>
      </c>
      <c r="C46" s="53">
        <v>3600000</v>
      </c>
      <c r="D46" s="102"/>
      <c r="E46" s="103"/>
    </row>
    <row r="47" spans="1:5" ht="12.75" customHeight="1" x14ac:dyDescent="0.2">
      <c r="A47" s="101" t="s">
        <v>141</v>
      </c>
      <c r="B47" s="50" t="s">
        <v>142</v>
      </c>
      <c r="C47" s="53">
        <v>1580000</v>
      </c>
      <c r="D47" s="102"/>
      <c r="E47" s="103"/>
    </row>
    <row r="48" spans="1:5" ht="12" customHeight="1" x14ac:dyDescent="0.2">
      <c r="A48" s="101" t="s">
        <v>143</v>
      </c>
      <c r="B48" s="50" t="s">
        <v>144</v>
      </c>
      <c r="C48" s="53">
        <v>1100000</v>
      </c>
      <c r="D48" s="102"/>
      <c r="E48" s="103"/>
    </row>
    <row r="49" spans="1:5" ht="12.75" customHeight="1" x14ac:dyDescent="0.2">
      <c r="A49" s="101" t="s">
        <v>145</v>
      </c>
      <c r="B49" s="35" t="s">
        <v>146</v>
      </c>
      <c r="C49" s="56">
        <f>C45+C46+C47+C48</f>
        <v>7480000</v>
      </c>
      <c r="D49" s="46"/>
      <c r="E49" s="106"/>
    </row>
    <row r="50" spans="1:5" ht="12.75" customHeight="1" x14ac:dyDescent="0.2">
      <c r="A50" s="101" t="s">
        <v>147</v>
      </c>
      <c r="B50" s="50" t="s">
        <v>148</v>
      </c>
      <c r="C50" s="53">
        <v>3062644</v>
      </c>
      <c r="D50" s="102"/>
      <c r="E50" s="103"/>
    </row>
    <row r="51" spans="1:5" x14ac:dyDescent="0.2">
      <c r="A51" s="101" t="s">
        <v>149</v>
      </c>
      <c r="B51" s="50" t="s">
        <v>150</v>
      </c>
      <c r="C51" s="53">
        <v>100000</v>
      </c>
      <c r="D51" s="102"/>
      <c r="E51" s="103"/>
    </row>
    <row r="52" spans="1:5" x14ac:dyDescent="0.2">
      <c r="A52" s="101"/>
      <c r="B52" s="50" t="s">
        <v>334</v>
      </c>
      <c r="C52" s="53">
        <v>4492356</v>
      </c>
      <c r="D52" s="102"/>
      <c r="E52" s="268"/>
    </row>
    <row r="53" spans="1:5" x14ac:dyDescent="0.2">
      <c r="A53" s="101" t="s">
        <v>151</v>
      </c>
      <c r="B53" s="35" t="s">
        <v>152</v>
      </c>
      <c r="C53" s="56">
        <f>SUM(C50:C52)</f>
        <v>7655000</v>
      </c>
      <c r="D53" s="46"/>
      <c r="E53" s="106"/>
    </row>
    <row r="54" spans="1:5" x14ac:dyDescent="0.2">
      <c r="A54" s="101" t="s">
        <v>153</v>
      </c>
      <c r="B54" s="22" t="s">
        <v>154</v>
      </c>
      <c r="C54" s="43">
        <v>26830000</v>
      </c>
      <c r="D54" s="102"/>
      <c r="E54" s="103"/>
    </row>
    <row r="55" spans="1:5" x14ac:dyDescent="0.2">
      <c r="A55" s="101" t="s">
        <v>155</v>
      </c>
      <c r="B55" s="22" t="s">
        <v>156</v>
      </c>
      <c r="C55" s="43">
        <v>7242000</v>
      </c>
      <c r="D55" s="102"/>
      <c r="E55" s="103"/>
    </row>
    <row r="56" spans="1:5" x14ac:dyDescent="0.2">
      <c r="A56" s="101" t="s">
        <v>157</v>
      </c>
      <c r="B56" s="35" t="s">
        <v>26</v>
      </c>
      <c r="C56" s="56">
        <f>C54+C55</f>
        <v>34072000</v>
      </c>
      <c r="D56" s="56"/>
      <c r="E56" s="104"/>
    </row>
    <row r="57" spans="1:5" ht="12.6" customHeight="1" x14ac:dyDescent="0.2">
      <c r="A57" s="101" t="s">
        <v>158</v>
      </c>
      <c r="B57" s="22" t="s">
        <v>159</v>
      </c>
      <c r="C57" s="43">
        <v>2000000</v>
      </c>
      <c r="D57" s="102"/>
      <c r="E57" s="103"/>
    </row>
    <row r="58" spans="1:5" ht="11.1" customHeight="1" x14ac:dyDescent="0.2">
      <c r="A58" s="101" t="s">
        <v>160</v>
      </c>
      <c r="B58" s="22" t="s">
        <v>161</v>
      </c>
      <c r="C58" s="43">
        <v>540000</v>
      </c>
      <c r="D58" s="102"/>
      <c r="E58" s="103"/>
    </row>
    <row r="59" spans="1:5" ht="11.1" customHeight="1" x14ac:dyDescent="0.2">
      <c r="A59" s="101" t="s">
        <v>162</v>
      </c>
      <c r="B59" s="35" t="s">
        <v>29</v>
      </c>
      <c r="C59" s="56">
        <f>SUM(C57:C58)</f>
        <v>2540000</v>
      </c>
      <c r="D59" s="56"/>
      <c r="E59" s="104"/>
    </row>
    <row r="60" spans="1:5" ht="11.1" customHeight="1" x14ac:dyDescent="0.2">
      <c r="A60" s="101" t="s">
        <v>163</v>
      </c>
      <c r="B60" s="116" t="s">
        <v>164</v>
      </c>
      <c r="C60" s="117">
        <v>0</v>
      </c>
      <c r="D60" s="118"/>
      <c r="E60" s="107"/>
    </row>
    <row r="61" spans="1:5" x14ac:dyDescent="0.2">
      <c r="A61" s="101" t="s">
        <v>165</v>
      </c>
      <c r="B61" s="60" t="s">
        <v>166</v>
      </c>
      <c r="C61" s="79">
        <f>C22+C23+C44+C49+C53+C56+C59</f>
        <v>141189618</v>
      </c>
      <c r="D61" s="79"/>
      <c r="E61" s="119"/>
    </row>
    <row r="62" spans="1:5" ht="1.5" customHeight="1" x14ac:dyDescent="0.2">
      <c r="A62" s="120"/>
      <c r="B62" s="82"/>
      <c r="C62" s="121"/>
      <c r="D62" s="121"/>
      <c r="E62" s="4"/>
    </row>
    <row r="63" spans="1:5" ht="10.5" customHeight="1" x14ac:dyDescent="0.2">
      <c r="A63" s="289" t="s">
        <v>167</v>
      </c>
      <c r="B63" s="289"/>
      <c r="C63" s="289"/>
      <c r="D63" s="289"/>
      <c r="E63" s="289"/>
    </row>
    <row r="64" spans="1:5" ht="7.5" hidden="1" customHeight="1" x14ac:dyDescent="0.2">
      <c r="B64" s="4"/>
      <c r="C64" s="4"/>
      <c r="D64" s="4"/>
      <c r="E64" s="4"/>
    </row>
    <row r="65" spans="1:5" ht="7.5" customHeight="1" x14ac:dyDescent="0.2">
      <c r="B65" s="4"/>
      <c r="C65" s="4"/>
      <c r="D65" s="94"/>
      <c r="E65" s="94"/>
    </row>
    <row r="66" spans="1:5" ht="7.5" customHeight="1" x14ac:dyDescent="0.2">
      <c r="A66" s="31"/>
      <c r="B66" s="122" t="s">
        <v>3</v>
      </c>
      <c r="C66" s="122" t="s">
        <v>4</v>
      </c>
      <c r="D66" s="123"/>
      <c r="E66" s="124"/>
    </row>
    <row r="67" spans="1:5" ht="12.75" customHeight="1" x14ac:dyDescent="0.2">
      <c r="A67" s="98" t="s">
        <v>7</v>
      </c>
      <c r="B67" s="55" t="s">
        <v>168</v>
      </c>
      <c r="C67" s="125" t="s">
        <v>56</v>
      </c>
      <c r="D67" s="126"/>
      <c r="E67" s="127"/>
    </row>
    <row r="68" spans="1:5" ht="12" customHeight="1" x14ac:dyDescent="0.2">
      <c r="A68" s="128" t="s">
        <v>10</v>
      </c>
      <c r="B68" s="55" t="s">
        <v>335</v>
      </c>
      <c r="C68" s="56">
        <v>20000000</v>
      </c>
      <c r="D68" s="102"/>
      <c r="E68" s="103"/>
    </row>
    <row r="69" spans="1:5" ht="12" customHeight="1" x14ac:dyDescent="0.2">
      <c r="A69" s="128" t="s">
        <v>13</v>
      </c>
      <c r="B69" s="55" t="s">
        <v>169</v>
      </c>
      <c r="C69" s="56">
        <v>2926924</v>
      </c>
      <c r="D69" s="102"/>
      <c r="E69" s="103"/>
    </row>
    <row r="70" spans="1:5" ht="12" customHeight="1" x14ac:dyDescent="0.2">
      <c r="A70" s="128" t="s">
        <v>14</v>
      </c>
      <c r="B70" s="55" t="s">
        <v>170</v>
      </c>
      <c r="C70" s="56">
        <v>11460458</v>
      </c>
      <c r="D70" s="102"/>
      <c r="E70" s="103"/>
    </row>
    <row r="71" spans="1:5" ht="12" customHeight="1" x14ac:dyDescent="0.2">
      <c r="A71" s="129" t="s">
        <v>15</v>
      </c>
      <c r="B71" s="59" t="s">
        <v>171</v>
      </c>
      <c r="C71" s="79">
        <f>C68+C69+C70</f>
        <v>34387382</v>
      </c>
      <c r="D71" s="79"/>
      <c r="E71" s="119"/>
    </row>
    <row r="72" spans="1:5" ht="4.5" customHeight="1" x14ac:dyDescent="0.2">
      <c r="A72" s="3"/>
      <c r="B72" s="68"/>
      <c r="C72" s="121"/>
      <c r="D72" s="121"/>
      <c r="E72" s="4"/>
    </row>
    <row r="73" spans="1:5" ht="10.35" customHeight="1" x14ac:dyDescent="0.2">
      <c r="A73" s="292" t="s">
        <v>172</v>
      </c>
      <c r="B73" s="292"/>
      <c r="C73" s="292"/>
      <c r="D73" s="292"/>
      <c r="E73" s="292"/>
    </row>
    <row r="74" spans="1:5" ht="0.75" customHeight="1" x14ac:dyDescent="0.2">
      <c r="A74" s="3"/>
      <c r="B74" s="68"/>
      <c r="C74" s="121"/>
      <c r="D74" s="121"/>
      <c r="E74" s="4"/>
    </row>
    <row r="75" spans="1:5" ht="7.5" customHeight="1" x14ac:dyDescent="0.2">
      <c r="A75" s="3"/>
      <c r="B75" s="68"/>
      <c r="C75" s="121"/>
      <c r="D75" s="121"/>
      <c r="E75" s="121"/>
    </row>
    <row r="76" spans="1:5" ht="7.5" customHeight="1" x14ac:dyDescent="0.2">
      <c r="A76" s="130"/>
      <c r="B76" s="85" t="s">
        <v>3</v>
      </c>
      <c r="C76" s="131" t="s">
        <v>4</v>
      </c>
      <c r="D76" s="132"/>
      <c r="E76" s="97"/>
    </row>
    <row r="77" spans="1:5" ht="10.35" customHeight="1" x14ac:dyDescent="0.2">
      <c r="A77" s="98" t="s">
        <v>7</v>
      </c>
      <c r="B77" s="40" t="s">
        <v>105</v>
      </c>
      <c r="C77" s="133" t="s">
        <v>56</v>
      </c>
      <c r="D77" s="126"/>
      <c r="E77" s="134"/>
    </row>
    <row r="78" spans="1:5" x14ac:dyDescent="0.2">
      <c r="A78" s="128" t="s">
        <v>10</v>
      </c>
      <c r="B78" s="35" t="s">
        <v>166</v>
      </c>
      <c r="C78" s="135">
        <v>141189618</v>
      </c>
      <c r="D78" s="136"/>
      <c r="E78" s="103"/>
    </row>
    <row r="79" spans="1:5" x14ac:dyDescent="0.2">
      <c r="A79" s="128" t="s">
        <v>13</v>
      </c>
      <c r="B79" s="55" t="s">
        <v>171</v>
      </c>
      <c r="C79" s="135">
        <v>34387382</v>
      </c>
      <c r="D79" s="136"/>
      <c r="E79" s="103"/>
    </row>
    <row r="80" spans="1:5" x14ac:dyDescent="0.2">
      <c r="A80" s="129" t="s">
        <v>14</v>
      </c>
      <c r="B80" s="59" t="s">
        <v>107</v>
      </c>
      <c r="C80" s="79">
        <f>C61+C71</f>
        <v>175577000</v>
      </c>
      <c r="D80" s="79"/>
      <c r="E80" s="119"/>
    </row>
  </sheetData>
  <mergeCells count="5">
    <mergeCell ref="B1:E1"/>
    <mergeCell ref="A3:E3"/>
    <mergeCell ref="A5:E5"/>
    <mergeCell ref="A63:E63"/>
    <mergeCell ref="A73:E73"/>
  </mergeCells>
  <pageMargins left="0.70866141732283472" right="0.70866141732283472" top="3.937007874015748E-2" bottom="0" header="0.51181102362204722" footer="0.51181102362204722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zoomScaleNormal="100" zoomScalePageLayoutView="60" workbookViewId="0">
      <selection sqref="A1:H1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1025" width="9.42578125" style="1"/>
  </cols>
  <sheetData>
    <row r="1" spans="1:8" x14ac:dyDescent="0.2">
      <c r="A1" s="271" t="s">
        <v>342</v>
      </c>
      <c r="B1" s="271"/>
      <c r="C1" s="271"/>
      <c r="D1" s="271"/>
      <c r="E1" s="271"/>
      <c r="F1" s="271"/>
      <c r="G1" s="271"/>
      <c r="H1" s="271"/>
    </row>
    <row r="3" spans="1:8" x14ac:dyDescent="0.2">
      <c r="A3" s="293" t="s">
        <v>173</v>
      </c>
      <c r="B3" s="293"/>
      <c r="C3" s="293"/>
      <c r="D3" s="293"/>
      <c r="E3" s="293"/>
      <c r="F3" s="293"/>
      <c r="G3" s="293"/>
      <c r="H3" s="293"/>
    </row>
    <row r="4" spans="1:8" ht="24.6" customHeight="1" x14ac:dyDescent="0.2">
      <c r="F4" s="28"/>
    </row>
    <row r="5" spans="1:8" x14ac:dyDescent="0.2">
      <c r="B5" s="30" t="s">
        <v>310</v>
      </c>
      <c r="F5" s="28" t="s">
        <v>54</v>
      </c>
      <c r="G5" s="30"/>
      <c r="H5" s="30"/>
    </row>
    <row r="6" spans="1:8" x14ac:dyDescent="0.2">
      <c r="A6" s="294" t="s">
        <v>7</v>
      </c>
      <c r="B6" s="295" t="s">
        <v>3</v>
      </c>
      <c r="C6" s="295"/>
      <c r="D6" s="295"/>
      <c r="E6" s="295"/>
      <c r="F6" s="137" t="s">
        <v>4</v>
      </c>
      <c r="G6" s="137"/>
      <c r="H6" s="138"/>
    </row>
    <row r="7" spans="1:8" ht="15.75" customHeight="1" x14ac:dyDescent="0.2">
      <c r="A7" s="294"/>
      <c r="B7" s="296" t="s">
        <v>174</v>
      </c>
      <c r="C7" s="296"/>
      <c r="D7" s="296"/>
      <c r="E7" s="296"/>
      <c r="F7" s="139" t="s">
        <v>175</v>
      </c>
      <c r="G7" s="140"/>
      <c r="H7" s="141"/>
    </row>
    <row r="8" spans="1:8" ht="15.75" customHeight="1" x14ac:dyDescent="0.2">
      <c r="A8" s="128">
        <v>1</v>
      </c>
      <c r="B8" s="142" t="s">
        <v>176</v>
      </c>
      <c r="C8" s="143"/>
      <c r="D8" s="143"/>
      <c r="E8" s="144"/>
      <c r="F8" s="145">
        <v>0</v>
      </c>
      <c r="G8" s="44"/>
      <c r="H8" s="45"/>
    </row>
    <row r="9" spans="1:8" ht="15.75" customHeight="1" x14ac:dyDescent="0.2">
      <c r="A9" s="128">
        <v>2</v>
      </c>
      <c r="B9" s="142" t="s">
        <v>177</v>
      </c>
      <c r="C9" s="143"/>
      <c r="D9" s="143"/>
      <c r="E9" s="144"/>
      <c r="F9" s="145">
        <v>0</v>
      </c>
      <c r="G9" s="44"/>
      <c r="H9" s="45"/>
    </row>
    <row r="10" spans="1:8" ht="15.75" customHeight="1" x14ac:dyDescent="0.2">
      <c r="A10" s="128">
        <v>3</v>
      </c>
      <c r="B10" s="142" t="s">
        <v>178</v>
      </c>
      <c r="C10" s="143"/>
      <c r="D10" s="143"/>
      <c r="E10" s="144"/>
      <c r="F10" s="145">
        <v>0</v>
      </c>
      <c r="G10" s="44"/>
      <c r="H10" s="45"/>
    </row>
    <row r="11" spans="1:8" ht="15.75" customHeight="1" x14ac:dyDescent="0.2">
      <c r="A11" s="128">
        <v>4</v>
      </c>
      <c r="B11" s="297" t="s">
        <v>179</v>
      </c>
      <c r="C11" s="297"/>
      <c r="D11" s="297"/>
      <c r="E11" s="297"/>
      <c r="F11" s="146">
        <v>1270000</v>
      </c>
      <c r="G11" s="44"/>
      <c r="H11" s="45"/>
    </row>
    <row r="12" spans="1:8" ht="12.75" customHeight="1" x14ac:dyDescent="0.2">
      <c r="A12" s="128">
        <v>5</v>
      </c>
      <c r="B12" s="297" t="s">
        <v>180</v>
      </c>
      <c r="C12" s="297"/>
      <c r="D12" s="297"/>
      <c r="E12" s="297"/>
      <c r="F12" s="146">
        <v>1270000</v>
      </c>
      <c r="G12" s="44"/>
      <c r="H12" s="45"/>
    </row>
    <row r="13" spans="1:8" x14ac:dyDescent="0.2">
      <c r="A13" s="129">
        <v>6</v>
      </c>
      <c r="B13" s="298" t="s">
        <v>181</v>
      </c>
      <c r="C13" s="298"/>
      <c r="D13" s="298"/>
      <c r="E13" s="298"/>
      <c r="F13" s="147">
        <f>SUM(F8:F12)</f>
        <v>2540000</v>
      </c>
      <c r="G13" s="62"/>
      <c r="H13" s="148"/>
    </row>
    <row r="17" spans="1:6" x14ac:dyDescent="0.2">
      <c r="B17" s="30" t="s">
        <v>311</v>
      </c>
      <c r="F17" s="28" t="s">
        <v>54</v>
      </c>
    </row>
    <row r="18" spans="1:6" x14ac:dyDescent="0.2">
      <c r="A18" s="294" t="s">
        <v>7</v>
      </c>
      <c r="B18" s="295" t="s">
        <v>3</v>
      </c>
      <c r="C18" s="295"/>
      <c r="D18" s="295"/>
      <c r="E18" s="295"/>
      <c r="F18" s="137" t="s">
        <v>4</v>
      </c>
    </row>
    <row r="19" spans="1:6" x14ac:dyDescent="0.2">
      <c r="A19" s="294"/>
      <c r="B19" s="296" t="s">
        <v>174</v>
      </c>
      <c r="C19" s="296"/>
      <c r="D19" s="296"/>
      <c r="E19" s="296"/>
      <c r="F19" s="139" t="s">
        <v>175</v>
      </c>
    </row>
    <row r="20" spans="1:6" x14ac:dyDescent="0.2">
      <c r="A20" s="128">
        <v>1</v>
      </c>
      <c r="B20" s="142" t="s">
        <v>176</v>
      </c>
      <c r="C20" s="143"/>
      <c r="D20" s="143"/>
      <c r="E20" s="144"/>
      <c r="F20" s="145">
        <v>0</v>
      </c>
    </row>
    <row r="21" spans="1:6" ht="12.75" customHeight="1" x14ac:dyDescent="0.2">
      <c r="A21" s="128">
        <v>2</v>
      </c>
      <c r="B21" s="142" t="s">
        <v>177</v>
      </c>
      <c r="C21" s="143"/>
      <c r="D21" s="143"/>
      <c r="E21" s="144"/>
      <c r="F21" s="145">
        <v>0</v>
      </c>
    </row>
    <row r="22" spans="1:6" x14ac:dyDescent="0.2">
      <c r="A22" s="128">
        <v>3</v>
      </c>
      <c r="B22" s="142" t="s">
        <v>182</v>
      </c>
      <c r="C22" s="143"/>
      <c r="D22" s="143"/>
      <c r="E22" s="144"/>
      <c r="F22" s="145">
        <v>0</v>
      </c>
    </row>
    <row r="23" spans="1:6" ht="13.5" customHeight="1" x14ac:dyDescent="0.2">
      <c r="A23" s="128">
        <v>4</v>
      </c>
      <c r="B23" s="297" t="s">
        <v>179</v>
      </c>
      <c r="C23" s="297"/>
      <c r="D23" s="297"/>
      <c r="E23" s="297"/>
      <c r="F23" s="146">
        <v>0</v>
      </c>
    </row>
    <row r="24" spans="1:6" ht="13.5" customHeight="1" x14ac:dyDescent="0.2">
      <c r="A24" s="128">
        <v>5</v>
      </c>
      <c r="B24" s="297" t="s">
        <v>180</v>
      </c>
      <c r="C24" s="297"/>
      <c r="D24" s="297"/>
      <c r="E24" s="297"/>
      <c r="F24" s="146">
        <v>0</v>
      </c>
    </row>
    <row r="25" spans="1:6" x14ac:dyDescent="0.2">
      <c r="A25" s="129">
        <v>6</v>
      </c>
      <c r="B25" s="298" t="s">
        <v>181</v>
      </c>
      <c r="C25" s="298"/>
      <c r="D25" s="298"/>
      <c r="E25" s="298"/>
      <c r="F25" s="147">
        <f>SUM(F20:F24)</f>
        <v>0</v>
      </c>
    </row>
    <row r="28" spans="1:6" x14ac:dyDescent="0.2">
      <c r="B28" s="30" t="s">
        <v>319</v>
      </c>
      <c r="F28" s="28" t="s">
        <v>54</v>
      </c>
    </row>
    <row r="29" spans="1:6" x14ac:dyDescent="0.2">
      <c r="A29" s="294" t="s">
        <v>7</v>
      </c>
      <c r="B29" s="295" t="s">
        <v>3</v>
      </c>
      <c r="C29" s="295"/>
      <c r="D29" s="295"/>
      <c r="E29" s="295"/>
      <c r="F29" s="137" t="s">
        <v>4</v>
      </c>
    </row>
    <row r="30" spans="1:6" x14ac:dyDescent="0.2">
      <c r="A30" s="294"/>
      <c r="B30" s="296" t="s">
        <v>174</v>
      </c>
      <c r="C30" s="296"/>
      <c r="D30" s="296"/>
      <c r="E30" s="296"/>
      <c r="F30" s="139" t="s">
        <v>175</v>
      </c>
    </row>
    <row r="31" spans="1:6" x14ac:dyDescent="0.2">
      <c r="A31" s="128">
        <v>1</v>
      </c>
      <c r="B31" s="142" t="s">
        <v>176</v>
      </c>
      <c r="C31" s="143"/>
      <c r="D31" s="143"/>
      <c r="E31" s="144"/>
      <c r="F31" s="145">
        <v>0</v>
      </c>
    </row>
    <row r="32" spans="1:6" x14ac:dyDescent="0.2">
      <c r="A32" s="128">
        <v>2</v>
      </c>
      <c r="B32" s="142" t="s">
        <v>177</v>
      </c>
      <c r="C32" s="143"/>
      <c r="D32" s="143"/>
      <c r="E32" s="144"/>
      <c r="F32" s="145">
        <v>0</v>
      </c>
    </row>
    <row r="33" spans="1:6" x14ac:dyDescent="0.2">
      <c r="A33" s="128">
        <v>3</v>
      </c>
      <c r="B33" s="142" t="s">
        <v>178</v>
      </c>
      <c r="C33" s="143"/>
      <c r="D33" s="143"/>
      <c r="E33" s="144"/>
      <c r="F33" s="145">
        <v>0</v>
      </c>
    </row>
    <row r="34" spans="1:6" ht="13.5" customHeight="1" x14ac:dyDescent="0.2">
      <c r="A34" s="128">
        <v>4</v>
      </c>
      <c r="B34" s="297" t="s">
        <v>179</v>
      </c>
      <c r="C34" s="297"/>
      <c r="D34" s="297"/>
      <c r="E34" s="297"/>
      <c r="F34" s="146">
        <v>1270000</v>
      </c>
    </row>
    <row r="35" spans="1:6" ht="13.5" customHeight="1" x14ac:dyDescent="0.2">
      <c r="A35" s="128">
        <v>5</v>
      </c>
      <c r="B35" s="297" t="s">
        <v>180</v>
      </c>
      <c r="C35" s="297"/>
      <c r="D35" s="297"/>
      <c r="E35" s="297"/>
      <c r="F35" s="146">
        <v>1270000</v>
      </c>
    </row>
    <row r="36" spans="1:6" x14ac:dyDescent="0.2">
      <c r="A36" s="129">
        <v>6</v>
      </c>
      <c r="B36" s="298" t="s">
        <v>181</v>
      </c>
      <c r="C36" s="298"/>
      <c r="D36" s="298"/>
      <c r="E36" s="298"/>
      <c r="F36" s="147">
        <f>SUM(F31:F35)</f>
        <v>2540000</v>
      </c>
    </row>
  </sheetData>
  <mergeCells count="20">
    <mergeCell ref="B34:E34"/>
    <mergeCell ref="B35:E35"/>
    <mergeCell ref="B36:E36"/>
    <mergeCell ref="B23:E23"/>
    <mergeCell ref="B24:E24"/>
    <mergeCell ref="B25:E25"/>
    <mergeCell ref="A29:A30"/>
    <mergeCell ref="B29:E29"/>
    <mergeCell ref="B30:E30"/>
    <mergeCell ref="B11:E11"/>
    <mergeCell ref="B12:E12"/>
    <mergeCell ref="B13:E13"/>
    <mergeCell ref="A18:A19"/>
    <mergeCell ref="B18:E18"/>
    <mergeCell ref="B19:E19"/>
    <mergeCell ref="A1:H1"/>
    <mergeCell ref="A3:H3"/>
    <mergeCell ref="A6:A7"/>
    <mergeCell ref="B6:E6"/>
    <mergeCell ref="B7:E7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zoomScaleNormal="100" zoomScalePageLayoutView="60" workbookViewId="0">
      <selection sqref="A1:H1"/>
    </sheetView>
  </sheetViews>
  <sheetFormatPr defaultRowHeight="12.75" x14ac:dyDescent="0.2"/>
  <cols>
    <col min="1" max="1" width="6.140625" style="1"/>
    <col min="2" max="2" width="41.7109375" style="1"/>
    <col min="3" max="3" width="4.42578125" style="1"/>
    <col min="4" max="4" width="4" style="1"/>
    <col min="5" max="5" width="1.42578125" style="1"/>
    <col min="6" max="6" width="12.7109375" style="1" bestFit="1" customWidth="1"/>
    <col min="7" max="8" width="0" style="1" hidden="1"/>
    <col min="9" max="1025" width="9.42578125" style="1"/>
  </cols>
  <sheetData>
    <row r="1" spans="1:9" x14ac:dyDescent="0.2">
      <c r="A1" s="270" t="s">
        <v>343</v>
      </c>
      <c r="B1" s="270"/>
      <c r="C1" s="270"/>
      <c r="D1" s="270"/>
      <c r="E1" s="270"/>
      <c r="F1" s="270"/>
      <c r="G1" s="270"/>
      <c r="H1" s="270"/>
    </row>
    <row r="2" spans="1:9" x14ac:dyDescent="0.2">
      <c r="A2" s="293"/>
      <c r="B2" s="293"/>
      <c r="C2" s="293"/>
      <c r="D2" s="293"/>
      <c r="E2" s="293"/>
      <c r="F2" s="293"/>
      <c r="G2" s="149"/>
    </row>
    <row r="3" spans="1:9" x14ac:dyDescent="0.2">
      <c r="A3" s="293" t="s">
        <v>183</v>
      </c>
      <c r="B3" s="293"/>
      <c r="C3" s="293"/>
      <c r="D3" s="293"/>
      <c r="E3" s="293"/>
      <c r="F3" s="293"/>
      <c r="G3" s="293"/>
      <c r="H3" s="293"/>
    </row>
    <row r="4" spans="1:9" x14ac:dyDescent="0.2">
      <c r="A4" s="293"/>
      <c r="B4" s="293"/>
      <c r="C4" s="293"/>
      <c r="D4" s="293"/>
      <c r="E4" s="293"/>
      <c r="F4" s="150"/>
    </row>
    <row r="5" spans="1:9" x14ac:dyDescent="0.2">
      <c r="A5" s="293" t="s">
        <v>320</v>
      </c>
      <c r="B5" s="293"/>
      <c r="C5" s="293"/>
      <c r="D5" s="293"/>
      <c r="E5" s="293"/>
      <c r="F5" s="293"/>
      <c r="G5" s="293"/>
      <c r="H5" s="293"/>
      <c r="I5" s="151"/>
    </row>
    <row r="6" spans="1:9" x14ac:dyDescent="0.2">
      <c r="A6" s="70"/>
      <c r="B6" s="10"/>
      <c r="C6" s="10"/>
      <c r="D6" s="10"/>
      <c r="E6" s="10"/>
      <c r="F6" s="293"/>
      <c r="G6" s="293"/>
      <c r="H6" s="152"/>
      <c r="I6" s="150"/>
    </row>
    <row r="7" spans="1:9" x14ac:dyDescent="0.2">
      <c r="A7" s="153"/>
      <c r="B7" s="299" t="s">
        <v>3</v>
      </c>
      <c r="C7" s="299"/>
      <c r="D7" s="299"/>
      <c r="E7" s="299"/>
      <c r="F7" s="32" t="s">
        <v>4</v>
      </c>
      <c r="G7" s="32"/>
      <c r="H7" s="34"/>
    </row>
    <row r="8" spans="1:9" x14ac:dyDescent="0.2">
      <c r="A8" s="154" t="s">
        <v>7</v>
      </c>
      <c r="B8" s="300" t="s">
        <v>184</v>
      </c>
      <c r="C8" s="300"/>
      <c r="D8" s="300"/>
      <c r="E8" s="300"/>
      <c r="F8" s="155" t="s">
        <v>56</v>
      </c>
      <c r="G8" s="9"/>
      <c r="H8" s="90"/>
    </row>
    <row r="9" spans="1:9" ht="24" customHeight="1" x14ac:dyDescent="0.2">
      <c r="A9" s="156"/>
      <c r="B9" s="157" t="s">
        <v>328</v>
      </c>
      <c r="C9" s="158"/>
      <c r="D9" s="158"/>
      <c r="E9" s="159"/>
      <c r="F9" s="145">
        <v>3389539</v>
      </c>
      <c r="G9" s="160"/>
      <c r="H9" s="45"/>
    </row>
    <row r="10" spans="1:9" ht="12.75" hidden="1" customHeight="1" x14ac:dyDescent="0.2">
      <c r="A10" s="128"/>
      <c r="B10" s="157"/>
      <c r="C10" s="158"/>
      <c r="D10" s="158"/>
      <c r="E10" s="159"/>
      <c r="F10" s="145"/>
      <c r="G10" s="160"/>
      <c r="H10" s="45"/>
    </row>
    <row r="11" spans="1:9" ht="12.75" hidden="1" customHeight="1" x14ac:dyDescent="0.2">
      <c r="A11" s="128"/>
      <c r="B11" s="157"/>
      <c r="C11" s="158"/>
      <c r="D11" s="158"/>
      <c r="E11" s="159"/>
      <c r="F11" s="145"/>
      <c r="G11" s="160"/>
      <c r="H11" s="45"/>
    </row>
    <row r="12" spans="1:9" ht="12.75" hidden="1" customHeight="1" x14ac:dyDescent="0.2">
      <c r="A12" s="128"/>
      <c r="B12" s="161"/>
      <c r="C12" s="162"/>
      <c r="D12" s="162"/>
      <c r="E12" s="163"/>
      <c r="F12" s="145"/>
      <c r="G12" s="160"/>
      <c r="H12" s="45"/>
    </row>
    <row r="13" spans="1:9" ht="12.75" hidden="1" customHeight="1" x14ac:dyDescent="0.2">
      <c r="A13" s="128"/>
      <c r="B13" s="161"/>
      <c r="C13" s="162"/>
      <c r="D13" s="162"/>
      <c r="E13" s="163"/>
      <c r="F13" s="145"/>
      <c r="G13" s="160"/>
      <c r="H13" s="45"/>
    </row>
    <row r="14" spans="1:9" ht="12.75" hidden="1" customHeight="1" x14ac:dyDescent="0.2">
      <c r="A14" s="128"/>
      <c r="B14" s="161"/>
      <c r="C14" s="162"/>
      <c r="D14" s="162"/>
      <c r="E14" s="163"/>
      <c r="F14" s="145"/>
      <c r="G14" s="160"/>
      <c r="H14" s="45"/>
    </row>
    <row r="15" spans="1:9" ht="30" customHeight="1" x14ac:dyDescent="0.2">
      <c r="A15" s="164"/>
      <c r="B15" s="161" t="s">
        <v>329</v>
      </c>
      <c r="C15" s="267"/>
      <c r="D15" s="267"/>
      <c r="E15" s="163"/>
      <c r="F15" s="145">
        <v>4635500</v>
      </c>
      <c r="G15" s="160"/>
      <c r="H15" s="45"/>
    </row>
    <row r="16" spans="1:9" ht="30" customHeight="1" x14ac:dyDescent="0.2">
      <c r="A16" s="164"/>
      <c r="B16" s="161" t="s">
        <v>333</v>
      </c>
      <c r="C16" s="267"/>
      <c r="D16" s="267"/>
      <c r="E16" s="163"/>
      <c r="F16" s="145">
        <v>1020000</v>
      </c>
      <c r="G16" s="160"/>
      <c r="H16" s="45"/>
    </row>
    <row r="17" spans="1:8" ht="12.75" customHeight="1" x14ac:dyDescent="0.2">
      <c r="A17" s="164"/>
      <c r="B17" s="161" t="s">
        <v>330</v>
      </c>
      <c r="C17" s="267"/>
      <c r="D17" s="267"/>
      <c r="E17" s="163"/>
      <c r="F17" s="145">
        <v>11440016</v>
      </c>
      <c r="G17" s="160"/>
      <c r="H17" s="45"/>
    </row>
    <row r="18" spans="1:8" ht="12.75" customHeight="1" x14ac:dyDescent="0.2">
      <c r="A18" s="164"/>
      <c r="B18" s="161" t="s">
        <v>331</v>
      </c>
      <c r="C18" s="267"/>
      <c r="D18" s="267"/>
      <c r="E18" s="163"/>
      <c r="F18" s="145">
        <v>9387861</v>
      </c>
      <c r="G18" s="160"/>
      <c r="H18" s="45"/>
    </row>
    <row r="19" spans="1:8" ht="21" customHeight="1" x14ac:dyDescent="0.2">
      <c r="A19" s="164"/>
      <c r="B19" s="161" t="s">
        <v>332</v>
      </c>
      <c r="C19" s="162"/>
      <c r="D19" s="162"/>
      <c r="E19" s="163"/>
      <c r="F19" s="145">
        <v>4199084</v>
      </c>
      <c r="G19" s="160"/>
      <c r="H19" s="45"/>
    </row>
    <row r="20" spans="1:8" ht="15.75" customHeight="1" x14ac:dyDescent="0.2">
      <c r="A20" s="129">
        <v>5</v>
      </c>
      <c r="B20" s="165" t="s">
        <v>186</v>
      </c>
      <c r="C20" s="166"/>
      <c r="D20" s="166"/>
      <c r="E20" s="167"/>
      <c r="F20" s="168">
        <f>SUM(F9:F19)</f>
        <v>34072000</v>
      </c>
      <c r="G20" s="168"/>
      <c r="H20" s="169"/>
    </row>
    <row r="21" spans="1:8" ht="16.5" customHeight="1" x14ac:dyDescent="0.2">
      <c r="A21" s="301"/>
      <c r="B21" s="301"/>
      <c r="C21" s="301"/>
      <c r="D21" s="301"/>
      <c r="E21" s="170"/>
      <c r="F21" s="151"/>
    </row>
    <row r="22" spans="1:8" ht="17.25" customHeight="1" x14ac:dyDescent="0.2">
      <c r="A22" s="293" t="s">
        <v>321</v>
      </c>
      <c r="B22" s="293"/>
      <c r="C22" s="293"/>
      <c r="D22" s="293"/>
      <c r="E22" s="293"/>
      <c r="F22" s="293"/>
      <c r="G22" s="293"/>
      <c r="H22" s="293"/>
    </row>
    <row r="23" spans="1:8" ht="17.25" customHeight="1" x14ac:dyDescent="0.2">
      <c r="A23" s="171"/>
      <c r="B23" s="10"/>
      <c r="C23" s="10"/>
      <c r="D23" s="10"/>
      <c r="E23" s="10"/>
      <c r="F23" s="293"/>
      <c r="G23" s="293"/>
      <c r="H23" s="172"/>
    </row>
    <row r="24" spans="1:8" ht="17.25" customHeight="1" x14ac:dyDescent="0.2">
      <c r="A24" s="173"/>
      <c r="B24" s="299" t="s">
        <v>3</v>
      </c>
      <c r="C24" s="299"/>
      <c r="D24" s="299"/>
      <c r="E24" s="299"/>
      <c r="F24" s="32" t="s">
        <v>4</v>
      </c>
      <c r="G24" s="33"/>
      <c r="H24" s="174"/>
    </row>
    <row r="25" spans="1:8" ht="23.25" customHeight="1" x14ac:dyDescent="0.2">
      <c r="A25" s="175" t="s">
        <v>7</v>
      </c>
      <c r="B25" s="302" t="s">
        <v>184</v>
      </c>
      <c r="C25" s="302"/>
      <c r="D25" s="302"/>
      <c r="E25" s="302"/>
      <c r="F25" s="155" t="s">
        <v>56</v>
      </c>
      <c r="G25" s="176"/>
      <c r="H25" s="177"/>
    </row>
    <row r="26" spans="1:8" ht="15" customHeight="1" x14ac:dyDescent="0.2">
      <c r="A26" s="129" t="s">
        <v>10</v>
      </c>
      <c r="B26" s="178" t="s">
        <v>185</v>
      </c>
      <c r="C26" s="179"/>
      <c r="D26" s="179"/>
      <c r="E26" s="180"/>
      <c r="F26" s="168">
        <v>0</v>
      </c>
      <c r="G26" s="181"/>
      <c r="H26" s="182"/>
    </row>
    <row r="28" spans="1:8" x14ac:dyDescent="0.2">
      <c r="A28" s="293" t="s">
        <v>187</v>
      </c>
      <c r="B28" s="293"/>
      <c r="C28" s="293"/>
      <c r="D28" s="293"/>
      <c r="E28" s="293"/>
      <c r="F28" s="293"/>
      <c r="G28" s="293"/>
      <c r="H28" s="293"/>
    </row>
    <row r="29" spans="1:8" x14ac:dyDescent="0.2">
      <c r="A29" s="10"/>
      <c r="B29" s="10"/>
      <c r="C29" s="10"/>
      <c r="D29" s="10"/>
      <c r="E29" s="10"/>
      <c r="F29" s="10"/>
      <c r="G29" s="183"/>
      <c r="H29" s="184"/>
    </row>
    <row r="30" spans="1:8" x14ac:dyDescent="0.2">
      <c r="A30" s="173"/>
      <c r="B30" s="299" t="s">
        <v>3</v>
      </c>
      <c r="C30" s="299"/>
      <c r="D30" s="299"/>
      <c r="E30" s="299"/>
      <c r="F30" s="32" t="s">
        <v>4</v>
      </c>
      <c r="G30" s="33"/>
      <c r="H30" s="34"/>
    </row>
    <row r="31" spans="1:8" x14ac:dyDescent="0.2">
      <c r="A31" s="98" t="s">
        <v>7</v>
      </c>
      <c r="B31" s="300" t="s">
        <v>184</v>
      </c>
      <c r="C31" s="300"/>
      <c r="D31" s="300"/>
      <c r="E31" s="300"/>
      <c r="F31" s="185" t="s">
        <v>56</v>
      </c>
      <c r="G31" s="186"/>
      <c r="H31" s="90"/>
    </row>
    <row r="32" spans="1:8" x14ac:dyDescent="0.2">
      <c r="A32" s="98" t="s">
        <v>10</v>
      </c>
      <c r="B32" s="42" t="s">
        <v>310</v>
      </c>
      <c r="C32" s="187"/>
      <c r="D32" s="187"/>
      <c r="E32" s="187"/>
      <c r="F32" s="47">
        <v>34072000</v>
      </c>
      <c r="G32" s="48"/>
      <c r="H32" s="188"/>
    </row>
    <row r="33" spans="1:8" x14ac:dyDescent="0.2">
      <c r="A33" s="98" t="s">
        <v>13</v>
      </c>
      <c r="B33" s="42" t="s">
        <v>311</v>
      </c>
      <c r="C33" s="187"/>
      <c r="D33" s="187"/>
      <c r="E33" s="187"/>
      <c r="F33" s="47">
        <v>0</v>
      </c>
      <c r="G33" s="48"/>
      <c r="H33" s="188"/>
    </row>
    <row r="34" spans="1:8" x14ac:dyDescent="0.2">
      <c r="A34" s="189" t="s">
        <v>14</v>
      </c>
      <c r="B34" s="181" t="s">
        <v>188</v>
      </c>
      <c r="C34" s="190"/>
      <c r="D34" s="190"/>
      <c r="E34" s="190"/>
      <c r="F34" s="61">
        <f>SUM(F32:F33)</f>
        <v>34072000</v>
      </c>
      <c r="G34" s="62"/>
      <c r="H34" s="182"/>
    </row>
  </sheetData>
  <mergeCells count="16">
    <mergeCell ref="B31:E31"/>
    <mergeCell ref="F23:G23"/>
    <mergeCell ref="B24:E24"/>
    <mergeCell ref="B25:E25"/>
    <mergeCell ref="A28:H28"/>
    <mergeCell ref="B30:E30"/>
    <mergeCell ref="F6:G6"/>
    <mergeCell ref="B7:E7"/>
    <mergeCell ref="B8:E8"/>
    <mergeCell ref="A21:D21"/>
    <mergeCell ref="A22:H22"/>
    <mergeCell ref="A1:H1"/>
    <mergeCell ref="A2:F2"/>
    <mergeCell ref="A3:H3"/>
    <mergeCell ref="A4:E4"/>
    <mergeCell ref="A5:H5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zoomScaleNormal="100" zoomScalePageLayoutView="60" workbookViewId="0">
      <selection activeCell="B1" sqref="B1:F1"/>
    </sheetView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270" t="s">
        <v>344</v>
      </c>
      <c r="C1" s="270"/>
      <c r="D1" s="270"/>
      <c r="E1" s="270"/>
      <c r="F1" s="270"/>
    </row>
    <row r="3" spans="1:10" ht="15" x14ac:dyDescent="0.2">
      <c r="B3" s="303" t="s">
        <v>189</v>
      </c>
      <c r="C3" s="303"/>
      <c r="D3" s="303"/>
      <c r="E3" s="303"/>
      <c r="F3" s="303"/>
      <c r="G3" s="191"/>
      <c r="H3" s="191"/>
      <c r="I3" s="191"/>
      <c r="J3" s="191"/>
    </row>
    <row r="4" spans="1:10" ht="15" x14ac:dyDescent="0.2">
      <c r="B4" s="192"/>
      <c r="C4" s="192"/>
      <c r="D4" s="192"/>
      <c r="E4" s="192"/>
      <c r="F4" s="192"/>
      <c r="G4" s="191"/>
      <c r="H4" s="191"/>
      <c r="I4" s="191"/>
      <c r="J4" s="191"/>
    </row>
    <row r="5" spans="1:10" ht="15" x14ac:dyDescent="0.2">
      <c r="B5" s="192"/>
      <c r="C5" s="192"/>
      <c r="D5" s="192"/>
      <c r="E5" s="304" t="s">
        <v>190</v>
      </c>
      <c r="F5" s="304"/>
      <c r="G5" s="191"/>
      <c r="H5" s="191"/>
      <c r="I5" s="191"/>
      <c r="J5" s="191"/>
    </row>
    <row r="6" spans="1:10" ht="15" x14ac:dyDescent="0.2">
      <c r="A6" s="305" t="s">
        <v>7</v>
      </c>
      <c r="B6" s="193" t="s">
        <v>3</v>
      </c>
      <c r="C6" s="193" t="s">
        <v>4</v>
      </c>
      <c r="D6" s="193" t="s">
        <v>5</v>
      </c>
      <c r="E6" s="193" t="s">
        <v>6</v>
      </c>
      <c r="F6" s="194" t="s">
        <v>191</v>
      </c>
      <c r="G6" s="191"/>
      <c r="H6" s="191"/>
      <c r="I6" s="191"/>
      <c r="J6" s="191"/>
    </row>
    <row r="7" spans="1:10" ht="15" x14ac:dyDescent="0.2">
      <c r="A7" s="305"/>
      <c r="B7" s="195" t="s">
        <v>192</v>
      </c>
      <c r="C7" s="195">
        <v>2017</v>
      </c>
      <c r="D7" s="195">
        <v>2018</v>
      </c>
      <c r="E7" s="195">
        <v>2019</v>
      </c>
      <c r="F7" s="196">
        <v>2020</v>
      </c>
      <c r="G7" s="191"/>
      <c r="H7" s="191"/>
      <c r="I7" s="191"/>
      <c r="J7" s="191"/>
    </row>
    <row r="8" spans="1:10" ht="15" x14ac:dyDescent="0.2">
      <c r="A8" s="128" t="s">
        <v>10</v>
      </c>
      <c r="B8" s="197" t="s">
        <v>193</v>
      </c>
      <c r="C8" s="198">
        <v>0</v>
      </c>
      <c r="D8" s="198">
        <v>0</v>
      </c>
      <c r="E8" s="198">
        <v>0</v>
      </c>
      <c r="F8" s="199">
        <v>0</v>
      </c>
      <c r="G8" s="191"/>
      <c r="H8" s="191"/>
      <c r="I8" s="191"/>
      <c r="J8" s="191"/>
    </row>
    <row r="9" spans="1:10" ht="30" x14ac:dyDescent="0.2">
      <c r="A9" s="128" t="s">
        <v>13</v>
      </c>
      <c r="B9" s="200" t="s">
        <v>194</v>
      </c>
      <c r="C9" s="198">
        <v>0</v>
      </c>
      <c r="D9" s="198">
        <v>0</v>
      </c>
      <c r="E9" s="198">
        <v>0</v>
      </c>
      <c r="F9" s="199">
        <v>0</v>
      </c>
      <c r="G9" s="191"/>
      <c r="H9" s="191"/>
      <c r="I9" s="191"/>
      <c r="J9" s="191"/>
    </row>
    <row r="10" spans="1:10" ht="30" x14ac:dyDescent="0.2">
      <c r="A10" s="128" t="s">
        <v>14</v>
      </c>
      <c r="B10" s="200" t="s">
        <v>195</v>
      </c>
      <c r="C10" s="198">
        <v>0</v>
      </c>
      <c r="D10" s="198">
        <v>0</v>
      </c>
      <c r="E10" s="198">
        <v>0</v>
      </c>
      <c r="F10" s="199">
        <v>0</v>
      </c>
      <c r="G10" s="191"/>
      <c r="H10" s="191"/>
      <c r="I10" s="191"/>
      <c r="J10" s="191"/>
    </row>
    <row r="11" spans="1:10" ht="15" x14ac:dyDescent="0.2">
      <c r="A11" s="128" t="s">
        <v>15</v>
      </c>
      <c r="B11" s="197" t="s">
        <v>196</v>
      </c>
      <c r="C11" s="198">
        <v>0</v>
      </c>
      <c r="D11" s="198">
        <v>0</v>
      </c>
      <c r="E11" s="198">
        <v>0</v>
      </c>
      <c r="F11" s="199">
        <v>0</v>
      </c>
      <c r="G11" s="191"/>
      <c r="H11" s="191"/>
      <c r="I11" s="191"/>
      <c r="J11" s="191"/>
    </row>
    <row r="12" spans="1:10" ht="15" x14ac:dyDescent="0.2">
      <c r="A12" s="128" t="s">
        <v>16</v>
      </c>
      <c r="B12" s="197" t="s">
        <v>197</v>
      </c>
      <c r="C12" s="198">
        <v>0</v>
      </c>
      <c r="D12" s="198">
        <v>0</v>
      </c>
      <c r="E12" s="198">
        <v>0</v>
      </c>
      <c r="F12" s="199">
        <v>0</v>
      </c>
      <c r="G12" s="191"/>
      <c r="H12" s="191"/>
      <c r="I12" s="191"/>
      <c r="J12" s="191"/>
    </row>
    <row r="13" spans="1:10" ht="15" x14ac:dyDescent="0.2">
      <c r="A13" s="128" t="s">
        <v>18</v>
      </c>
      <c r="B13" s="197" t="s">
        <v>198</v>
      </c>
      <c r="C13" s="198">
        <v>0</v>
      </c>
      <c r="D13" s="198">
        <v>0</v>
      </c>
      <c r="E13" s="198">
        <v>0</v>
      </c>
      <c r="F13" s="199">
        <v>0</v>
      </c>
      <c r="G13" s="191"/>
      <c r="H13" s="191"/>
      <c r="I13" s="191"/>
      <c r="J13" s="191"/>
    </row>
    <row r="14" spans="1:10" ht="15" x14ac:dyDescent="0.2">
      <c r="A14" s="128" t="s">
        <v>20</v>
      </c>
      <c r="B14" s="197" t="s">
        <v>199</v>
      </c>
      <c r="C14" s="198">
        <v>0</v>
      </c>
      <c r="D14" s="198">
        <v>0</v>
      </c>
      <c r="E14" s="198">
        <v>0</v>
      </c>
      <c r="F14" s="199">
        <v>0</v>
      </c>
      <c r="G14" s="191"/>
      <c r="H14" s="191"/>
      <c r="I14" s="191"/>
      <c r="J14" s="191"/>
    </row>
    <row r="15" spans="1:10" ht="15" x14ac:dyDescent="0.2">
      <c r="A15" s="129" t="s">
        <v>22</v>
      </c>
      <c r="B15" s="201" t="s">
        <v>40</v>
      </c>
      <c r="C15" s="202">
        <f>SUM(C8:C14)</f>
        <v>0</v>
      </c>
      <c r="D15" s="202">
        <f>SUM(D8:D14)</f>
        <v>0</v>
      </c>
      <c r="E15" s="202">
        <f>SUM(E8:E14)</f>
        <v>0</v>
      </c>
      <c r="F15" s="203">
        <f>SUM(F8:F14)</f>
        <v>0</v>
      </c>
      <c r="G15" s="191"/>
      <c r="H15" s="191"/>
      <c r="I15" s="191"/>
      <c r="J15" s="191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zoomScaleNormal="100" zoomScalePageLayoutView="60" workbookViewId="0">
      <selection activeCell="B1" sqref="B1:O1"/>
    </sheetView>
  </sheetViews>
  <sheetFormatPr defaultRowHeight="12.75" x14ac:dyDescent="0.2"/>
  <cols>
    <col min="1" max="1" width="3.140625" style="1" customWidth="1"/>
    <col min="2" max="2" width="19.85546875" style="1" customWidth="1"/>
    <col min="3" max="3" width="8.85546875" style="1" customWidth="1"/>
    <col min="4" max="4" width="8.7109375" style="1" customWidth="1"/>
    <col min="5" max="5" width="9.7109375" style="1" customWidth="1"/>
    <col min="6" max="6" width="8.5703125" style="1" customWidth="1"/>
    <col min="7" max="7" width="8.85546875" style="1" customWidth="1"/>
    <col min="8" max="9" width="9" style="1" customWidth="1"/>
    <col min="10" max="10" width="8.7109375" style="1" customWidth="1"/>
    <col min="11" max="11" width="8.85546875" style="1" customWidth="1"/>
    <col min="12" max="12" width="9.85546875" style="1" customWidth="1"/>
    <col min="13" max="13" width="9.140625" style="1" customWidth="1"/>
    <col min="14" max="14" width="9.140625" style="1"/>
    <col min="15" max="15" width="11.28515625" style="1" customWidth="1"/>
    <col min="16" max="1025" width="9.42578125" style="1"/>
  </cols>
  <sheetData>
    <row r="1" spans="1:15" x14ac:dyDescent="0.2">
      <c r="B1" s="270" t="s">
        <v>345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spans="1:15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x14ac:dyDescent="0.2">
      <c r="A3" s="205"/>
      <c r="B3" s="306" t="s">
        <v>200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</row>
    <row r="4" spans="1:15" x14ac:dyDescent="0.2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190</v>
      </c>
    </row>
    <row r="5" spans="1:15" x14ac:dyDescent="0.2">
      <c r="A5" s="307" t="s">
        <v>7</v>
      </c>
      <c r="B5" s="207" t="s">
        <v>3</v>
      </c>
      <c r="C5" s="207" t="s">
        <v>4</v>
      </c>
      <c r="D5" s="207" t="s">
        <v>5</v>
      </c>
      <c r="E5" s="207" t="s">
        <v>6</v>
      </c>
      <c r="F5" s="207" t="s">
        <v>191</v>
      </c>
      <c r="G5" s="207" t="s">
        <v>201</v>
      </c>
      <c r="H5" s="207" t="s">
        <v>202</v>
      </c>
      <c r="I5" s="207" t="s">
        <v>203</v>
      </c>
      <c r="J5" s="207" t="s">
        <v>204</v>
      </c>
      <c r="K5" s="207" t="s">
        <v>205</v>
      </c>
      <c r="L5" s="207" t="s">
        <v>206</v>
      </c>
      <c r="M5" s="207" t="s">
        <v>207</v>
      </c>
      <c r="N5" s="207" t="s">
        <v>208</v>
      </c>
      <c r="O5" s="208" t="s">
        <v>209</v>
      </c>
    </row>
    <row r="6" spans="1:15" x14ac:dyDescent="0.2">
      <c r="A6" s="307"/>
      <c r="B6" s="209" t="s">
        <v>105</v>
      </c>
      <c r="C6" s="209" t="s">
        <v>210</v>
      </c>
      <c r="D6" s="209" t="s">
        <v>211</v>
      </c>
      <c r="E6" s="209" t="s">
        <v>212</v>
      </c>
      <c r="F6" s="209" t="s">
        <v>213</v>
      </c>
      <c r="G6" s="209" t="s">
        <v>214</v>
      </c>
      <c r="H6" s="209" t="s">
        <v>215</v>
      </c>
      <c r="I6" s="209" t="s">
        <v>216</v>
      </c>
      <c r="J6" s="210" t="s">
        <v>217</v>
      </c>
      <c r="K6" s="210" t="s">
        <v>218</v>
      </c>
      <c r="L6" s="209" t="s">
        <v>219</v>
      </c>
      <c r="M6" s="210" t="s">
        <v>220</v>
      </c>
      <c r="N6" s="210" t="s">
        <v>221</v>
      </c>
      <c r="O6" s="211" t="s">
        <v>222</v>
      </c>
    </row>
    <row r="7" spans="1:15" x14ac:dyDescent="0.2">
      <c r="A7" s="212" t="s">
        <v>10</v>
      </c>
      <c r="B7" s="209" t="s">
        <v>223</v>
      </c>
      <c r="C7" s="213">
        <f t="shared" ref="C7:O7" si="0">SUM(C8:C17)</f>
        <v>9372782</v>
      </c>
      <c r="D7" s="213">
        <f t="shared" si="0"/>
        <v>6439782</v>
      </c>
      <c r="E7" s="213">
        <f t="shared" si="0"/>
        <v>33356182</v>
      </c>
      <c r="F7" s="213">
        <f t="shared" si="0"/>
        <v>11656182</v>
      </c>
      <c r="G7" s="213">
        <f t="shared" si="0"/>
        <v>15660424</v>
      </c>
      <c r="H7" s="213">
        <f t="shared" si="0"/>
        <v>11656182</v>
      </c>
      <c r="I7" s="213">
        <f t="shared" si="0"/>
        <v>11656182</v>
      </c>
      <c r="J7" s="213">
        <f t="shared" si="0"/>
        <v>11656182</v>
      </c>
      <c r="K7" s="213">
        <f t="shared" si="0"/>
        <v>20105182</v>
      </c>
      <c r="L7" s="213">
        <f t="shared" si="0"/>
        <v>21952182</v>
      </c>
      <c r="M7" s="213">
        <f t="shared" si="0"/>
        <v>11656182</v>
      </c>
      <c r="N7" s="213">
        <f t="shared" si="0"/>
        <v>10409556</v>
      </c>
      <c r="O7" s="214">
        <f t="shared" si="0"/>
        <v>175577000</v>
      </c>
    </row>
    <row r="8" spans="1:15" x14ac:dyDescent="0.2">
      <c r="A8" s="212" t="s">
        <v>13</v>
      </c>
      <c r="B8" s="215" t="s">
        <v>224</v>
      </c>
      <c r="C8" s="216">
        <v>750000</v>
      </c>
      <c r="D8" s="216">
        <v>750000</v>
      </c>
      <c r="E8" s="216">
        <v>750000</v>
      </c>
      <c r="F8" s="216">
        <v>750000</v>
      </c>
      <c r="G8" s="216">
        <v>750000</v>
      </c>
      <c r="H8" s="216">
        <v>750000</v>
      </c>
      <c r="I8" s="216">
        <v>750000</v>
      </c>
      <c r="J8" s="216">
        <v>750000</v>
      </c>
      <c r="K8" s="216">
        <v>750000</v>
      </c>
      <c r="L8" s="216">
        <v>750000</v>
      </c>
      <c r="M8" s="216">
        <v>750000</v>
      </c>
      <c r="N8" s="216">
        <v>752450</v>
      </c>
      <c r="O8" s="217">
        <f>SUM(C8:N8)</f>
        <v>9002450</v>
      </c>
    </row>
    <row r="9" spans="1:15" x14ac:dyDescent="0.2">
      <c r="A9" s="212" t="s">
        <v>14</v>
      </c>
      <c r="B9" s="218" t="s">
        <v>225</v>
      </c>
      <c r="C9" s="219">
        <v>3789782</v>
      </c>
      <c r="D9" s="219">
        <v>3789782</v>
      </c>
      <c r="E9" s="219">
        <v>3789782</v>
      </c>
      <c r="F9" s="219">
        <v>3789782</v>
      </c>
      <c r="G9" s="219">
        <v>3789782</v>
      </c>
      <c r="H9" s="219">
        <v>3789782</v>
      </c>
      <c r="I9" s="219">
        <v>3789782</v>
      </c>
      <c r="J9" s="219">
        <v>3789782</v>
      </c>
      <c r="K9" s="219">
        <v>3789782</v>
      </c>
      <c r="L9" s="219">
        <v>3789782</v>
      </c>
      <c r="M9" s="219">
        <v>3789782</v>
      </c>
      <c r="N9" s="219">
        <v>3789792</v>
      </c>
      <c r="O9" s="220">
        <f>SUM(C9:N9)</f>
        <v>45477394</v>
      </c>
    </row>
    <row r="10" spans="1:15" ht="34.5" customHeight="1" x14ac:dyDescent="0.2">
      <c r="A10" s="212" t="s">
        <v>15</v>
      </c>
      <c r="B10" s="215" t="s">
        <v>226</v>
      </c>
      <c r="C10" s="216">
        <v>0</v>
      </c>
      <c r="D10" s="216">
        <v>0</v>
      </c>
      <c r="E10" s="216">
        <v>0</v>
      </c>
      <c r="F10" s="216">
        <v>0</v>
      </c>
      <c r="G10" s="216">
        <v>0</v>
      </c>
      <c r="H10" s="216">
        <v>0</v>
      </c>
      <c r="I10" s="216">
        <v>0</v>
      </c>
      <c r="J10" s="216">
        <v>0</v>
      </c>
      <c r="K10" s="216">
        <v>0</v>
      </c>
      <c r="L10" s="216">
        <v>0</v>
      </c>
      <c r="M10" s="216">
        <v>0</v>
      </c>
      <c r="N10" s="216">
        <v>0</v>
      </c>
      <c r="O10" s="217">
        <f>SUM(C10:N10)</f>
        <v>0</v>
      </c>
    </row>
    <row r="11" spans="1:15" ht="20.25" customHeight="1" x14ac:dyDescent="0.2">
      <c r="A11" s="212" t="s">
        <v>16</v>
      </c>
      <c r="B11" s="215" t="s">
        <v>227</v>
      </c>
      <c r="C11" s="216">
        <v>0</v>
      </c>
      <c r="D11" s="216">
        <v>0</v>
      </c>
      <c r="E11" s="216">
        <v>5216400</v>
      </c>
      <c r="F11" s="216">
        <v>5216400</v>
      </c>
      <c r="G11" s="216">
        <v>5216400</v>
      </c>
      <c r="H11" s="216">
        <v>5216400</v>
      </c>
      <c r="I11" s="216">
        <v>5216400</v>
      </c>
      <c r="J11" s="216">
        <v>5216400</v>
      </c>
      <c r="K11" s="216">
        <v>5216400</v>
      </c>
      <c r="L11" s="216">
        <v>5216400</v>
      </c>
      <c r="M11" s="216">
        <v>5216400</v>
      </c>
      <c r="N11" s="216">
        <v>5216410</v>
      </c>
      <c r="O11" s="220">
        <f>SUM(C11:N11)</f>
        <v>52164010</v>
      </c>
    </row>
    <row r="12" spans="1:15" ht="32.25" customHeight="1" x14ac:dyDescent="0.2">
      <c r="A12" s="212" t="s">
        <v>18</v>
      </c>
      <c r="B12" s="215" t="s">
        <v>228</v>
      </c>
      <c r="C12" s="216">
        <v>0</v>
      </c>
      <c r="D12" s="216">
        <v>0</v>
      </c>
      <c r="E12" s="216">
        <v>3600000</v>
      </c>
      <c r="F12" s="216">
        <v>0</v>
      </c>
      <c r="G12" s="216">
        <v>4004242</v>
      </c>
      <c r="H12" s="216">
        <v>0</v>
      </c>
      <c r="I12" s="216">
        <v>0</v>
      </c>
      <c r="J12" s="216">
        <v>0</v>
      </c>
      <c r="K12" s="216">
        <v>8449000</v>
      </c>
      <c r="L12" s="216">
        <v>10296000</v>
      </c>
      <c r="M12" s="216">
        <v>0</v>
      </c>
      <c r="N12" s="216">
        <v>0</v>
      </c>
      <c r="O12" s="217">
        <f>SUM(C12:N12)</f>
        <v>26349242</v>
      </c>
    </row>
    <row r="13" spans="1:15" ht="32.25" customHeight="1" x14ac:dyDescent="0.2">
      <c r="A13" s="212" t="s">
        <v>20</v>
      </c>
      <c r="B13" s="215" t="s">
        <v>229</v>
      </c>
      <c r="C13" s="216">
        <v>0</v>
      </c>
      <c r="D13" s="216">
        <v>0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7">
        <v>0</v>
      </c>
    </row>
    <row r="14" spans="1:15" ht="64.5" customHeight="1" x14ac:dyDescent="0.2">
      <c r="A14" s="212" t="s">
        <v>22</v>
      </c>
      <c r="B14" s="215" t="s">
        <v>230</v>
      </c>
      <c r="C14" s="216">
        <v>4833000</v>
      </c>
      <c r="D14" s="216">
        <v>1900000</v>
      </c>
      <c r="E14" s="216">
        <v>20000000</v>
      </c>
      <c r="F14" s="216">
        <v>1900000</v>
      </c>
      <c r="G14" s="216">
        <v>1900000</v>
      </c>
      <c r="H14" s="216">
        <v>1900000</v>
      </c>
      <c r="I14" s="216">
        <v>1900000</v>
      </c>
      <c r="J14" s="216">
        <v>1900000</v>
      </c>
      <c r="K14" s="216">
        <v>1900000</v>
      </c>
      <c r="L14" s="216">
        <v>1900000</v>
      </c>
      <c r="M14" s="216">
        <v>1900000</v>
      </c>
      <c r="N14" s="216">
        <v>650904</v>
      </c>
      <c r="O14" s="217">
        <f>SUM(C14:N14)</f>
        <v>42583904</v>
      </c>
    </row>
    <row r="15" spans="1:15" ht="33" customHeight="1" x14ac:dyDescent="0.2">
      <c r="A15" s="212" t="s">
        <v>24</v>
      </c>
      <c r="B15" s="215" t="s">
        <v>231</v>
      </c>
      <c r="C15" s="216">
        <v>0</v>
      </c>
      <c r="D15" s="216">
        <v>0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216">
        <v>0</v>
      </c>
      <c r="M15" s="216">
        <v>0</v>
      </c>
      <c r="N15" s="216">
        <v>0</v>
      </c>
      <c r="O15" s="217">
        <f>SUM(C15:N15)</f>
        <v>0</v>
      </c>
    </row>
    <row r="16" spans="1:15" ht="33.75" customHeight="1" x14ac:dyDescent="0.2">
      <c r="A16" s="212" t="s">
        <v>28</v>
      </c>
      <c r="B16" s="215" t="s">
        <v>232</v>
      </c>
      <c r="C16" s="216">
        <v>0</v>
      </c>
      <c r="D16" s="216">
        <v>0</v>
      </c>
      <c r="E16" s="216">
        <v>0</v>
      </c>
      <c r="F16" s="216">
        <v>0</v>
      </c>
      <c r="G16" s="216">
        <v>0</v>
      </c>
      <c r="H16" s="216">
        <v>0</v>
      </c>
      <c r="I16" s="216">
        <v>0</v>
      </c>
      <c r="J16" s="216">
        <v>0</v>
      </c>
      <c r="K16" s="216">
        <v>0</v>
      </c>
      <c r="L16" s="216">
        <v>0</v>
      </c>
      <c r="M16" s="216">
        <v>0</v>
      </c>
      <c r="N16" s="216">
        <v>0</v>
      </c>
      <c r="O16" s="217">
        <f>SUM(C16:N16)</f>
        <v>0</v>
      </c>
    </row>
    <row r="17" spans="1:15" ht="20.25" customHeight="1" x14ac:dyDescent="0.2">
      <c r="A17" s="212" t="s">
        <v>30</v>
      </c>
      <c r="B17" s="221" t="s">
        <v>233</v>
      </c>
      <c r="C17" s="216">
        <v>0</v>
      </c>
      <c r="D17" s="216">
        <v>0</v>
      </c>
      <c r="E17" s="216">
        <v>0</v>
      </c>
      <c r="F17" s="216">
        <v>0</v>
      </c>
      <c r="G17" s="216">
        <v>0</v>
      </c>
      <c r="H17" s="216">
        <v>0</v>
      </c>
      <c r="I17" s="216">
        <v>0</v>
      </c>
      <c r="J17" s="216">
        <v>0</v>
      </c>
      <c r="K17" s="216">
        <v>0</v>
      </c>
      <c r="L17" s="216">
        <v>0</v>
      </c>
      <c r="M17" s="216">
        <v>0</v>
      </c>
      <c r="N17" s="216">
        <v>0</v>
      </c>
      <c r="O17" s="217">
        <v>0</v>
      </c>
    </row>
    <row r="18" spans="1:15" ht="20.100000000000001" customHeight="1" x14ac:dyDescent="0.2">
      <c r="A18" s="212" t="s">
        <v>32</v>
      </c>
      <c r="B18" s="209" t="s">
        <v>234</v>
      </c>
      <c r="C18" s="213">
        <f t="shared" ref="C18:O18" si="1">SUM(C19:C24)</f>
        <v>12596924</v>
      </c>
      <c r="D18" s="213">
        <f t="shared" si="1"/>
        <v>9670000</v>
      </c>
      <c r="E18" s="213">
        <f t="shared" si="1"/>
        <v>33059539</v>
      </c>
      <c r="F18" s="213">
        <f t="shared" si="1"/>
        <v>10690000</v>
      </c>
      <c r="G18" s="213">
        <f t="shared" si="1"/>
        <v>14305500</v>
      </c>
      <c r="H18" s="213">
        <f t="shared" si="1"/>
        <v>10940000</v>
      </c>
      <c r="I18" s="213">
        <f t="shared" si="1"/>
        <v>10940000</v>
      </c>
      <c r="J18" s="213">
        <f t="shared" si="1"/>
        <v>13869084</v>
      </c>
      <c r="K18" s="213">
        <f t="shared" si="1"/>
        <v>19057861</v>
      </c>
      <c r="L18" s="213">
        <f t="shared" si="1"/>
        <v>21110016</v>
      </c>
      <c r="M18" s="213">
        <f t="shared" si="1"/>
        <v>9670000</v>
      </c>
      <c r="N18" s="213">
        <f t="shared" si="1"/>
        <v>9668076</v>
      </c>
      <c r="O18" s="214">
        <f t="shared" si="1"/>
        <v>175577000</v>
      </c>
    </row>
    <row r="19" spans="1:15" ht="20.100000000000001" customHeight="1" x14ac:dyDescent="0.2">
      <c r="A19" s="212" t="s">
        <v>35</v>
      </c>
      <c r="B19" s="222" t="s">
        <v>235</v>
      </c>
      <c r="C19" s="216">
        <v>8715000</v>
      </c>
      <c r="D19" s="216">
        <v>8715000</v>
      </c>
      <c r="E19" s="216">
        <v>8715000</v>
      </c>
      <c r="F19" s="216">
        <v>8715000</v>
      </c>
      <c r="G19" s="216">
        <v>8715000</v>
      </c>
      <c r="H19" s="216">
        <v>8715000</v>
      </c>
      <c r="I19" s="216">
        <v>8715000</v>
      </c>
      <c r="J19" s="216">
        <v>8715000</v>
      </c>
      <c r="K19" s="216">
        <v>8715000</v>
      </c>
      <c r="L19" s="216">
        <v>8715000</v>
      </c>
      <c r="M19" s="216">
        <v>8715000</v>
      </c>
      <c r="N19" s="216">
        <v>8712618</v>
      </c>
      <c r="O19" s="217">
        <f>SUM(C19:N19)</f>
        <v>104577618</v>
      </c>
    </row>
    <row r="20" spans="1:15" ht="20.100000000000001" customHeight="1" x14ac:dyDescent="0.2">
      <c r="A20" s="212" t="s">
        <v>37</v>
      </c>
      <c r="B20" s="222" t="s">
        <v>236</v>
      </c>
      <c r="C20" s="216">
        <v>0</v>
      </c>
      <c r="D20" s="216">
        <v>0</v>
      </c>
      <c r="E20" s="216">
        <v>3389539</v>
      </c>
      <c r="F20" s="216">
        <v>1020000</v>
      </c>
      <c r="G20" s="216">
        <v>4635500</v>
      </c>
      <c r="H20" s="216">
        <v>1270000</v>
      </c>
      <c r="I20" s="216">
        <v>1270000</v>
      </c>
      <c r="J20" s="216">
        <v>4199084</v>
      </c>
      <c r="K20" s="216">
        <v>9387861</v>
      </c>
      <c r="L20" s="216">
        <v>11440016</v>
      </c>
      <c r="M20" s="216">
        <v>0</v>
      </c>
      <c r="N20" s="216">
        <v>0</v>
      </c>
      <c r="O20" s="217">
        <f>SUM(C20:N20)</f>
        <v>36612000</v>
      </c>
    </row>
    <row r="21" spans="1:15" ht="20.100000000000001" customHeight="1" x14ac:dyDescent="0.2">
      <c r="A21" s="212" t="s">
        <v>39</v>
      </c>
      <c r="B21" s="222" t="s">
        <v>237</v>
      </c>
      <c r="C21" s="216">
        <v>955000</v>
      </c>
      <c r="D21" s="216">
        <v>955000</v>
      </c>
      <c r="E21" s="216">
        <v>955000</v>
      </c>
      <c r="F21" s="216">
        <v>955000</v>
      </c>
      <c r="G21" s="216">
        <v>955000</v>
      </c>
      <c r="H21" s="216">
        <v>955000</v>
      </c>
      <c r="I21" s="216">
        <v>955000</v>
      </c>
      <c r="J21" s="216">
        <v>955000</v>
      </c>
      <c r="K21" s="216">
        <v>955000</v>
      </c>
      <c r="L21" s="216">
        <v>955000</v>
      </c>
      <c r="M21" s="216">
        <v>955000</v>
      </c>
      <c r="N21" s="216">
        <v>955458</v>
      </c>
      <c r="O21" s="217">
        <f>SUM(C21:N21)</f>
        <v>11460458</v>
      </c>
    </row>
    <row r="22" spans="1:15" ht="20.100000000000001" customHeight="1" x14ac:dyDescent="0.2">
      <c r="A22" s="212" t="s">
        <v>70</v>
      </c>
      <c r="B22" s="222" t="s">
        <v>337</v>
      </c>
      <c r="C22" s="216">
        <v>0</v>
      </c>
      <c r="D22" s="216">
        <v>0</v>
      </c>
      <c r="E22" s="216">
        <v>20000000</v>
      </c>
      <c r="F22" s="216">
        <v>0</v>
      </c>
      <c r="G22" s="216">
        <v>0</v>
      </c>
      <c r="H22" s="216">
        <v>0</v>
      </c>
      <c r="I22" s="216">
        <v>0</v>
      </c>
      <c r="J22" s="216">
        <v>0</v>
      </c>
      <c r="K22" s="216">
        <v>0</v>
      </c>
      <c r="L22" s="216">
        <v>0</v>
      </c>
      <c r="M22" s="216">
        <v>0</v>
      </c>
      <c r="N22" s="216">
        <v>0</v>
      </c>
      <c r="O22" s="217">
        <v>20000000</v>
      </c>
    </row>
    <row r="23" spans="1:15" ht="20.100000000000001" customHeight="1" x14ac:dyDescent="0.2">
      <c r="A23" s="223">
        <v>17</v>
      </c>
      <c r="B23" s="224" t="s">
        <v>238</v>
      </c>
      <c r="C23" s="225">
        <v>2926924</v>
      </c>
      <c r="D23" s="225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6">
        <v>2926924</v>
      </c>
    </row>
    <row r="24" spans="1:15" ht="20.100000000000001" customHeight="1" x14ac:dyDescent="0.2">
      <c r="A24" s="227">
        <v>18</v>
      </c>
      <c r="B24" s="228" t="s">
        <v>239</v>
      </c>
      <c r="C24" s="229">
        <v>0</v>
      </c>
      <c r="D24" s="229">
        <v>0</v>
      </c>
      <c r="E24" s="229">
        <v>0</v>
      </c>
      <c r="F24" s="229">
        <v>0</v>
      </c>
      <c r="G24" s="229">
        <v>0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229">
        <v>0</v>
      </c>
      <c r="O24" s="230">
        <f>SUM(C24:N24)</f>
        <v>0</v>
      </c>
    </row>
  </sheetData>
  <mergeCells count="3">
    <mergeCell ref="B1:O1"/>
    <mergeCell ref="B3:O3"/>
    <mergeCell ref="A5:A6"/>
  </mergeCells>
  <pageMargins left="0" right="0" top="0.23622047244094491" bottom="0.27559055118110237" header="0.51181102362204722" footer="0.51181102362204722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zoomScaleNormal="100" zoomScalePageLayoutView="60" workbookViewId="0">
      <selection activeCell="B1" sqref="B1:E1"/>
    </sheetView>
  </sheetViews>
  <sheetFormatPr defaultRowHeight="12.75" x14ac:dyDescent="0.2"/>
  <cols>
    <col min="1" max="1" width="5.7109375" style="1"/>
    <col min="2" max="2" width="49.5703125" style="1"/>
    <col min="3" max="3" width="14.7109375" style="1" customWidth="1"/>
    <col min="4" max="4" width="45.85546875" style="1"/>
    <col min="5" max="5" width="14.85546875" style="1"/>
    <col min="6" max="1025" width="9.42578125" style="1"/>
  </cols>
  <sheetData>
    <row r="1" spans="1:5" x14ac:dyDescent="0.2">
      <c r="B1" s="270" t="s">
        <v>346</v>
      </c>
      <c r="C1" s="270"/>
      <c r="D1" s="270"/>
      <c r="E1" s="270"/>
    </row>
    <row r="2" spans="1:5" ht="7.5" customHeight="1" x14ac:dyDescent="0.2">
      <c r="D2" s="191"/>
    </row>
    <row r="3" spans="1:5" ht="15" x14ac:dyDescent="0.2">
      <c r="B3" s="303" t="s">
        <v>240</v>
      </c>
      <c r="C3" s="303"/>
      <c r="D3" s="303"/>
      <c r="E3" s="303"/>
    </row>
    <row r="4" spans="1:5" ht="7.5" customHeight="1" x14ac:dyDescent="0.2">
      <c r="D4" s="30"/>
    </row>
    <row r="5" spans="1:5" x14ac:dyDescent="0.2">
      <c r="A5" s="305" t="s">
        <v>7</v>
      </c>
      <c r="B5" s="32" t="s">
        <v>3</v>
      </c>
      <c r="C5" s="32" t="s">
        <v>4</v>
      </c>
      <c r="D5" s="32" t="s">
        <v>5</v>
      </c>
      <c r="E5" s="34" t="s">
        <v>6</v>
      </c>
    </row>
    <row r="6" spans="1:5" ht="12.75" customHeight="1" x14ac:dyDescent="0.2">
      <c r="A6" s="305"/>
      <c r="B6" s="308" t="s">
        <v>241</v>
      </c>
      <c r="C6" s="308"/>
      <c r="D6" s="309" t="s">
        <v>242</v>
      </c>
      <c r="E6" s="309"/>
    </row>
    <row r="7" spans="1:5" x14ac:dyDescent="0.2">
      <c r="A7" s="128" t="s">
        <v>10</v>
      </c>
      <c r="B7" s="41" t="s">
        <v>243</v>
      </c>
      <c r="C7" s="47">
        <f>C8</f>
        <v>132993096</v>
      </c>
      <c r="D7" s="41" t="s">
        <v>244</v>
      </c>
      <c r="E7" s="231"/>
    </row>
    <row r="8" spans="1:5" x14ac:dyDescent="0.2">
      <c r="A8" s="128" t="s">
        <v>13</v>
      </c>
      <c r="B8" s="232" t="s">
        <v>245</v>
      </c>
      <c r="C8" s="47">
        <f>C9+C20</f>
        <v>132993096</v>
      </c>
      <c r="D8" s="232" t="s">
        <v>246</v>
      </c>
      <c r="E8" s="233">
        <f>E9+E18</f>
        <v>148450998</v>
      </c>
    </row>
    <row r="9" spans="1:5" x14ac:dyDescent="0.2">
      <c r="A9" s="128" t="s">
        <v>14</v>
      </c>
      <c r="B9" s="232" t="s">
        <v>247</v>
      </c>
      <c r="C9" s="47">
        <f>C10+C13+C15+C16+C17</f>
        <v>106643854</v>
      </c>
      <c r="D9" s="232" t="s">
        <v>247</v>
      </c>
      <c r="E9" s="233">
        <f>SUM(E10:E14)</f>
        <v>111838998</v>
      </c>
    </row>
    <row r="10" spans="1:5" x14ac:dyDescent="0.2">
      <c r="A10" s="128" t="s">
        <v>15</v>
      </c>
      <c r="B10" s="234" t="s">
        <v>248</v>
      </c>
      <c r="C10" s="146">
        <f>SUM(C11:C12)</f>
        <v>48479844</v>
      </c>
      <c r="D10" s="234" t="s">
        <v>116</v>
      </c>
      <c r="E10" s="235">
        <v>63347510</v>
      </c>
    </row>
    <row r="11" spans="1:5" x14ac:dyDescent="0.2">
      <c r="A11" s="128" t="s">
        <v>16</v>
      </c>
      <c r="B11" s="236" t="s">
        <v>249</v>
      </c>
      <c r="C11" s="237">
        <v>3002450</v>
      </c>
      <c r="D11" s="234" t="s">
        <v>17</v>
      </c>
      <c r="E11" s="235">
        <v>8841886</v>
      </c>
    </row>
    <row r="12" spans="1:5" x14ac:dyDescent="0.2">
      <c r="A12" s="128" t="s">
        <v>18</v>
      </c>
      <c r="B12" s="236" t="s">
        <v>250</v>
      </c>
      <c r="C12" s="237">
        <v>45477394</v>
      </c>
      <c r="D12" s="234" t="s">
        <v>251</v>
      </c>
      <c r="E12" s="235">
        <v>29006958</v>
      </c>
    </row>
    <row r="13" spans="1:5" x14ac:dyDescent="0.2">
      <c r="A13" s="128" t="s">
        <v>20</v>
      </c>
      <c r="B13" s="234" t="s">
        <v>252</v>
      </c>
      <c r="C13" s="146">
        <v>52164010</v>
      </c>
      <c r="D13" s="234" t="s">
        <v>253</v>
      </c>
      <c r="E13" s="235">
        <v>7480000</v>
      </c>
    </row>
    <row r="14" spans="1:5" x14ac:dyDescent="0.2">
      <c r="A14" s="128" t="s">
        <v>22</v>
      </c>
      <c r="B14" s="236" t="s">
        <v>254</v>
      </c>
      <c r="C14" s="236">
        <v>0</v>
      </c>
      <c r="D14" s="234" t="s">
        <v>255</v>
      </c>
      <c r="E14" s="235">
        <v>3162644</v>
      </c>
    </row>
    <row r="15" spans="1:5" x14ac:dyDescent="0.2">
      <c r="A15" s="128" t="s">
        <v>24</v>
      </c>
      <c r="B15" s="234" t="s">
        <v>256</v>
      </c>
      <c r="C15" s="146">
        <v>6000000</v>
      </c>
      <c r="D15" s="234"/>
      <c r="E15" s="235"/>
    </row>
    <row r="16" spans="1:5" x14ac:dyDescent="0.2">
      <c r="A16" s="128" t="s">
        <v>28</v>
      </c>
      <c r="B16" s="234" t="s">
        <v>257</v>
      </c>
      <c r="C16" s="146">
        <v>0</v>
      </c>
      <c r="D16" s="234" t="s">
        <v>258</v>
      </c>
      <c r="E16" s="238">
        <v>0</v>
      </c>
    </row>
    <row r="17" spans="1:5" x14ac:dyDescent="0.2">
      <c r="A17" s="128" t="s">
        <v>30</v>
      </c>
      <c r="B17" s="234" t="s">
        <v>259</v>
      </c>
      <c r="C17" s="146">
        <v>0</v>
      </c>
      <c r="D17" s="234"/>
      <c r="E17" s="238"/>
    </row>
    <row r="18" spans="1:5" x14ac:dyDescent="0.2">
      <c r="A18" s="128" t="s">
        <v>32</v>
      </c>
      <c r="B18" s="234"/>
      <c r="C18" s="234"/>
      <c r="D18" s="232" t="s">
        <v>260</v>
      </c>
      <c r="E18" s="233">
        <f>SUM(E19:E24)</f>
        <v>36612000</v>
      </c>
    </row>
    <row r="19" spans="1:5" x14ac:dyDescent="0.2">
      <c r="A19" s="128" t="s">
        <v>35</v>
      </c>
      <c r="B19" s="234"/>
      <c r="C19" s="41"/>
      <c r="D19" s="234" t="s">
        <v>261</v>
      </c>
      <c r="E19" s="235">
        <v>34072000</v>
      </c>
    </row>
    <row r="20" spans="1:5" x14ac:dyDescent="0.2">
      <c r="A20" s="128" t="s">
        <v>37</v>
      </c>
      <c r="B20" s="232" t="s">
        <v>260</v>
      </c>
      <c r="C20" s="146">
        <f>SUM(C21:C22)</f>
        <v>26349242</v>
      </c>
      <c r="D20" s="234" t="s">
        <v>29</v>
      </c>
      <c r="E20" s="235">
        <v>2540000</v>
      </c>
    </row>
    <row r="21" spans="1:5" x14ac:dyDescent="0.2">
      <c r="A21" s="128" t="s">
        <v>39</v>
      </c>
      <c r="B21" s="234" t="s">
        <v>262</v>
      </c>
      <c r="C21" s="146">
        <v>26349242</v>
      </c>
      <c r="D21" s="234" t="s">
        <v>263</v>
      </c>
      <c r="E21" s="238">
        <v>0</v>
      </c>
    </row>
    <row r="22" spans="1:5" x14ac:dyDescent="0.2">
      <c r="A22" s="128" t="s">
        <v>70</v>
      </c>
      <c r="B22" s="234" t="s">
        <v>264</v>
      </c>
      <c r="C22" s="146">
        <v>0</v>
      </c>
      <c r="D22" s="234" t="s">
        <v>265</v>
      </c>
      <c r="E22" s="238">
        <v>0</v>
      </c>
    </row>
    <row r="23" spans="1:5" x14ac:dyDescent="0.2">
      <c r="A23" s="128" t="s">
        <v>71</v>
      </c>
      <c r="B23" s="234" t="s">
        <v>266</v>
      </c>
      <c r="C23" s="146">
        <v>0</v>
      </c>
      <c r="D23" s="234" t="s">
        <v>267</v>
      </c>
      <c r="E23" s="238">
        <v>0</v>
      </c>
    </row>
    <row r="24" spans="1:5" x14ac:dyDescent="0.2">
      <c r="A24" s="128" t="s">
        <v>72</v>
      </c>
      <c r="B24" s="234" t="s">
        <v>268</v>
      </c>
      <c r="C24" s="234">
        <v>0</v>
      </c>
      <c r="D24" s="239" t="s">
        <v>269</v>
      </c>
      <c r="E24" s="238">
        <v>0</v>
      </c>
    </row>
    <row r="25" spans="1:5" x14ac:dyDescent="0.2">
      <c r="A25" s="128" t="s">
        <v>74</v>
      </c>
      <c r="B25" s="234" t="s">
        <v>259</v>
      </c>
      <c r="C25" s="234">
        <v>0</v>
      </c>
      <c r="D25" s="240" t="s">
        <v>270</v>
      </c>
      <c r="E25" s="233">
        <v>0</v>
      </c>
    </row>
    <row r="26" spans="1:5" ht="25.5" x14ac:dyDescent="0.2">
      <c r="A26" s="128" t="s">
        <v>76</v>
      </c>
      <c r="B26" s="241" t="s">
        <v>271</v>
      </c>
      <c r="C26" s="242">
        <f>C7</f>
        <v>132993096</v>
      </c>
      <c r="D26" s="240" t="s">
        <v>272</v>
      </c>
      <c r="E26" s="243">
        <f>SUM(E27:E28)</f>
        <v>4492356</v>
      </c>
    </row>
    <row r="27" spans="1:5" x14ac:dyDescent="0.2">
      <c r="A27" s="128" t="s">
        <v>78</v>
      </c>
      <c r="B27" s="241"/>
      <c r="C27" s="244"/>
      <c r="D27" s="234" t="s">
        <v>273</v>
      </c>
      <c r="E27" s="235">
        <v>4492356</v>
      </c>
    </row>
    <row r="28" spans="1:5" x14ac:dyDescent="0.2">
      <c r="A28" s="128" t="s">
        <v>80</v>
      </c>
      <c r="B28" s="41" t="s">
        <v>274</v>
      </c>
      <c r="C28" s="47">
        <f>SUM(C29:C30)</f>
        <v>42877182</v>
      </c>
      <c r="D28" s="234" t="s">
        <v>275</v>
      </c>
      <c r="E28" s="235">
        <v>0</v>
      </c>
    </row>
    <row r="29" spans="1:5" x14ac:dyDescent="0.2">
      <c r="A29" s="128" t="s">
        <v>129</v>
      </c>
      <c r="B29" s="234" t="s">
        <v>276</v>
      </c>
      <c r="C29" s="245">
        <v>32614424</v>
      </c>
      <c r="D29" s="232" t="s">
        <v>277</v>
      </c>
      <c r="E29" s="246">
        <f>E30</f>
        <v>0</v>
      </c>
    </row>
    <row r="30" spans="1:5" x14ac:dyDescent="0.2">
      <c r="A30" s="128" t="s">
        <v>278</v>
      </c>
      <c r="B30" s="234" t="s">
        <v>279</v>
      </c>
      <c r="C30" s="245">
        <v>10262758</v>
      </c>
      <c r="D30" s="234" t="s">
        <v>280</v>
      </c>
      <c r="E30" s="235">
        <v>0</v>
      </c>
    </row>
    <row r="31" spans="1:5" ht="12.75" customHeight="1" x14ac:dyDescent="0.2">
      <c r="A31" s="128" t="s">
        <v>131</v>
      </c>
      <c r="B31" s="234"/>
      <c r="C31" s="234"/>
      <c r="D31" s="41" t="s">
        <v>281</v>
      </c>
      <c r="E31" s="188">
        <f>SUM(E32:E34)</f>
        <v>22926924</v>
      </c>
    </row>
    <row r="32" spans="1:5" ht="12.75" customHeight="1" x14ac:dyDescent="0.2">
      <c r="A32" s="128" t="s">
        <v>133</v>
      </c>
      <c r="B32" s="234"/>
      <c r="C32" s="234"/>
      <c r="D32" s="234" t="s">
        <v>282</v>
      </c>
      <c r="E32" s="247">
        <v>0</v>
      </c>
    </row>
    <row r="33" spans="1:5" x14ac:dyDescent="0.2">
      <c r="A33" s="128" t="s">
        <v>134</v>
      </c>
      <c r="B33" s="41" t="s">
        <v>283</v>
      </c>
      <c r="C33" s="47">
        <f>C34+C37</f>
        <v>42583904</v>
      </c>
      <c r="D33" s="234" t="s">
        <v>284</v>
      </c>
      <c r="E33" s="235">
        <v>2926924</v>
      </c>
    </row>
    <row r="34" spans="1:5" x14ac:dyDescent="0.2">
      <c r="A34" s="128" t="s">
        <v>136</v>
      </c>
      <c r="B34" s="232" t="s">
        <v>285</v>
      </c>
      <c r="C34" s="146">
        <v>42583904</v>
      </c>
      <c r="D34" s="234" t="s">
        <v>337</v>
      </c>
      <c r="E34" s="235">
        <v>20000000</v>
      </c>
    </row>
    <row r="35" spans="1:5" x14ac:dyDescent="0.2">
      <c r="A35" s="128" t="s">
        <v>138</v>
      </c>
      <c r="B35" s="248" t="s">
        <v>286</v>
      </c>
      <c r="C35" s="245">
        <v>32614424</v>
      </c>
      <c r="D35" s="249" t="s">
        <v>287</v>
      </c>
      <c r="E35" s="188">
        <f>E8+E25+E31</f>
        <v>171377922</v>
      </c>
    </row>
    <row r="36" spans="1:5" x14ac:dyDescent="0.2">
      <c r="A36" s="128" t="s">
        <v>139</v>
      </c>
      <c r="B36" s="248" t="s">
        <v>288</v>
      </c>
      <c r="C36" s="245">
        <v>10262758</v>
      </c>
      <c r="D36" s="249"/>
      <c r="E36" s="231"/>
    </row>
    <row r="37" spans="1:5" x14ac:dyDescent="0.2">
      <c r="A37" s="128" t="s">
        <v>141</v>
      </c>
      <c r="B37" s="232" t="s">
        <v>289</v>
      </c>
      <c r="C37" s="146">
        <f>SUM(C38:C39)</f>
        <v>0</v>
      </c>
      <c r="D37" s="234"/>
      <c r="E37" s="250"/>
    </row>
    <row r="38" spans="1:5" x14ac:dyDescent="0.2">
      <c r="A38" s="128" t="s">
        <v>143</v>
      </c>
      <c r="B38" s="248" t="s">
        <v>290</v>
      </c>
      <c r="C38" s="146">
        <v>0</v>
      </c>
      <c r="D38" s="234"/>
      <c r="E38" s="250"/>
    </row>
    <row r="39" spans="1:5" x14ac:dyDescent="0.2">
      <c r="A39" s="128" t="s">
        <v>145</v>
      </c>
      <c r="B39" s="248" t="s">
        <v>291</v>
      </c>
      <c r="C39" s="146">
        <v>0</v>
      </c>
      <c r="D39" s="234"/>
      <c r="E39" s="250"/>
    </row>
    <row r="40" spans="1:5" ht="12.75" customHeight="1" x14ac:dyDescent="0.2">
      <c r="A40" s="128" t="s">
        <v>147</v>
      </c>
      <c r="B40" s="41" t="s">
        <v>292</v>
      </c>
      <c r="C40" s="47">
        <f>SUM(C41:C42)</f>
        <v>175870278</v>
      </c>
      <c r="D40" s="41" t="s">
        <v>293</v>
      </c>
      <c r="E40" s="233">
        <f>SUM(E41:E42)</f>
        <v>175870278</v>
      </c>
    </row>
    <row r="41" spans="1:5" ht="12.75" customHeight="1" x14ac:dyDescent="0.2">
      <c r="A41" s="128" t="s">
        <v>149</v>
      </c>
      <c r="B41" s="248" t="s">
        <v>294</v>
      </c>
      <c r="C41" s="245">
        <f>C9+C35</f>
        <v>139258278</v>
      </c>
      <c r="D41" s="234" t="s">
        <v>295</v>
      </c>
      <c r="E41" s="235">
        <f>E9+E26+E32+E33+E34</f>
        <v>139258278</v>
      </c>
    </row>
    <row r="42" spans="1:5" ht="12.75" customHeight="1" x14ac:dyDescent="0.2">
      <c r="A42" s="129" t="s">
        <v>151</v>
      </c>
      <c r="B42" s="251" t="s">
        <v>296</v>
      </c>
      <c r="C42" s="252">
        <f>C37+C36+C20</f>
        <v>36612000</v>
      </c>
      <c r="D42" s="253" t="s">
        <v>297</v>
      </c>
      <c r="E42" s="254">
        <f>E18+E29</f>
        <v>36612000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"/>
  <sheetViews>
    <sheetView tabSelected="1" zoomScaleNormal="100" zoomScalePageLayoutView="60" workbookViewId="0">
      <selection activeCell="C1" sqref="C1:F1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270" t="s">
        <v>347</v>
      </c>
      <c r="D1" s="270"/>
      <c r="E1" s="270"/>
      <c r="F1" s="270"/>
      <c r="G1"/>
      <c r="H1"/>
      <c r="I1"/>
      <c r="J1"/>
      <c r="K1"/>
      <c r="L1"/>
      <c r="M1" s="91"/>
      <c r="N1" s="91"/>
      <c r="O1" s="91"/>
      <c r="P1" s="91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55" t="s">
        <v>298</v>
      </c>
      <c r="C3" s="255"/>
      <c r="D3"/>
      <c r="E3"/>
      <c r="F3"/>
      <c r="G3"/>
      <c r="H3"/>
      <c r="I3"/>
      <c r="J3"/>
      <c r="K3"/>
      <c r="L3"/>
      <c r="M3" s="256"/>
      <c r="N3" s="256"/>
      <c r="O3" s="256"/>
      <c r="P3" s="256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/>
      <c r="D5"/>
      <c r="E5"/>
      <c r="F5"/>
      <c r="G5"/>
      <c r="H5"/>
      <c r="I5"/>
      <c r="J5"/>
      <c r="K5"/>
      <c r="L5"/>
      <c r="P5" s="257" t="s">
        <v>190</v>
      </c>
    </row>
    <row r="6" spans="1:16" s="71" customFormat="1" x14ac:dyDescent="0.2">
      <c r="A6"/>
      <c r="B6" s="258" t="s">
        <v>310</v>
      </c>
      <c r="C6"/>
      <c r="D6"/>
      <c r="E6"/>
      <c r="F6"/>
      <c r="G6"/>
      <c r="H6"/>
      <c r="I6"/>
      <c r="J6"/>
      <c r="K6"/>
      <c r="L6"/>
      <c r="M6" s="122" t="s">
        <v>207</v>
      </c>
      <c r="N6" s="122" t="s">
        <v>208</v>
      </c>
      <c r="O6" s="122" t="s">
        <v>209</v>
      </c>
      <c r="P6" s="259" t="s">
        <v>299</v>
      </c>
    </row>
    <row r="7" spans="1:16" ht="22.5" customHeight="1" x14ac:dyDescent="0.2">
      <c r="A7"/>
      <c r="B7" t="s">
        <v>300</v>
      </c>
      <c r="C7" s="260" t="s">
        <v>301</v>
      </c>
      <c r="D7"/>
      <c r="E7"/>
      <c r="F7"/>
      <c r="G7"/>
      <c r="H7"/>
      <c r="I7"/>
      <c r="J7"/>
      <c r="K7"/>
      <c r="L7"/>
      <c r="M7" s="13"/>
      <c r="N7" s="13"/>
      <c r="O7" s="13"/>
      <c r="P7" s="310" t="s">
        <v>302</v>
      </c>
    </row>
    <row r="8" spans="1:16" ht="22.5" customHeight="1" x14ac:dyDescent="0.2">
      <c r="A8"/>
      <c r="B8" t="s">
        <v>303</v>
      </c>
      <c r="C8" s="269" t="s">
        <v>322</v>
      </c>
      <c r="D8"/>
      <c r="E8"/>
      <c r="F8"/>
      <c r="G8"/>
      <c r="H8"/>
      <c r="I8"/>
      <c r="J8"/>
      <c r="K8"/>
      <c r="L8"/>
      <c r="M8" s="13"/>
      <c r="N8" s="13"/>
      <c r="O8" s="13"/>
      <c r="P8" s="310"/>
    </row>
    <row r="9" spans="1:16" ht="18.600000000000001" customHeight="1" x14ac:dyDescent="0.2">
      <c r="A9"/>
      <c r="B9" t="s">
        <v>304</v>
      </c>
      <c r="C9" s="260" t="s">
        <v>305</v>
      </c>
      <c r="D9"/>
      <c r="E9"/>
      <c r="F9"/>
      <c r="G9"/>
      <c r="H9"/>
      <c r="I9"/>
      <c r="J9"/>
      <c r="K9"/>
      <c r="L9"/>
      <c r="M9" s="22"/>
      <c r="N9" s="22"/>
      <c r="O9" s="22"/>
      <c r="P9" s="310"/>
    </row>
    <row r="10" spans="1:16" s="261" customFormat="1" ht="20.100000000000001" customHeight="1" x14ac:dyDescent="0.2">
      <c r="A10"/>
      <c r="B10"/>
      <c r="C10" s="260"/>
      <c r="D10"/>
      <c r="E10"/>
      <c r="F10"/>
      <c r="G10"/>
      <c r="H10"/>
      <c r="I10"/>
      <c r="J10"/>
      <c r="K10"/>
      <c r="L10"/>
      <c r="M10" s="12" t="s">
        <v>306</v>
      </c>
      <c r="N10" s="12" t="s">
        <v>307</v>
      </c>
      <c r="O10" s="12" t="s">
        <v>308</v>
      </c>
      <c r="P10" s="310"/>
    </row>
    <row r="11" spans="1:16" x14ac:dyDescent="0.2">
      <c r="A11"/>
      <c r="B11" s="262" t="s">
        <v>311</v>
      </c>
      <c r="C11" s="260"/>
      <c r="D11"/>
      <c r="E11"/>
      <c r="F11"/>
      <c r="G11"/>
      <c r="H11"/>
      <c r="I11"/>
      <c r="J11"/>
      <c r="K11"/>
      <c r="L11"/>
      <c r="M11" s="22">
        <v>712</v>
      </c>
      <c r="N11" s="22">
        <v>0</v>
      </c>
      <c r="O11" s="22">
        <v>0</v>
      </c>
      <c r="P11" s="263">
        <v>8475</v>
      </c>
    </row>
    <row r="12" spans="1:16" x14ac:dyDescent="0.2">
      <c r="A12"/>
      <c r="B12" t="s">
        <v>309</v>
      </c>
      <c r="C12" s="260" t="s">
        <v>301</v>
      </c>
      <c r="D12"/>
      <c r="E12"/>
      <c r="F12"/>
      <c r="G12"/>
      <c r="H12"/>
      <c r="I12"/>
      <c r="J12"/>
      <c r="K12"/>
      <c r="L12"/>
      <c r="M12" s="43">
        <v>22606</v>
      </c>
      <c r="N12" s="43">
        <v>0</v>
      </c>
      <c r="O12" s="43">
        <v>0</v>
      </c>
      <c r="P12" s="263">
        <v>1383511</v>
      </c>
    </row>
    <row r="13" spans="1:16" x14ac:dyDescent="0.2">
      <c r="A13"/>
      <c r="B13"/>
      <c r="C13" s="260"/>
      <c r="D13"/>
      <c r="E13"/>
      <c r="F13"/>
      <c r="G13"/>
      <c r="H13"/>
      <c r="I13"/>
      <c r="J13"/>
      <c r="K13"/>
      <c r="L13"/>
      <c r="M13" s="264">
        <v>23318</v>
      </c>
      <c r="N13" s="264">
        <v>0</v>
      </c>
      <c r="O13" s="264">
        <v>0</v>
      </c>
      <c r="P13" s="265">
        <v>1391986</v>
      </c>
    </row>
    <row r="14" spans="1:16" x14ac:dyDescent="0.2">
      <c r="A14"/>
      <c r="B14" s="262" t="s">
        <v>40</v>
      </c>
      <c r="C14" s="266" t="s">
        <v>338</v>
      </c>
      <c r="D14"/>
      <c r="E14"/>
      <c r="F14"/>
      <c r="G14"/>
      <c r="H14"/>
      <c r="I14"/>
      <c r="J14"/>
      <c r="K14"/>
      <c r="L14"/>
    </row>
  </sheetData>
  <mergeCells count="2">
    <mergeCell ref="C1:F1"/>
    <mergeCell ref="P7:P10"/>
  </mergeCells>
  <pageMargins left="0.70866141732283472" right="0.70866141732283472" top="0.74803149606299213" bottom="0.7480314960629921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Címrend</vt:lpstr>
      <vt:lpstr>Bevétel 2017</vt:lpstr>
      <vt:lpstr>Kiadás 2017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cp:revision>0</cp:revision>
  <cp:lastPrinted>2017-03-13T08:28:28Z</cp:lastPrinted>
  <dcterms:created xsi:type="dcterms:W3CDTF">2017-03-12T12:42:14Z</dcterms:created>
  <dcterms:modified xsi:type="dcterms:W3CDTF">2017-03-23T08:05:12Z</dcterms:modified>
</cp:coreProperties>
</file>