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51" i="1" s="1"/>
  <c r="C48" i="1"/>
  <c r="C47" i="1"/>
  <c r="C46" i="1"/>
  <c r="C45" i="1" s="1"/>
  <c r="C40" i="1"/>
  <c r="C37" i="1"/>
  <c r="C30" i="1"/>
  <c r="C26" i="1"/>
  <c r="C20" i="1"/>
  <c r="C14" i="1"/>
  <c r="C13" i="1"/>
  <c r="C11" i="1"/>
  <c r="C10" i="1"/>
  <c r="C8" i="1" s="1"/>
  <c r="C36" i="1" s="1"/>
  <c r="C41" i="1" s="1"/>
  <c r="C57" i="1" l="1"/>
</calcChain>
</file>

<file path=xl/sharedStrings.xml><?xml version="1.0" encoding="utf-8"?>
<sst xmlns="http://schemas.openxmlformats.org/spreadsheetml/2006/main" count="111" uniqueCount="97">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</sst>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"/>
    <numFmt numFmtId="165" formatCode="#,##0.0"/>
    <numFmt numFmtId="166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165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C60"/>
  <sheetViews>
    <sheetView tabSelected="1" view="pageLayout" zoomScaleNormal="145" workbookViewId="0">
      <selection activeCell="B1" sqref="B1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140125158</v>
      </c>
    </row>
    <row r="9" spans="1:3" s="28" customFormat="1" ht="12" customHeight="1" x14ac:dyDescent="0.2">
      <c r="A9" s="29" t="s">
        <v>16</v>
      </c>
      <c r="B9" s="30" t="s">
        <v>17</v>
      </c>
      <c r="C9" s="31">
        <v>222694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14512306+33071</f>
        <v>14545377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f>70193340+143307+157480</f>
        <v>70494127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20539068-3600000</f>
        <v>16939068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24497750+8929+38693+42520-972000</f>
        <v>23615892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14308000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/>
    </row>
    <row r="20" spans="1:3" s="28" customFormat="1" ht="12" customHeight="1" thickBot="1" x14ac:dyDescent="0.25">
      <c r="A20" s="19" t="s">
        <v>38</v>
      </c>
      <c r="B20" s="26" t="s">
        <v>39</v>
      </c>
      <c r="C20" s="40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4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/>
    </row>
    <row r="24" spans="1:3" s="38" customFormat="1" ht="12" customHeight="1" thickBot="1" x14ac:dyDescent="0.25">
      <c r="A24" s="32" t="s">
        <v>46</v>
      </c>
      <c r="B24" s="33" t="s">
        <v>47</v>
      </c>
      <c r="C24" s="34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40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40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140125158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3">
        <f>+C38+C39+C40</f>
        <v>148118871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2265992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5">
        <f>192787844+170800-26996-34745860-464966+381000+270367-2749880+133000+1028360+488500+260210-11679500</f>
        <v>145852879</v>
      </c>
    </row>
    <row r="41" spans="1:3" s="38" customFormat="1" ht="15" customHeight="1" thickBot="1" x14ac:dyDescent="0.25">
      <c r="A41" s="54" t="s">
        <v>79</v>
      </c>
      <c r="B41" s="56" t="s">
        <v>80</v>
      </c>
      <c r="C41" s="53">
        <f>+C36+C37</f>
        <v>288244029</v>
      </c>
    </row>
    <row r="42" spans="1:3" s="38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65"/>
    </row>
    <row r="45" spans="1:3" s="66" customFormat="1" ht="12" customHeight="1" thickBot="1" x14ac:dyDescent="0.25">
      <c r="A45" s="42" t="s">
        <v>14</v>
      </c>
      <c r="B45" s="43" t="s">
        <v>82</v>
      </c>
      <c r="C45" s="27">
        <f>SUM(C46:C50)</f>
        <v>286051998</v>
      </c>
    </row>
    <row r="46" spans="1:3" ht="12" customHeight="1" x14ac:dyDescent="0.2">
      <c r="A46" s="32" t="s">
        <v>16</v>
      </c>
      <c r="B46" s="41" t="s">
        <v>83</v>
      </c>
      <c r="C46" s="67">
        <f>75543661+140000-18000+112360-15308800+105973+124089-2254000-700000</f>
        <v>57745283</v>
      </c>
    </row>
    <row r="47" spans="1:3" ht="12" customHeight="1" x14ac:dyDescent="0.2">
      <c r="A47" s="32" t="s">
        <v>18</v>
      </c>
      <c r="B47" s="33" t="s">
        <v>84</v>
      </c>
      <c r="C47" s="35">
        <f>18790516+30800-8996+22247-3360936+69499-495880-756000</f>
        <v>14291250</v>
      </c>
    </row>
    <row r="48" spans="1:3" ht="12" customHeight="1" x14ac:dyDescent="0.2">
      <c r="A48" s="32" t="s">
        <v>20</v>
      </c>
      <c r="B48" s="33" t="s">
        <v>85</v>
      </c>
      <c r="C48" s="35">
        <f>242993825-15811124-124245-133428+381000+470367-254000+1028360+260210-14795500</f>
        <v>214015465</v>
      </c>
    </row>
    <row r="49" spans="1:3" ht="12" customHeight="1" x14ac:dyDescent="0.2">
      <c r="A49" s="32" t="s">
        <v>22</v>
      </c>
      <c r="B49" s="33" t="s">
        <v>86</v>
      </c>
      <c r="C49" s="68"/>
    </row>
    <row r="50" spans="1:3" ht="12" customHeight="1" thickBot="1" x14ac:dyDescent="0.25">
      <c r="A50" s="32" t="s">
        <v>24</v>
      </c>
      <c r="B50" s="33" t="s">
        <v>87</v>
      </c>
      <c r="C50" s="68"/>
    </row>
    <row r="51" spans="1:3" ht="12" customHeight="1" thickBot="1" x14ac:dyDescent="0.25">
      <c r="A51" s="42" t="s">
        <v>38</v>
      </c>
      <c r="B51" s="43" t="s">
        <v>88</v>
      </c>
      <c r="C51" s="40">
        <f>SUM(C52:C54)</f>
        <v>2192031</v>
      </c>
    </row>
    <row r="52" spans="1:3" s="66" customFormat="1" ht="12" customHeight="1" x14ac:dyDescent="0.2">
      <c r="A52" s="32" t="s">
        <v>40</v>
      </c>
      <c r="B52" s="41" t="s">
        <v>89</v>
      </c>
      <c r="C52" s="47">
        <f>1276298-265000+133000+254000+488500</f>
        <v>1886798</v>
      </c>
    </row>
    <row r="53" spans="1:3" ht="12" customHeight="1" x14ac:dyDescent="0.2">
      <c r="A53" s="32" t="s">
        <v>42</v>
      </c>
      <c r="B53" s="33" t="s">
        <v>90</v>
      </c>
      <c r="C53" s="68">
        <f>500000-134607-60160</f>
        <v>305233</v>
      </c>
    </row>
    <row r="54" spans="1:3" ht="12" customHeight="1" x14ac:dyDescent="0.2">
      <c r="A54" s="32" t="s">
        <v>44</v>
      </c>
      <c r="B54" s="33" t="s">
        <v>91</v>
      </c>
      <c r="C54" s="68"/>
    </row>
    <row r="55" spans="1:3" ht="12" customHeight="1" thickBot="1" x14ac:dyDescent="0.25">
      <c r="A55" s="32" t="s">
        <v>46</v>
      </c>
      <c r="B55" s="33" t="s">
        <v>92</v>
      </c>
      <c r="C55" s="68"/>
    </row>
    <row r="56" spans="1:3" ht="15" customHeight="1" thickBot="1" x14ac:dyDescent="0.25">
      <c r="A56" s="42" t="s">
        <v>48</v>
      </c>
      <c r="B56" s="43" t="s">
        <v>93</v>
      </c>
      <c r="C56" s="44"/>
    </row>
    <row r="57" spans="1:3" ht="13.5" thickBot="1" x14ac:dyDescent="0.25">
      <c r="A57" s="42" t="s">
        <v>50</v>
      </c>
      <c r="B57" s="69" t="s">
        <v>94</v>
      </c>
      <c r="C57" s="27">
        <f>+C45+C51+C56</f>
        <v>288244029</v>
      </c>
    </row>
    <row r="58" spans="1:3" ht="15" customHeight="1" thickBot="1" x14ac:dyDescent="0.25">
      <c r="C58" s="71"/>
    </row>
    <row r="59" spans="1:3" ht="14.25" customHeight="1" thickBot="1" x14ac:dyDescent="0.25">
      <c r="A59" s="72" t="s">
        <v>95</v>
      </c>
      <c r="B59" s="73"/>
      <c r="C59" s="74">
        <v>21.5</v>
      </c>
    </row>
    <row r="60" spans="1:3" ht="13.5" thickBot="1" x14ac:dyDescent="0.25">
      <c r="A60" s="72" t="s">
        <v>96</v>
      </c>
      <c r="B60" s="73"/>
      <c r="C60" s="75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35/2017.(XII.21.)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2017-12-22T11:17:51Z</dcterms:created>
  <dcterms:modified xsi:type="dcterms:W3CDTF">2017-12-22T11:17:52Z</dcterms:modified>
</cp:coreProperties>
</file>