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táblázat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<sst xmlns="http://schemas.openxmlformats.org/spreadsheetml/2006/main" count="141" uniqueCount="120">
  <si>
    <t>Sor-szám</t>
  </si>
  <si>
    <t>Megnevezés</t>
  </si>
  <si>
    <t>1.</t>
  </si>
  <si>
    <t>2.</t>
  </si>
  <si>
    <t>Egyéb sajátos bevétel</t>
  </si>
  <si>
    <t>3.</t>
  </si>
  <si>
    <t>Bérleti és lízingdíj bevétel</t>
  </si>
  <si>
    <t>4.</t>
  </si>
  <si>
    <t>5.</t>
  </si>
  <si>
    <t>6.</t>
  </si>
  <si>
    <t>Egyéb saját működési bevételek összesen:</t>
  </si>
  <si>
    <t>7.</t>
  </si>
  <si>
    <t>Működési célú kamatbevételek Áh-n kívülről</t>
  </si>
  <si>
    <t>8.</t>
  </si>
  <si>
    <t>Hozam-és kamatbevételek összesen:</t>
  </si>
  <si>
    <t>9.</t>
  </si>
  <si>
    <t>10.</t>
  </si>
  <si>
    <t>11.</t>
  </si>
  <si>
    <t>12.</t>
  </si>
  <si>
    <t>Magánszemélyek kommunális adója</t>
  </si>
  <si>
    <t>13.</t>
  </si>
  <si>
    <t>14.</t>
  </si>
  <si>
    <t>Helyi adók összesen:</t>
  </si>
  <si>
    <t>15.</t>
  </si>
  <si>
    <t>17.</t>
  </si>
  <si>
    <t>18.</t>
  </si>
  <si>
    <t>Gépjárműadó</t>
  </si>
  <si>
    <t>19.</t>
  </si>
  <si>
    <t>21.</t>
  </si>
  <si>
    <t>22.</t>
  </si>
  <si>
    <t>Bírságok, pótlékok és egyéb sajátos bevételek:</t>
  </si>
  <si>
    <t>23.</t>
  </si>
  <si>
    <t>II. TÁMOGATÁSOK</t>
  </si>
  <si>
    <t>24.</t>
  </si>
  <si>
    <t>25.</t>
  </si>
  <si>
    <t>26.</t>
  </si>
  <si>
    <t>27.</t>
  </si>
  <si>
    <t>III. Támogatásértékű bevételek</t>
  </si>
  <si>
    <t>28.</t>
  </si>
  <si>
    <t>Központi költségvetési szervtől</t>
  </si>
  <si>
    <t>Elkülönített állami pénzalaptól</t>
  </si>
  <si>
    <t>30.</t>
  </si>
  <si>
    <t>31.</t>
  </si>
  <si>
    <t>Támogatásértékű működési bevételek:</t>
  </si>
  <si>
    <t>IV. VÉGLEGESEN ÁTVETT PÉNZESZKÖZÖK</t>
  </si>
  <si>
    <t>32.</t>
  </si>
  <si>
    <t>33.</t>
  </si>
  <si>
    <t>34.</t>
  </si>
  <si>
    <t>Működési célú pénzeszköz átvételek:</t>
  </si>
  <si>
    <t>V. TÁMOGATÁSI KÖLCSÖN VISSZATÉRÜLÉSE</t>
  </si>
  <si>
    <t>35.</t>
  </si>
  <si>
    <t>Támogatási kölcsön visszatérülése Áh-n kívülről</t>
  </si>
  <si>
    <t>36.</t>
  </si>
  <si>
    <t>VII. HITELEK</t>
  </si>
  <si>
    <t>MŰKÖDÉSI KIADÁSOK</t>
  </si>
  <si>
    <t>Személyi jellegű kiadások</t>
  </si>
  <si>
    <t>Dologi-és egyéb folyó kiadások</t>
  </si>
  <si>
    <t>Támogatásértékű működési kiadások</t>
  </si>
  <si>
    <t>Működési célú pénze.átad. Áh-n kívülre</t>
  </si>
  <si>
    <t>Társadalom-,szociálpol.juttatások, támogatások</t>
  </si>
  <si>
    <t>Általános tartalék</t>
  </si>
  <si>
    <t>Támogatási kölcsön nyújtása Áh-n kívülre</t>
  </si>
  <si>
    <t>Működési kiadások mindösszesen:</t>
  </si>
  <si>
    <t>I. MŰKÖDÉSI BEVÉTELEK</t>
  </si>
  <si>
    <t>Működési bevételek mindösszesen: (I+…+VII.)</t>
  </si>
  <si>
    <t>Iparűzési adó</t>
  </si>
  <si>
    <t>Munkaadót terhelő járulékok és szociális hj.adó</t>
  </si>
  <si>
    <t>Helyszíni-és szabálysértési bírság</t>
  </si>
  <si>
    <t>Hozzájárulás a pénzbeli szociális ellátásokhoz</t>
  </si>
  <si>
    <t>Könyvtári, közművelődési feladatok támogatása</t>
  </si>
  <si>
    <t>Központosított működési célú előirányzat</t>
  </si>
  <si>
    <t>Egyéb működési célú központi támogatás</t>
  </si>
  <si>
    <t>20.</t>
  </si>
  <si>
    <t>Áru-és készletértékesítés</t>
  </si>
  <si>
    <t>Szerkezetátalakítási tartalékból kapott támogatás</t>
  </si>
  <si>
    <t>37.</t>
  </si>
  <si>
    <t>38.</t>
  </si>
  <si>
    <t>Előző évek pénzm. működési célú igénybevétele</t>
  </si>
  <si>
    <t>VI. FINANSZÍROZÁSI BEVÉTELEK</t>
  </si>
  <si>
    <t>39.</t>
  </si>
  <si>
    <t>Nyújtott szolgáltatás</t>
  </si>
  <si>
    <t>Továbbsz.szolgáltatás értéke</t>
  </si>
  <si>
    <t>Építményadó</t>
  </si>
  <si>
    <t>Telekadó</t>
  </si>
  <si>
    <t>Talajterhelési díj</t>
  </si>
  <si>
    <t>Átengedett közhatalmi bevételek:</t>
  </si>
  <si>
    <t>Pótlékok bevétele</t>
  </si>
  <si>
    <t>Igazgatási szolgáltatási díjbevétel</t>
  </si>
  <si>
    <t>Helyi önkorm.tól és ktgv.szerveitől</t>
  </si>
  <si>
    <t>40.</t>
  </si>
  <si>
    <t>2015.évi terv</t>
  </si>
  <si>
    <t>Kötbér és egyéb kártérítés, költségek visszatér.</t>
  </si>
  <si>
    <t>Idegen adó</t>
  </si>
  <si>
    <t>Egyéb közhatalmi bevételek</t>
  </si>
  <si>
    <t>Települési önkormányzatok működésének támog.</t>
  </si>
  <si>
    <t>Egyes szociális és gyermekjóléti feladatok támog.</t>
  </si>
  <si>
    <t>Működőkép. megőrzését szolg.kiegészítő támog.</t>
  </si>
  <si>
    <t>Hitel felvétel</t>
  </si>
  <si>
    <t>Önkormányzat műk. célú költségvetési támog.</t>
  </si>
  <si>
    <t>Térségi fejlesztési tanácsok és ktgsv.szerveiktől</t>
  </si>
  <si>
    <t>Támogatási kölcsön visszatérülése Áh-n belülről</t>
  </si>
  <si>
    <t>Államháztartáson belüli megelőlegezések</t>
  </si>
  <si>
    <t>Hitelek, kölcsönök törlesztése</t>
  </si>
  <si>
    <t>Államháztartáson belüli megelőlegezések visszafiz.</t>
  </si>
  <si>
    <t>16.</t>
  </si>
  <si>
    <t>29.</t>
  </si>
  <si>
    <t>41.</t>
  </si>
  <si>
    <t>42.</t>
  </si>
  <si>
    <t>43.</t>
  </si>
  <si>
    <t>44.</t>
  </si>
  <si>
    <t>E.i.mód Óvoda</t>
  </si>
  <si>
    <t>Egyes köznevelési feladatok támogatása</t>
  </si>
  <si>
    <t>Intézményi működési bevételek összesen: (7+9)</t>
  </si>
  <si>
    <t>Közhatalmi bevételek összesen:(16+18+21+22+23)</t>
  </si>
  <si>
    <t>E.i.mód. Önkorm.</t>
  </si>
  <si>
    <t>2015.évi tény Önkorm.</t>
  </si>
  <si>
    <t>2015.évi tény Óvoda</t>
  </si>
  <si>
    <t>Kerekítési különbözet</t>
  </si>
  <si>
    <t>Központi, irányító szervi támogatás</t>
  </si>
  <si>
    <t>%</t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</si>
</sst>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%"/>
    <numFmt numFmtId="173" formatCode="[$-40E]yyyy\.\ mmmm\ d\."/>
  </numFmts>
  <fonts count="40"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1" borderId="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32" borderId="10" xfId="54" applyFont="1" applyFill="1" applyBorder="1" applyAlignment="1">
      <alignment horizontal="center" vertical="center" wrapText="1"/>
      <protection/>
    </xf>
    <xf numFmtId="0" fontId="2" fillId="32" borderId="10" xfId="54" applyFont="1" applyFill="1" applyBorder="1" applyAlignment="1">
      <alignment horizontal="center" vertical="center" wrapText="1"/>
      <protection/>
    </xf>
    <xf numFmtId="3" fontId="2" fillId="2" borderId="11" xfId="0" applyNumberFormat="1" applyFont="1" applyFill="1" applyBorder="1" applyAlignment="1">
      <alignment horizontal="center" vertical="center" wrapText="1"/>
    </xf>
    <xf numFmtId="0" fontId="2" fillId="0" borderId="12" xfId="54" applyFont="1" applyBorder="1" applyAlignment="1">
      <alignment vertical="center" wrapText="1"/>
      <protection/>
    </xf>
    <xf numFmtId="0" fontId="2" fillId="0" borderId="13" xfId="54" applyFont="1" applyBorder="1" applyAlignment="1">
      <alignment horizontal="center"/>
      <protection/>
    </xf>
    <xf numFmtId="0" fontId="0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54" applyFont="1" applyBorder="1" applyAlignment="1">
      <alignment horizontal="center" vertical="center" wrapText="1"/>
      <protection/>
    </xf>
    <xf numFmtId="0" fontId="2" fillId="0" borderId="10" xfId="54" applyFont="1" applyBorder="1" applyAlignment="1">
      <alignment horizontal="center" vertical="center" wrapText="1"/>
      <protection/>
    </xf>
    <xf numFmtId="0" fontId="0" fillId="0" borderId="12" xfId="54" applyFont="1" applyBorder="1" applyAlignment="1">
      <alignment horizontal="center" vertical="center" wrapText="1"/>
      <protection/>
    </xf>
    <xf numFmtId="0" fontId="0" fillId="0" borderId="11" xfId="54" applyFont="1" applyBorder="1" applyAlignment="1">
      <alignment horizontal="center" vertical="center" wrapText="1"/>
      <protection/>
    </xf>
    <xf numFmtId="0" fontId="2" fillId="0" borderId="11" xfId="54" applyFont="1" applyBorder="1" applyAlignment="1">
      <alignment horizontal="center" vertical="center" wrapText="1"/>
      <protection/>
    </xf>
    <xf numFmtId="0" fontId="2" fillId="0" borderId="0" xfId="54" applyFont="1" applyBorder="1" applyAlignment="1">
      <alignment horizontal="center" vertical="center" wrapText="1"/>
      <protection/>
    </xf>
    <xf numFmtId="0" fontId="2" fillId="0" borderId="0" xfId="54" applyFont="1" applyBorder="1" applyAlignment="1">
      <alignment horizontal="left" vertical="center" wrapText="1"/>
      <protection/>
    </xf>
    <xf numFmtId="0" fontId="0" fillId="0" borderId="0" xfId="54" applyFont="1" applyBorder="1" applyAlignment="1">
      <alignment horizontal="center" vertical="center" wrapText="1"/>
      <protection/>
    </xf>
    <xf numFmtId="0" fontId="2" fillId="0" borderId="12" xfId="54" applyFont="1" applyBorder="1" applyAlignment="1">
      <alignment/>
      <protection/>
    </xf>
    <xf numFmtId="0" fontId="0" fillId="0" borderId="10" xfId="54" applyFont="1" applyBorder="1" applyAlignment="1">
      <alignment horizontal="center"/>
      <protection/>
    </xf>
    <xf numFmtId="0" fontId="0" fillId="0" borderId="10" xfId="54" applyFont="1" applyBorder="1">
      <alignment/>
      <protection/>
    </xf>
    <xf numFmtId="0" fontId="0" fillId="0" borderId="10" xfId="54" applyFont="1" applyBorder="1" applyAlignment="1">
      <alignment/>
      <protection/>
    </xf>
    <xf numFmtId="3" fontId="1" fillId="0" borderId="0" xfId="0" applyNumberFormat="1" applyFont="1" applyAlignment="1">
      <alignment horizontal="center" vertical="center" wrapText="1"/>
    </xf>
    <xf numFmtId="0" fontId="0" fillId="0" borderId="11" xfId="0" applyFont="1" applyBorder="1" applyAlignment="1">
      <alignment/>
    </xf>
    <xf numFmtId="0" fontId="5" fillId="32" borderId="10" xfId="54" applyFont="1" applyFill="1" applyBorder="1" applyAlignment="1">
      <alignment horizontal="center" vertical="center" wrapText="1"/>
      <protection/>
    </xf>
    <xf numFmtId="3" fontId="5" fillId="2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172" fontId="5" fillId="2" borderId="11" xfId="0" applyNumberFormat="1" applyFont="1" applyFill="1" applyBorder="1" applyAlignment="1">
      <alignment horizontal="center" vertical="center" wrapText="1"/>
    </xf>
    <xf numFmtId="172" fontId="1" fillId="0" borderId="0" xfId="0" applyNumberFormat="1" applyFont="1" applyAlignment="1">
      <alignment horizontal="center" vertical="center" wrapText="1"/>
    </xf>
    <xf numFmtId="0" fontId="0" fillId="0" borderId="0" xfId="0" applyFont="1" applyBorder="1" applyAlignment="1">
      <alignment/>
    </xf>
    <xf numFmtId="0" fontId="2" fillId="0" borderId="14" xfId="54" applyFont="1" applyBorder="1" applyAlignment="1">
      <alignment horizontal="center"/>
      <protection/>
    </xf>
    <xf numFmtId="0" fontId="0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0" fillId="0" borderId="12" xfId="54" applyFont="1" applyBorder="1" applyAlignment="1">
      <alignment horizontal="left" vertical="center" wrapText="1"/>
      <protection/>
    </xf>
    <xf numFmtId="0" fontId="3" fillId="0" borderId="12" xfId="54" applyFont="1" applyBorder="1" applyAlignment="1">
      <alignment horizontal="left" vertical="center" wrapText="1"/>
      <protection/>
    </xf>
    <xf numFmtId="0" fontId="0" fillId="0" borderId="14" xfId="54" applyFont="1" applyBorder="1" applyAlignment="1">
      <alignment horizontal="left" vertical="center" wrapText="1"/>
      <protection/>
    </xf>
    <xf numFmtId="0" fontId="0" fillId="0" borderId="15" xfId="54" applyFont="1" applyBorder="1" applyAlignment="1">
      <alignment horizontal="left" vertical="center" wrapText="1"/>
      <protection/>
    </xf>
    <xf numFmtId="0" fontId="0" fillId="0" borderId="16" xfId="54" applyFont="1" applyBorder="1" applyAlignment="1">
      <alignment horizontal="left" vertical="center" wrapText="1"/>
      <protection/>
    </xf>
    <xf numFmtId="0" fontId="3" fillId="0" borderId="16" xfId="54" applyFont="1" applyBorder="1" applyAlignment="1">
      <alignment horizontal="left" vertical="center" wrapText="1"/>
      <protection/>
    </xf>
    <xf numFmtId="0" fontId="0" fillId="0" borderId="12" xfId="54" applyFont="1" applyBorder="1" applyAlignment="1">
      <alignment vertical="center" wrapText="1"/>
      <protection/>
    </xf>
    <xf numFmtId="0" fontId="1" fillId="0" borderId="11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1" xfId="54" applyNumberFormat="1" applyFont="1" applyBorder="1" applyAlignment="1">
      <alignment horizontal="center" vertical="center" wrapText="1"/>
      <protection/>
    </xf>
    <xf numFmtId="172" fontId="0" fillId="0" borderId="11" xfId="54" applyNumberFormat="1" applyFont="1" applyBorder="1" applyAlignment="1">
      <alignment horizontal="center" vertical="center" wrapText="1"/>
      <protection/>
    </xf>
    <xf numFmtId="3" fontId="0" fillId="0" borderId="11" xfId="62" applyNumberFormat="1" applyFont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172" fontId="0" fillId="0" borderId="11" xfId="62" applyNumberFormat="1" applyFont="1" applyBorder="1" applyAlignment="1">
      <alignment horizontal="center" vertical="center" wrapText="1"/>
    </xf>
    <xf numFmtId="3" fontId="0" fillId="0" borderId="11" xfId="62" applyNumberFormat="1" applyFont="1" applyBorder="1" applyAlignment="1">
      <alignment horizontal="center" vertical="center" wrapText="1"/>
    </xf>
    <xf numFmtId="3" fontId="3" fillId="0" borderId="11" xfId="62" applyNumberFormat="1" applyFont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1" xfId="62" applyNumberFormat="1" applyFont="1" applyBorder="1" applyAlignment="1">
      <alignment horizontal="center" vertical="center" wrapText="1"/>
    </xf>
    <xf numFmtId="3" fontId="2" fillId="0" borderId="11" xfId="61" applyNumberFormat="1" applyFont="1" applyFill="1" applyBorder="1" applyAlignment="1">
      <alignment horizontal="center" vertical="center" wrapText="1"/>
    </xf>
    <xf numFmtId="3" fontId="2" fillId="0" borderId="11" xfId="61" applyNumberFormat="1" applyFont="1" applyBorder="1" applyAlignment="1">
      <alignment horizontal="center" vertical="center" wrapText="1"/>
    </xf>
    <xf numFmtId="3" fontId="0" fillId="0" borderId="11" xfId="54" applyNumberFormat="1" applyFont="1" applyFill="1" applyBorder="1" applyAlignment="1">
      <alignment horizontal="center" vertical="center" wrapText="1"/>
      <protection/>
    </xf>
    <xf numFmtId="3" fontId="3" fillId="0" borderId="11" xfId="54" applyNumberFormat="1" applyFont="1" applyBorder="1" applyAlignment="1">
      <alignment horizontal="center" vertical="center" wrapText="1"/>
      <protection/>
    </xf>
    <xf numFmtId="3" fontId="3" fillId="0" borderId="11" xfId="54" applyNumberFormat="1" applyFont="1" applyFill="1" applyBorder="1" applyAlignment="1">
      <alignment horizontal="center" vertical="center" wrapText="1"/>
      <protection/>
    </xf>
    <xf numFmtId="3" fontId="3" fillId="0" borderId="11" xfId="54" applyNumberFormat="1" applyFont="1" applyBorder="1" applyAlignment="1">
      <alignment horizontal="center" vertical="center" wrapText="1"/>
      <protection/>
    </xf>
    <xf numFmtId="3" fontId="2" fillId="0" borderId="11" xfId="62" applyNumberFormat="1" applyFont="1" applyBorder="1" applyAlignment="1">
      <alignment horizontal="center" vertical="center" wrapText="1"/>
    </xf>
    <xf numFmtId="172" fontId="0" fillId="0" borderId="11" xfId="62" applyNumberFormat="1" applyFont="1" applyBorder="1" applyAlignment="1">
      <alignment horizontal="center" vertical="center" wrapText="1"/>
    </xf>
    <xf numFmtId="3" fontId="3" fillId="0" borderId="11" xfId="61" applyNumberFormat="1" applyFont="1" applyFill="1" applyBorder="1" applyAlignment="1">
      <alignment horizontal="center" vertical="center" wrapText="1"/>
    </xf>
    <xf numFmtId="3" fontId="3" fillId="0" borderId="11" xfId="61" applyNumberFormat="1" applyFont="1" applyBorder="1" applyAlignment="1">
      <alignment horizontal="center" vertical="center" wrapText="1"/>
    </xf>
    <xf numFmtId="3" fontId="2" fillId="0" borderId="11" xfId="54" applyNumberFormat="1" applyFont="1" applyBorder="1" applyAlignment="1">
      <alignment horizontal="center" vertical="center" wrapText="1"/>
      <protection/>
    </xf>
    <xf numFmtId="3" fontId="0" fillId="0" borderId="11" xfId="54" applyNumberFormat="1" applyFont="1" applyBorder="1" applyAlignment="1">
      <alignment horizontal="center" vertical="center" wrapText="1"/>
      <protection/>
    </xf>
    <xf numFmtId="3" fontId="0" fillId="0" borderId="11" xfId="61" applyNumberFormat="1" applyFont="1" applyBorder="1" applyAlignment="1">
      <alignment horizontal="center" vertical="center" wrapText="1"/>
    </xf>
    <xf numFmtId="3" fontId="2" fillId="2" borderId="17" xfId="62" applyNumberFormat="1" applyFont="1" applyFill="1" applyBorder="1" applyAlignment="1">
      <alignment horizontal="center" vertical="center" wrapText="1"/>
    </xf>
    <xf numFmtId="172" fontId="2" fillId="2" borderId="17" xfId="62" applyNumberFormat="1" applyFont="1" applyFill="1" applyBorder="1" applyAlignment="1">
      <alignment horizontal="center" vertical="center" wrapText="1"/>
    </xf>
    <xf numFmtId="3" fontId="2" fillId="0" borderId="0" xfId="54" applyNumberFormat="1" applyFont="1" applyBorder="1" applyAlignment="1">
      <alignment horizontal="center" vertical="center" wrapText="1"/>
      <protection/>
    </xf>
    <xf numFmtId="172" fontId="2" fillId="0" borderId="0" xfId="54" applyNumberFormat="1" applyFont="1" applyBorder="1" applyAlignment="1">
      <alignment horizontal="center" vertical="center" wrapText="1"/>
      <protection/>
    </xf>
    <xf numFmtId="3" fontId="0" fillId="0" borderId="10" xfId="54" applyNumberFormat="1" applyFont="1" applyBorder="1" applyAlignment="1">
      <alignment horizontal="center"/>
      <protection/>
    </xf>
    <xf numFmtId="3" fontId="0" fillId="0" borderId="18" xfId="54" applyNumberFormat="1" applyFont="1" applyBorder="1" applyAlignment="1">
      <alignment horizontal="center"/>
      <protection/>
    </xf>
    <xf numFmtId="172" fontId="0" fillId="0" borderId="10" xfId="54" applyNumberFormat="1" applyFont="1" applyBorder="1" applyAlignment="1">
      <alignment horizontal="center"/>
      <protection/>
    </xf>
    <xf numFmtId="3" fontId="0" fillId="0" borderId="10" xfId="62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/>
    </xf>
    <xf numFmtId="172" fontId="0" fillId="0" borderId="13" xfId="62" applyNumberFormat="1" applyFont="1" applyBorder="1" applyAlignment="1">
      <alignment horizontal="center" vertical="center" wrapText="1"/>
    </xf>
    <xf numFmtId="3" fontId="2" fillId="2" borderId="10" xfId="62" applyNumberFormat="1" applyFont="1" applyFill="1" applyBorder="1" applyAlignment="1">
      <alignment horizontal="center" vertical="center" wrapText="1"/>
    </xf>
    <xf numFmtId="172" fontId="2" fillId="2" borderId="10" xfId="62" applyNumberFormat="1" applyFont="1" applyFill="1" applyBorder="1" applyAlignment="1">
      <alignment horizontal="center" vertical="center" wrapText="1"/>
    </xf>
    <xf numFmtId="3" fontId="0" fillId="0" borderId="11" xfId="62" applyNumberFormat="1" applyFont="1" applyBorder="1" applyAlignment="1">
      <alignment horizontal="center" vertical="center" wrapText="1"/>
    </xf>
    <xf numFmtId="3" fontId="0" fillId="0" borderId="11" xfId="54" applyNumberFormat="1" applyFont="1" applyFill="1" applyBorder="1" applyAlignment="1">
      <alignment horizontal="center" vertical="center" wrapText="1"/>
      <protection/>
    </xf>
    <xf numFmtId="0" fontId="2" fillId="0" borderId="10" xfId="54" applyFont="1" applyBorder="1" applyAlignment="1">
      <alignment horizontal="left" vertical="center" wrapText="1"/>
      <protection/>
    </xf>
    <xf numFmtId="0" fontId="2" fillId="0" borderId="12" xfId="54" applyFont="1" applyBorder="1" applyAlignment="1">
      <alignment horizontal="left" vertical="center" wrapText="1"/>
      <protection/>
    </xf>
    <xf numFmtId="0" fontId="2" fillId="0" borderId="15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4" xfId="54" applyFont="1" applyBorder="1" applyAlignment="1">
      <alignment horizontal="left" vertical="center" wrapText="1"/>
      <protection/>
    </xf>
    <xf numFmtId="172" fontId="0" fillId="0" borderId="11" xfId="62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0" fontId="2" fillId="32" borderId="10" xfId="54" applyFont="1" applyFill="1" applyBorder="1" applyAlignment="1">
      <alignment horizontal="left" vertical="center"/>
      <protection/>
    </xf>
    <xf numFmtId="0" fontId="2" fillId="32" borderId="10" xfId="54" applyFont="1" applyFill="1" applyBorder="1" applyAlignment="1">
      <alignment horizontal="left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Munka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  <cellStyle name="Százalék_Munka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6"/>
  <sheetViews>
    <sheetView tabSelected="1" view="pageLayout" workbookViewId="0" topLeftCell="A52">
      <selection activeCell="F75" sqref="F75"/>
    </sheetView>
  </sheetViews>
  <sheetFormatPr defaultColWidth="9.140625" defaultRowHeight="12.75"/>
  <cols>
    <col min="1" max="1" width="3.7109375" style="1" customWidth="1"/>
    <col min="2" max="2" width="41.7109375" style="1" customWidth="1"/>
    <col min="3" max="3" width="9.28125" style="1" customWidth="1"/>
    <col min="4" max="7" width="9.28125" style="22" customWidth="1"/>
    <col min="8" max="8" width="9.28125" style="29" customWidth="1"/>
    <col min="9" max="16384" width="9.140625" style="1" customWidth="1"/>
  </cols>
  <sheetData>
    <row r="2" spans="1:8" ht="37.5" customHeight="1">
      <c r="A2" s="3" t="s">
        <v>0</v>
      </c>
      <c r="B2" s="24" t="s">
        <v>1</v>
      </c>
      <c r="C2" s="25" t="s">
        <v>90</v>
      </c>
      <c r="D2" s="25" t="s">
        <v>114</v>
      </c>
      <c r="E2" s="25" t="s">
        <v>110</v>
      </c>
      <c r="F2" s="25" t="s">
        <v>115</v>
      </c>
      <c r="G2" s="25" t="s">
        <v>116</v>
      </c>
      <c r="H2" s="28" t="s">
        <v>119</v>
      </c>
    </row>
    <row r="3" spans="1:8" ht="19.5" customHeight="1">
      <c r="A3" s="6"/>
      <c r="B3" s="31" t="s">
        <v>63</v>
      </c>
      <c r="C3" s="43"/>
      <c r="D3" s="43"/>
      <c r="E3" s="43"/>
      <c r="F3" s="43"/>
      <c r="G3" s="43"/>
      <c r="H3" s="44"/>
    </row>
    <row r="4" spans="1:8" ht="14.25">
      <c r="A4" s="8" t="s">
        <v>2</v>
      </c>
      <c r="B4" s="32" t="s">
        <v>73</v>
      </c>
      <c r="C4" s="45">
        <v>50</v>
      </c>
      <c r="D4" s="46">
        <v>550</v>
      </c>
      <c r="E4" s="26"/>
      <c r="F4" s="42">
        <v>97</v>
      </c>
      <c r="G4" s="42"/>
      <c r="H4" s="47">
        <f>(F4+G4)/(D4+E4)</f>
        <v>0.17636363636363636</v>
      </c>
    </row>
    <row r="5" spans="1:8" ht="14.25">
      <c r="A5" s="8" t="s">
        <v>3</v>
      </c>
      <c r="B5" s="32" t="s">
        <v>80</v>
      </c>
      <c r="C5" s="45">
        <v>535</v>
      </c>
      <c r="D5" s="46">
        <v>1200</v>
      </c>
      <c r="E5" s="26"/>
      <c r="F5" s="42">
        <v>785</v>
      </c>
      <c r="G5" s="42"/>
      <c r="H5" s="47">
        <f aca="true" t="shared" si="0" ref="H5:H31">(F5+G5)/(D5+E5)</f>
        <v>0.6541666666666667</v>
      </c>
    </row>
    <row r="6" spans="1:8" ht="14.25">
      <c r="A6" s="8" t="s">
        <v>5</v>
      </c>
      <c r="B6" s="32" t="s">
        <v>4</v>
      </c>
      <c r="C6" s="45">
        <v>310</v>
      </c>
      <c r="D6" s="46">
        <v>0</v>
      </c>
      <c r="E6" s="26"/>
      <c r="F6" s="42">
        <v>0</v>
      </c>
      <c r="G6" s="42"/>
      <c r="H6" s="47"/>
    </row>
    <row r="7" spans="1:8" ht="14.25">
      <c r="A7" s="8" t="s">
        <v>7</v>
      </c>
      <c r="B7" s="32" t="s">
        <v>81</v>
      </c>
      <c r="C7" s="45">
        <v>250</v>
      </c>
      <c r="D7" s="46">
        <v>0</v>
      </c>
      <c r="E7" s="26"/>
      <c r="F7" s="42">
        <v>0</v>
      </c>
      <c r="G7" s="42"/>
      <c r="H7" s="47"/>
    </row>
    <row r="8" spans="1:8" ht="14.25">
      <c r="A8" s="8" t="s">
        <v>8</v>
      </c>
      <c r="B8" s="32" t="s">
        <v>6</v>
      </c>
      <c r="C8" s="45">
        <v>1060</v>
      </c>
      <c r="D8" s="46">
        <v>0</v>
      </c>
      <c r="E8" s="26"/>
      <c r="F8" s="42">
        <v>0</v>
      </c>
      <c r="G8" s="42"/>
      <c r="H8" s="47"/>
    </row>
    <row r="9" spans="1:8" ht="14.25">
      <c r="A9" s="8" t="s">
        <v>9</v>
      </c>
      <c r="B9" s="32" t="s">
        <v>91</v>
      </c>
      <c r="C9" s="48">
        <v>1635</v>
      </c>
      <c r="D9" s="46">
        <v>1750</v>
      </c>
      <c r="E9" s="26"/>
      <c r="F9" s="42">
        <v>1444</v>
      </c>
      <c r="G9" s="42"/>
      <c r="H9" s="47">
        <f t="shared" si="0"/>
        <v>0.8251428571428572</v>
      </c>
    </row>
    <row r="10" spans="1:8" ht="15.75" customHeight="1">
      <c r="A10" s="9" t="s">
        <v>11</v>
      </c>
      <c r="B10" s="33" t="s">
        <v>10</v>
      </c>
      <c r="C10" s="49">
        <f>SUM(C4:C9)</f>
        <v>3840</v>
      </c>
      <c r="D10" s="50">
        <f>SUM(D4:D9)</f>
        <v>3500</v>
      </c>
      <c r="E10" s="51">
        <f>SUM(E4:E9)</f>
        <v>0</v>
      </c>
      <c r="F10" s="51">
        <f>SUM(F4:F9)</f>
        <v>2326</v>
      </c>
      <c r="G10" s="51"/>
      <c r="H10" s="47">
        <f t="shared" si="0"/>
        <v>0.6645714285714286</v>
      </c>
    </row>
    <row r="11" spans="1:8" ht="14.25">
      <c r="A11" s="8" t="s">
        <v>13</v>
      </c>
      <c r="B11" s="32" t="s">
        <v>12</v>
      </c>
      <c r="C11" s="48">
        <v>25</v>
      </c>
      <c r="D11" s="46">
        <v>200</v>
      </c>
      <c r="E11" s="26"/>
      <c r="F11" s="42">
        <v>149</v>
      </c>
      <c r="G11" s="42"/>
      <c r="H11" s="47">
        <f t="shared" si="0"/>
        <v>0.745</v>
      </c>
    </row>
    <row r="12" spans="1:8" ht="14.25">
      <c r="A12" s="8"/>
      <c r="B12" s="32" t="s">
        <v>117</v>
      </c>
      <c r="C12" s="48">
        <v>0</v>
      </c>
      <c r="D12" s="46">
        <v>75</v>
      </c>
      <c r="E12" s="26"/>
      <c r="F12" s="42">
        <v>50</v>
      </c>
      <c r="G12" s="42"/>
      <c r="H12" s="47">
        <f t="shared" si="0"/>
        <v>0.6666666666666666</v>
      </c>
    </row>
    <row r="13" spans="1:8" ht="17.25" customHeight="1">
      <c r="A13" s="9" t="s">
        <v>15</v>
      </c>
      <c r="B13" s="33" t="s">
        <v>14</v>
      </c>
      <c r="C13" s="52">
        <v>25</v>
      </c>
      <c r="D13" s="50">
        <f>SUM(D11:D12)</f>
        <v>275</v>
      </c>
      <c r="E13" s="51">
        <f>SUM(E11:E12)</f>
        <v>0</v>
      </c>
      <c r="F13" s="51">
        <f>SUM(F11:F12)</f>
        <v>199</v>
      </c>
      <c r="G13" s="51"/>
      <c r="H13" s="47">
        <f t="shared" si="0"/>
        <v>0.7236363636363636</v>
      </c>
    </row>
    <row r="14" spans="1:8" ht="17.25" customHeight="1">
      <c r="A14" s="82" t="s">
        <v>112</v>
      </c>
      <c r="B14" s="83"/>
      <c r="C14" s="52">
        <f>C10+C13</f>
        <v>3865</v>
      </c>
      <c r="D14" s="53">
        <f>D10+D13</f>
        <v>3775</v>
      </c>
      <c r="E14" s="54">
        <f>E10+E13</f>
        <v>0</v>
      </c>
      <c r="F14" s="54">
        <f>F10+F13</f>
        <v>2525</v>
      </c>
      <c r="G14" s="54"/>
      <c r="H14" s="47">
        <f t="shared" si="0"/>
        <v>0.6688741721854304</v>
      </c>
    </row>
    <row r="15" spans="1:8" s="2" customFormat="1" ht="12.75">
      <c r="A15" s="10" t="s">
        <v>16</v>
      </c>
      <c r="B15" s="34" t="s">
        <v>82</v>
      </c>
      <c r="C15" s="45">
        <v>500</v>
      </c>
      <c r="D15" s="55">
        <v>1500</v>
      </c>
      <c r="E15" s="26"/>
      <c r="F15" s="42">
        <v>1121</v>
      </c>
      <c r="G15" s="42"/>
      <c r="H15" s="47">
        <f t="shared" si="0"/>
        <v>0.7473333333333333</v>
      </c>
    </row>
    <row r="16" spans="1:8" ht="14.25">
      <c r="A16" s="10" t="s">
        <v>17</v>
      </c>
      <c r="B16" s="34" t="s">
        <v>83</v>
      </c>
      <c r="C16" s="45">
        <v>4000</v>
      </c>
      <c r="D16" s="55">
        <v>3200</v>
      </c>
      <c r="E16" s="26"/>
      <c r="F16" s="42">
        <v>724</v>
      </c>
      <c r="G16" s="42"/>
      <c r="H16" s="47">
        <f t="shared" si="0"/>
        <v>0.22625</v>
      </c>
    </row>
    <row r="17" spans="1:8" ht="14.25">
      <c r="A17" s="10" t="s">
        <v>18</v>
      </c>
      <c r="B17" s="34" t="s">
        <v>19</v>
      </c>
      <c r="C17" s="45">
        <v>2000</v>
      </c>
      <c r="D17" s="55">
        <v>3800</v>
      </c>
      <c r="E17" s="26"/>
      <c r="F17" s="42">
        <v>3190</v>
      </c>
      <c r="G17" s="42"/>
      <c r="H17" s="47">
        <f t="shared" si="0"/>
        <v>0.8394736842105263</v>
      </c>
    </row>
    <row r="18" spans="1:8" ht="14.25">
      <c r="A18" s="10" t="s">
        <v>20</v>
      </c>
      <c r="B18" s="34" t="s">
        <v>65</v>
      </c>
      <c r="C18" s="45">
        <v>2300</v>
      </c>
      <c r="D18" s="55">
        <v>2800</v>
      </c>
      <c r="E18" s="26"/>
      <c r="F18" s="42">
        <v>2701</v>
      </c>
      <c r="G18" s="42"/>
      <c r="H18" s="47">
        <f t="shared" si="0"/>
        <v>0.9646428571428571</v>
      </c>
    </row>
    <row r="19" spans="1:8" ht="14.25">
      <c r="A19" s="10" t="s">
        <v>21</v>
      </c>
      <c r="B19" s="34" t="s">
        <v>84</v>
      </c>
      <c r="C19" s="45">
        <v>100</v>
      </c>
      <c r="D19" s="55">
        <v>750</v>
      </c>
      <c r="E19" s="26"/>
      <c r="F19" s="42">
        <v>432</v>
      </c>
      <c r="G19" s="42"/>
      <c r="H19" s="47">
        <f t="shared" si="0"/>
        <v>0.576</v>
      </c>
    </row>
    <row r="20" spans="1:8" ht="14.25">
      <c r="A20" s="10" t="s">
        <v>23</v>
      </c>
      <c r="B20" s="34" t="s">
        <v>92</v>
      </c>
      <c r="C20" s="45">
        <v>10</v>
      </c>
      <c r="D20" s="55">
        <v>150</v>
      </c>
      <c r="E20" s="26"/>
      <c r="F20" s="42">
        <v>83</v>
      </c>
      <c r="G20" s="42"/>
      <c r="H20" s="47">
        <f t="shared" si="0"/>
        <v>0.5533333333333333</v>
      </c>
    </row>
    <row r="21" spans="1:8" ht="16.5" customHeight="1">
      <c r="A21" s="11" t="s">
        <v>104</v>
      </c>
      <c r="B21" s="35" t="s">
        <v>22</v>
      </c>
      <c r="C21" s="56">
        <f>SUM(C15:C20)</f>
        <v>8910</v>
      </c>
      <c r="D21" s="50">
        <f>SUM(D15:D20)</f>
        <v>12200</v>
      </c>
      <c r="E21" s="51">
        <f>SUM(E15:E20)</f>
        <v>0</v>
      </c>
      <c r="F21" s="51">
        <f>SUM(F15:F20)</f>
        <v>8251</v>
      </c>
      <c r="G21" s="51"/>
      <c r="H21" s="47">
        <f t="shared" si="0"/>
        <v>0.676311475409836</v>
      </c>
    </row>
    <row r="22" spans="1:8" ht="14.25">
      <c r="A22" s="10" t="s">
        <v>24</v>
      </c>
      <c r="B22" s="34" t="s">
        <v>26</v>
      </c>
      <c r="C22" s="45">
        <v>700</v>
      </c>
      <c r="D22" s="55">
        <v>2000</v>
      </c>
      <c r="E22" s="26"/>
      <c r="F22" s="42">
        <v>1161</v>
      </c>
      <c r="G22" s="42"/>
      <c r="H22" s="47">
        <f t="shared" si="0"/>
        <v>0.5805</v>
      </c>
    </row>
    <row r="23" spans="1:8" ht="18" customHeight="1">
      <c r="A23" s="11" t="s">
        <v>25</v>
      </c>
      <c r="B23" s="35" t="s">
        <v>85</v>
      </c>
      <c r="C23" s="56">
        <f>C22</f>
        <v>700</v>
      </c>
      <c r="D23" s="57">
        <f>SUM(D22)</f>
        <v>2000</v>
      </c>
      <c r="E23" s="58">
        <f>SUM(E22)</f>
        <v>0</v>
      </c>
      <c r="F23" s="58">
        <f>SUM(F22)</f>
        <v>1161</v>
      </c>
      <c r="G23" s="58"/>
      <c r="H23" s="47">
        <f t="shared" si="0"/>
        <v>0.5805</v>
      </c>
    </row>
    <row r="24" spans="1:8" ht="14.25">
      <c r="A24" s="10" t="s">
        <v>27</v>
      </c>
      <c r="B24" s="34" t="s">
        <v>86</v>
      </c>
      <c r="C24" s="45">
        <v>50</v>
      </c>
      <c r="D24" s="55">
        <v>1250</v>
      </c>
      <c r="E24" s="26"/>
      <c r="F24" s="42">
        <v>303</v>
      </c>
      <c r="G24" s="42"/>
      <c r="H24" s="47">
        <f t="shared" si="0"/>
        <v>0.2424</v>
      </c>
    </row>
    <row r="25" spans="1:8" ht="14.25">
      <c r="A25" s="10" t="s">
        <v>72</v>
      </c>
      <c r="B25" s="34" t="s">
        <v>67</v>
      </c>
      <c r="C25" s="45">
        <v>70</v>
      </c>
      <c r="D25" s="55">
        <v>250</v>
      </c>
      <c r="E25" s="26"/>
      <c r="F25" s="42">
        <v>55</v>
      </c>
      <c r="G25" s="42"/>
      <c r="H25" s="47">
        <f t="shared" si="0"/>
        <v>0.22</v>
      </c>
    </row>
    <row r="26" spans="1:8" ht="16.5" customHeight="1">
      <c r="A26" s="11" t="s">
        <v>28</v>
      </c>
      <c r="B26" s="35" t="s">
        <v>30</v>
      </c>
      <c r="C26" s="56">
        <f>SUM(C24:C25)</f>
        <v>120</v>
      </c>
      <c r="D26" s="57">
        <f>SUM(D24:D25)</f>
        <v>1500</v>
      </c>
      <c r="E26" s="58">
        <f>SUM(E24:E25)</f>
        <v>0</v>
      </c>
      <c r="F26" s="58">
        <f>SUM(F24:F25)</f>
        <v>358</v>
      </c>
      <c r="G26" s="58"/>
      <c r="H26" s="47">
        <f t="shared" si="0"/>
        <v>0.23866666666666667</v>
      </c>
    </row>
    <row r="27" spans="1:8" ht="14.25">
      <c r="A27" s="10" t="s">
        <v>29</v>
      </c>
      <c r="B27" s="34" t="s">
        <v>87</v>
      </c>
      <c r="C27" s="45">
        <v>150</v>
      </c>
      <c r="D27" s="55">
        <v>50</v>
      </c>
      <c r="E27" s="26"/>
      <c r="F27" s="42">
        <v>17</v>
      </c>
      <c r="G27" s="42"/>
      <c r="H27" s="47">
        <f t="shared" si="0"/>
        <v>0.34</v>
      </c>
    </row>
    <row r="28" spans="1:8" ht="14.25">
      <c r="A28" s="12" t="s">
        <v>31</v>
      </c>
      <c r="B28" s="36" t="s">
        <v>93</v>
      </c>
      <c r="C28" s="45">
        <v>50</v>
      </c>
      <c r="D28" s="55">
        <v>75</v>
      </c>
      <c r="E28" s="26"/>
      <c r="F28" s="42">
        <v>46</v>
      </c>
      <c r="G28" s="42"/>
      <c r="H28" s="47">
        <f t="shared" si="0"/>
        <v>0.6133333333333333</v>
      </c>
    </row>
    <row r="29" spans="1:8" ht="15" customHeight="1">
      <c r="A29" s="81" t="s">
        <v>113</v>
      </c>
      <c r="B29" s="84"/>
      <c r="C29" s="59">
        <f>C21+C23+C26+C27+C28</f>
        <v>9930</v>
      </c>
      <c r="D29" s="53">
        <f>D21+D23+D26+D27+D28</f>
        <v>15825</v>
      </c>
      <c r="E29" s="54">
        <f>E21+E23+E26+E27+E28</f>
        <v>0</v>
      </c>
      <c r="F29" s="54">
        <f>F21+F23+F26+F27+F28</f>
        <v>9833</v>
      </c>
      <c r="G29" s="54"/>
      <c r="H29" s="47">
        <f t="shared" si="0"/>
        <v>0.6213586097946288</v>
      </c>
    </row>
    <row r="30" spans="1:8" ht="14.25">
      <c r="A30" s="80" t="s">
        <v>32</v>
      </c>
      <c r="B30" s="81"/>
      <c r="C30" s="45"/>
      <c r="D30" s="46"/>
      <c r="E30" s="26"/>
      <c r="F30" s="42"/>
      <c r="G30" s="41"/>
      <c r="H30" s="47"/>
    </row>
    <row r="31" spans="1:8" ht="18.75" customHeight="1">
      <c r="A31" s="13" t="s">
        <v>33</v>
      </c>
      <c r="B31" s="37" t="s">
        <v>94</v>
      </c>
      <c r="C31" s="45">
        <v>15684</v>
      </c>
      <c r="D31" s="55">
        <v>15699</v>
      </c>
      <c r="E31" s="26"/>
      <c r="F31" s="42">
        <v>15699</v>
      </c>
      <c r="G31" s="42"/>
      <c r="H31" s="47">
        <f t="shared" si="0"/>
        <v>1</v>
      </c>
    </row>
    <row r="32" spans="1:8" ht="14.25">
      <c r="A32" s="13" t="s">
        <v>34</v>
      </c>
      <c r="B32" s="37" t="s">
        <v>68</v>
      </c>
      <c r="C32" s="78">
        <v>8928</v>
      </c>
      <c r="D32" s="79">
        <v>24912</v>
      </c>
      <c r="E32" s="86">
        <v>0</v>
      </c>
      <c r="F32" s="87">
        <v>24912</v>
      </c>
      <c r="G32" s="87"/>
      <c r="H32" s="85">
        <f>(G32+F32)-(D32+E32)</f>
        <v>0</v>
      </c>
    </row>
    <row r="33" spans="1:8" ht="17.25" customHeight="1">
      <c r="A33" s="13" t="s">
        <v>35</v>
      </c>
      <c r="B33" s="38" t="s">
        <v>95</v>
      </c>
      <c r="C33" s="78"/>
      <c r="D33" s="79"/>
      <c r="E33" s="86"/>
      <c r="F33" s="87"/>
      <c r="G33" s="87"/>
      <c r="H33" s="85"/>
    </row>
    <row r="34" spans="1:8" ht="14.25">
      <c r="A34" s="13" t="s">
        <v>36</v>
      </c>
      <c r="B34" s="38" t="s">
        <v>111</v>
      </c>
      <c r="C34" s="78"/>
      <c r="D34" s="79"/>
      <c r="E34" s="86"/>
      <c r="F34" s="87"/>
      <c r="G34" s="87"/>
      <c r="H34" s="85"/>
    </row>
    <row r="35" spans="1:8" ht="14.25">
      <c r="A35" s="13" t="s">
        <v>38</v>
      </c>
      <c r="B35" s="38" t="s">
        <v>69</v>
      </c>
      <c r="C35" s="45">
        <v>5510</v>
      </c>
      <c r="D35" s="55">
        <v>5510</v>
      </c>
      <c r="E35" s="26"/>
      <c r="F35" s="42">
        <v>5510</v>
      </c>
      <c r="G35" s="42"/>
      <c r="H35" s="60">
        <f>(F35+G35)/(D35+E35)</f>
        <v>1</v>
      </c>
    </row>
    <row r="36" spans="1:8" ht="14.25">
      <c r="A36" s="13" t="s">
        <v>105</v>
      </c>
      <c r="B36" s="38" t="s">
        <v>70</v>
      </c>
      <c r="C36" s="45">
        <v>0</v>
      </c>
      <c r="D36" s="55">
        <v>0</v>
      </c>
      <c r="E36" s="26"/>
      <c r="F36" s="42">
        <v>0</v>
      </c>
      <c r="G36" s="42"/>
      <c r="H36" s="60"/>
    </row>
    <row r="37" spans="1:8" ht="17.25" customHeight="1">
      <c r="A37" s="13" t="s">
        <v>41</v>
      </c>
      <c r="B37" s="38" t="s">
        <v>96</v>
      </c>
      <c r="C37" s="45">
        <v>4938</v>
      </c>
      <c r="D37" s="55">
        <v>4984</v>
      </c>
      <c r="E37" s="26"/>
      <c r="F37" s="42">
        <v>4984</v>
      </c>
      <c r="G37" s="42"/>
      <c r="H37" s="60">
        <f aca="true" t="shared" si="1" ref="H37:H57">(F37+G37)/(D37+E37)</f>
        <v>1</v>
      </c>
    </row>
    <row r="38" spans="1:8" ht="15.75" customHeight="1">
      <c r="A38" s="13" t="s">
        <v>42</v>
      </c>
      <c r="B38" s="38" t="s">
        <v>74</v>
      </c>
      <c r="C38" s="45">
        <v>0</v>
      </c>
      <c r="D38" s="55">
        <v>0</v>
      </c>
      <c r="E38" s="26"/>
      <c r="F38" s="42">
        <v>0</v>
      </c>
      <c r="G38" s="42"/>
      <c r="H38" s="60"/>
    </row>
    <row r="39" spans="1:8" ht="14.25">
      <c r="A39" s="13" t="s">
        <v>45</v>
      </c>
      <c r="B39" s="38" t="s">
        <v>71</v>
      </c>
      <c r="C39" s="45">
        <v>0</v>
      </c>
      <c r="D39" s="46">
        <v>0</v>
      </c>
      <c r="E39" s="26"/>
      <c r="F39" s="42">
        <v>0</v>
      </c>
      <c r="G39" s="42"/>
      <c r="H39" s="60"/>
    </row>
    <row r="40" spans="1:8" ht="16.5" customHeight="1">
      <c r="A40" s="14" t="s">
        <v>46</v>
      </c>
      <c r="B40" s="39" t="s">
        <v>98</v>
      </c>
      <c r="C40" s="52">
        <f>C31+C32+C35+C36+C37+C38+C39</f>
        <v>35060</v>
      </c>
      <c r="D40" s="61">
        <f>D31+D32+D35+D36+D37+D38+D39</f>
        <v>51105</v>
      </c>
      <c r="E40" s="62">
        <f>E31+E32+E35+E36+E37+E38+E39</f>
        <v>0</v>
      </c>
      <c r="F40" s="62">
        <f>SUM(F31:F39)</f>
        <v>51105</v>
      </c>
      <c r="G40" s="42"/>
      <c r="H40" s="60">
        <f t="shared" si="1"/>
        <v>1</v>
      </c>
    </row>
    <row r="41" spans="1:8" ht="14.25">
      <c r="A41" s="80" t="s">
        <v>37</v>
      </c>
      <c r="B41" s="81"/>
      <c r="C41" s="45"/>
      <c r="D41" s="63"/>
      <c r="E41" s="61"/>
      <c r="F41" s="62"/>
      <c r="G41" s="62"/>
      <c r="H41" s="60"/>
    </row>
    <row r="42" spans="1:8" ht="14.25">
      <c r="A42" s="10" t="s">
        <v>47</v>
      </c>
      <c r="B42" s="34" t="s">
        <v>39</v>
      </c>
      <c r="C42" s="45">
        <v>8075</v>
      </c>
      <c r="D42" s="55">
        <v>1215</v>
      </c>
      <c r="E42" s="64"/>
      <c r="F42" s="42">
        <v>1212</v>
      </c>
      <c r="G42" s="42"/>
      <c r="H42" s="60">
        <f t="shared" si="1"/>
        <v>0.9975308641975309</v>
      </c>
    </row>
    <row r="43" spans="1:8" ht="14.25">
      <c r="A43" s="10" t="s">
        <v>50</v>
      </c>
      <c r="B43" s="34" t="s">
        <v>40</v>
      </c>
      <c r="C43" s="45">
        <v>3317</v>
      </c>
      <c r="D43" s="55">
        <v>36527</v>
      </c>
      <c r="E43" s="64"/>
      <c r="F43" s="42">
        <v>35847</v>
      </c>
      <c r="G43" s="42"/>
      <c r="H43" s="60">
        <f t="shared" si="1"/>
        <v>0.9813836340241465</v>
      </c>
    </row>
    <row r="44" spans="1:8" ht="14.25">
      <c r="A44" s="10" t="s">
        <v>52</v>
      </c>
      <c r="B44" s="34" t="s">
        <v>88</v>
      </c>
      <c r="C44" s="45">
        <v>0</v>
      </c>
      <c r="D44" s="55">
        <v>25</v>
      </c>
      <c r="E44" s="64"/>
      <c r="F44" s="42">
        <v>25</v>
      </c>
      <c r="G44" s="42"/>
      <c r="H44" s="60">
        <f t="shared" si="1"/>
        <v>1</v>
      </c>
    </row>
    <row r="45" spans="1:8" ht="14.25">
      <c r="A45" s="10" t="s">
        <v>75</v>
      </c>
      <c r="B45" s="32" t="s">
        <v>99</v>
      </c>
      <c r="C45" s="65">
        <v>0</v>
      </c>
      <c r="D45" s="55">
        <v>18875</v>
      </c>
      <c r="E45" s="64"/>
      <c r="F45" s="42">
        <v>18873</v>
      </c>
      <c r="G45" s="42"/>
      <c r="H45" s="60">
        <f t="shared" si="1"/>
        <v>0.9998940397350994</v>
      </c>
    </row>
    <row r="46" spans="1:8" ht="14.25">
      <c r="A46" s="10" t="s">
        <v>76</v>
      </c>
      <c r="B46" s="32" t="s">
        <v>100</v>
      </c>
      <c r="C46" s="65">
        <v>0</v>
      </c>
      <c r="D46" s="55">
        <v>8</v>
      </c>
      <c r="E46" s="64"/>
      <c r="F46" s="42">
        <v>8</v>
      </c>
      <c r="G46" s="42"/>
      <c r="H46" s="60">
        <f t="shared" si="1"/>
        <v>1</v>
      </c>
    </row>
    <row r="47" spans="1:8" ht="14.25">
      <c r="A47" s="10" t="s">
        <v>79</v>
      </c>
      <c r="B47" s="27" t="s">
        <v>118</v>
      </c>
      <c r="C47" s="65"/>
      <c r="D47" s="55">
        <v>0</v>
      </c>
      <c r="E47" s="64">
        <v>7237</v>
      </c>
      <c r="F47" s="42">
        <v>0</v>
      </c>
      <c r="G47" s="42">
        <v>7237</v>
      </c>
      <c r="H47" s="60">
        <f t="shared" si="1"/>
        <v>1</v>
      </c>
    </row>
    <row r="48" spans="1:8" ht="15.75" customHeight="1">
      <c r="A48" s="10" t="s">
        <v>79</v>
      </c>
      <c r="B48" s="35" t="s">
        <v>43</v>
      </c>
      <c r="C48" s="52">
        <f>SUM(C42:C44)</f>
        <v>11392</v>
      </c>
      <c r="D48" s="57">
        <f>SUM(D42:D47)</f>
        <v>56650</v>
      </c>
      <c r="E48" s="57">
        <f>SUM(E42:E47)</f>
        <v>7237</v>
      </c>
      <c r="F48" s="57">
        <f>SUM(F42:F47)</f>
        <v>55965</v>
      </c>
      <c r="G48" s="57">
        <f>SUM(G42:G47)</f>
        <v>7237</v>
      </c>
      <c r="H48" s="60">
        <f t="shared" si="1"/>
        <v>0.9892779438696448</v>
      </c>
    </row>
    <row r="49" spans="1:8" ht="15.75" customHeight="1">
      <c r="A49" s="80" t="s">
        <v>44</v>
      </c>
      <c r="B49" s="81"/>
      <c r="C49" s="45"/>
      <c r="D49" s="63"/>
      <c r="E49" s="63"/>
      <c r="F49" s="45"/>
      <c r="G49" s="45"/>
      <c r="H49" s="60"/>
    </row>
    <row r="50" spans="1:8" ht="16.5" customHeight="1">
      <c r="A50" s="11" t="s">
        <v>89</v>
      </c>
      <c r="B50" s="35" t="s">
        <v>48</v>
      </c>
      <c r="C50" s="52">
        <v>0</v>
      </c>
      <c r="D50" s="56">
        <v>0</v>
      </c>
      <c r="E50" s="56">
        <v>0</v>
      </c>
      <c r="F50" s="49"/>
      <c r="G50" s="49"/>
      <c r="H50" s="60"/>
    </row>
    <row r="51" spans="1:8" ht="15.75" customHeight="1">
      <c r="A51" s="80" t="s">
        <v>49</v>
      </c>
      <c r="B51" s="81"/>
      <c r="C51" s="45"/>
      <c r="D51" s="63"/>
      <c r="E51" s="63"/>
      <c r="F51" s="45"/>
      <c r="G51" s="45"/>
      <c r="H51" s="60"/>
    </row>
    <row r="52" spans="1:8" ht="16.5" customHeight="1">
      <c r="A52" s="10" t="s">
        <v>106</v>
      </c>
      <c r="B52" s="40" t="s">
        <v>51</v>
      </c>
      <c r="C52" s="45">
        <v>0</v>
      </c>
      <c r="D52" s="46">
        <v>400</v>
      </c>
      <c r="E52" s="42">
        <v>0</v>
      </c>
      <c r="F52" s="42">
        <v>125</v>
      </c>
      <c r="G52" s="45"/>
      <c r="H52" s="60">
        <f t="shared" si="1"/>
        <v>0.3125</v>
      </c>
    </row>
    <row r="53" spans="1:8" ht="14.25" customHeight="1">
      <c r="A53" s="80" t="s">
        <v>78</v>
      </c>
      <c r="B53" s="81"/>
      <c r="C53" s="45"/>
      <c r="D53" s="63"/>
      <c r="E53" s="63"/>
      <c r="F53" s="45"/>
      <c r="G53" s="45"/>
      <c r="H53" s="60"/>
    </row>
    <row r="54" spans="1:8" ht="25.5">
      <c r="A54" s="10" t="s">
        <v>107</v>
      </c>
      <c r="B54" s="34" t="s">
        <v>77</v>
      </c>
      <c r="C54" s="45">
        <v>0</v>
      </c>
      <c r="D54" s="46">
        <v>13300</v>
      </c>
      <c r="E54" s="42">
        <v>0</v>
      </c>
      <c r="F54" s="42">
        <v>13300</v>
      </c>
      <c r="G54" s="45"/>
      <c r="H54" s="60">
        <f t="shared" si="1"/>
        <v>1</v>
      </c>
    </row>
    <row r="55" spans="1:8" ht="14.25">
      <c r="A55" s="10" t="s">
        <v>108</v>
      </c>
      <c r="B55" s="34" t="s">
        <v>101</v>
      </c>
      <c r="C55" s="45">
        <v>0</v>
      </c>
      <c r="D55" s="46">
        <v>1814</v>
      </c>
      <c r="E55" s="42">
        <v>0</v>
      </c>
      <c r="F55" s="42">
        <v>1814</v>
      </c>
      <c r="G55" s="45"/>
      <c r="H55" s="60">
        <f t="shared" si="1"/>
        <v>1</v>
      </c>
    </row>
    <row r="56" spans="1:8" ht="10.5" customHeight="1">
      <c r="A56" s="80" t="s">
        <v>53</v>
      </c>
      <c r="B56" s="81"/>
      <c r="C56" s="45"/>
      <c r="D56" s="63"/>
      <c r="E56" s="63"/>
      <c r="F56" s="45"/>
      <c r="G56" s="45"/>
      <c r="H56" s="60"/>
    </row>
    <row r="57" spans="1:8" ht="12.75" customHeight="1">
      <c r="A57" s="10" t="s">
        <v>109</v>
      </c>
      <c r="B57" s="34" t="s">
        <v>97</v>
      </c>
      <c r="C57" s="45">
        <v>0</v>
      </c>
      <c r="D57" s="43">
        <v>18500</v>
      </c>
      <c r="E57" s="43">
        <v>0</v>
      </c>
      <c r="F57" s="45">
        <v>0</v>
      </c>
      <c r="G57" s="45"/>
      <c r="H57" s="60">
        <f t="shared" si="1"/>
        <v>0</v>
      </c>
    </row>
    <row r="58" spans="1:8" ht="14.25">
      <c r="A58" s="89" t="s">
        <v>64</v>
      </c>
      <c r="B58" s="89"/>
      <c r="C58" s="66">
        <f>C14+C29+C40+C48+C50+C52+C54+C57</f>
        <v>60247</v>
      </c>
      <c r="D58" s="66">
        <f>D14+D29+D40+D48+D50+D52+D54+D55+D57</f>
        <v>161369</v>
      </c>
      <c r="E58" s="66">
        <f>E13+E28+E40+E48+E50+E52+E54+E55+E57</f>
        <v>7237</v>
      </c>
      <c r="F58" s="66">
        <f>F14+F29+F40+F48+F50+F52+F54+F55+F57</f>
        <v>134667</v>
      </c>
      <c r="G58" s="66">
        <f>G14+G29+G40+G48+G50+G52+G54+G55+G57</f>
        <v>7237</v>
      </c>
      <c r="H58" s="67">
        <f>(F58+G58)/(D58+E58)</f>
        <v>0.8416307841951057</v>
      </c>
    </row>
    <row r="59" spans="1:8" ht="14.25">
      <c r="A59" s="15"/>
      <c r="B59" s="16"/>
      <c r="C59" s="68"/>
      <c r="D59" s="68"/>
      <c r="E59" s="68"/>
      <c r="F59" s="68"/>
      <c r="G59" s="68"/>
      <c r="H59" s="69"/>
    </row>
    <row r="60" spans="1:8" ht="14.25">
      <c r="A60" s="17"/>
      <c r="B60" s="16"/>
      <c r="C60" s="68"/>
      <c r="D60" s="68"/>
      <c r="E60" s="68"/>
      <c r="F60" s="68"/>
      <c r="G60" s="68"/>
      <c r="H60" s="69"/>
    </row>
    <row r="61" spans="1:8" ht="36">
      <c r="A61" s="3" t="s">
        <v>0</v>
      </c>
      <c r="B61" s="4" t="s">
        <v>1</v>
      </c>
      <c r="C61" s="5" t="s">
        <v>90</v>
      </c>
      <c r="D61" s="25" t="s">
        <v>114</v>
      </c>
      <c r="E61" s="25" t="s">
        <v>110</v>
      </c>
      <c r="F61" s="25" t="s">
        <v>115</v>
      </c>
      <c r="G61" s="25" t="s">
        <v>116</v>
      </c>
      <c r="H61" s="28" t="s">
        <v>119</v>
      </c>
    </row>
    <row r="62" spans="1:8" ht="14.25">
      <c r="A62" s="18"/>
      <c r="B62" s="7" t="s">
        <v>54</v>
      </c>
      <c r="C62" s="70"/>
      <c r="D62" s="70"/>
      <c r="E62" s="71"/>
      <c r="F62" s="70"/>
      <c r="G62" s="70"/>
      <c r="H62" s="72"/>
    </row>
    <row r="63" spans="1:8" ht="14.25">
      <c r="A63" s="19" t="s">
        <v>2</v>
      </c>
      <c r="B63" s="20" t="s">
        <v>55</v>
      </c>
      <c r="C63" s="73">
        <v>14445</v>
      </c>
      <c r="D63" s="74">
        <v>45482</v>
      </c>
      <c r="E63" s="74">
        <v>3505</v>
      </c>
      <c r="F63" s="74">
        <v>39999</v>
      </c>
      <c r="G63" s="74">
        <v>2810</v>
      </c>
      <c r="H63" s="75">
        <f>(G63+F63)/(D63+E63)</f>
        <v>0.8738849082409619</v>
      </c>
    </row>
    <row r="64" spans="1:8" ht="14.25">
      <c r="A64" s="19" t="s">
        <v>3</v>
      </c>
      <c r="B64" s="20" t="s">
        <v>66</v>
      </c>
      <c r="C64" s="73">
        <v>3946</v>
      </c>
      <c r="D64" s="74">
        <v>12421</v>
      </c>
      <c r="E64" s="74">
        <v>818</v>
      </c>
      <c r="F64" s="74">
        <v>7244</v>
      </c>
      <c r="G64" s="74">
        <v>759</v>
      </c>
      <c r="H64" s="75">
        <f aca="true" t="shared" si="2" ref="H64:H73">(G64+F64)/(D64+E64)</f>
        <v>0.604501850592945</v>
      </c>
    </row>
    <row r="65" spans="1:8" ht="14.25">
      <c r="A65" s="19" t="s">
        <v>5</v>
      </c>
      <c r="B65" s="20" t="s">
        <v>56</v>
      </c>
      <c r="C65" s="73">
        <v>25262</v>
      </c>
      <c r="D65" s="74">
        <v>38463</v>
      </c>
      <c r="E65" s="74">
        <v>1814</v>
      </c>
      <c r="F65" s="74">
        <v>24239</v>
      </c>
      <c r="G65" s="74">
        <v>1536</v>
      </c>
      <c r="H65" s="75">
        <f t="shared" si="2"/>
        <v>0.6399433920103285</v>
      </c>
    </row>
    <row r="66" spans="1:8" ht="14.25">
      <c r="A66" s="19" t="s">
        <v>8</v>
      </c>
      <c r="B66" s="20" t="s">
        <v>57</v>
      </c>
      <c r="C66" s="73">
        <v>3836</v>
      </c>
      <c r="D66" s="74">
        <v>3836</v>
      </c>
      <c r="E66" s="74">
        <v>0</v>
      </c>
      <c r="F66" s="74">
        <v>2319</v>
      </c>
      <c r="G66" s="74">
        <v>0</v>
      </c>
      <c r="H66" s="75">
        <f t="shared" si="2"/>
        <v>0.6045359749739312</v>
      </c>
    </row>
    <row r="67" spans="1:8" ht="14.25">
      <c r="A67" s="19" t="s">
        <v>9</v>
      </c>
      <c r="B67" s="20" t="s">
        <v>58</v>
      </c>
      <c r="C67" s="73">
        <v>397</v>
      </c>
      <c r="D67" s="74">
        <v>3497</v>
      </c>
      <c r="E67" s="74">
        <v>0</v>
      </c>
      <c r="F67" s="74">
        <v>3440</v>
      </c>
      <c r="G67" s="74">
        <v>0</v>
      </c>
      <c r="H67" s="75">
        <f t="shared" si="2"/>
        <v>0.9837003145553331</v>
      </c>
    </row>
    <row r="68" spans="1:8" ht="14.25">
      <c r="A68" s="19" t="s">
        <v>11</v>
      </c>
      <c r="B68" s="20" t="s">
        <v>59</v>
      </c>
      <c r="C68" s="73">
        <v>12161</v>
      </c>
      <c r="D68" s="74">
        <v>13286</v>
      </c>
      <c r="E68" s="74">
        <v>0</v>
      </c>
      <c r="F68" s="74">
        <v>12026</v>
      </c>
      <c r="G68" s="74">
        <v>0</v>
      </c>
      <c r="H68" s="75">
        <f t="shared" si="2"/>
        <v>0.9051633298208641</v>
      </c>
    </row>
    <row r="69" spans="1:8" ht="14.25">
      <c r="A69" s="19" t="s">
        <v>13</v>
      </c>
      <c r="B69" s="20" t="s">
        <v>60</v>
      </c>
      <c r="C69" s="73">
        <v>200</v>
      </c>
      <c r="D69" s="74">
        <v>200</v>
      </c>
      <c r="E69" s="74">
        <v>0</v>
      </c>
      <c r="F69" s="74">
        <v>0</v>
      </c>
      <c r="G69" s="74">
        <v>0</v>
      </c>
      <c r="H69" s="75">
        <f t="shared" si="2"/>
        <v>0</v>
      </c>
    </row>
    <row r="70" spans="1:8" ht="14.25">
      <c r="A70" s="19" t="s">
        <v>15</v>
      </c>
      <c r="B70" s="21" t="s">
        <v>61</v>
      </c>
      <c r="C70" s="73">
        <v>0</v>
      </c>
      <c r="D70" s="74">
        <v>250</v>
      </c>
      <c r="E70" s="74">
        <v>0</v>
      </c>
      <c r="F70" s="74">
        <v>240</v>
      </c>
      <c r="G70" s="74">
        <v>0</v>
      </c>
      <c r="H70" s="75">
        <f t="shared" si="2"/>
        <v>0.96</v>
      </c>
    </row>
    <row r="71" spans="1:8" ht="14.25">
      <c r="A71" s="19" t="s">
        <v>16</v>
      </c>
      <c r="B71" s="23" t="s">
        <v>102</v>
      </c>
      <c r="C71" s="73">
        <v>0</v>
      </c>
      <c r="D71" s="74">
        <v>18500</v>
      </c>
      <c r="E71" s="74">
        <v>0</v>
      </c>
      <c r="F71" s="74">
        <v>18500</v>
      </c>
      <c r="G71" s="74">
        <v>0</v>
      </c>
      <c r="H71" s="75">
        <f t="shared" si="2"/>
        <v>1</v>
      </c>
    </row>
    <row r="72" spans="1:8" ht="14.25">
      <c r="A72" s="19" t="s">
        <v>17</v>
      </c>
      <c r="B72" s="23" t="s">
        <v>103</v>
      </c>
      <c r="C72" s="73">
        <v>0</v>
      </c>
      <c r="D72" s="74">
        <v>2947</v>
      </c>
      <c r="E72" s="74">
        <v>0</v>
      </c>
      <c r="F72" s="74">
        <v>1133</v>
      </c>
      <c r="G72" s="74">
        <v>0</v>
      </c>
      <c r="H72" s="75">
        <f t="shared" si="2"/>
        <v>0.3844587716321683</v>
      </c>
    </row>
    <row r="73" spans="1:8" ht="14.25">
      <c r="A73" s="19" t="s">
        <v>18</v>
      </c>
      <c r="B73" s="30" t="s">
        <v>118</v>
      </c>
      <c r="C73" s="73">
        <v>0</v>
      </c>
      <c r="D73" s="74">
        <v>7237</v>
      </c>
      <c r="E73" s="74">
        <v>0</v>
      </c>
      <c r="F73" s="74">
        <v>7237</v>
      </c>
      <c r="G73" s="74">
        <v>0</v>
      </c>
      <c r="H73" s="75">
        <f t="shared" si="2"/>
        <v>1</v>
      </c>
    </row>
    <row r="74" spans="1:8" ht="14.25">
      <c r="A74" s="88" t="s">
        <v>62</v>
      </c>
      <c r="B74" s="88"/>
      <c r="C74" s="76">
        <f>SUM(C63:C73)</f>
        <v>60247</v>
      </c>
      <c r="D74" s="66">
        <f>SUM(D63:D72)</f>
        <v>138882</v>
      </c>
      <c r="E74" s="66">
        <f>SUM(E63:E72)</f>
        <v>6137</v>
      </c>
      <c r="F74" s="66">
        <f>SUM(F63:F73)</f>
        <v>116377</v>
      </c>
      <c r="G74" s="66">
        <f>SUM(G63:G72)</f>
        <v>5105</v>
      </c>
      <c r="H74" s="77">
        <f>(F74+G74)/(D74+E74)</f>
        <v>0.8376971293416725</v>
      </c>
    </row>
    <row r="75" spans="4:5" ht="14.25">
      <c r="D75" s="1"/>
      <c r="E75" s="1"/>
    </row>
    <row r="76" spans="4:5" ht="14.25">
      <c r="D76" s="1"/>
      <c r="E76" s="1"/>
    </row>
  </sheetData>
  <sheetProtection/>
  <mergeCells count="16">
    <mergeCell ref="H32:H34"/>
    <mergeCell ref="E32:E34"/>
    <mergeCell ref="F32:F34"/>
    <mergeCell ref="G32:G34"/>
    <mergeCell ref="A49:B49"/>
    <mergeCell ref="A74:B74"/>
    <mergeCell ref="A51:B51"/>
    <mergeCell ref="A53:B53"/>
    <mergeCell ref="A56:B56"/>
    <mergeCell ref="A58:B58"/>
    <mergeCell ref="C32:C34"/>
    <mergeCell ref="D32:D34"/>
    <mergeCell ref="A41:B41"/>
    <mergeCell ref="A14:B14"/>
    <mergeCell ref="A29:B29"/>
    <mergeCell ref="A30:B30"/>
  </mergeCells>
  <printOptions/>
  <pageMargins left="0.25" right="0.25" top="0.75" bottom="0.75" header="0.3" footer="0.3"/>
  <pageSetup horizontalDpi="600" verticalDpi="600" orientation="portrait" paperSize="9" r:id="rId1"/>
  <headerFooter alignWithMargins="0">
    <oddHeader>&amp;C3. melléklet
az 5/2016. (V.25.) önkormányzati rendelethez
az önkormányzat 2015.évi működési célú bevételei és kiadásai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Jegyző</cp:lastModifiedBy>
  <cp:lastPrinted>2016-05-20T13:41:24Z</cp:lastPrinted>
  <dcterms:modified xsi:type="dcterms:W3CDTF">2016-05-20T13:41:25Z</dcterms:modified>
  <cp:category/>
  <cp:version/>
  <cp:contentType/>
  <cp:contentStatus/>
</cp:coreProperties>
</file>