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7935" firstSheet="31" activeTab="36"/>
  </bookViews>
  <sheets>
    <sheet name="ÖSSZEFÜGGÉSEK" sheetId="1" r:id="rId1"/>
    <sheet name="1 sz. tábla " sheetId="2" r:id="rId2"/>
    <sheet name="1.1 sz. tábla " sheetId="3" r:id="rId3"/>
    <sheet name="1.2 sz. tábla   " sheetId="4" r:id="rId4"/>
    <sheet name="1.3 sz. tábla   " sheetId="5" r:id="rId5"/>
    <sheet name="2.1.sz.mell   " sheetId="6" r:id="rId6"/>
    <sheet name="2.2.sz.mell 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" sheetId="15" r:id="rId15"/>
    <sheet name="9.1.1" sheetId="16" r:id="rId16"/>
    <sheet name="9.1.2." sheetId="17" r:id="rId17"/>
    <sheet name="9.1.3" sheetId="18" r:id="rId18"/>
    <sheet name="9.2" sheetId="19" r:id="rId19"/>
    <sheet name="9.2.1" sheetId="20" r:id="rId20"/>
    <sheet name="9.2.2" sheetId="21" r:id="rId21"/>
    <sheet name="9.2.3" sheetId="22" r:id="rId22"/>
    <sheet name="9.3" sheetId="23" r:id="rId23"/>
    <sheet name="9.3.1" sheetId="24" r:id="rId24"/>
    <sheet name="9.3.2" sheetId="25" r:id="rId25"/>
    <sheet name="9.3.3" sheetId="26" r:id="rId26"/>
    <sheet name="9.4" sheetId="27" r:id="rId27"/>
    <sheet name="9.4.1" sheetId="28" r:id="rId28"/>
    <sheet name="9.4.2" sheetId="29" r:id="rId29"/>
    <sheet name="9.4.3" sheetId="30" r:id="rId30"/>
    <sheet name="1. sz tájékoztató t" sheetId="31" r:id="rId31"/>
    <sheet name="2. sz tájékoztató t." sheetId="32" r:id="rId32"/>
    <sheet name="3.sz tájékoztató t." sheetId="33" r:id="rId33"/>
    <sheet name="4.sz tájékoztató t." sheetId="34" r:id="rId34"/>
    <sheet name="5. sz. tájékoztató t." sheetId="35" r:id="rId35"/>
    <sheet name="6. tájékoztató t." sheetId="36" r:id="rId36"/>
    <sheet name="7. tájékozató t." sheetId="37" r:id="rId37"/>
    <sheet name="Munka1" sheetId="38" r:id="rId38"/>
  </sheets>
  <definedNames>
    <definedName name="_xlfn.IFERROR" hidden="1">#NAME?</definedName>
    <definedName name="_xlnm.Print_Area" localSheetId="1">'1 sz. tábla '!$A$1:$C$145</definedName>
    <definedName name="_xlnm.Print_Area" localSheetId="2">'1.1 sz. tábla '!$A$1:$C$145</definedName>
    <definedName name="_xlnm.Print_Area" localSheetId="3">'1.2 sz. tábla   '!$A$1:$C$145</definedName>
    <definedName name="_xlnm.Print_Area" localSheetId="4">'1.3 sz. tábla   '!$A$1:$C$145</definedName>
    <definedName name="_xlnm.Print_Area" localSheetId="35">'6. tájékoztató t.'!$A$1:$F$147</definedName>
    <definedName name="_xlnm.Print_Area" localSheetId="36">'7. tájékozató t.'!$A$1:$C$147</definedName>
    <definedName name="_xlnm.Print_Area" localSheetId="14">'9.1'!$A$1:$G$147</definedName>
    <definedName name="_xlnm.Print_Area" localSheetId="15">'9.1.1'!$A$1:$I$147</definedName>
    <definedName name="_xlnm.Print_Area" localSheetId="16">'9.1.2.'!$A$1:$G$147</definedName>
    <definedName name="_xlnm.Print_Area" localSheetId="17">'9.1.3'!$A$1:$G$147</definedName>
    <definedName name="_xlnm.Print_Area" localSheetId="18">'9.2'!$A$1:$E$147</definedName>
    <definedName name="_xlnm.Print_Area" localSheetId="19">'9.2.1'!$A$1:$C$147</definedName>
    <definedName name="_xlnm.Print_Area" localSheetId="20">'9.2.2'!$A$1:$E$147</definedName>
    <definedName name="_xlnm.Print_Area" localSheetId="21">'9.2.3'!$A$1:$E$147</definedName>
    <definedName name="_xlnm.Print_Area" localSheetId="22">'9.3'!$A$1:$C$147</definedName>
    <definedName name="_xlnm.Print_Area" localSheetId="23">'9.3.1'!$A$1:$C$147</definedName>
    <definedName name="_xlnm.Print_Area" localSheetId="24">'9.3.2'!$A$1:$C$147</definedName>
    <definedName name="_xlnm.Print_Area" localSheetId="25">'9.3.3'!$A$1:$C$147</definedName>
    <definedName name="_xlnm.Print_Area" localSheetId="26">'9.4'!$A$1:$C$147</definedName>
    <definedName name="_xlnm.Print_Area" localSheetId="27">'9.4.1'!$A$1:$C$147</definedName>
    <definedName name="_xlnm.Print_Area" localSheetId="28">'9.4.2'!$A$1:$C$147</definedName>
    <definedName name="_xlnm.Print_Area" localSheetId="29">'9.4.3'!$A$1:$C$147</definedName>
  </definedNames>
  <calcPr fullCalcOnLoad="1"/>
</workbook>
</file>

<file path=xl/sharedStrings.xml><?xml version="1.0" encoding="utf-8"?>
<sst xmlns="http://schemas.openxmlformats.org/spreadsheetml/2006/main" count="7025" uniqueCount="709">
  <si>
    <t>Beruházási (felhalmozási) kiadások előirányzata beruházásonként</t>
  </si>
  <si>
    <t>Felújítási kiadások előirányzata felújításonként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</si>
  <si>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</si>
  <si>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</si>
  <si>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</si>
  <si>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</si>
  <si>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</si>
  <si>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</si>
  <si>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</si>
  <si>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</si>
  <si>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</si>
  <si>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</si>
  <si>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</si>
  <si>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</si>
  <si>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</si>
  <si>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</si>
  <si>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</si>
  <si>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</si>
  <si>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</si>
  <si>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</si>
  <si>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</si>
  <si>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</si>
  <si>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</si>
  <si>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</si>
  <si>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</si>
  <si>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</si>
  <si>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</si>
  <si>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</si>
  <si>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</si>
  <si>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</si>
  <si>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</si>
  <si>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</si>
  <si>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</si>
  <si>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</si>
  <si>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</si>
  <si>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</si>
  <si>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</si>
  <si>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</si>
  <si>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</si>
  <si>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</si>
  <si>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Személyi  juttatások</t>
  </si>
  <si>
    <t>Tartalékok</t>
  </si>
  <si>
    <t>Összesen</t>
  </si>
  <si>
    <t>Összesen:</t>
  </si>
  <si>
    <t>Bevételek</t>
  </si>
  <si>
    <t>Kiadások</t>
  </si>
  <si>
    <t>Általános tartalék</t>
  </si>
  <si>
    <t>Céltartalék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</si>
  <si>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</si>
  <si>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</si>
  <si>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</si>
  <si>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</si>
  <si>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</si>
  <si>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</si>
  <si>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</si>
  <si>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</si>
  <si>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</si>
  <si>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</si>
  <si>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</si>
  <si>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</si>
  <si>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</si>
  <si>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</si>
  <si>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</si>
  <si>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</si>
  <si>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</si>
  <si>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</si>
  <si>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</si>
  <si>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</si>
  <si>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</si>
  <si>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</si>
  <si>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</si>
  <si>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</si>
  <si>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</si>
  <si>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</si>
  <si>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</si>
  <si>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</si>
  <si>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</si>
  <si>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</si>
  <si>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</si>
  <si>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</si>
  <si>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</si>
  <si>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</si>
  <si>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</si>
  <si>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</si>
  <si>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</si>
  <si>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</si>
  <si>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</si>
  <si>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</si>
  <si>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</si>
  <si>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</si>
  <si>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</si>
  <si>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</si>
  <si>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</si>
  <si>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</si>
  <si>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</si>
  <si>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</si>
  <si>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</si>
  <si>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</si>
  <si>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</si>
  <si>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</si>
  <si>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</si>
  <si>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</si>
  <si>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</si>
  <si>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</si>
  <si>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</si>
  <si>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</si>
  <si>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</si>
  <si>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</si>
  <si>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</si>
  <si>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</si>
  <si>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</si>
  <si>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</si>
  <si>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</si>
  <si>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</si>
  <si>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</si>
  <si>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</si>
  <si>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</si>
  <si>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</si>
  <si>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</si>
  <si>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</si>
  <si>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</si>
  <si>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</si>
  <si>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</si>
  <si>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</si>
  <si>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</si>
  <si>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</si>
  <si>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</si>
  <si>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</si>
  <si>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</si>
  <si>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</si>
  <si>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11.1.</t>
  </si>
  <si>
    <t>11.2.</t>
  </si>
  <si>
    <t>Költségvetési rendelet űrlapjainak összefüggései:</t>
  </si>
  <si>
    <t>1.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</si>
  <si>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</si>
  <si>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</si>
  <si>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</si>
  <si>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</si>
  <si>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</si>
  <si>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</si>
  <si>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</si>
  <si>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</si>
  <si>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</si>
  <si>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</si>
  <si>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</si>
  <si>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</si>
  <si>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</si>
  <si>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</si>
  <si>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</si>
  <si>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</si>
  <si>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</si>
  <si>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</si>
  <si>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</si>
  <si>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</si>
  <si>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</si>
  <si>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</si>
  <si>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</si>
  <si>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</si>
  <si>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</si>
  <si>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</si>
  <si>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</si>
  <si>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</si>
  <si>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</si>
  <si>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</si>
  <si>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</si>
  <si>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</si>
  <si>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</si>
  <si>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</si>
  <si>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</si>
  <si>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</si>
  <si>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</si>
  <si>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</si>
  <si>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</si>
  <si>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</si>
  <si>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</si>
  <si>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</si>
  <si>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</si>
  <si>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</si>
  <si>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</si>
  <si>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</si>
  <si>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</si>
  <si>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</si>
  <si>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</si>
  <si>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</si>
  <si>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</si>
  <si>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</si>
  <si>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</si>
  <si>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</si>
  <si>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</si>
  <si>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</si>
  <si>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</si>
  <si>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</si>
  <si>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</si>
  <si>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</si>
  <si>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</si>
  <si>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</si>
  <si>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</si>
  <si>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</si>
  <si>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</si>
  <si>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</si>
  <si>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</si>
  <si>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</si>
  <si>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</si>
  <si>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</si>
  <si>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</si>
  <si>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</si>
  <si>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</si>
  <si>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</si>
  <si>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</si>
  <si>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</si>
  <si>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</si>
  <si>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</si>
  <si>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</si>
  <si>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</si>
  <si>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</si>
  <si>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</si>
  <si>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</si>
  <si>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</si>
  <si>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Elvonások és befizetések bevételei</t>
  </si>
  <si>
    <t xml:space="preserve">Működési célú garancia- és kezességvállalásból megtérülések </t>
  </si>
  <si>
    <t>2.5.-ből EU-s támogatás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</si>
  <si>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</si>
  <si>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</si>
  <si>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</si>
  <si>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</si>
  <si>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</si>
  <si>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</si>
  <si>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</si>
  <si>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</si>
  <si>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</si>
  <si>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</si>
  <si>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</si>
  <si>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</si>
  <si>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</si>
  <si>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</si>
  <si>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</si>
  <si>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</si>
  <si>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</si>
  <si>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Általános forgalmi adó visszatérítése</t>
  </si>
  <si>
    <t>Kamatbevételek</t>
  </si>
  <si>
    <t>Egyéb pénzügyi műveletek bevételei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</si>
  <si>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</si>
  <si>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</si>
  <si>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</si>
  <si>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</si>
  <si>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</si>
  <si>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</si>
  <si>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</si>
  <si>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</si>
  <si>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</si>
  <si>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</si>
  <si>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</si>
  <si>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</si>
  <si>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</si>
  <si>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</si>
  <si>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</si>
  <si>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Egyéb felhalmozási célú átvett pénzeszköz</t>
  </si>
  <si>
    <t>8.3.-ból EU-s támogatás (közvetlen)</t>
  </si>
  <si>
    <t>KÖLTSÉGVETÉSI BEVÉTELEK ÖSSZESEN: (1+…+8)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</si>
  <si>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</si>
  <si>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</si>
  <si>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</si>
  <si>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</si>
  <si>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</si>
  <si>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</si>
  <si>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</si>
  <si>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</si>
  <si>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</si>
  <si>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</si>
  <si>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</si>
  <si>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</si>
  <si>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 xml:space="preserve">    13.</t>
  </si>
  <si>
    <t>Belföldi finanszírozás bevételei (13.1. + … + 13.3.)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</si>
  <si>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</si>
  <si>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</si>
  <si>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</si>
  <si>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</si>
  <si>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</si>
  <si>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</si>
  <si>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</si>
  <si>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</si>
  <si>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</si>
  <si>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</si>
  <si>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</si>
  <si>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</si>
  <si>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 xml:space="preserve">    16.</t>
  </si>
  <si>
    <t>FINANSZÍROZÁSI BEVÉTELEK ÖSSZESEN: (10. + … +15.)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</si>
  <si>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</si>
  <si>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</si>
  <si>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</si>
  <si>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</si>
  <si>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</si>
  <si>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</si>
  <si>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</si>
  <si>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</si>
  <si>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</si>
  <si>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</si>
  <si>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</si>
  <si>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</si>
  <si>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</si>
  <si>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</si>
  <si>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</si>
  <si>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</si>
  <si>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</si>
  <si>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</si>
  <si>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</si>
  <si>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</si>
  <si>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</si>
  <si>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</si>
  <si>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</si>
  <si>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</si>
  <si>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</si>
  <si>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</si>
  <si>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</si>
  <si>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</si>
  <si>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</si>
  <si>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</si>
  <si>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</si>
  <si>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</si>
  <si>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</si>
  <si>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</si>
  <si>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</si>
  <si>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</si>
  <si>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 xml:space="preserve">   Hosszú lejáratú hitelek, kölcsönök törlesztése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</si>
  <si>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</si>
  <si>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</si>
  <si>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</si>
  <si>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</si>
  <si>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</si>
  <si>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</si>
  <si>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</si>
  <si>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</si>
  <si>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</si>
  <si>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</si>
  <si>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</si>
  <si>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</si>
  <si>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</si>
  <si>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</si>
  <si>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</si>
  <si>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</si>
  <si>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Önkormányzatok működési támogatásai</t>
  </si>
  <si>
    <t>Működési célú támogatások államháztartáson belülről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</si>
  <si>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</si>
  <si>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</si>
  <si>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</si>
  <si>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</si>
  <si>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</si>
  <si>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</si>
  <si>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</si>
  <si>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</si>
  <si>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</si>
  <si>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</si>
  <si>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</si>
  <si>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</si>
  <si>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</si>
  <si>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</si>
  <si>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</si>
  <si>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</si>
  <si>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</si>
  <si>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</si>
  <si>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</si>
  <si>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</si>
  <si>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</si>
  <si>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</si>
  <si>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</si>
  <si>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</si>
  <si>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</si>
  <si>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</si>
  <si>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</si>
  <si>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</si>
  <si>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</si>
  <si>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</si>
  <si>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</si>
  <si>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 10.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</si>
  <si>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</si>
  <si>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</si>
  <si>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</si>
  <si>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Felhalmozási célú átvett pénzeszközök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</si>
  <si>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</si>
  <si>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</si>
  <si>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</si>
  <si>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</si>
  <si>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</si>
  <si>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</si>
  <si>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</si>
  <si>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</si>
  <si>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2.5.-ből        - Garancia- és kezességvállalásból kifizetés ÁH-n belülre</t>
  </si>
  <si>
    <t>Osztalék, a koncessziós díj és a hozambevétel</t>
  </si>
  <si>
    <t>Nagymányok Város Önkormányzata adósságot keletkeztető ügyletekből és kezességvállalásokból fennálló kötelezettségei</t>
  </si>
  <si>
    <t>Nagymányok Város Önkormányzata saját bevételeinek részletezése az adósságot keletkeztető ügyletből származó tárgyévi fizetési kötelezettség megállapításához</t>
  </si>
  <si>
    <t>Működési célú átvett pénze.</t>
  </si>
  <si>
    <t xml:space="preserve"> Egyéb működési célú kiad.</t>
  </si>
  <si>
    <t>Műk célú garancia- és kezvállalásból megtérülések ÁH-n kívülről</t>
  </si>
  <si>
    <t>Műk célú visszatér. támogatások, kölcs. visszatér. ÁH-n kívülről</t>
  </si>
  <si>
    <t>Felhalm. célú garancia- és kezvállalásból megtérülések ÁH-n kívülről</t>
  </si>
  <si>
    <t>Felhalm. célú visszatér tám., kölcsönök visszatér. ÁH-n kívülről</t>
  </si>
  <si>
    <t>ÖSSZESEN</t>
  </si>
  <si>
    <t>Eredeti ei.</t>
  </si>
  <si>
    <t>Eredeti ei</t>
  </si>
  <si>
    <t>1.4</t>
  </si>
  <si>
    <t>1.6</t>
  </si>
  <si>
    <t>Felhalmozási célú önkormányzati támogatások ÁH-n belülről</t>
  </si>
  <si>
    <t>Központi, irányítószervi kiadások</t>
  </si>
  <si>
    <t>Helyi önkormányzatok működésének általános támogatása(B111)</t>
  </si>
  <si>
    <t>Önkormányzatok egyes köznevelési feladatainak támogatása(B112)</t>
  </si>
  <si>
    <t>Önkormányzatok szociális és gyermekjóléti feladatainak támogatása(B113)</t>
  </si>
  <si>
    <t>Önkormányzat kulturális feladat támogatása(B114)</t>
  </si>
  <si>
    <t>Elszámolásból származó bevétel (B116)</t>
  </si>
  <si>
    <t>Működési célú költségvetési támogatások és kiegészítő támogatások (B115)</t>
  </si>
  <si>
    <t>Egyéb működési célú támogatások bevételei államháztartáson belülről  (B16)</t>
  </si>
  <si>
    <t>Működési célú átvett pénzeszközök ÁH kívülről (7.1. + … + 7.3.)</t>
  </si>
  <si>
    <t xml:space="preserve">           Vagyoni típusú adók (B34)</t>
  </si>
  <si>
    <t xml:space="preserve">     Értékesítési és forgalmi adók(B35)</t>
  </si>
  <si>
    <t>Gépjárműadó (B354)</t>
  </si>
  <si>
    <t>Szolgáltatások ellenértéke (B402)</t>
  </si>
  <si>
    <t>Közvetített szolgáltatások értéke (B403)</t>
  </si>
  <si>
    <t>Tulajdonosi bevételek(B404)</t>
  </si>
  <si>
    <t>Ellátási díjak (B405)</t>
  </si>
  <si>
    <t>Kiszámlázott általános forgalmi adó (B406)</t>
  </si>
  <si>
    <t>Egyéb működési bevételek (B411)</t>
  </si>
  <si>
    <t>Éves tervezett létszám előirányzat (fő)</t>
  </si>
  <si>
    <t>Működési célú átvett pénzeszközök ÁH kívülről</t>
  </si>
  <si>
    <t>Előző évi maradvány igénybev.</t>
  </si>
  <si>
    <t>III.5. Gyermekétkeztetés támogatása</t>
  </si>
  <si>
    <t>2018. évi</t>
  </si>
  <si>
    <t>2019. évi</t>
  </si>
  <si>
    <t>Működési célú átvett pénzeszközök</t>
  </si>
  <si>
    <t xml:space="preserve">Felhalmozási célú támogatások államháztartáson belülről </t>
  </si>
  <si>
    <t>FINANSZÍROZÁSI BEVÉTELEK ÖSSZESEN</t>
  </si>
  <si>
    <t>BEVÉTELEK ÖSSZESEN</t>
  </si>
  <si>
    <t>Kiadási jogcímek</t>
  </si>
  <si>
    <t>Működési kiadások</t>
  </si>
  <si>
    <t xml:space="preserve">Felhalmozási kiadások </t>
  </si>
  <si>
    <t xml:space="preserve">       Beruházások </t>
  </si>
  <si>
    <t xml:space="preserve">       Felújítások</t>
  </si>
  <si>
    <t xml:space="preserve">       Egyéb felhalmozási kiadások</t>
  </si>
  <si>
    <t xml:space="preserve">FINANSZÍROZÁSI KIADÁSOK </t>
  </si>
  <si>
    <t xml:space="preserve">Közhatalmi bevételek </t>
  </si>
  <si>
    <t xml:space="preserve">KÖLTSÉGVETÉSI BEVÉTELEK ÖSSZESEN </t>
  </si>
  <si>
    <t xml:space="preserve">  KÖLTSÉGVETÉSI KIADÁSOK ÖSSZESEN: </t>
  </si>
  <si>
    <t>Önkormányzat máködési támogatásai</t>
  </si>
  <si>
    <t>Tartalék</t>
  </si>
  <si>
    <t xml:space="preserve"> forintban </t>
  </si>
  <si>
    <t>forintban</t>
  </si>
  <si>
    <t xml:space="preserve"> forintban</t>
  </si>
  <si>
    <t>forintban !</t>
  </si>
  <si>
    <t xml:space="preserve">Államháztartáson belüli megelőlegezések </t>
  </si>
  <si>
    <t xml:space="preserve"> forintban !</t>
  </si>
  <si>
    <t xml:space="preserve"> forintban!</t>
  </si>
  <si>
    <t>No.</t>
  </si>
  <si>
    <t>Jogcím száma</t>
  </si>
  <si>
    <t>Jogcím megnevezése</t>
  </si>
  <si>
    <t>Mennyiségi egység</t>
  </si>
  <si>
    <t>Fajlagos összeg</t>
  </si>
  <si>
    <t>Mutató</t>
  </si>
  <si>
    <t>Forint</t>
  </si>
  <si>
    <t>1</t>
  </si>
  <si>
    <t>I.1.a</t>
  </si>
  <si>
    <t>Önkormányzati hivatal működésének támogatása - elismert hivatali létszám alapján</t>
  </si>
  <si>
    <t>elismert hivatali létszám</t>
  </si>
  <si>
    <t>2</t>
  </si>
  <si>
    <t>I.1.a - V.</t>
  </si>
  <si>
    <t>Önkormányzati hivatal működésének támogatása - beszámítás után</t>
  </si>
  <si>
    <t>forint</t>
  </si>
  <si>
    <t/>
  </si>
  <si>
    <t>I.1.b Település-üzemeltetéshez kapcsolódó feladatellátás támogatása</t>
  </si>
  <si>
    <t>3</t>
  </si>
  <si>
    <t>I.1.b</t>
  </si>
  <si>
    <t>Támogatás összesen</t>
  </si>
  <si>
    <t>4</t>
  </si>
  <si>
    <t>I.1.ba</t>
  </si>
  <si>
    <t>A zöldterület-gazdálkodással kapcsolatos feladatok ellátásának támogatása</t>
  </si>
  <si>
    <t>hektár</t>
  </si>
  <si>
    <t>5</t>
  </si>
  <si>
    <t>I.1.bb</t>
  </si>
  <si>
    <t>Közvilágítás fenntartásának támogatása</t>
  </si>
  <si>
    <t>km</t>
  </si>
  <si>
    <t>6</t>
  </si>
  <si>
    <t>I.1.bc</t>
  </si>
  <si>
    <t>Köztemető fenntartással kapcsolatos feladatok támogatása</t>
  </si>
  <si>
    <t>m2</t>
  </si>
  <si>
    <t>7</t>
  </si>
  <si>
    <t>I.1.bd</t>
  </si>
  <si>
    <t>Közutak fenntartásának támogatása</t>
  </si>
  <si>
    <t>8</t>
  </si>
  <si>
    <t>I.1.b - V.</t>
  </si>
  <si>
    <t>Támogatás összesen - beszámítás után</t>
  </si>
  <si>
    <t>9</t>
  </si>
  <si>
    <t>I.1.ba - V.</t>
  </si>
  <si>
    <t>A zöldterület-gazdálkodással kapcsolatos feladatok ellátásának támogatása - beszámítás után</t>
  </si>
  <si>
    <t>10</t>
  </si>
  <si>
    <t>I.1.bb - V.</t>
  </si>
  <si>
    <t>Közvilágítás fenntartásának támogatása - beszámítás után</t>
  </si>
  <si>
    <t>11</t>
  </si>
  <si>
    <t>I.1.bc - V.</t>
  </si>
  <si>
    <t>Köztemető fenntartással kapcsolatos feladatok támogatása - beszámítás után</t>
  </si>
  <si>
    <t>12</t>
  </si>
  <si>
    <t>I.1.bd - V.</t>
  </si>
  <si>
    <t>Közutak fenntartásának támogatása - beszámítás után</t>
  </si>
  <si>
    <t>13</t>
  </si>
  <si>
    <t>I.1.c</t>
  </si>
  <si>
    <t>Egyéb önkormányzati feladatok támogatása</t>
  </si>
  <si>
    <t>fő</t>
  </si>
  <si>
    <t>14</t>
  </si>
  <si>
    <t>I.1.c - V.</t>
  </si>
  <si>
    <t>Egyéb önkormányzati feladatok támogatása - beszámítás után</t>
  </si>
  <si>
    <t>15</t>
  </si>
  <si>
    <t>I.1.d</t>
  </si>
  <si>
    <t>Lakott külterülettel kapcsolatos feladatok támogatása</t>
  </si>
  <si>
    <t>külterületi lakos</t>
  </si>
  <si>
    <t>16</t>
  </si>
  <si>
    <t>I.1.d - V.</t>
  </si>
  <si>
    <t>Lakott külterülettel kapcsolatos feladatok támogatása - beszámítás után</t>
  </si>
  <si>
    <t>19</t>
  </si>
  <si>
    <t>V. Info</t>
  </si>
  <si>
    <t>Beszámítás</t>
  </si>
  <si>
    <t>20</t>
  </si>
  <si>
    <t>V. I.1. kiegészítés</t>
  </si>
  <si>
    <t>I.1. jogcímekhez kapcsolódó kiegészítés</t>
  </si>
  <si>
    <t>21</t>
  </si>
  <si>
    <t>I.1. - V.</t>
  </si>
  <si>
    <t>A települési önkormányzatok működésének támogatása beszámítás és kiegészítés után</t>
  </si>
  <si>
    <t>22</t>
  </si>
  <si>
    <t>V. Info 2</t>
  </si>
  <si>
    <t>Nem teljesült beszámítás/szolidaritási hozzájárulás alapja</t>
  </si>
  <si>
    <t>23</t>
  </si>
  <si>
    <t>SZH</t>
  </si>
  <si>
    <t>Szolidaritási hozzájárulás</t>
  </si>
  <si>
    <t>24</t>
  </si>
  <si>
    <t>I.2.</t>
  </si>
  <si>
    <t>Nem közművel összegyűjtött háztartási szennyvíz ártalmatlanítása</t>
  </si>
  <si>
    <t>m3</t>
  </si>
  <si>
    <t>25</t>
  </si>
  <si>
    <t>I.3.</t>
  </si>
  <si>
    <t>Határátkelőhelyek fenntartásának támogatása</t>
  </si>
  <si>
    <t>ki- és belépési adatok</t>
  </si>
  <si>
    <t>26</t>
  </si>
  <si>
    <t>I.5.</t>
  </si>
  <si>
    <t>A 2016. évről áthúzódó bérkompenzáció támogatása</t>
  </si>
  <si>
    <t xml:space="preserve">I. </t>
  </si>
  <si>
    <t>A helyi önkormányzatok működésének általános támogatása összesen</t>
  </si>
  <si>
    <t>II.1. Óvodapedagógusok, és az óvodapedagógusok nevelő munkáját közvetlenül segítők bértámogatása</t>
  </si>
  <si>
    <t>2017. évben 8 hónapra - óvoda napi nyitvatartási ideje eléri a nyolc órát</t>
  </si>
  <si>
    <t>II.1. (1) 1</t>
  </si>
  <si>
    <t>Óvodapedagógusok elismert létszáma</t>
  </si>
  <si>
    <t>II.1. (2) 1</t>
  </si>
  <si>
    <t>pedagógus szakképzettséggel nem rendelkező, óvodapedagógusok nevelő munkáját közvetlenül segítők száma a Köznev. tv. 2. melléklete szerint</t>
  </si>
  <si>
    <t>II.1. (3) 1</t>
  </si>
  <si>
    <t>pedagógus szakképzettséggel rendelkező, óvodapedagógusok nevelő munkáját közvetlenül segítők száma a Köznev. tv. 2. melléklete szerint</t>
  </si>
  <si>
    <t>2017. évben 8 hónapra - óvoda napi nyitvatartási ideje nem éri el a nyolc órát, de eléri a hat órát</t>
  </si>
  <si>
    <t>II.1. (11) 1</t>
  </si>
  <si>
    <t>II.1. (12) 1</t>
  </si>
  <si>
    <t>II.1. (13) 1</t>
  </si>
  <si>
    <t>2017. évben 4 hónapra - óvoda napi nyitvatartási ideje eléri a nyolc órát</t>
  </si>
  <si>
    <t>II.1. (1) 2</t>
  </si>
  <si>
    <t>II.1. (2) 2</t>
  </si>
  <si>
    <t>II.1. (3) 2</t>
  </si>
  <si>
    <t>2017. évben 4 hónapra - óvoda napi nyitvatartási ideje nem éri el a nyolc órát, de eléri a hat órát</t>
  </si>
  <si>
    <t xml:space="preserve">II.1. (11) 2 </t>
  </si>
  <si>
    <t xml:space="preserve">II.1. (12) 2 </t>
  </si>
  <si>
    <t xml:space="preserve">II.1. (13) 2 </t>
  </si>
  <si>
    <t>II.2. (1) 1</t>
  </si>
  <si>
    <t>Óvoda napi nyitvatartási ideje eléri a nyolc órát</t>
  </si>
  <si>
    <t>II.2. (8) 1</t>
  </si>
  <si>
    <t>Óvoda napi nyitvatartási ideje nem éri el a nyolc órát, de eléri a hat órát</t>
  </si>
  <si>
    <t>II.2. (1) 2</t>
  </si>
  <si>
    <t>II.2. (6) 2</t>
  </si>
  <si>
    <t xml:space="preserve">II.3. Társulás által fenntartott óvodákba bejáró gyermekek utaztatásának támogatása </t>
  </si>
  <si>
    <t>II.3. 1</t>
  </si>
  <si>
    <t xml:space="preserve">8 hónap </t>
  </si>
  <si>
    <t>II.3. 2</t>
  </si>
  <si>
    <t>4 hónap</t>
  </si>
  <si>
    <t>II.4. Kiegészítő támogatás az óvodapedagógusok minősítéséből adódó többletkiadásokhoz</t>
  </si>
  <si>
    <t>II.4.a (1)</t>
  </si>
  <si>
    <t>Alapfokozatú végzettségű pedagógus II. kategóriába sorolt óvodapedagógusok kiegészítő támogatása, akik a minősítést 2015. december 31-éig szerezték meg</t>
  </si>
  <si>
    <t>II.4.b (1)</t>
  </si>
  <si>
    <t>Alapfokozatú végzettségű pedagógus II. kategóriába sorolt óvodapedagógusok kiegészítő támogatása, akik a minősítést 2016. évben szerezték meg</t>
  </si>
  <si>
    <t>II.4.a (2)</t>
  </si>
  <si>
    <t>Alapfokozatú végzettségű mesterpedagógus kategóriába sorolt óvodapedagógusok kiegészítő támogatása, akik a minősítést 2015. december 31-éig szerezték meg</t>
  </si>
  <si>
    <t>II.4.b (2)</t>
  </si>
  <si>
    <t>Alapfokozatú végzettségű mesterpedagógus kategóriába sorolt óvodapedagógusok kiegészítő támogatása, akik a minősítést 2016. évben szerezték meg</t>
  </si>
  <si>
    <t>II.4.a (3)</t>
  </si>
  <si>
    <t>Mesterfokozatú végzettségű pedagógus II. kategóriába sorolt óvodapedagógusok kiegészítő támogatása, akik a minősítést 2015. december 31-éig szerezték meg</t>
  </si>
  <si>
    <t>II.4.b (3)</t>
  </si>
  <si>
    <t>Mesterfokozatú végzettségű pedagógus II. kategóriába sorolt óvodapedagógusok kiegészítő támogatása, akik a minősítést 2016. évben szerezték meg</t>
  </si>
  <si>
    <t>II.4.a (4)</t>
  </si>
  <si>
    <t>Mesterfokozatú végzettségű mesterpedagógus kategóriába sorolt óvodapedagógusok kiegészítő támogatása, akik a minősítést 2015. december 31-éig szerezték meg</t>
  </si>
  <si>
    <t>II.4.b (4)</t>
  </si>
  <si>
    <t>Mesterfokozatú végzettségű mesterpedagógus kategóriába sorolt óvodapedagógusok kiegészítő támogatása, akik a minősítést 2016. évben szerezték meg</t>
  </si>
  <si>
    <t>II.4.a (5)</t>
  </si>
  <si>
    <t>II.4.b (5)</t>
  </si>
  <si>
    <t>II.4.a (6)</t>
  </si>
  <si>
    <t>II.4.b (6)</t>
  </si>
  <si>
    <t>II.4.a (7)</t>
  </si>
  <si>
    <t>II.4.b (7)</t>
  </si>
  <si>
    <t>II.4.a (8)</t>
  </si>
  <si>
    <t>II.4.b (8)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</si>
  <si>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</si>
  <si>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</si>
  <si>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</si>
  <si>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</si>
  <si>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 4. A települési önkormányzatok által biztosított egyes szociális szakosított ellátások, valamint a gyermekek átmeneti gondozásával kapcsolatos feladatok támogatása</t>
  </si>
  <si>
    <t>III.4.a</t>
  </si>
  <si>
    <t>A finanszírozás szempontjából elismert szakmai dolgozók bértámogatása</t>
  </si>
  <si>
    <t>III.4.b</t>
  </si>
  <si>
    <t>Intézmény-üzemeltetési támogatás</t>
  </si>
  <si>
    <t>III.5.a</t>
  </si>
  <si>
    <t>A finanszírozás szempontjából elismert dolgozók bértámogatása</t>
  </si>
  <si>
    <t>III.5.b</t>
  </si>
  <si>
    <t>Gyermekétkeztetés üzemeltetési támogatása</t>
  </si>
  <si>
    <t>III.6.</t>
  </si>
  <si>
    <t>A rászoruló gyermekek szünidei étkeztetésének támogatása</t>
  </si>
  <si>
    <t>III.</t>
  </si>
  <si>
    <t>A települési önkormányzatok szociális, gyermekjóléti és gyermekétkeztetési feladatainak támogatása</t>
  </si>
  <si>
    <t>Könyvtári, közművelődési és múzeumi feladatok támogatása</t>
  </si>
  <si>
    <t>IV.1.d</t>
  </si>
  <si>
    <t>Települési önkormányzatok nyilvános könyvtári és a közművelődési feladatainak támogatása</t>
  </si>
  <si>
    <t>IV.1.</t>
  </si>
  <si>
    <t>Könyvtári, közművelődési és műzeumi feladatok támogatása összesen</t>
  </si>
  <si>
    <t>IV.</t>
  </si>
  <si>
    <t>A települési önkormányzatok kulturális feladatainak támogatása</t>
  </si>
  <si>
    <t>2020. évi</t>
  </si>
  <si>
    <t>KIADÁSOK ÖSSZESEN</t>
  </si>
  <si>
    <t>NAGYMÁNYOKI KÖZMŰVELŐDÉSI KÖZPONT</t>
  </si>
  <si>
    <t>NAGYMÁNYOKI POLGÁRMESTERI HIVATAL</t>
  </si>
  <si>
    <t>2018. évi költségvetése előirányzat-csoportonként és kiemelt előriányzatonként</t>
  </si>
  <si>
    <t>2018. évi önként vállalt feladatok költségvetése előirányzat-csoportonként és kiemelt előriányzatonként</t>
  </si>
  <si>
    <t>2018. évi kötelező feladatainak költségvetése előirányzat-csoportonként és kiemelt előriányzatonként</t>
  </si>
  <si>
    <t>2018. évi önként vállalt feladatainak költségvetése előirányzat-csoportonként és kiemelt előriányzatonként</t>
  </si>
  <si>
    <t>2018. évi államigazgatási feladatainak költségvetése előirányzat-csoportonként és kiemelt előriányzatonként</t>
  </si>
  <si>
    <t>ÖNKORMÁNYZATI SZINTŰ</t>
  </si>
  <si>
    <t>2018. évi kötelező feladatok költségvetése előirányzat-csoportonként és kiemelt előriányzatonként</t>
  </si>
  <si>
    <t>3.1.-ből EU-s támogatás</t>
  </si>
  <si>
    <t>Egyéb felhalmozási célú támogatások bevételei áh kívülről</t>
  </si>
  <si>
    <r>
      <t xml:space="preserve">   Működési költségvetés kiadásai </t>
    </r>
    <r>
      <rPr>
        <sz val="10"/>
        <rFont val="Arial"/>
        <family val="2"/>
      </rPr>
      <t>(1.1+…+1.5.)</t>
    </r>
  </si>
  <si>
    <r>
      <t xml:space="preserve">   Felhalmozási költségvetés kiadásai </t>
    </r>
    <r>
      <rPr>
        <sz val="10"/>
        <rFont val="Arial"/>
        <family val="2"/>
      </rPr>
      <t>(2.1.+2.3.+2.5.)</t>
    </r>
  </si>
  <si>
    <t>Adóssághoz nem kapcs. származékos ügyletek bevételei</t>
  </si>
  <si>
    <t>Központi irányítószervi támogatás</t>
  </si>
  <si>
    <t>Működési célú támogatások áh-on belülről (2.1.+…+.2.5.)</t>
  </si>
  <si>
    <t>Felhalmozási célú támogatások áh-on belülről (3.1.+…+3.5.)</t>
  </si>
  <si>
    <t>Hitel-, kölcsönfelvétel áh-on kívülről  (10.1.+10.3.)</t>
  </si>
  <si>
    <t xml:space="preserve">   - Visszatérítendő támogatások, kölcs. törlesztése ÁH-n belülre</t>
  </si>
  <si>
    <t xml:space="preserve">   - Visszatérítendő tám., kölcsönök nyújtása ÁH-n kívülre</t>
  </si>
  <si>
    <t>Hitel-, kölcsöntörlesztés áh-on kívülre (5.1. + … + 5.3.)</t>
  </si>
  <si>
    <t xml:space="preserve">   Likviditási célú hitelek, kölcs. törlesztése pénzügyi váll.</t>
  </si>
  <si>
    <t>Előző év vállalkozói maradványának igénybevétele</t>
  </si>
  <si>
    <t xml:space="preserve">   - Egyéb felhalmozási célú támogatások áh-on kívülre</t>
  </si>
  <si>
    <t>2018 évi előirányzat</t>
  </si>
  <si>
    <t>Nagymányok Város Önkormányzat 2018. évi adósságot keletkeztető fejlesztési céljai</t>
  </si>
  <si>
    <t>Nagymányoki Közművelődési Központ 2017 évi érdekeltségnövelő támogatásból megvalósított közösségi színtér mobil burkolat beszerzése</t>
  </si>
  <si>
    <t>2018</t>
  </si>
  <si>
    <t>Felhasználás
2017.12.31</t>
  </si>
  <si>
    <t>2018. évi előirányzat</t>
  </si>
  <si>
    <t xml:space="preserve">
2018. év utáni szükséglet
</t>
  </si>
  <si>
    <t>Nagymányok József Attila utca útburkolat felújítás (hazai pályázatból)</t>
  </si>
  <si>
    <t>Felhasználás 2017. december 31-ig</t>
  </si>
  <si>
    <t>2018. év utáni szükséglet
(6=2 - 4 - 5)</t>
  </si>
  <si>
    <t>A közösségi művelődési intézmény és szervezetrendszer tanulást segítő infrastrukturális fejlesztés</t>
  </si>
  <si>
    <t>A közösségi művelődési intézmény és szervezetrendszer tanulást segítő infrastrukturális fejlesztés (EFOP-4.1.7)</t>
  </si>
  <si>
    <t xml:space="preserve">Újtelep szennyvízhálózat felújítás </t>
  </si>
  <si>
    <t>Helyi gazdaságfejlesztés pályázat "Helyi piac kialakítása Nagymányok Városban"</t>
  </si>
  <si>
    <t>Helyi gazdaságfejlesztés pályázat "Helyi piac kialakítása Nagymányok Városban" (Top 1.1.3)</t>
  </si>
  <si>
    <t>Nagymányoki Polgármesteri Hivatal irodabútor</t>
  </si>
  <si>
    <t>Nagymányoki Pitypang Óvoda és Bölcsöde kisértékű eszközök beszerzése</t>
  </si>
  <si>
    <t>Nagymányoki Közművelődési Központ városi könyvtár könyvbeszerzése</t>
  </si>
  <si>
    <t>2019 után</t>
  </si>
  <si>
    <t>Önkormányzati épületek energetikai korszerűsítése Nagymányokon</t>
  </si>
  <si>
    <t>Önkormányzati épületek energetikai korszerűsítése Nagymányokon óvoda és gondozási központ</t>
  </si>
  <si>
    <t>2017-2018</t>
  </si>
  <si>
    <t>TOP-3.2.1-15-TL1-2016-00003</t>
  </si>
  <si>
    <t>TOP-1.1.3-15-TL1-2016-00003</t>
  </si>
  <si>
    <t>Előző évi maradvány (2017. eu-s forrás)</t>
  </si>
  <si>
    <t>EFOP-4.1.7-16-2017-00010</t>
  </si>
  <si>
    <t>KÖFOP-1.2.1-VEKOP-16-2016-00352</t>
  </si>
  <si>
    <t>Csatlakozási konstrukció az önkormányzati ASP rendszer országos kiterjesztéséhez</t>
  </si>
  <si>
    <t>KEHOP-2.2.1-15-2015-00005</t>
  </si>
  <si>
    <t>Észak- és Közép Dunántúli Szennyvízelvezetési és kezelési fejlesztés</t>
  </si>
  <si>
    <t>2018 előtti kifizetés</t>
  </si>
  <si>
    <t>2020 utáni</t>
  </si>
  <si>
    <t>Megelőlegezés visszafizetése</t>
  </si>
  <si>
    <t xml:space="preserve">Nagymányok Város Önkormányzatának 2018. évi költségvetési évet követő 3 év tervezett bevételeinek, kiadásainak alakulását </t>
  </si>
  <si>
    <t>A 2018. évi általános működés és ágazati feladatok támogatásának alakulása jogcímenként</t>
  </si>
  <si>
    <t>I.6</t>
  </si>
  <si>
    <t>Polgármester illetmény támog.</t>
  </si>
  <si>
    <t>II.2. Óvoda működési támogatás</t>
  </si>
  <si>
    <t>III.6. A rászoruló gyermekek szünidei étkeztetésének támogatása</t>
  </si>
  <si>
    <t>III.7. Bölcsöde, mini bölcsöde támgoatása</t>
  </si>
  <si>
    <t>III.7.a (1)</t>
  </si>
  <si>
    <t>A finanszírozás szempontjából elismert szakmai dolgozók bértámogatása: felsőfokú végzettségű kisgyermeknevelők, szaktanácsadók</t>
  </si>
  <si>
    <t>III.7.a (2)</t>
  </si>
  <si>
    <t>A finanszírozás szempontjából elismert szakmai dolgozók bértámogatása: bölcsödei daják, középfokú végzettségű kisgyermeknevelők, szaktanácsadók</t>
  </si>
  <si>
    <t>III.7.b</t>
  </si>
  <si>
    <t>Bölcsödei üzemeltetés támogatása</t>
  </si>
  <si>
    <t>2021. évi</t>
  </si>
  <si>
    <t>6. t</t>
  </si>
  <si>
    <t>összesen</t>
  </si>
  <si>
    <t>2018. évi költségvetési mérlege</t>
  </si>
  <si>
    <t>ÓVODA</t>
  </si>
  <si>
    <t>ISKOLA</t>
  </si>
  <si>
    <t>MINI BÖLCSÖDE</t>
  </si>
  <si>
    <t>Előző évi vállalkozói maradvány</t>
  </si>
  <si>
    <t>Központi irányító szervi támogatás</t>
  </si>
  <si>
    <t>2018. évi államigazgatási feladatok költségvetése előirányzat-csoportonként és kiemelt előriányzatonként</t>
  </si>
  <si>
    <t>2.1 melléklet az 1/2018. (III.6.) önkormányzati rendeletéhez</t>
  </si>
  <si>
    <t xml:space="preserve">2.2. melléklet az 1/2018. (III.6.) önkormányzati rendelethez     </t>
  </si>
  <si>
    <t>NAGYMÁNYOKI PITYPANG ÓVODA ÉS BÖLCSŐDE</t>
  </si>
  <si>
    <t>2018.évi likvidítási terv</t>
  </si>
  <si>
    <t xml:space="preserve"> 4. tájékoztató tábla az 1/2018. (III.6.) önkormányzati rendelethez</t>
  </si>
  <si>
    <t xml:space="preserve"> 5. tájékoztató tábla az 1/2018. (III.6.)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</si>
</sst>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;[Red]0"/>
    <numFmt numFmtId="173" formatCode="m\.\ d\.;@"/>
    <numFmt numFmtId="174" formatCode="#,##0.0"/>
    <numFmt numFmtId="175" formatCode="[$¥€-2]\ #\ ##,000_);[Red]\([$€-2]\ #\ ##,000\)"/>
  </numFmts>
  <fonts count="7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2"/>
      <color indexed="10"/>
      <name val="Times New Roman CE"/>
      <family val="0"/>
    </font>
    <font>
      <sz val="8"/>
      <name val="Times New Roman CE"/>
      <family val="0"/>
    </font>
    <font>
      <b/>
      <sz val="9"/>
      <name val="Times New Roman CE"/>
      <family val="0"/>
    </font>
    <font>
      <b/>
      <sz val="11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sz val="14"/>
      <color indexed="10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i/>
      <sz val="12"/>
      <name val="Times New Roman CE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Times New Roman CE"/>
      <family val="0"/>
    </font>
    <font>
      <b/>
      <sz val="8"/>
      <name val="Times New Roman CE"/>
      <family val="0"/>
    </font>
    <font>
      <b/>
      <i/>
      <sz val="8"/>
      <name val="Times New Roman CE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523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60" applyFill="1" applyProtection="1">
      <alignment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10" fillId="0" borderId="0" xfId="60" applyFont="1" applyFill="1" applyProtection="1">
      <alignment/>
      <protection locked="0"/>
    </xf>
    <xf numFmtId="0" fontId="3" fillId="0" borderId="0" xfId="60" applyFont="1" applyFill="1" applyProtection="1">
      <alignment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 indent="1"/>
    </xf>
    <xf numFmtId="0" fontId="7" fillId="0" borderId="0" xfId="0" applyFont="1" applyAlignment="1">
      <alignment horizontal="center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 indent="1"/>
    </xf>
    <xf numFmtId="3" fontId="9" fillId="0" borderId="0" xfId="0" applyNumberFormat="1" applyFont="1" applyFill="1" applyAlignment="1">
      <alignment horizontal="right" indent="1"/>
    </xf>
    <xf numFmtId="0" fontId="12" fillId="0" borderId="0" xfId="0" applyFont="1" applyFill="1" applyAlignment="1">
      <alignment horizontal="right" indent="1"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1" fillId="0" borderId="0" xfId="59" applyFont="1" applyFill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" fillId="0" borderId="0" xfId="0" applyFont="1" applyAlignment="1">
      <alignment horizontal="center" wrapText="1"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" fillId="0" borderId="0" xfId="59" applyFill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0" fontId="18" fillId="0" borderId="0" xfId="59" applyFont="1" applyFill="1" applyProtection="1">
      <alignment/>
      <protection/>
    </xf>
    <xf numFmtId="0" fontId="19" fillId="0" borderId="12" xfId="0" applyFont="1" applyFill="1" applyBorder="1" applyAlignment="1" applyProtection="1">
      <alignment horizontal="right" vertical="center"/>
      <protection/>
    </xf>
    <xf numFmtId="0" fontId="11" fillId="0" borderId="13" xfId="59" applyFont="1" applyFill="1" applyBorder="1" applyAlignment="1" applyProtection="1">
      <alignment horizontal="center" vertical="center" wrapText="1"/>
      <protection/>
    </xf>
    <xf numFmtId="0" fontId="11" fillId="0" borderId="11" xfId="59" applyFont="1" applyFill="1" applyBorder="1" applyAlignment="1" applyProtection="1">
      <alignment horizontal="center" vertical="center" wrapText="1"/>
      <protection/>
    </xf>
    <xf numFmtId="0" fontId="11" fillId="0" borderId="14" xfId="59" applyFont="1" applyFill="1" applyBorder="1" applyAlignment="1" applyProtection="1">
      <alignment horizontal="center" vertical="center" wrapText="1"/>
      <protection/>
    </xf>
    <xf numFmtId="0" fontId="11" fillId="0" borderId="15" xfId="59" applyFont="1" applyFill="1" applyBorder="1" applyAlignment="1" applyProtection="1">
      <alignment horizontal="center" vertical="center" wrapText="1"/>
      <protection/>
    </xf>
    <xf numFmtId="0" fontId="18" fillId="0" borderId="0" xfId="59" applyFont="1" applyFill="1" applyProtection="1">
      <alignment/>
      <protection/>
    </xf>
    <xf numFmtId="0" fontId="18" fillId="0" borderId="0" xfId="59" applyFont="1" applyFill="1" applyAlignment="1" applyProtection="1">
      <alignment/>
      <protection/>
    </xf>
    <xf numFmtId="0" fontId="17" fillId="0" borderId="0" xfId="59" applyFont="1" applyFill="1" applyProtection="1">
      <alignment/>
      <protection/>
    </xf>
    <xf numFmtId="0" fontId="11" fillId="0" borderId="0" xfId="59" applyFont="1" applyFill="1" applyProtection="1">
      <alignment/>
      <protection/>
    </xf>
    <xf numFmtId="0" fontId="18" fillId="0" borderId="0" xfId="59" applyFont="1" applyFill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0" fontId="2" fillId="0" borderId="0" xfId="59" applyFont="1" applyFill="1">
      <alignment/>
      <protection/>
    </xf>
    <xf numFmtId="164" fontId="3" fillId="0" borderId="0" xfId="59" applyNumberFormat="1" applyFont="1" applyFill="1" applyBorder="1" applyAlignment="1" applyProtection="1">
      <alignment horizontal="centerContinuous" vertical="center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/>
      <protection/>
    </xf>
    <xf numFmtId="0" fontId="3" fillId="0" borderId="22" xfId="59" applyFont="1" applyFill="1" applyBorder="1" applyAlignment="1">
      <alignment horizontal="center" vertical="center" wrapText="1"/>
      <protection/>
    </xf>
    <xf numFmtId="0" fontId="2" fillId="0" borderId="13" xfId="59" applyFont="1" applyFill="1" applyBorder="1" applyAlignment="1">
      <alignment horizontal="center" vertical="center"/>
      <protection/>
    </xf>
    <xf numFmtId="0" fontId="2" fillId="0" borderId="10" xfId="59" applyFont="1" applyFill="1" applyBorder="1" applyAlignment="1">
      <alignment horizontal="center" vertical="center"/>
      <protection/>
    </xf>
    <xf numFmtId="0" fontId="2" fillId="0" borderId="11" xfId="59" applyFont="1" applyFill="1" applyBorder="1" applyAlignment="1">
      <alignment horizontal="center" vertical="center"/>
      <protection/>
    </xf>
    <xf numFmtId="0" fontId="2" fillId="0" borderId="23" xfId="59" applyFont="1" applyFill="1" applyBorder="1" applyAlignment="1">
      <alignment horizontal="center" vertical="center"/>
      <protection/>
    </xf>
    <xf numFmtId="0" fontId="2" fillId="0" borderId="24" xfId="59" applyFont="1" applyFill="1" applyBorder="1" applyProtection="1">
      <alignment/>
      <protection locked="0"/>
    </xf>
    <xf numFmtId="166" fontId="2" fillId="0" borderId="24" xfId="40" applyNumberFormat="1" applyFont="1" applyFill="1" applyBorder="1" applyAlignment="1" applyProtection="1">
      <alignment/>
      <protection locked="0"/>
    </xf>
    <xf numFmtId="166" fontId="2" fillId="0" borderId="17" xfId="40" applyNumberFormat="1" applyFont="1" applyFill="1" applyBorder="1" applyAlignment="1">
      <alignment/>
    </xf>
    <xf numFmtId="0" fontId="2" fillId="0" borderId="20" xfId="59" applyFont="1" applyFill="1" applyBorder="1" applyAlignment="1">
      <alignment horizontal="center" vertical="center"/>
      <protection/>
    </xf>
    <xf numFmtId="0" fontId="2" fillId="0" borderId="18" xfId="59" applyFont="1" applyFill="1" applyBorder="1" applyProtection="1">
      <alignment/>
      <protection locked="0"/>
    </xf>
    <xf numFmtId="166" fontId="2" fillId="0" borderId="18" xfId="40" applyNumberFormat="1" applyFont="1" applyFill="1" applyBorder="1" applyAlignment="1" applyProtection="1">
      <alignment/>
      <protection locked="0"/>
    </xf>
    <xf numFmtId="166" fontId="2" fillId="0" borderId="19" xfId="40" applyNumberFormat="1" applyFont="1" applyFill="1" applyBorder="1" applyAlignment="1">
      <alignment/>
    </xf>
    <xf numFmtId="0" fontId="2" fillId="0" borderId="21" xfId="59" applyFont="1" applyFill="1" applyBorder="1" applyAlignment="1">
      <alignment horizontal="center" vertical="center"/>
      <protection/>
    </xf>
    <xf numFmtId="0" fontId="2" fillId="0" borderId="22" xfId="59" applyFont="1" applyFill="1" applyBorder="1" applyProtection="1">
      <alignment/>
      <protection locked="0"/>
    </xf>
    <xf numFmtId="166" fontId="2" fillId="0" borderId="22" xfId="40" applyNumberFormat="1" applyFont="1" applyFill="1" applyBorder="1" applyAlignment="1" applyProtection="1">
      <alignment/>
      <protection locked="0"/>
    </xf>
    <xf numFmtId="0" fontId="3" fillId="0" borderId="13" xfId="59" applyFont="1" applyFill="1" applyBorder="1" applyAlignment="1">
      <alignment horizontal="center" vertical="center"/>
      <protection/>
    </xf>
    <xf numFmtId="0" fontId="3" fillId="0" borderId="10" xfId="59" applyFont="1" applyFill="1" applyBorder="1">
      <alignment/>
      <protection/>
    </xf>
    <xf numFmtId="166" fontId="3" fillId="0" borderId="10" xfId="59" applyNumberFormat="1" applyFont="1" applyFill="1" applyBorder="1">
      <alignment/>
      <protection/>
    </xf>
    <xf numFmtId="166" fontId="3" fillId="0" borderId="11" xfId="59" applyNumberFormat="1" applyFont="1" applyFill="1" applyBorder="1">
      <alignment/>
      <protection/>
    </xf>
    <xf numFmtId="0" fontId="3" fillId="0" borderId="0" xfId="59" applyFont="1" applyFill="1">
      <alignment/>
      <protection/>
    </xf>
    <xf numFmtId="0" fontId="3" fillId="0" borderId="25" xfId="59" applyFont="1" applyFill="1" applyBorder="1" applyAlignment="1" applyProtection="1">
      <alignment horizontal="center" vertical="center" wrapText="1"/>
      <protection/>
    </xf>
    <xf numFmtId="0" fontId="3" fillId="0" borderId="26" xfId="59" applyFont="1" applyFill="1" applyBorder="1" applyAlignment="1" applyProtection="1">
      <alignment horizontal="center" vertical="center" wrapText="1"/>
      <protection/>
    </xf>
    <xf numFmtId="0" fontId="3" fillId="0" borderId="27" xfId="59" applyFont="1" applyFill="1" applyBorder="1" applyAlignment="1" applyProtection="1">
      <alignment horizontal="center" vertical="center" wrapText="1"/>
      <protection/>
    </xf>
    <xf numFmtId="0" fontId="2" fillId="0" borderId="13" xfId="59" applyFont="1" applyFill="1" applyBorder="1" applyAlignment="1" applyProtection="1">
      <alignment horizontal="center" vertical="center"/>
      <protection/>
    </xf>
    <xf numFmtId="0" fontId="2" fillId="0" borderId="10" xfId="59" applyFont="1" applyFill="1" applyBorder="1" applyAlignment="1" applyProtection="1">
      <alignment horizontal="center" vertical="center"/>
      <protection/>
    </xf>
    <xf numFmtId="0" fontId="2" fillId="0" borderId="11" xfId="59" applyFont="1" applyFill="1" applyBorder="1" applyAlignment="1" applyProtection="1">
      <alignment horizontal="center" vertical="center"/>
      <protection/>
    </xf>
    <xf numFmtId="0" fontId="2" fillId="0" borderId="25" xfId="59" applyFont="1" applyFill="1" applyBorder="1" applyAlignment="1" applyProtection="1">
      <alignment horizontal="center" vertical="center"/>
      <protection/>
    </xf>
    <xf numFmtId="0" fontId="2" fillId="0" borderId="24" xfId="59" applyFont="1" applyFill="1" applyBorder="1" applyProtection="1">
      <alignment/>
      <protection/>
    </xf>
    <xf numFmtId="166" fontId="2" fillId="0" borderId="28" xfId="40" applyNumberFormat="1" applyFont="1" applyFill="1" applyBorder="1" applyAlignment="1" applyProtection="1">
      <alignment/>
      <protection locked="0"/>
    </xf>
    <xf numFmtId="0" fontId="2" fillId="0" borderId="20" xfId="59" applyFont="1" applyFill="1" applyBorder="1" applyAlignment="1" applyProtection="1">
      <alignment horizontal="center" vertical="center"/>
      <protection/>
    </xf>
    <xf numFmtId="0" fontId="16" fillId="0" borderId="18" xfId="0" applyFont="1" applyBorder="1" applyAlignment="1">
      <alignment horizontal="justify" wrapText="1"/>
    </xf>
    <xf numFmtId="166" fontId="2" fillId="0" borderId="29" xfId="40" applyNumberFormat="1" applyFont="1" applyFill="1" applyBorder="1" applyAlignment="1" applyProtection="1">
      <alignment/>
      <protection locked="0"/>
    </xf>
    <xf numFmtId="0" fontId="16" fillId="0" borderId="18" xfId="0" applyFont="1" applyBorder="1" applyAlignment="1">
      <alignment wrapText="1"/>
    </xf>
    <xf numFmtId="0" fontId="2" fillId="0" borderId="21" xfId="59" applyFont="1" applyFill="1" applyBorder="1" applyAlignment="1" applyProtection="1">
      <alignment horizontal="center" vertical="center"/>
      <protection/>
    </xf>
    <xf numFmtId="166" fontId="2" fillId="0" borderId="30" xfId="40" applyNumberFormat="1" applyFont="1" applyFill="1" applyBorder="1" applyAlignment="1" applyProtection="1">
      <alignment/>
      <protection locked="0"/>
    </xf>
    <xf numFmtId="0" fontId="16" fillId="0" borderId="31" xfId="0" applyFont="1" applyBorder="1" applyAlignment="1">
      <alignment wrapText="1"/>
    </xf>
    <xf numFmtId="166" fontId="3" fillId="0" borderId="11" xfId="40" applyNumberFormat="1" applyFont="1" applyFill="1" applyBorder="1" applyAlignment="1" applyProtection="1">
      <alignment/>
      <protection/>
    </xf>
    <xf numFmtId="0" fontId="3" fillId="0" borderId="25" xfId="59" applyFont="1" applyFill="1" applyBorder="1" applyAlignment="1" applyProtection="1">
      <alignment horizontal="center" vertical="center" wrapText="1"/>
      <protection/>
    </xf>
    <xf numFmtId="0" fontId="3" fillId="0" borderId="26" xfId="59" applyFont="1" applyFill="1" applyBorder="1" applyAlignment="1" applyProtection="1">
      <alignment horizontal="center" vertical="center" wrapText="1"/>
      <protection/>
    </xf>
    <xf numFmtId="0" fontId="3" fillId="0" borderId="27" xfId="59" applyFont="1" applyFill="1" applyBorder="1" applyAlignment="1" applyProtection="1">
      <alignment horizontal="center" vertical="center" wrapText="1"/>
      <protection/>
    </xf>
    <xf numFmtId="0" fontId="2" fillId="0" borderId="13" xfId="59" applyFont="1" applyFill="1" applyBorder="1" applyAlignment="1" applyProtection="1">
      <alignment horizontal="center" vertical="center"/>
      <protection/>
    </xf>
    <xf numFmtId="0" fontId="2" fillId="0" borderId="10" xfId="59" applyFont="1" applyFill="1" applyBorder="1" applyAlignment="1" applyProtection="1">
      <alignment horizontal="center" vertical="center"/>
      <protection/>
    </xf>
    <xf numFmtId="0" fontId="2" fillId="0" borderId="11" xfId="59" applyFont="1" applyFill="1" applyBorder="1" applyAlignment="1" applyProtection="1">
      <alignment horizontal="center" vertical="center"/>
      <protection/>
    </xf>
    <xf numFmtId="0" fontId="2" fillId="0" borderId="25" xfId="59" applyFont="1" applyFill="1" applyBorder="1" applyAlignment="1" applyProtection="1">
      <alignment horizontal="center" vertical="center"/>
      <protection/>
    </xf>
    <xf numFmtId="0" fontId="2" fillId="0" borderId="26" xfId="59" applyFont="1" applyFill="1" applyBorder="1" applyProtection="1">
      <alignment/>
      <protection locked="0"/>
    </xf>
    <xf numFmtId="166" fontId="2" fillId="0" borderId="27" xfId="40" applyNumberFormat="1" applyFont="1" applyFill="1" applyBorder="1" applyAlignment="1" applyProtection="1">
      <alignment/>
      <protection locked="0"/>
    </xf>
    <xf numFmtId="0" fontId="2" fillId="0" borderId="20" xfId="59" applyFont="1" applyFill="1" applyBorder="1" applyAlignment="1" applyProtection="1">
      <alignment horizontal="center" vertical="center"/>
      <protection/>
    </xf>
    <xf numFmtId="166" fontId="2" fillId="0" borderId="19" xfId="40" applyNumberFormat="1" applyFont="1" applyFill="1" applyBorder="1" applyAlignment="1" applyProtection="1">
      <alignment/>
      <protection locked="0"/>
    </xf>
    <xf numFmtId="0" fontId="2" fillId="0" borderId="21" xfId="59" applyFont="1" applyFill="1" applyBorder="1" applyAlignment="1" applyProtection="1">
      <alignment horizontal="center" vertical="center"/>
      <protection/>
    </xf>
    <xf numFmtId="166" fontId="2" fillId="0" borderId="32" xfId="40" applyNumberFormat="1" applyFont="1" applyFill="1" applyBorder="1" applyAlignment="1" applyProtection="1">
      <alignment/>
      <protection locked="0"/>
    </xf>
    <xf numFmtId="0" fontId="3" fillId="0" borderId="13" xfId="59" applyFont="1" applyFill="1" applyBorder="1" applyAlignment="1" applyProtection="1">
      <alignment horizontal="center" vertical="center"/>
      <protection/>
    </xf>
    <xf numFmtId="0" fontId="3" fillId="0" borderId="10" xfId="59" applyFont="1" applyFill="1" applyBorder="1" applyAlignment="1" applyProtection="1">
      <alignment horizontal="left" vertical="center" wrapText="1"/>
      <protection/>
    </xf>
    <xf numFmtId="166" fontId="3" fillId="0" borderId="11" xfId="4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Alignment="1">
      <alignment vertical="center" wrapText="1"/>
    </xf>
    <xf numFmtId="164" fontId="13" fillId="0" borderId="0" xfId="0" applyNumberFormat="1" applyFont="1" applyFill="1" applyAlignment="1" applyProtection="1">
      <alignment horizontal="right" wrapText="1"/>
      <protection/>
    </xf>
    <xf numFmtId="164" fontId="3" fillId="0" borderId="33" xfId="0" applyNumberFormat="1" applyFont="1" applyFill="1" applyBorder="1" applyAlignment="1" applyProtection="1">
      <alignment horizontal="center" vertical="center" wrapText="1"/>
      <protection/>
    </xf>
    <xf numFmtId="164" fontId="3" fillId="0" borderId="34" xfId="0" applyNumberFormat="1" applyFont="1" applyFill="1" applyBorder="1" applyAlignment="1" applyProtection="1">
      <alignment horizontal="center" vertical="center" wrapText="1"/>
      <protection/>
    </xf>
    <xf numFmtId="164" fontId="3" fillId="0" borderId="35" xfId="0" applyNumberFormat="1" applyFont="1" applyFill="1" applyBorder="1" applyAlignment="1" applyProtection="1">
      <alignment horizontal="center" vertical="center" wrapText="1"/>
      <protection/>
    </xf>
    <xf numFmtId="164" fontId="2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8" xfId="0" applyNumberFormat="1" applyFont="1" applyFill="1" applyBorder="1" applyAlignment="1" applyProtection="1">
      <alignment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9" xfId="0" applyNumberFormat="1" applyFont="1" applyFill="1" applyBorder="1" applyAlignment="1" applyProtection="1">
      <alignment vertical="center" wrapText="1"/>
      <protection/>
    </xf>
    <xf numFmtId="164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22" xfId="0" applyNumberFormat="1" applyFont="1" applyFill="1" applyBorder="1" applyAlignment="1" applyProtection="1">
      <alignment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2" xfId="0" applyNumberFormat="1" applyFont="1" applyFill="1" applyBorder="1" applyAlignment="1" applyProtection="1">
      <alignment vertical="center" wrapText="1"/>
      <protection/>
    </xf>
    <xf numFmtId="164" fontId="3" fillId="0" borderId="13" xfId="0" applyNumberFormat="1" applyFont="1" applyFill="1" applyBorder="1" applyAlignment="1" applyProtection="1">
      <alignment horizontal="left" vertical="center" wrapText="1"/>
      <protection/>
    </xf>
    <xf numFmtId="164" fontId="3" fillId="0" borderId="10" xfId="0" applyNumberFormat="1" applyFont="1" applyFill="1" applyBorder="1" applyAlignment="1" applyProtection="1">
      <alignment vertical="center" wrapText="1"/>
      <protection/>
    </xf>
    <xf numFmtId="164" fontId="3" fillId="33" borderId="10" xfId="0" applyNumberFormat="1" applyFont="1" applyFill="1" applyBorder="1" applyAlignment="1" applyProtection="1">
      <alignment vertical="center" wrapText="1"/>
      <protection/>
    </xf>
    <xf numFmtId="164" fontId="3" fillId="0" borderId="11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vertical="center"/>
      <protection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/>
    </xf>
    <xf numFmtId="49" fontId="20" fillId="0" borderId="20" xfId="0" applyNumberFormat="1" applyFont="1" applyFill="1" applyBorder="1" applyAlignment="1" applyProtection="1" quotePrefix="1">
      <alignment horizontal="left" vertical="center" indent="1"/>
      <protection/>
    </xf>
    <xf numFmtId="3" fontId="20" fillId="0" borderId="18" xfId="0" applyNumberFormat="1" applyFont="1" applyFill="1" applyBorder="1" applyAlignment="1" applyProtection="1">
      <alignment vertical="center"/>
      <protection locked="0"/>
    </xf>
    <xf numFmtId="3" fontId="20" fillId="0" borderId="19" xfId="0" applyNumberFormat="1" applyFont="1" applyFill="1" applyBorder="1" applyAlignment="1" applyProtection="1">
      <alignment vertical="center"/>
      <protection/>
    </xf>
    <xf numFmtId="49" fontId="2" fillId="0" borderId="20" xfId="0" applyNumberFormat="1" applyFont="1" applyFill="1" applyBorder="1" applyAlignment="1" applyProtection="1">
      <alignment vertical="center"/>
      <protection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/>
    </xf>
    <xf numFmtId="49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2" fillId="0" borderId="20" xfId="0" applyNumberFormat="1" applyFont="1" applyFill="1" applyBorder="1" applyAlignment="1" applyProtection="1">
      <alignment horizontal="left" vertical="center"/>
      <protection/>
    </xf>
    <xf numFmtId="49" fontId="2" fillId="0" borderId="2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164" fontId="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 vertical="center"/>
      <protection/>
    </xf>
    <xf numFmtId="164" fontId="3" fillId="0" borderId="39" xfId="0" applyNumberFormat="1" applyFont="1" applyFill="1" applyBorder="1" applyAlignment="1" applyProtection="1">
      <alignment horizontal="center" vertical="center"/>
      <protection/>
    </xf>
    <xf numFmtId="164" fontId="3" fillId="0" borderId="38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center" vertical="center"/>
      <protection/>
    </xf>
    <xf numFmtId="164" fontId="3" fillId="0" borderId="40" xfId="0" applyNumberFormat="1" applyFont="1" applyFill="1" applyBorder="1" applyAlignment="1" applyProtection="1">
      <alignment horizontal="center" vertical="center" wrapText="1"/>
      <protection/>
    </xf>
    <xf numFmtId="164" fontId="3" fillId="0" borderId="41" xfId="0" applyNumberFormat="1" applyFont="1" applyFill="1" applyBorder="1" applyAlignment="1" applyProtection="1">
      <alignment horizontal="center" vertical="center" wrapText="1"/>
      <protection/>
    </xf>
    <xf numFmtId="164" fontId="3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6" xfId="0" applyNumberFormat="1" applyFont="1" applyFill="1" applyBorder="1" applyAlignment="1" applyProtection="1">
      <alignment vertical="center" wrapText="1"/>
      <protection/>
    </xf>
    <xf numFmtId="164" fontId="2" fillId="0" borderId="13" xfId="0" applyNumberFormat="1" applyFont="1" applyFill="1" applyBorder="1" applyAlignment="1" applyProtection="1">
      <alignment vertical="center" wrapText="1"/>
      <protection/>
    </xf>
    <xf numFmtId="164" fontId="2" fillId="0" borderId="10" xfId="0" applyNumberFormat="1" applyFont="1" applyFill="1" applyBorder="1" applyAlignment="1" applyProtection="1">
      <alignment vertical="center" wrapText="1"/>
      <protection/>
    </xf>
    <xf numFmtId="164" fontId="2" fillId="0" borderId="11" xfId="0" applyNumberFormat="1" applyFont="1" applyFill="1" applyBorder="1" applyAlignment="1" applyProtection="1">
      <alignment vertical="center" wrapText="1"/>
      <protection/>
    </xf>
    <xf numFmtId="164" fontId="3" fillId="0" borderId="20" xfId="0" applyNumberFormat="1" applyFont="1" applyFill="1" applyBorder="1" applyAlignment="1" applyProtection="1">
      <alignment horizontal="center" vertical="center" wrapText="1"/>
      <protection/>
    </xf>
    <xf numFmtId="164" fontId="2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43" xfId="0" applyNumberFormat="1" applyFont="1" applyFill="1" applyBorder="1" applyAlignment="1" applyProtection="1">
      <alignment vertical="center" wrapText="1"/>
      <protection locked="0"/>
    </xf>
    <xf numFmtId="164" fontId="2" fillId="0" borderId="20" xfId="0" applyNumberFormat="1" applyFont="1" applyFill="1" applyBorder="1" applyAlignment="1" applyProtection="1">
      <alignment vertical="center" wrapText="1"/>
      <protection locked="0"/>
    </xf>
    <xf numFmtId="164" fontId="2" fillId="0" borderId="19" xfId="0" applyNumberFormat="1" applyFont="1" applyFill="1" applyBorder="1" applyAlignment="1" applyProtection="1">
      <alignment vertical="center" wrapText="1"/>
      <protection locked="0"/>
    </xf>
    <xf numFmtId="164" fontId="2" fillId="0" borderId="43" xfId="0" applyNumberFormat="1" applyFont="1" applyFill="1" applyBorder="1" applyAlignment="1" applyProtection="1">
      <alignment vertical="center" wrapText="1"/>
      <protection/>
    </xf>
    <xf numFmtId="164" fontId="3" fillId="0" borderId="21" xfId="0" applyNumberFormat="1" applyFont="1" applyFill="1" applyBorder="1" applyAlignment="1" applyProtection="1">
      <alignment horizontal="center" vertical="center" wrapText="1"/>
      <protection/>
    </xf>
    <xf numFmtId="164" fontId="2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44" xfId="0" applyNumberFormat="1" applyFont="1" applyFill="1" applyBorder="1" applyAlignment="1" applyProtection="1">
      <alignment vertical="center" wrapText="1"/>
      <protection locked="0"/>
    </xf>
    <xf numFmtId="164" fontId="2" fillId="0" borderId="21" xfId="0" applyNumberFormat="1" applyFont="1" applyFill="1" applyBorder="1" applyAlignment="1" applyProtection="1">
      <alignment vertical="center" wrapText="1"/>
      <protection locked="0"/>
    </xf>
    <xf numFmtId="164" fontId="2" fillId="0" borderId="32" xfId="0" applyNumberFormat="1" applyFont="1" applyFill="1" applyBorder="1" applyAlignment="1" applyProtection="1">
      <alignment vertical="center" wrapText="1"/>
      <protection locked="0"/>
    </xf>
    <xf numFmtId="164" fontId="2" fillId="0" borderId="44" xfId="0" applyNumberFormat="1" applyFont="1" applyFill="1" applyBorder="1" applyAlignment="1" applyProtection="1">
      <alignment vertical="center" wrapText="1"/>
      <protection/>
    </xf>
    <xf numFmtId="164" fontId="3" fillId="0" borderId="36" xfId="0" applyNumberFormat="1" applyFont="1" applyFill="1" applyBorder="1" applyAlignment="1" applyProtection="1">
      <alignment horizontal="center" vertical="center" wrapText="1"/>
      <protection/>
    </xf>
    <xf numFmtId="164" fontId="2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2" xfId="0" applyNumberFormat="1" applyFont="1" applyFill="1" applyBorder="1" applyAlignment="1" applyProtection="1">
      <alignment vertical="center" wrapText="1"/>
      <protection locked="0"/>
    </xf>
    <xf numFmtId="164" fontId="2" fillId="0" borderId="36" xfId="0" applyNumberFormat="1" applyFont="1" applyFill="1" applyBorder="1" applyAlignment="1" applyProtection="1">
      <alignment vertical="center" wrapText="1"/>
      <protection locked="0"/>
    </xf>
    <xf numFmtId="164" fontId="2" fillId="0" borderId="47" xfId="0" applyNumberFormat="1" applyFont="1" applyFill="1" applyBorder="1" applyAlignment="1" applyProtection="1">
      <alignment vertical="center" wrapText="1"/>
      <protection locked="0"/>
    </xf>
    <xf numFmtId="164" fontId="2" fillId="0" borderId="48" xfId="0" applyNumberFormat="1" applyFont="1" applyFill="1" applyBorder="1" applyAlignment="1" applyProtection="1">
      <alignment vertical="center" wrapText="1"/>
      <protection locked="0"/>
    </xf>
    <xf numFmtId="164" fontId="2" fillId="0" borderId="42" xfId="0" applyNumberFormat="1" applyFont="1" applyFill="1" applyBorder="1" applyAlignment="1" applyProtection="1">
      <alignment vertical="center" wrapText="1"/>
      <protection/>
    </xf>
    <xf numFmtId="164" fontId="2" fillId="33" borderId="41" xfId="0" applyNumberFormat="1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20" fillId="0" borderId="0" xfId="0" applyNumberFormat="1" applyFont="1" applyFill="1" applyAlignment="1">
      <alignment vertical="center" wrapText="1"/>
    </xf>
    <xf numFmtId="164" fontId="13" fillId="0" borderId="0" xfId="0" applyNumberFormat="1" applyFont="1" applyFill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 applyProtection="1">
      <alignment horizontal="left" vertical="center" wrapText="1" indent="1"/>
      <protection/>
    </xf>
    <xf numFmtId="164" fontId="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 applyProtection="1">
      <alignment horizontal="left" vertical="center" wrapText="1" indent="1"/>
      <protection/>
    </xf>
    <xf numFmtId="164" fontId="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50" xfId="0" applyFont="1" applyFill="1" applyBorder="1" applyAlignment="1" applyProtection="1">
      <alignment horizontal="left" vertical="center" wrapText="1" indent="8"/>
      <protection/>
    </xf>
    <xf numFmtId="0" fontId="2" fillId="0" borderId="24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 applyProtection="1">
      <alignment vertical="center" wrapText="1"/>
      <protection locked="0"/>
    </xf>
    <xf numFmtId="164" fontId="2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 applyProtection="1">
      <alignment vertical="center" wrapText="1"/>
      <protection/>
    </xf>
    <xf numFmtId="164" fontId="3" fillId="0" borderId="34" xfId="0" applyNumberFormat="1" applyFont="1" applyFill="1" applyBorder="1" applyAlignment="1" applyProtection="1">
      <alignment vertical="center" wrapText="1"/>
      <protection/>
    </xf>
    <xf numFmtId="164" fontId="3" fillId="0" borderId="35" xfId="0" applyNumberFormat="1" applyFont="1" applyFill="1" applyBorder="1" applyAlignment="1" applyProtection="1">
      <alignment vertical="center" wrapText="1"/>
      <protection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vertical="center"/>
      <protection/>
    </xf>
    <xf numFmtId="0" fontId="2" fillId="0" borderId="0" xfId="60" applyFont="1" applyFill="1" applyAlignment="1" applyProtection="1">
      <alignment vertical="center"/>
      <protection locked="0"/>
    </xf>
    <xf numFmtId="0" fontId="20" fillId="0" borderId="0" xfId="0" applyFont="1" applyFill="1" applyAlignment="1">
      <alignment vertical="center"/>
    </xf>
    <xf numFmtId="164" fontId="2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>
      <alignment horizontal="left" vertical="top" wrapText="1"/>
    </xf>
    <xf numFmtId="0" fontId="23" fillId="0" borderId="13" xfId="59" applyFont="1" applyFill="1" applyBorder="1" applyAlignment="1" applyProtection="1">
      <alignment horizontal="left" vertical="center" wrapText="1" indent="1"/>
      <protection/>
    </xf>
    <xf numFmtId="164" fontId="23" fillId="0" borderId="11" xfId="59" applyNumberFormat="1" applyFont="1" applyFill="1" applyBorder="1" applyAlignment="1" applyProtection="1">
      <alignment horizontal="right" vertical="center" wrapText="1" indent="1"/>
      <protection/>
    </xf>
    <xf numFmtId="0" fontId="22" fillId="0" borderId="24" xfId="0" applyFont="1" applyBorder="1" applyAlignment="1" applyProtection="1">
      <alignment horizontal="left" wrapText="1"/>
      <protection/>
    </xf>
    <xf numFmtId="164" fontId="22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8" xfId="0" applyFont="1" applyBorder="1" applyAlignment="1" applyProtection="1">
      <alignment horizontal="left" wrapText="1"/>
      <protection/>
    </xf>
    <xf numFmtId="164" fontId="22" fillId="0" borderId="19" xfId="59" applyNumberFormat="1" applyFont="1" applyFill="1" applyBorder="1" applyAlignment="1" applyProtection="1">
      <alignment horizontal="right" vertical="center" wrapText="1" indent="1"/>
      <protection locked="0"/>
    </xf>
    <xf numFmtId="164" fontId="22" fillId="33" borderId="19" xfId="59" applyNumberFormat="1" applyFont="1" applyFill="1" applyBorder="1" applyAlignment="1" applyProtection="1">
      <alignment horizontal="right" vertical="center" wrapText="1" indent="1"/>
      <protection/>
    </xf>
    <xf numFmtId="164" fontId="22" fillId="33" borderId="32" xfId="59" applyNumberFormat="1" applyFont="1" applyFill="1" applyBorder="1" applyAlignment="1" applyProtection="1">
      <alignment horizontal="right" vertical="center" wrapText="1" indent="1"/>
      <protection/>
    </xf>
    <xf numFmtId="0" fontId="23" fillId="0" borderId="13" xfId="59" applyFont="1" applyFill="1" applyBorder="1" applyAlignment="1" applyProtection="1">
      <alignment horizontal="center" vertical="center" wrapText="1"/>
      <protection/>
    </xf>
    <xf numFmtId="49" fontId="22" fillId="0" borderId="23" xfId="59" applyNumberFormat="1" applyFont="1" applyFill="1" applyBorder="1" applyAlignment="1" applyProtection="1">
      <alignment horizontal="center" vertical="center" wrapText="1"/>
      <protection/>
    </xf>
    <xf numFmtId="49" fontId="22" fillId="0" borderId="20" xfId="59" applyNumberFormat="1" applyFont="1" applyFill="1" applyBorder="1" applyAlignment="1" applyProtection="1">
      <alignment horizontal="center" vertical="center" wrapText="1"/>
      <protection/>
    </xf>
    <xf numFmtId="49" fontId="22" fillId="0" borderId="21" xfId="59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left" wrapText="1"/>
      <protection/>
    </xf>
    <xf numFmtId="164" fontId="22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7" xfId="59" applyNumberFormat="1" applyFont="1" applyFill="1" applyBorder="1" applyAlignment="1" applyProtection="1">
      <alignment horizontal="right" vertical="center" wrapText="1" indent="1"/>
      <protection/>
    </xf>
    <xf numFmtId="0" fontId="23" fillId="0" borderId="13" xfId="0" applyFont="1" applyBorder="1" applyAlignment="1" applyProtection="1">
      <alignment horizontal="center" wrapText="1"/>
      <protection/>
    </xf>
    <xf numFmtId="0" fontId="22" fillId="0" borderId="23" xfId="0" applyFont="1" applyBorder="1" applyAlignment="1" applyProtection="1">
      <alignment horizontal="center" wrapText="1"/>
      <protection/>
    </xf>
    <xf numFmtId="0" fontId="22" fillId="0" borderId="20" xfId="0" applyFont="1" applyBorder="1" applyAlignment="1" applyProtection="1">
      <alignment horizontal="center" wrapText="1"/>
      <protection/>
    </xf>
    <xf numFmtId="0" fontId="22" fillId="0" borderId="21" xfId="0" applyFont="1" applyBorder="1" applyAlignment="1" applyProtection="1">
      <alignment horizontal="center" wrapText="1"/>
      <protection/>
    </xf>
    <xf numFmtId="164" fontId="23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3" xfId="0" applyFont="1" applyBorder="1" applyAlignment="1" applyProtection="1">
      <alignment horizont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 applyProtection="1">
      <alignment horizontal="right" vertical="center" wrapText="1" indent="1"/>
      <protection/>
    </xf>
    <xf numFmtId="0" fontId="23" fillId="0" borderId="40" xfId="0" applyFont="1" applyFill="1" applyBorder="1" applyAlignment="1" applyProtection="1">
      <alignment vertical="center" shrinkToFit="1"/>
      <protection/>
    </xf>
    <xf numFmtId="0" fontId="23" fillId="0" borderId="51" xfId="0" applyFont="1" applyFill="1" applyBorder="1" applyAlignment="1" applyProtection="1">
      <alignment vertical="center" shrinkToFit="1"/>
      <protection/>
    </xf>
    <xf numFmtId="0" fontId="23" fillId="0" borderId="52" xfId="0" applyFont="1" applyFill="1" applyBorder="1" applyAlignment="1">
      <alignment horizontal="center" vertical="center" wrapText="1"/>
    </xf>
    <xf numFmtId="0" fontId="23" fillId="0" borderId="14" xfId="59" applyFont="1" applyFill="1" applyBorder="1" applyAlignment="1" applyProtection="1">
      <alignment horizontal="center" vertical="center" wrapText="1"/>
      <protection/>
    </xf>
    <xf numFmtId="164" fontId="23" fillId="0" borderId="15" xfId="59" applyNumberFormat="1" applyFont="1" applyFill="1" applyBorder="1" applyAlignment="1" applyProtection="1">
      <alignment horizontal="right" vertical="center" wrapText="1" indent="1"/>
      <protection/>
    </xf>
    <xf numFmtId="49" fontId="22" fillId="0" borderId="25" xfId="59" applyNumberFormat="1" applyFont="1" applyFill="1" applyBorder="1" applyAlignment="1" applyProtection="1">
      <alignment horizontal="center" vertical="center" wrapText="1"/>
      <protection/>
    </xf>
    <xf numFmtId="164" fontId="22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49" fontId="22" fillId="0" borderId="36" xfId="59" applyNumberFormat="1" applyFont="1" applyFill="1" applyBorder="1" applyAlignment="1" applyProtection="1">
      <alignment horizontal="center" vertical="center" wrapText="1"/>
      <protection/>
    </xf>
    <xf numFmtId="49" fontId="22" fillId="0" borderId="53" xfId="59" applyNumberFormat="1" applyFont="1" applyFill="1" applyBorder="1" applyAlignment="1" applyProtection="1">
      <alignment horizontal="center" vertical="center" wrapText="1"/>
      <protection/>
    </xf>
    <xf numFmtId="164" fontId="22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1" xfId="0" applyNumberFormat="1" applyFont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Border="1" applyAlignment="1" applyProtection="1" quotePrefix="1">
      <alignment horizontal="right" vertical="center" wrapText="1" indent="1"/>
      <protection/>
    </xf>
    <xf numFmtId="0" fontId="23" fillId="0" borderId="33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left" vertical="center" wrapText="1"/>
      <protection/>
    </xf>
    <xf numFmtId="0" fontId="22" fillId="0" borderId="0" xfId="0" applyFont="1" applyFill="1" applyAlignment="1" applyProtection="1">
      <alignment vertical="center" wrapText="1"/>
      <protection/>
    </xf>
    <xf numFmtId="0" fontId="23" fillId="0" borderId="13" xfId="0" applyFont="1" applyFill="1" applyBorder="1" applyAlignment="1" applyProtection="1">
      <alignment horizontal="left" vertical="center"/>
      <protection/>
    </xf>
    <xf numFmtId="0" fontId="23" fillId="0" borderId="54" xfId="0" applyFont="1" applyFill="1" applyBorder="1" applyAlignment="1" applyProtection="1">
      <alignment vertical="center" wrapText="1"/>
      <protection/>
    </xf>
    <xf numFmtId="3" fontId="2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8" xfId="0" applyFont="1" applyBorder="1" applyAlignment="1" applyProtection="1">
      <alignment horizontal="left" wrapText="1"/>
      <protection/>
    </xf>
    <xf numFmtId="164" fontId="21" fillId="0" borderId="19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8" xfId="59" applyFont="1" applyFill="1" applyBorder="1" applyAlignment="1" applyProtection="1">
      <alignment horizontal="left" vertical="center" wrapText="1"/>
      <protection/>
    </xf>
    <xf numFmtId="164" fontId="21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8" xfId="59" applyFont="1" applyFill="1" applyBorder="1" applyAlignment="1" applyProtection="1">
      <alignment horizontal="left" wrapText="1"/>
      <protection/>
    </xf>
    <xf numFmtId="0" fontId="21" fillId="0" borderId="22" xfId="59" applyFont="1" applyFill="1" applyBorder="1" applyAlignment="1" applyProtection="1">
      <alignment horizontal="left" vertical="center" wrapText="1"/>
      <protection/>
    </xf>
    <xf numFmtId="0" fontId="21" fillId="0" borderId="31" xfId="59" applyFont="1" applyFill="1" applyBorder="1" applyAlignment="1" applyProtection="1">
      <alignment horizontal="left" vertical="center" wrapText="1"/>
      <protection/>
    </xf>
    <xf numFmtId="164" fontId="21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4" xfId="59" applyFont="1" applyFill="1" applyBorder="1" applyAlignment="1" applyProtection="1">
      <alignment horizontal="left" vertical="center" wrapText="1"/>
      <protection/>
    </xf>
    <xf numFmtId="164" fontId="21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0" xfId="0" applyNumberFormat="1" applyFont="1" applyFill="1" applyAlignment="1" applyProtection="1">
      <alignment vertical="center" wrapText="1"/>
      <protection/>
    </xf>
    <xf numFmtId="164" fontId="23" fillId="0" borderId="0" xfId="0" applyNumberFormat="1" applyFont="1" applyFill="1" applyAlignment="1" applyProtection="1">
      <alignment horizontal="centerContinuous" vertical="center" wrapText="1"/>
      <protection/>
    </xf>
    <xf numFmtId="164" fontId="22" fillId="0" borderId="0" xfId="0" applyNumberFormat="1" applyFont="1" applyFill="1" applyAlignment="1" applyProtection="1">
      <alignment horizontal="centerContinuous" vertical="center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right" vertical="center"/>
      <protection/>
    </xf>
    <xf numFmtId="164" fontId="23" fillId="0" borderId="16" xfId="0" applyNumberFormat="1" applyFont="1" applyFill="1" applyBorder="1" applyAlignment="1" applyProtection="1">
      <alignment horizontal="center" vertical="center" wrapText="1"/>
      <protection/>
    </xf>
    <xf numFmtId="164" fontId="22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52" xfId="0" applyNumberFormat="1" applyFont="1" applyFill="1" applyBorder="1" applyAlignment="1" applyProtection="1">
      <alignment horizontal="right" vertical="center" wrapText="1"/>
      <protection/>
    </xf>
    <xf numFmtId="164" fontId="23" fillId="0" borderId="13" xfId="0" applyNumberFormat="1" applyFont="1" applyFill="1" applyBorder="1" applyAlignment="1" applyProtection="1">
      <alignment horizontal="left" vertical="center" wrapText="1" shrinkToFit="1"/>
      <protection/>
    </xf>
    <xf numFmtId="164" fontId="21" fillId="0" borderId="20" xfId="0" applyNumberFormat="1" applyFont="1" applyFill="1" applyBorder="1" applyAlignment="1" applyProtection="1">
      <alignment horizontal="left" vertical="center" wrapText="1" shrinkToFit="1"/>
      <protection/>
    </xf>
    <xf numFmtId="164" fontId="21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21" fillId="0" borderId="36" xfId="0" applyNumberFormat="1" applyFont="1" applyFill="1" applyBorder="1" applyAlignment="1" applyProtection="1">
      <alignment horizontal="left" vertical="center" wrapText="1" shrinkToFit="1"/>
      <protection/>
    </xf>
    <xf numFmtId="164" fontId="27" fillId="0" borderId="18" xfId="0" applyNumberFormat="1" applyFont="1" applyFill="1" applyBorder="1" applyAlignment="1" applyProtection="1">
      <alignment horizontal="right" vertical="center" wrapText="1"/>
      <protection/>
    </xf>
    <xf numFmtId="164" fontId="21" fillId="0" borderId="47" xfId="0" applyNumberFormat="1" applyFont="1" applyFill="1" applyBorder="1" applyAlignment="1" applyProtection="1">
      <alignment horizontal="right" vertical="center" wrapText="1"/>
      <protection locked="0"/>
    </xf>
    <xf numFmtId="164" fontId="21" fillId="0" borderId="23" xfId="0" applyNumberFormat="1" applyFont="1" applyFill="1" applyBorder="1" applyAlignment="1" applyProtection="1">
      <alignment horizontal="left" vertical="center" wrapText="1" shrinkToFit="1"/>
      <protection/>
    </xf>
    <xf numFmtId="164" fontId="24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10" xfId="0" applyNumberFormat="1" applyFont="1" applyFill="1" applyBorder="1" applyAlignment="1" applyProtection="1">
      <alignment horizontal="center" vertical="center" wrapText="1"/>
      <protection/>
    </xf>
    <xf numFmtId="164" fontId="24" fillId="0" borderId="33" xfId="0" applyNumberFormat="1" applyFont="1" applyFill="1" applyBorder="1" applyAlignment="1" applyProtection="1">
      <alignment horizontal="center" vertical="center" wrapText="1"/>
      <protection/>
    </xf>
    <xf numFmtId="164" fontId="24" fillId="0" borderId="34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21" fillId="0" borderId="55" xfId="0" applyNumberFormat="1" applyFont="1" applyFill="1" applyBorder="1" applyAlignment="1" applyProtection="1">
      <alignment horizontal="left" vertical="center" wrapText="1" shrinkToFit="1"/>
      <protection/>
    </xf>
    <xf numFmtId="164" fontId="21" fillId="0" borderId="21" xfId="0" applyNumberFormat="1" applyFont="1" applyFill="1" applyBorder="1" applyAlignment="1" applyProtection="1">
      <alignment horizontal="left" vertical="center" wrapText="1" shrinkToFit="1"/>
      <protection/>
    </xf>
    <xf numFmtId="164" fontId="21" fillId="0" borderId="56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13" xfId="0" applyNumberFormat="1" applyFont="1" applyFill="1" applyBorder="1" applyAlignment="1" applyProtection="1">
      <alignment horizontal="left" vertical="center" wrapText="1" shrinkToFit="1"/>
      <protection/>
    </xf>
    <xf numFmtId="164" fontId="24" fillId="0" borderId="10" xfId="0" applyNumberFormat="1" applyFont="1" applyFill="1" applyBorder="1" applyAlignment="1" applyProtection="1">
      <alignment horizontal="right" vertical="center" wrapText="1"/>
      <protection/>
    </xf>
    <xf numFmtId="164" fontId="24" fillId="0" borderId="11" xfId="0" applyNumberFormat="1" applyFont="1" applyFill="1" applyBorder="1" applyAlignment="1" applyProtection="1">
      <alignment horizontal="right" vertical="center" wrapText="1"/>
      <protection/>
    </xf>
    <xf numFmtId="164" fontId="27" fillId="0" borderId="47" xfId="0" applyNumberFormat="1" applyFont="1" applyFill="1" applyBorder="1" applyAlignment="1" applyProtection="1">
      <alignment horizontal="right" vertical="center" wrapText="1"/>
      <protection/>
    </xf>
    <xf numFmtId="164" fontId="21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21" fillId="0" borderId="20" xfId="0" applyNumberFormat="1" applyFont="1" applyFill="1" applyBorder="1" applyAlignment="1" applyProtection="1">
      <alignment horizontal="left" vertical="center" wrapText="1" shrinkToFit="1"/>
      <protection locked="0"/>
    </xf>
    <xf numFmtId="164" fontId="24" fillId="0" borderId="52" xfId="0" applyNumberFormat="1" applyFont="1" applyFill="1" applyBorder="1" applyAlignment="1" applyProtection="1">
      <alignment horizontal="right" vertical="center" wrapText="1"/>
      <protection/>
    </xf>
    <xf numFmtId="164" fontId="22" fillId="0" borderId="0" xfId="0" applyNumberFormat="1" applyFont="1" applyFill="1" applyAlignment="1" applyProtection="1">
      <alignment horizontal="centerContinuous" vertical="center" wrapText="1"/>
      <protection/>
    </xf>
    <xf numFmtId="164" fontId="25" fillId="0" borderId="0" xfId="0" applyNumberFormat="1" applyFont="1" applyFill="1" applyAlignment="1" applyProtection="1">
      <alignment horizontal="right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/>
      <protection/>
    </xf>
    <xf numFmtId="164" fontId="23" fillId="0" borderId="52" xfId="0" applyNumberFormat="1" applyFont="1" applyFill="1" applyBorder="1" applyAlignment="1" applyProtection="1">
      <alignment horizontal="right" vertical="center" wrapText="1" shrinkToFit="1"/>
      <protection/>
    </xf>
    <xf numFmtId="164" fontId="23" fillId="0" borderId="0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0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0" xfId="0" applyNumberFormat="1" applyFont="1" applyFill="1" applyBorder="1" applyAlignment="1" applyProtection="1">
      <alignment horizontal="righ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164" fontId="24" fillId="0" borderId="0" xfId="0" applyNumberFormat="1" applyFont="1" applyFill="1" applyAlignment="1" applyProtection="1">
      <alignment horizontal="centerContinuous" vertical="center" wrapText="1"/>
      <protection/>
    </xf>
    <xf numFmtId="164" fontId="21" fillId="0" borderId="0" xfId="0" applyNumberFormat="1" applyFont="1" applyFill="1" applyAlignment="1" applyProtection="1">
      <alignment horizontal="centerContinuous" vertical="center" wrapText="1"/>
      <protection/>
    </xf>
    <xf numFmtId="164" fontId="21" fillId="0" borderId="0" xfId="0" applyNumberFormat="1" applyFont="1" applyFill="1" applyAlignment="1" applyProtection="1">
      <alignment horizontal="center" vertical="center" wrapText="1"/>
      <protection/>
    </xf>
    <xf numFmtId="164" fontId="28" fillId="0" borderId="0" xfId="0" applyNumberFormat="1" applyFont="1" applyFill="1" applyAlignment="1" applyProtection="1">
      <alignment horizontal="right" vertical="center" wrapText="1"/>
      <protection/>
    </xf>
    <xf numFmtId="164" fontId="24" fillId="0" borderId="40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16" xfId="0" applyNumberFormat="1" applyFont="1" applyFill="1" applyBorder="1" applyAlignment="1" applyProtection="1">
      <alignment horizontal="center" vertical="center" wrapText="1"/>
      <protection/>
    </xf>
    <xf numFmtId="164" fontId="21" fillId="0" borderId="45" xfId="0" applyNumberFormat="1" applyFont="1" applyFill="1" applyBorder="1" applyAlignment="1" applyProtection="1">
      <alignment horizontal="left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shrinkToFit="1"/>
      <protection locked="0"/>
    </xf>
    <xf numFmtId="164" fontId="21" fillId="0" borderId="43" xfId="0" applyNumberFormat="1" applyFont="1" applyFill="1" applyBorder="1" applyAlignment="1" applyProtection="1">
      <alignment horizontal="left" vertical="center" wrapText="1"/>
      <protection/>
    </xf>
    <xf numFmtId="164" fontId="21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164" fontId="21" fillId="0" borderId="57" xfId="0" applyNumberFormat="1" applyFont="1" applyFill="1" applyBorder="1" applyAlignment="1" applyProtection="1">
      <alignment horizontal="right" vertical="center" wrapText="1" shrinkToFit="1"/>
      <protection locked="0"/>
    </xf>
    <xf numFmtId="164" fontId="24" fillId="0" borderId="16" xfId="0" applyNumberFormat="1" applyFont="1" applyFill="1" applyBorder="1" applyAlignment="1" applyProtection="1">
      <alignment horizontal="left" vertical="center" wrapText="1"/>
      <protection/>
    </xf>
    <xf numFmtId="164" fontId="24" fillId="0" borderId="10" xfId="0" applyNumberFormat="1" applyFont="1" applyFill="1" applyBorder="1" applyAlignment="1" applyProtection="1">
      <alignment horizontal="right" vertical="center" wrapText="1" shrinkToFit="1"/>
      <protection/>
    </xf>
    <xf numFmtId="164" fontId="27" fillId="0" borderId="36" xfId="0" applyNumberFormat="1" applyFont="1" applyFill="1" applyBorder="1" applyAlignment="1" applyProtection="1">
      <alignment horizontal="left" vertical="center" wrapText="1" shrinkToFit="1"/>
      <protection/>
    </xf>
    <xf numFmtId="164" fontId="27" fillId="0" borderId="24" xfId="0" applyNumberFormat="1" applyFont="1" applyFill="1" applyBorder="1" applyAlignment="1" applyProtection="1">
      <alignment horizontal="right" vertical="center" wrapText="1" shrinkToFit="1"/>
      <protection/>
    </xf>
    <xf numFmtId="164" fontId="21" fillId="0" borderId="18" xfId="0" applyNumberFormat="1" applyFont="1" applyFill="1" applyBorder="1" applyAlignment="1" applyProtection="1">
      <alignment horizontal="left" vertical="center" wrapText="1" shrinkToFit="1"/>
      <protection/>
    </xf>
    <xf numFmtId="164" fontId="27" fillId="0" borderId="18" xfId="0" applyNumberFormat="1" applyFont="1" applyFill="1" applyBorder="1" applyAlignment="1" applyProtection="1">
      <alignment horizontal="left" vertical="center" wrapText="1" shrinkToFit="1"/>
      <protection/>
    </xf>
    <xf numFmtId="164" fontId="27" fillId="0" borderId="18" xfId="0" applyNumberFormat="1" applyFont="1" applyFill="1" applyBorder="1" applyAlignment="1" applyProtection="1">
      <alignment horizontal="right" vertical="center" wrapText="1" shrinkToFit="1"/>
      <protection/>
    </xf>
    <xf numFmtId="164" fontId="21" fillId="0" borderId="23" xfId="0" applyNumberFormat="1" applyFont="1" applyFill="1" applyBorder="1" applyAlignment="1" applyProtection="1">
      <alignment horizontal="left" vertical="center" wrapText="1" shrinkToFit="1"/>
      <protection locked="0"/>
    </xf>
    <xf numFmtId="164" fontId="24" fillId="0" borderId="52" xfId="0" applyNumberFormat="1" applyFont="1" applyFill="1" applyBorder="1" applyAlignment="1" applyProtection="1">
      <alignment horizontal="right" vertical="center" wrapText="1" shrinkToFit="1"/>
      <protection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29" fillId="0" borderId="18" xfId="0" applyFont="1" applyBorder="1" applyAlignment="1">
      <alignment/>
    </xf>
    <xf numFmtId="0" fontId="29" fillId="0" borderId="0" xfId="0" applyFont="1" applyAlignment="1">
      <alignment horizontal="right"/>
    </xf>
    <xf numFmtId="0" fontId="21" fillId="0" borderId="24" xfId="0" applyFont="1" applyBorder="1" applyAlignment="1" applyProtection="1">
      <alignment horizontal="left" wrapText="1"/>
      <protection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/>
    </xf>
    <xf numFmtId="0" fontId="8" fillId="0" borderId="0" xfId="60" applyFont="1" applyFill="1" applyProtection="1">
      <alignment/>
      <protection/>
    </xf>
    <xf numFmtId="0" fontId="8" fillId="0" borderId="0" xfId="60" applyFont="1" applyFill="1" applyProtection="1">
      <alignment/>
      <protection locked="0"/>
    </xf>
    <xf numFmtId="0" fontId="31" fillId="0" borderId="0" xfId="0" applyFont="1" applyFill="1" applyAlignment="1">
      <alignment horizontal="right"/>
    </xf>
    <xf numFmtId="0" fontId="30" fillId="0" borderId="14" xfId="60" applyFont="1" applyFill="1" applyBorder="1" applyAlignment="1" applyProtection="1">
      <alignment horizontal="center" vertical="center" wrapText="1"/>
      <protection/>
    </xf>
    <xf numFmtId="0" fontId="30" fillId="0" borderId="37" xfId="60" applyFont="1" applyFill="1" applyBorder="1" applyAlignment="1" applyProtection="1">
      <alignment horizontal="center" vertical="center"/>
      <protection/>
    </xf>
    <xf numFmtId="0" fontId="30" fillId="0" borderId="15" xfId="60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left" vertical="center" indent="1"/>
      <protection/>
    </xf>
    <xf numFmtId="0" fontId="8" fillId="0" borderId="36" xfId="60" applyFont="1" applyFill="1" applyBorder="1" applyAlignment="1" applyProtection="1">
      <alignment horizontal="left" vertical="center" indent="1"/>
      <protection/>
    </xf>
    <xf numFmtId="0" fontId="8" fillId="0" borderId="47" xfId="60" applyFont="1" applyFill="1" applyBorder="1" applyAlignment="1" applyProtection="1">
      <alignment horizontal="left" vertical="center" wrapText="1" indent="1"/>
      <protection/>
    </xf>
    <xf numFmtId="164" fontId="8" fillId="0" borderId="47" xfId="60" applyNumberFormat="1" applyFont="1" applyFill="1" applyBorder="1" applyAlignment="1" applyProtection="1">
      <alignment vertical="center"/>
      <protection locked="0"/>
    </xf>
    <xf numFmtId="164" fontId="8" fillId="0" borderId="48" xfId="60" applyNumberFormat="1" applyFont="1" applyFill="1" applyBorder="1" applyAlignment="1" applyProtection="1">
      <alignment vertical="center"/>
      <protection/>
    </xf>
    <xf numFmtId="0" fontId="8" fillId="0" borderId="20" xfId="60" applyFont="1" applyFill="1" applyBorder="1" applyAlignment="1" applyProtection="1">
      <alignment horizontal="left" vertical="center" indent="1"/>
      <protection/>
    </xf>
    <xf numFmtId="0" fontId="8" fillId="0" borderId="18" xfId="60" applyFont="1" applyFill="1" applyBorder="1" applyAlignment="1" applyProtection="1">
      <alignment horizontal="left" vertical="center" wrapText="1" indent="1"/>
      <protection/>
    </xf>
    <xf numFmtId="164" fontId="8" fillId="0" borderId="18" xfId="60" applyNumberFormat="1" applyFont="1" applyFill="1" applyBorder="1" applyAlignment="1" applyProtection="1">
      <alignment vertical="center"/>
      <protection locked="0"/>
    </xf>
    <xf numFmtId="164" fontId="8" fillId="0" borderId="19" xfId="60" applyNumberFormat="1" applyFont="1" applyFill="1" applyBorder="1" applyAlignment="1" applyProtection="1">
      <alignment vertical="center"/>
      <protection/>
    </xf>
    <xf numFmtId="0" fontId="8" fillId="0" borderId="24" xfId="60" applyFont="1" applyFill="1" applyBorder="1" applyAlignment="1" applyProtection="1">
      <alignment horizontal="left" vertical="center" wrapText="1" indent="1"/>
      <protection/>
    </xf>
    <xf numFmtId="164" fontId="8" fillId="0" borderId="24" xfId="60" applyNumberFormat="1" applyFont="1" applyFill="1" applyBorder="1" applyAlignment="1" applyProtection="1">
      <alignment vertical="center"/>
      <protection locked="0"/>
    </xf>
    <xf numFmtId="164" fontId="8" fillId="0" borderId="17" xfId="60" applyNumberFormat="1" applyFont="1" applyFill="1" applyBorder="1" applyAlignment="1" applyProtection="1">
      <alignment vertical="center"/>
      <protection/>
    </xf>
    <xf numFmtId="0" fontId="8" fillId="0" borderId="18" xfId="60" applyFont="1" applyFill="1" applyBorder="1" applyAlignment="1" applyProtection="1">
      <alignment horizontal="left" vertical="center" indent="1"/>
      <protection/>
    </xf>
    <xf numFmtId="0" fontId="30" fillId="0" borderId="10" xfId="60" applyFont="1" applyFill="1" applyBorder="1" applyAlignment="1" applyProtection="1">
      <alignment horizontal="left" vertical="center" indent="1"/>
      <protection/>
    </xf>
    <xf numFmtId="164" fontId="30" fillId="0" borderId="10" xfId="60" applyNumberFormat="1" applyFont="1" applyFill="1" applyBorder="1" applyAlignment="1" applyProtection="1">
      <alignment vertical="center"/>
      <protection/>
    </xf>
    <xf numFmtId="164" fontId="30" fillId="0" borderId="11" xfId="60" applyNumberFormat="1" applyFont="1" applyFill="1" applyBorder="1" applyAlignment="1" applyProtection="1">
      <alignment vertical="center"/>
      <protection/>
    </xf>
    <xf numFmtId="0" fontId="8" fillId="0" borderId="23" xfId="60" applyFont="1" applyFill="1" applyBorder="1" applyAlignment="1" applyProtection="1">
      <alignment horizontal="left" vertical="center" indent="1"/>
      <protection/>
    </xf>
    <xf numFmtId="0" fontId="8" fillId="0" borderId="24" xfId="60" applyFont="1" applyFill="1" applyBorder="1" applyAlignment="1" applyProtection="1">
      <alignment horizontal="left" vertical="center" indent="1"/>
      <protection/>
    </xf>
    <xf numFmtId="0" fontId="30" fillId="0" borderId="13" xfId="60" applyFont="1" applyFill="1" applyBorder="1" applyAlignment="1" applyProtection="1">
      <alignment horizontal="left" vertical="center" indent="1"/>
      <protection/>
    </xf>
    <xf numFmtId="0" fontId="30" fillId="0" borderId="10" xfId="60" applyFont="1" applyFill="1" applyBorder="1" applyAlignment="1" applyProtection="1">
      <alignment horizontal="left" indent="1"/>
      <protection/>
    </xf>
    <xf numFmtId="164" fontId="30" fillId="0" borderId="10" xfId="60" applyNumberFormat="1" applyFont="1" applyFill="1" applyBorder="1" applyProtection="1">
      <alignment/>
      <protection/>
    </xf>
    <xf numFmtId="164" fontId="30" fillId="0" borderId="11" xfId="60" applyNumberFormat="1" applyFont="1" applyFill="1" applyBorder="1" applyProtection="1">
      <alignment/>
      <protection/>
    </xf>
    <xf numFmtId="0" fontId="16" fillId="0" borderId="0" xfId="0" applyFont="1" applyFill="1" applyAlignment="1">
      <alignment/>
    </xf>
    <xf numFmtId="0" fontId="32" fillId="0" borderId="18" xfId="0" applyFont="1" applyBorder="1" applyAlignment="1">
      <alignment wrapText="1"/>
    </xf>
    <xf numFmtId="0" fontId="16" fillId="0" borderId="0" xfId="0" applyFont="1" applyFill="1" applyAlignment="1">
      <alignment/>
    </xf>
    <xf numFmtId="0" fontId="33" fillId="0" borderId="18" xfId="0" applyFont="1" applyBorder="1" applyAlignment="1">
      <alignment wrapText="1"/>
    </xf>
    <xf numFmtId="3" fontId="33" fillId="0" borderId="18" xfId="0" applyNumberFormat="1" applyFont="1" applyBorder="1" applyAlignment="1">
      <alignment wrapText="1"/>
    </xf>
    <xf numFmtId="0" fontId="34" fillId="0" borderId="0" xfId="0" applyFont="1" applyFill="1" applyAlignment="1">
      <alignment vertical="center"/>
    </xf>
    <xf numFmtId="0" fontId="35" fillId="0" borderId="18" xfId="0" applyFont="1" applyBorder="1" applyAlignment="1">
      <alignment wrapText="1"/>
    </xf>
    <xf numFmtId="3" fontId="35" fillId="0" borderId="18" xfId="0" applyNumberFormat="1" applyFont="1" applyBorder="1" applyAlignment="1">
      <alignment wrapText="1"/>
    </xf>
    <xf numFmtId="0" fontId="35" fillId="0" borderId="0" xfId="0" applyFont="1" applyFill="1" applyAlignment="1">
      <alignment/>
    </xf>
    <xf numFmtId="174" fontId="35" fillId="0" borderId="18" xfId="0" applyNumberFormat="1" applyFont="1" applyBorder="1" applyAlignment="1">
      <alignment wrapText="1"/>
    </xf>
    <xf numFmtId="4" fontId="35" fillId="0" borderId="18" xfId="0" applyNumberFormat="1" applyFont="1" applyBorder="1" applyAlignment="1">
      <alignment wrapText="1"/>
    </xf>
    <xf numFmtId="0" fontId="6" fillId="13" borderId="18" xfId="0" applyFont="1" applyFill="1" applyBorder="1" applyAlignment="1">
      <alignment wrapText="1"/>
    </xf>
    <xf numFmtId="0" fontId="32" fillId="0" borderId="20" xfId="0" applyFont="1" applyBorder="1" applyAlignment="1">
      <alignment wrapText="1"/>
    </xf>
    <xf numFmtId="0" fontId="32" fillId="0" borderId="19" xfId="0" applyFont="1" applyBorder="1" applyAlignment="1">
      <alignment wrapText="1"/>
    </xf>
    <xf numFmtId="0" fontId="33" fillId="0" borderId="20" xfId="0" applyFont="1" applyBorder="1" applyAlignment="1">
      <alignment wrapText="1"/>
    </xf>
    <xf numFmtId="3" fontId="33" fillId="0" borderId="19" xfId="0" applyNumberFormat="1" applyFont="1" applyBorder="1" applyAlignment="1">
      <alignment wrapText="1"/>
    </xf>
    <xf numFmtId="0" fontId="35" fillId="0" borderId="20" xfId="0" applyFont="1" applyBorder="1" applyAlignment="1">
      <alignment wrapText="1"/>
    </xf>
    <xf numFmtId="3" fontId="35" fillId="0" borderId="19" xfId="0" applyNumberFormat="1" applyFont="1" applyBorder="1" applyAlignment="1">
      <alignment wrapText="1"/>
    </xf>
    <xf numFmtId="0" fontId="33" fillId="0" borderId="19" xfId="0" applyFont="1" applyBorder="1" applyAlignment="1">
      <alignment wrapText="1"/>
    </xf>
    <xf numFmtId="3" fontId="32" fillId="0" borderId="19" xfId="0" applyNumberFormat="1" applyFont="1" applyBorder="1" applyAlignment="1">
      <alignment wrapText="1"/>
    </xf>
    <xf numFmtId="0" fontId="6" fillId="13" borderId="20" xfId="0" applyFont="1" applyFill="1" applyBorder="1" applyAlignment="1">
      <alignment wrapText="1"/>
    </xf>
    <xf numFmtId="3" fontId="6" fillId="13" borderId="19" xfId="0" applyNumberFormat="1" applyFont="1" applyFill="1" applyBorder="1" applyAlignment="1">
      <alignment wrapText="1"/>
    </xf>
    <xf numFmtId="0" fontId="35" fillId="0" borderId="19" xfId="0" applyFont="1" applyBorder="1" applyAlignment="1">
      <alignment wrapText="1"/>
    </xf>
    <xf numFmtId="0" fontId="6" fillId="0" borderId="0" xfId="0" applyFont="1" applyFill="1" applyBorder="1" applyAlignment="1" applyProtection="1">
      <alignment vertical="center"/>
      <protection/>
    </xf>
    <xf numFmtId="0" fontId="33" fillId="0" borderId="23" xfId="0" applyFont="1" applyBorder="1" applyAlignment="1">
      <alignment wrapText="1"/>
    </xf>
    <xf numFmtId="0" fontId="33" fillId="0" borderId="24" xfId="0" applyFont="1" applyBorder="1" applyAlignment="1">
      <alignment wrapText="1"/>
    </xf>
    <xf numFmtId="3" fontId="33" fillId="0" borderId="24" xfId="0" applyNumberFormat="1" applyFont="1" applyBorder="1" applyAlignment="1">
      <alignment wrapText="1"/>
    </xf>
    <xf numFmtId="4" fontId="33" fillId="0" borderId="24" xfId="0" applyNumberFormat="1" applyFont="1" applyBorder="1" applyAlignment="1">
      <alignment wrapText="1"/>
    </xf>
    <xf numFmtId="3" fontId="33" fillId="0" borderId="17" xfId="0" applyNumberFormat="1" applyFont="1" applyBorder="1" applyAlignment="1">
      <alignment wrapText="1"/>
    </xf>
    <xf numFmtId="0" fontId="32" fillId="10" borderId="13" xfId="0" applyFont="1" applyFill="1" applyBorder="1" applyAlignment="1">
      <alignment wrapText="1"/>
    </xf>
    <xf numFmtId="0" fontId="32" fillId="10" borderId="10" xfId="0" applyFont="1" applyFill="1" applyBorder="1" applyAlignment="1">
      <alignment wrapText="1"/>
    </xf>
    <xf numFmtId="0" fontId="32" fillId="10" borderId="11" xfId="0" applyFont="1" applyFill="1" applyBorder="1" applyAlignment="1">
      <alignment wrapText="1"/>
    </xf>
    <xf numFmtId="0" fontId="6" fillId="13" borderId="21" xfId="0" applyFont="1" applyFill="1" applyBorder="1" applyAlignment="1">
      <alignment wrapText="1"/>
    </xf>
    <xf numFmtId="0" fontId="6" fillId="13" borderId="22" xfId="0" applyFont="1" applyFill="1" applyBorder="1" applyAlignment="1">
      <alignment wrapText="1"/>
    </xf>
    <xf numFmtId="3" fontId="36" fillId="34" borderId="58" xfId="0" applyNumberFormat="1" applyFont="1" applyFill="1" applyBorder="1" applyAlignment="1">
      <alignment/>
    </xf>
    <xf numFmtId="41" fontId="0" fillId="0" borderId="18" xfId="0" applyNumberFormat="1" applyBorder="1" applyAlignment="1">
      <alignment/>
    </xf>
    <xf numFmtId="41" fontId="29" fillId="0" borderId="18" xfId="0" applyNumberFormat="1" applyFont="1" applyBorder="1" applyAlignment="1">
      <alignment/>
    </xf>
    <xf numFmtId="41" fontId="0" fillId="0" borderId="0" xfId="0" applyNumberFormat="1" applyAlignment="1">
      <alignment/>
    </xf>
    <xf numFmtId="164" fontId="11" fillId="0" borderId="0" xfId="59" applyNumberFormat="1" applyFont="1" applyFill="1" applyBorder="1" applyAlignment="1" applyProtection="1">
      <alignment horizontal="center" vertical="center"/>
      <protection/>
    </xf>
    <xf numFmtId="164" fontId="23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59" xfId="0" applyFont="1" applyFill="1" applyBorder="1" applyAlignment="1" applyProtection="1">
      <alignment vertical="center" shrinkToFit="1"/>
      <protection/>
    </xf>
    <xf numFmtId="0" fontId="23" fillId="0" borderId="60" xfId="0" applyFont="1" applyFill="1" applyBorder="1" applyAlignment="1" applyProtection="1">
      <alignment vertical="center" shrinkToFit="1"/>
      <protection/>
    </xf>
    <xf numFmtId="164" fontId="23" fillId="0" borderId="10" xfId="59" applyNumberFormat="1" applyFont="1" applyFill="1" applyBorder="1" applyAlignment="1" applyProtection="1">
      <alignment horizontal="right" vertical="center" wrapText="1" indent="1"/>
      <protection/>
    </xf>
    <xf numFmtId="164" fontId="22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5" xfId="59" applyNumberFormat="1" applyFont="1" applyFill="1" applyBorder="1" applyAlignment="1" applyProtection="1">
      <alignment horizontal="right" vertical="center" wrapText="1" indent="1"/>
      <protection/>
    </xf>
    <xf numFmtId="0" fontId="24" fillId="0" borderId="10" xfId="59" applyFont="1" applyFill="1" applyBorder="1" applyAlignment="1" applyProtection="1">
      <alignment horizontal="left" vertical="center" wrapText="1" indent="1"/>
      <protection/>
    </xf>
    <xf numFmtId="0" fontId="21" fillId="0" borderId="18" xfId="0" applyFont="1" applyBorder="1" applyAlignment="1">
      <alignment horizontal="left" vertical="top" wrapText="1"/>
    </xf>
    <xf numFmtId="0" fontId="24" fillId="0" borderId="10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wrapText="1"/>
      <protection/>
    </xf>
    <xf numFmtId="0" fontId="24" fillId="0" borderId="10" xfId="59" applyFont="1" applyFill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wrapText="1"/>
      <protection/>
    </xf>
    <xf numFmtId="0" fontId="24" fillId="0" borderId="10" xfId="0" applyFont="1" applyBorder="1" applyAlignment="1" applyProtection="1">
      <alignment wrapText="1"/>
      <protection/>
    </xf>
    <xf numFmtId="0" fontId="24" fillId="0" borderId="34" xfId="0" applyFont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horizontal="left" vertical="center" shrinkToFit="1"/>
      <protection/>
    </xf>
    <xf numFmtId="0" fontId="24" fillId="0" borderId="51" xfId="0" applyFont="1" applyFill="1" applyBorder="1" applyAlignment="1" applyProtection="1">
      <alignment vertical="center" shrinkToFit="1"/>
      <protection/>
    </xf>
    <xf numFmtId="0" fontId="24" fillId="0" borderId="37" xfId="59" applyFont="1" applyFill="1" applyBorder="1" applyAlignment="1" applyProtection="1">
      <alignment vertical="center" shrinkToFit="1"/>
      <protection/>
    </xf>
    <xf numFmtId="0" fontId="21" fillId="0" borderId="26" xfId="59" applyFont="1" applyFill="1" applyBorder="1" applyAlignment="1" applyProtection="1">
      <alignment horizontal="left" vertical="center" wrapText="1"/>
      <protection/>
    </xf>
    <xf numFmtId="0" fontId="21" fillId="0" borderId="50" xfId="59" applyFont="1" applyFill="1" applyBorder="1" applyAlignment="1" applyProtection="1">
      <alignment horizontal="left" vertical="center" wrapText="1"/>
      <protection/>
    </xf>
    <xf numFmtId="0" fontId="21" fillId="0" borderId="0" xfId="59" applyFont="1" applyFill="1" applyBorder="1" applyAlignment="1" applyProtection="1">
      <alignment horizontal="left" vertical="center" wrapText="1"/>
      <protection/>
    </xf>
    <xf numFmtId="0" fontId="24" fillId="0" borderId="10" xfId="59" applyFont="1" applyFill="1" applyBorder="1" applyAlignment="1" applyProtection="1">
      <alignment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18" xfId="0" applyFont="1" applyBorder="1" applyAlignment="1" applyProtection="1">
      <alignment horizontal="left" vertical="center" wrapText="1"/>
      <protection/>
    </xf>
    <xf numFmtId="0" fontId="21" fillId="0" borderId="47" xfId="59" applyFont="1" applyFill="1" applyBorder="1" applyAlignment="1" applyProtection="1">
      <alignment horizontal="left" vertical="center" wrapText="1"/>
      <protection/>
    </xf>
    <xf numFmtId="0" fontId="24" fillId="0" borderId="34" xfId="0" applyFont="1" applyBorder="1" applyAlignment="1" applyProtection="1">
      <alignment horizontal="left" vertical="center" shrinkToFit="1"/>
      <protection/>
    </xf>
    <xf numFmtId="0" fontId="29" fillId="0" borderId="10" xfId="59" applyFont="1" applyFill="1" applyBorder="1" applyAlignment="1" applyProtection="1">
      <alignment horizontal="center" vertical="center" wrapText="1"/>
      <protection/>
    </xf>
    <xf numFmtId="0" fontId="29" fillId="0" borderId="37" xfId="59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vertical="center" wrapText="1"/>
      <protection/>
    </xf>
    <xf numFmtId="0" fontId="24" fillId="0" borderId="54" xfId="0" applyFont="1" applyFill="1" applyBorder="1" applyAlignment="1" applyProtection="1">
      <alignment vertical="center" wrapText="1"/>
      <protection/>
    </xf>
    <xf numFmtId="0" fontId="23" fillId="0" borderId="51" xfId="0" applyFont="1" applyFill="1" applyBorder="1" applyAlignment="1" applyProtection="1">
      <alignment vertical="center" wrapText="1"/>
      <protection/>
    </xf>
    <xf numFmtId="164" fontId="22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41" xfId="59" applyFont="1" applyFill="1" applyBorder="1" applyAlignment="1" applyProtection="1">
      <alignment horizontal="left" vertical="center" wrapText="1"/>
      <protection/>
    </xf>
    <xf numFmtId="164" fontId="22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0" fontId="56" fillId="35" borderId="18" xfId="58" applyFill="1" applyBorder="1" applyAlignment="1">
      <alignment vertical="center" wrapText="1"/>
      <protection/>
    </xf>
    <xf numFmtId="0" fontId="0" fillId="35" borderId="18" xfId="0" applyFill="1" applyBorder="1" applyAlignment="1">
      <alignment wrapText="1"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0" fillId="0" borderId="0" xfId="59" applyFont="1" applyFill="1" applyProtection="1">
      <alignment/>
      <protection/>
    </xf>
    <xf numFmtId="164" fontId="23" fillId="0" borderId="62" xfId="59" applyNumberFormat="1" applyFont="1" applyFill="1" applyBorder="1" applyAlignment="1" applyProtection="1">
      <alignment horizontal="right" vertical="center" wrapText="1" indent="1"/>
      <protection/>
    </xf>
    <xf numFmtId="164" fontId="23" fillId="0" borderId="45" xfId="59" applyNumberFormat="1" applyFont="1" applyFill="1" applyBorder="1" applyAlignment="1" applyProtection="1">
      <alignment horizontal="right" vertical="center" wrapText="1" indent="1"/>
      <protection/>
    </xf>
    <xf numFmtId="164" fontId="11" fillId="0" borderId="0" xfId="59" applyNumberFormat="1" applyFont="1" applyFill="1" applyBorder="1" applyAlignment="1" applyProtection="1">
      <alignment vertical="center"/>
      <protection/>
    </xf>
    <xf numFmtId="0" fontId="18" fillId="0" borderId="0" xfId="59" applyFont="1" applyFill="1" applyAlignment="1" applyProtection="1">
      <alignment wrapText="1"/>
      <protection/>
    </xf>
    <xf numFmtId="164" fontId="11" fillId="0" borderId="0" xfId="59" applyNumberFormat="1" applyFont="1" applyFill="1" applyBorder="1" applyAlignment="1" applyProtection="1">
      <alignment horizontal="center" vertical="center"/>
      <protection/>
    </xf>
    <xf numFmtId="164" fontId="19" fillId="0" borderId="12" xfId="59" applyNumberFormat="1" applyFont="1" applyFill="1" applyBorder="1" applyAlignment="1" applyProtection="1">
      <alignment horizontal="left" vertical="center"/>
      <protection/>
    </xf>
    <xf numFmtId="164" fontId="23" fillId="0" borderId="63" xfId="0" applyNumberFormat="1" applyFont="1" applyFill="1" applyBorder="1" applyAlignment="1" applyProtection="1">
      <alignment horizontal="center" vertical="center" wrapText="1"/>
      <protection/>
    </xf>
    <xf numFmtId="164" fontId="23" fillId="0" borderId="61" xfId="0" applyNumberFormat="1" applyFont="1" applyFill="1" applyBorder="1" applyAlignment="1" applyProtection="1">
      <alignment horizontal="center" vertical="center" wrapText="1"/>
      <protection/>
    </xf>
    <xf numFmtId="164" fontId="17" fillId="0" borderId="6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center" vertical="center" textRotation="180" wrapText="1"/>
      <protection/>
    </xf>
    <xf numFmtId="164" fontId="26" fillId="0" borderId="0" xfId="0" applyNumberFormat="1" applyFont="1" applyFill="1" applyAlignment="1" applyProtection="1">
      <alignment horizontal="center" textRotation="180" wrapText="1"/>
      <protection/>
    </xf>
    <xf numFmtId="164" fontId="24" fillId="0" borderId="62" xfId="0" applyNumberFormat="1" applyFont="1" applyFill="1" applyBorder="1" applyAlignment="1" applyProtection="1">
      <alignment horizontal="center" vertical="center" wrapText="1"/>
      <protection/>
    </xf>
    <xf numFmtId="164" fontId="24" fillId="0" borderId="64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3" fillId="0" borderId="27" xfId="59" applyFont="1" applyFill="1" applyBorder="1" applyAlignment="1">
      <alignment horizontal="center" vertical="center" wrapText="1"/>
      <protection/>
    </xf>
    <xf numFmtId="0" fontId="3" fillId="0" borderId="32" xfId="59" applyFont="1" applyFill="1" applyBorder="1" applyAlignment="1">
      <alignment horizontal="center" vertical="center" wrapText="1"/>
      <protection/>
    </xf>
    <xf numFmtId="0" fontId="3" fillId="0" borderId="25" xfId="59" applyFont="1" applyFill="1" applyBorder="1" applyAlignment="1">
      <alignment horizontal="center" vertical="center" wrapText="1"/>
      <protection/>
    </xf>
    <xf numFmtId="0" fontId="3" fillId="0" borderId="21" xfId="59" applyFont="1" applyFill="1" applyBorder="1" applyAlignment="1">
      <alignment horizontal="center" vertical="center" wrapText="1"/>
      <protection/>
    </xf>
    <xf numFmtId="0" fontId="3" fillId="0" borderId="26" xfId="59" applyFont="1" applyFill="1" applyBorder="1" applyAlignment="1">
      <alignment horizontal="center" vertical="center" wrapText="1"/>
      <protection/>
    </xf>
    <xf numFmtId="0" fontId="3" fillId="0" borderId="22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 applyProtection="1">
      <alignment horizontal="left"/>
      <protection/>
    </xf>
    <xf numFmtId="0" fontId="3" fillId="0" borderId="10" xfId="59" applyFont="1" applyFill="1" applyBorder="1" applyAlignment="1" applyProtection="1">
      <alignment horizontal="left"/>
      <protection/>
    </xf>
    <xf numFmtId="0" fontId="2" fillId="0" borderId="60" xfId="59" applyFont="1" applyFill="1" applyBorder="1" applyAlignment="1">
      <alignment horizontal="justify" vertical="center" wrapText="1"/>
      <protection/>
    </xf>
    <xf numFmtId="164" fontId="3" fillId="0" borderId="0" xfId="0" applyNumberFormat="1" applyFont="1" applyFill="1" applyAlignment="1">
      <alignment horizontal="center" vertical="center" wrapText="1"/>
    </xf>
    <xf numFmtId="0" fontId="3" fillId="35" borderId="65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0" fontId="10" fillId="35" borderId="65" xfId="0" applyFont="1" applyFill="1" applyBorder="1" applyAlignment="1">
      <alignment horizontal="center" wrapText="1"/>
    </xf>
    <xf numFmtId="0" fontId="10" fillId="35" borderId="12" xfId="0" applyFont="1" applyFill="1" applyBorder="1" applyAlignment="1">
      <alignment horizontal="center" wrapText="1"/>
    </xf>
    <xf numFmtId="0" fontId="11" fillId="0" borderId="0" xfId="59" applyFont="1" applyFill="1" applyAlignment="1" applyProtection="1">
      <alignment horizontal="center"/>
      <protection/>
    </xf>
    <xf numFmtId="164" fontId="11" fillId="0" borderId="0" xfId="59" applyNumberFormat="1" applyFont="1" applyFill="1" applyBorder="1" applyAlignment="1" applyProtection="1">
      <alignment horizontal="center" vertical="center" wrapText="1"/>
      <protection/>
    </xf>
    <xf numFmtId="164" fontId="11" fillId="0" borderId="0" xfId="59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0" fontId="11" fillId="0" borderId="0" xfId="59" applyFont="1" applyFill="1" applyAlignment="1" applyProtection="1">
      <alignment wrapText="1"/>
      <protection/>
    </xf>
    <xf numFmtId="0" fontId="29" fillId="0" borderId="0" xfId="0" applyFont="1" applyAlignment="1">
      <alignment wrapText="1"/>
    </xf>
    <xf numFmtId="0" fontId="0" fillId="0" borderId="0" xfId="0" applyAlignment="1">
      <alignment vertical="center" wrapText="1"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3" fillId="0" borderId="40" xfId="0" applyNumberFormat="1" applyFont="1" applyFill="1" applyBorder="1" applyAlignment="1" applyProtection="1">
      <alignment horizontal="left" vertical="center" wrapText="1" indent="2"/>
      <protection/>
    </xf>
    <xf numFmtId="164" fontId="3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3" fillId="0" borderId="63" xfId="0" applyNumberFormat="1" applyFont="1" applyFill="1" applyBorder="1" applyAlignment="1" applyProtection="1">
      <alignment horizontal="center" vertical="center"/>
      <protection/>
    </xf>
    <xf numFmtId="164" fontId="3" fillId="0" borderId="61" xfId="0" applyNumberFormat="1" applyFont="1" applyFill="1" applyBorder="1" applyAlignment="1" applyProtection="1">
      <alignment horizontal="center" vertical="center"/>
      <protection/>
    </xf>
    <xf numFmtId="164" fontId="3" fillId="0" borderId="66" xfId="0" applyNumberFormat="1" applyFont="1" applyFill="1" applyBorder="1" applyAlignment="1" applyProtection="1">
      <alignment horizontal="center" vertical="center"/>
      <protection/>
    </xf>
    <xf numFmtId="164" fontId="3" fillId="0" borderId="67" xfId="0" applyNumberFormat="1" applyFont="1" applyFill="1" applyBorder="1" applyAlignment="1" applyProtection="1">
      <alignment horizontal="center" vertical="center"/>
      <protection/>
    </xf>
    <xf numFmtId="164" fontId="3" fillId="0" borderId="28" xfId="0" applyNumberFormat="1" applyFont="1" applyFill="1" applyBorder="1" applyAlignment="1" applyProtection="1">
      <alignment horizontal="center" vertical="center"/>
      <protection/>
    </xf>
    <xf numFmtId="164" fontId="3" fillId="0" borderId="63" xfId="0" applyNumberFormat="1" applyFont="1" applyFill="1" applyBorder="1" applyAlignment="1" applyProtection="1">
      <alignment horizontal="center" vertical="center" wrapText="1"/>
      <protection/>
    </xf>
    <xf numFmtId="164" fontId="3" fillId="0" borderId="61" xfId="0" applyNumberFormat="1" applyFont="1" applyFill="1" applyBorder="1" applyAlignment="1" applyProtection="1">
      <alignment horizontal="center" vertical="center" wrapText="1"/>
      <protection/>
    </xf>
    <xf numFmtId="0" fontId="8" fillId="0" borderId="6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wrapText="1"/>
    </xf>
    <xf numFmtId="0" fontId="31" fillId="0" borderId="41" xfId="60" applyFont="1" applyFill="1" applyBorder="1" applyAlignment="1" applyProtection="1">
      <alignment horizontal="left" vertical="center" indent="1"/>
      <protection/>
    </xf>
    <xf numFmtId="0" fontId="31" fillId="0" borderId="51" xfId="60" applyFont="1" applyFill="1" applyBorder="1" applyAlignment="1" applyProtection="1">
      <alignment horizontal="left" vertical="center" indent="1"/>
      <protection/>
    </xf>
    <xf numFmtId="0" fontId="31" fillId="0" borderId="52" xfId="60" applyFont="1" applyFill="1" applyBorder="1" applyAlignment="1" applyProtection="1">
      <alignment horizontal="left" vertical="center" indent="1"/>
      <protection/>
    </xf>
    <xf numFmtId="0" fontId="30" fillId="0" borderId="0" xfId="60" applyFont="1" applyFill="1" applyAlignment="1" applyProtection="1">
      <alignment horizontal="center" wrapText="1"/>
      <protection/>
    </xf>
    <xf numFmtId="0" fontId="30" fillId="0" borderId="0" xfId="60" applyFont="1" applyFill="1" applyAlignment="1" applyProtection="1">
      <alignment horizontal="center"/>
      <protection/>
    </xf>
    <xf numFmtId="0" fontId="36" fillId="34" borderId="40" xfId="0" applyFont="1" applyFill="1" applyBorder="1" applyAlignment="1">
      <alignment horizontal="center"/>
    </xf>
    <xf numFmtId="0" fontId="36" fillId="34" borderId="51" xfId="0" applyFont="1" applyFill="1" applyBorder="1" applyAlignment="1">
      <alignment horizontal="center"/>
    </xf>
    <xf numFmtId="0" fontId="36" fillId="34" borderId="5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35" fillId="0" borderId="68" xfId="0" applyFont="1" applyBorder="1" applyAlignment="1">
      <alignment horizontal="left" wrapText="1"/>
    </xf>
    <xf numFmtId="0" fontId="35" fillId="0" borderId="69" xfId="0" applyFont="1" applyBorder="1" applyAlignment="1">
      <alignment horizontal="left" wrapText="1"/>
    </xf>
    <xf numFmtId="0" fontId="35" fillId="0" borderId="50" xfId="0" applyFont="1" applyBorder="1" applyAlignment="1">
      <alignment horizontal="left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132</v>
      </c>
    </row>
    <row r="4" spans="1:2" ht="12.75">
      <c r="A4" s="19"/>
      <c r="B4" s="19"/>
    </row>
    <row r="5" spans="1:2" s="24" customFormat="1" ht="15.75">
      <c r="A5" s="9" t="s">
        <v>359</v>
      </c>
      <c r="B5" s="23"/>
    </row>
    <row r="6" spans="1:2" ht="12.75">
      <c r="A6" s="19"/>
      <c r="B6" s="19"/>
    </row>
    <row r="7" spans="1:2" ht="12.75">
      <c r="A7" s="19" t="s">
        <v>361</v>
      </c>
      <c r="B7" s="19" t="s">
        <v>362</v>
      </c>
    </row>
    <row r="8" spans="1:2" ht="12.75">
      <c r="A8" s="19" t="s">
        <v>363</v>
      </c>
      <c r="B8" s="19" t="s">
        <v>364</v>
      </c>
    </row>
    <row r="9" spans="1:2" ht="12.75">
      <c r="A9" s="19" t="s">
        <v>365</v>
      </c>
      <c r="B9" s="19" t="s">
        <v>366</v>
      </c>
    </row>
    <row r="10" spans="1:2" ht="12.75">
      <c r="A10" s="19"/>
      <c r="B10" s="19"/>
    </row>
    <row r="11" spans="1:2" ht="12.75">
      <c r="A11" s="19"/>
      <c r="B11" s="19"/>
    </row>
    <row r="12" spans="1:2" s="24" customFormat="1" ht="15.75">
      <c r="A12" s="9" t="s">
        <v>360</v>
      </c>
      <c r="B12" s="23"/>
    </row>
    <row r="13" spans="1:2" ht="12.75">
      <c r="A13" s="19"/>
      <c r="B13" s="19"/>
    </row>
    <row r="14" spans="1:2" ht="12.75">
      <c r="A14" s="19" t="s">
        <v>370</v>
      </c>
      <c r="B14" s="19" t="s">
        <v>369</v>
      </c>
    </row>
    <row r="15" spans="1:2" ht="12.75">
      <c r="A15" s="19" t="s">
        <v>215</v>
      </c>
      <c r="B15" s="19" t="s">
        <v>368</v>
      </c>
    </row>
    <row r="16" spans="1:2" ht="12.75">
      <c r="A16" s="19" t="s">
        <v>371</v>
      </c>
      <c r="B16" s="19" t="s">
        <v>367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workbookViewId="0" topLeftCell="A1">
      <selection activeCell="C7" sqref="C7"/>
    </sheetView>
  </sheetViews>
  <sheetFormatPr defaultColWidth="9.00390625" defaultRowHeight="12.75"/>
  <cols>
    <col min="1" max="1" width="5.625" style="25" customWidth="1"/>
    <col min="2" max="2" width="68.625" style="25" customWidth="1"/>
    <col min="3" max="3" width="19.50390625" style="25" customWidth="1"/>
    <col min="4" max="16384" width="9.375" style="25" customWidth="1"/>
  </cols>
  <sheetData>
    <row r="1" spans="1:3" s="60" customFormat="1" ht="33" customHeight="1">
      <c r="A1" s="471" t="s">
        <v>389</v>
      </c>
      <c r="B1" s="471"/>
      <c r="C1" s="471"/>
    </row>
    <row r="2" spans="1:4" s="60" customFormat="1" ht="15.75" customHeight="1" thickBot="1">
      <c r="A2" s="61"/>
      <c r="B2" s="61"/>
      <c r="C2" s="62" t="s">
        <v>445</v>
      </c>
      <c r="D2" s="63"/>
    </row>
    <row r="3" spans="1:3" s="60" customFormat="1" ht="48" thickBot="1">
      <c r="A3" s="84" t="s">
        <v>10</v>
      </c>
      <c r="B3" s="85" t="s">
        <v>175</v>
      </c>
      <c r="C3" s="86" t="s">
        <v>647</v>
      </c>
    </row>
    <row r="4" spans="1:3" s="60" customFormat="1" ht="16.5" thickBot="1">
      <c r="A4" s="87">
        <v>1</v>
      </c>
      <c r="B4" s="88">
        <v>2</v>
      </c>
      <c r="C4" s="89">
        <v>3</v>
      </c>
    </row>
    <row r="5" spans="1:3" s="60" customFormat="1" ht="15.75">
      <c r="A5" s="90" t="s">
        <v>12</v>
      </c>
      <c r="B5" s="91" t="s">
        <v>153</v>
      </c>
      <c r="C5" s="92">
        <v>60636296</v>
      </c>
    </row>
    <row r="6" spans="1:3" s="60" customFormat="1" ht="47.25">
      <c r="A6" s="93" t="s">
        <v>13</v>
      </c>
      <c r="B6" s="94" t="s">
        <v>212</v>
      </c>
      <c r="C6" s="95">
        <v>43024854</v>
      </c>
    </row>
    <row r="7" spans="1:3" s="60" customFormat="1" ht="15.75">
      <c r="A7" s="93" t="s">
        <v>14</v>
      </c>
      <c r="B7" s="96" t="s">
        <v>387</v>
      </c>
      <c r="C7" s="95"/>
    </row>
    <row r="8" spans="1:3" s="60" customFormat="1" ht="31.5">
      <c r="A8" s="93" t="s">
        <v>15</v>
      </c>
      <c r="B8" s="96" t="s">
        <v>214</v>
      </c>
      <c r="C8" s="95"/>
    </row>
    <row r="9" spans="1:3" s="60" customFormat="1" ht="15.75">
      <c r="A9" s="97" t="s">
        <v>16</v>
      </c>
      <c r="B9" s="96" t="s">
        <v>213</v>
      </c>
      <c r="C9" s="98"/>
    </row>
    <row r="10" spans="1:3" s="60" customFormat="1" ht="16.5" thickBot="1">
      <c r="A10" s="93" t="s">
        <v>17</v>
      </c>
      <c r="B10" s="99" t="s">
        <v>176</v>
      </c>
      <c r="C10" s="95"/>
    </row>
    <row r="11" spans="1:3" s="60" customFormat="1" ht="16.5" thickBot="1">
      <c r="A11" s="479" t="s">
        <v>179</v>
      </c>
      <c r="B11" s="480"/>
      <c r="C11" s="100">
        <f>SUM(C5:C10)</f>
        <v>103661150</v>
      </c>
    </row>
    <row r="12" spans="1:3" s="60" customFormat="1" ht="33.75" customHeight="1">
      <c r="A12" s="481" t="s">
        <v>187</v>
      </c>
      <c r="B12" s="481"/>
      <c r="C12" s="481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1/2018. (III.6.)önkormányzati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workbookViewId="0" topLeftCell="A1">
      <selection activeCell="B15" sqref="B15"/>
    </sheetView>
  </sheetViews>
  <sheetFormatPr defaultColWidth="9.00390625" defaultRowHeight="12.75"/>
  <cols>
    <col min="1" max="1" width="5.625" style="25" customWidth="1"/>
    <col min="2" max="2" width="66.875" style="25" customWidth="1"/>
    <col min="3" max="3" width="27.00390625" style="25" customWidth="1"/>
    <col min="4" max="16384" width="9.375" style="25" customWidth="1"/>
  </cols>
  <sheetData>
    <row r="1" spans="1:3" s="60" customFormat="1" ht="15.75">
      <c r="A1" s="471" t="s">
        <v>648</v>
      </c>
      <c r="B1" s="471"/>
      <c r="C1" s="471"/>
    </row>
    <row r="2" spans="1:4" s="60" customFormat="1" ht="16.5" thickBot="1">
      <c r="A2" s="61"/>
      <c r="B2" s="61"/>
      <c r="C2" s="62" t="s">
        <v>447</v>
      </c>
      <c r="D2" s="63"/>
    </row>
    <row r="3" spans="1:3" s="60" customFormat="1" ht="48" thickBot="1">
      <c r="A3" s="101" t="s">
        <v>10</v>
      </c>
      <c r="B3" s="102" t="s">
        <v>180</v>
      </c>
      <c r="C3" s="103" t="s">
        <v>186</v>
      </c>
    </row>
    <row r="4" spans="1:3" s="60" customFormat="1" ht="16.5" thickBot="1">
      <c r="A4" s="104">
        <v>1</v>
      </c>
      <c r="B4" s="105">
        <v>2</v>
      </c>
      <c r="C4" s="106">
        <v>3</v>
      </c>
    </row>
    <row r="5" spans="1:3" s="60" customFormat="1" ht="15.75">
      <c r="A5" s="107" t="s">
        <v>12</v>
      </c>
      <c r="B5" s="108"/>
      <c r="C5" s="109"/>
    </row>
    <row r="6" spans="1:3" s="60" customFormat="1" ht="15.75">
      <c r="A6" s="110" t="s">
        <v>13</v>
      </c>
      <c r="B6" s="73"/>
      <c r="C6" s="111"/>
    </row>
    <row r="7" spans="1:3" s="60" customFormat="1" ht="16.5" thickBot="1">
      <c r="A7" s="112" t="s">
        <v>14</v>
      </c>
      <c r="B7" s="77"/>
      <c r="C7" s="113"/>
    </row>
    <row r="8" spans="1:3" s="83" customFormat="1" ht="32.25" thickBot="1">
      <c r="A8" s="114" t="s">
        <v>15</v>
      </c>
      <c r="B8" s="115" t="s">
        <v>181</v>
      </c>
      <c r="C8" s="116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1/2018. (III.6.)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2"/>
  <sheetViews>
    <sheetView view="pageLayout" workbookViewId="0" topLeftCell="A1">
      <selection activeCell="A15" sqref="A15"/>
    </sheetView>
  </sheetViews>
  <sheetFormatPr defaultColWidth="9.00390625" defaultRowHeight="12.75"/>
  <cols>
    <col min="1" max="1" width="47.125" style="3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5" customWidth="1"/>
    <col min="7" max="8" width="12.875" style="2" customWidth="1"/>
    <col min="9" max="9" width="13.875" style="2" customWidth="1"/>
    <col min="10" max="16384" width="9.375" style="2" customWidth="1"/>
  </cols>
  <sheetData>
    <row r="1" spans="1:6" s="117" customFormat="1" ht="25.5" customHeight="1">
      <c r="A1" s="482" t="s">
        <v>0</v>
      </c>
      <c r="B1" s="482"/>
      <c r="C1" s="482"/>
      <c r="D1" s="482"/>
      <c r="E1" s="482"/>
      <c r="F1" s="482"/>
    </row>
    <row r="2" spans="1:6" s="117" customFormat="1" ht="16.5" thickBot="1">
      <c r="A2" s="49"/>
      <c r="B2" s="48"/>
      <c r="C2" s="48"/>
      <c r="D2" s="48"/>
      <c r="E2" s="48"/>
      <c r="F2" s="118" t="s">
        <v>447</v>
      </c>
    </row>
    <row r="3" spans="1:6" s="35" customFormat="1" ht="63.75" thickBot="1">
      <c r="A3" s="50" t="s">
        <v>51</v>
      </c>
      <c r="B3" s="51" t="s">
        <v>52</v>
      </c>
      <c r="C3" s="51" t="s">
        <v>53</v>
      </c>
      <c r="D3" s="51" t="s">
        <v>651</v>
      </c>
      <c r="E3" s="51" t="s">
        <v>652</v>
      </c>
      <c r="F3" s="52" t="s">
        <v>653</v>
      </c>
    </row>
    <row r="4" spans="1:6" s="48" customFormat="1" ht="16.5" thickBot="1">
      <c r="A4" s="119">
        <v>1</v>
      </c>
      <c r="B4" s="120">
        <v>2</v>
      </c>
      <c r="C4" s="120">
        <v>3</v>
      </c>
      <c r="D4" s="120">
        <v>4</v>
      </c>
      <c r="E4" s="120">
        <v>5</v>
      </c>
      <c r="F4" s="121" t="s">
        <v>72</v>
      </c>
    </row>
    <row r="5" spans="1:6" s="117" customFormat="1" ht="63">
      <c r="A5" s="122" t="s">
        <v>649</v>
      </c>
      <c r="B5" s="123">
        <v>2775000</v>
      </c>
      <c r="C5" s="124" t="s">
        <v>650</v>
      </c>
      <c r="D5" s="123">
        <v>0</v>
      </c>
      <c r="E5" s="123">
        <v>2775000</v>
      </c>
      <c r="F5" s="125">
        <v>0</v>
      </c>
    </row>
    <row r="6" spans="1:6" s="117" customFormat="1" ht="45">
      <c r="A6" s="454" t="s">
        <v>661</v>
      </c>
      <c r="B6" s="123">
        <v>66782800</v>
      </c>
      <c r="C6" s="124" t="s">
        <v>650</v>
      </c>
      <c r="D6" s="123"/>
      <c r="E6" s="123">
        <v>66782800</v>
      </c>
      <c r="F6" s="125">
        <f aca="true" t="shared" si="0" ref="F6:F11">B6-D6-E6</f>
        <v>0</v>
      </c>
    </row>
    <row r="7" spans="1:6" s="117" customFormat="1" ht="33" customHeight="1">
      <c r="A7" s="122" t="s">
        <v>662</v>
      </c>
      <c r="B7" s="123">
        <v>999490</v>
      </c>
      <c r="C7" s="124" t="s">
        <v>650</v>
      </c>
      <c r="D7" s="123"/>
      <c r="E7" s="123">
        <v>999490</v>
      </c>
      <c r="F7" s="125">
        <f t="shared" si="0"/>
        <v>0</v>
      </c>
    </row>
    <row r="8" spans="1:6" s="117" customFormat="1" ht="31.5">
      <c r="A8" s="126" t="s">
        <v>663</v>
      </c>
      <c r="B8" s="123">
        <v>381000</v>
      </c>
      <c r="C8" s="124" t="s">
        <v>650</v>
      </c>
      <c r="D8" s="123"/>
      <c r="E8" s="123">
        <v>381000</v>
      </c>
      <c r="F8" s="125">
        <f t="shared" si="0"/>
        <v>0</v>
      </c>
    </row>
    <row r="9" spans="1:6" s="117" customFormat="1" ht="31.5">
      <c r="A9" s="122" t="s">
        <v>664</v>
      </c>
      <c r="B9" s="123">
        <v>285802</v>
      </c>
      <c r="C9" s="124" t="s">
        <v>650</v>
      </c>
      <c r="D9" s="123"/>
      <c r="E9" s="123">
        <v>285802</v>
      </c>
      <c r="F9" s="125">
        <f t="shared" si="0"/>
        <v>0</v>
      </c>
    </row>
    <row r="10" spans="1:6" s="117" customFormat="1" ht="15.75" customHeight="1">
      <c r="A10" s="122"/>
      <c r="B10" s="123"/>
      <c r="C10" s="124"/>
      <c r="D10" s="123"/>
      <c r="E10" s="123"/>
      <c r="F10" s="125">
        <f t="shared" si="0"/>
        <v>0</v>
      </c>
    </row>
    <row r="11" spans="1:6" s="117" customFormat="1" ht="15.75" customHeight="1" thickBot="1">
      <c r="A11" s="58"/>
      <c r="B11" s="127"/>
      <c r="C11" s="128"/>
      <c r="D11" s="127"/>
      <c r="E11" s="127"/>
      <c r="F11" s="129">
        <f t="shared" si="0"/>
        <v>0</v>
      </c>
    </row>
    <row r="12" spans="1:6" s="134" customFormat="1" ht="18" customHeight="1" thickBot="1">
      <c r="A12" s="130" t="s">
        <v>50</v>
      </c>
      <c r="B12" s="131">
        <f>SUM(B5:B11)</f>
        <v>71224092</v>
      </c>
      <c r="C12" s="132"/>
      <c r="D12" s="131">
        <f>SUM(D5:D11)</f>
        <v>0</v>
      </c>
      <c r="E12" s="131">
        <f>SUM(E5:E11)</f>
        <v>71224092</v>
      </c>
      <c r="F12" s="133">
        <f>SUM(F5:F11)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  <headerFooter alignWithMargins="0">
    <oddHeader>&amp;R&amp;"Times New Roman CE,Félkövér dőlt"&amp;11 6. melléklet az 1/2018. (III.6.)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9"/>
  <sheetViews>
    <sheetView view="pageLayout" workbookViewId="0" topLeftCell="A1">
      <selection activeCell="C16" sqref="C16"/>
    </sheetView>
  </sheetViews>
  <sheetFormatPr defaultColWidth="9.00390625" defaultRowHeight="12.75"/>
  <cols>
    <col min="1" max="1" width="60.625" style="3" customWidth="1"/>
    <col min="2" max="2" width="16.50390625" style="2" bestFit="1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s="117" customFormat="1" ht="15.75">
      <c r="A1" s="482" t="s">
        <v>1</v>
      </c>
      <c r="B1" s="482"/>
      <c r="C1" s="482"/>
      <c r="D1" s="482"/>
      <c r="E1" s="482"/>
      <c r="F1" s="482"/>
    </row>
    <row r="2" spans="1:6" s="117" customFormat="1" ht="16.5" thickBot="1">
      <c r="A2" s="49"/>
      <c r="B2" s="48"/>
      <c r="C2" s="48"/>
      <c r="D2" s="48"/>
      <c r="E2" s="48"/>
      <c r="F2" s="118" t="s">
        <v>445</v>
      </c>
    </row>
    <row r="3" spans="1:6" s="35" customFormat="1" ht="63.75" thickBot="1">
      <c r="A3" s="50" t="s">
        <v>54</v>
      </c>
      <c r="B3" s="51" t="s">
        <v>52</v>
      </c>
      <c r="C3" s="51" t="s">
        <v>53</v>
      </c>
      <c r="D3" s="51" t="s">
        <v>655</v>
      </c>
      <c r="E3" s="51" t="s">
        <v>652</v>
      </c>
      <c r="F3" s="52" t="s">
        <v>656</v>
      </c>
    </row>
    <row r="4" spans="1:6" s="48" customFormat="1" ht="16.5" thickBot="1">
      <c r="A4" s="119">
        <v>1</v>
      </c>
      <c r="B4" s="120">
        <v>2</v>
      </c>
      <c r="C4" s="120">
        <v>3</v>
      </c>
      <c r="D4" s="120">
        <v>4</v>
      </c>
      <c r="E4" s="120">
        <v>5</v>
      </c>
      <c r="F4" s="121">
        <v>6</v>
      </c>
    </row>
    <row r="5" spans="1:6" s="117" customFormat="1" ht="31.5">
      <c r="A5" s="57" t="s">
        <v>654</v>
      </c>
      <c r="B5" s="123">
        <v>17837499</v>
      </c>
      <c r="C5" s="124" t="s">
        <v>650</v>
      </c>
      <c r="D5" s="123"/>
      <c r="E5" s="123">
        <v>17837499</v>
      </c>
      <c r="F5" s="125">
        <v>0</v>
      </c>
    </row>
    <row r="6" spans="1:6" s="117" customFormat="1" ht="31.5">
      <c r="A6" s="57" t="s">
        <v>658</v>
      </c>
      <c r="B6" s="123">
        <v>19080000</v>
      </c>
      <c r="C6" s="124" t="s">
        <v>650</v>
      </c>
      <c r="D6" s="123"/>
      <c r="E6" s="123">
        <v>19080000</v>
      </c>
      <c r="F6" s="125">
        <f>B6-D6-E6</f>
        <v>0</v>
      </c>
    </row>
    <row r="7" spans="1:6" s="117" customFormat="1" ht="15.75">
      <c r="A7" s="57" t="s">
        <v>659</v>
      </c>
      <c r="B7" s="123">
        <v>155008907</v>
      </c>
      <c r="C7" s="124" t="s">
        <v>650</v>
      </c>
      <c r="D7" s="123"/>
      <c r="E7" s="123">
        <v>155008907</v>
      </c>
      <c r="F7" s="125">
        <f>B7-D7-E7</f>
        <v>0</v>
      </c>
    </row>
    <row r="8" spans="1:6" s="117" customFormat="1" ht="26.25" thickBot="1">
      <c r="A8" s="455" t="s">
        <v>667</v>
      </c>
      <c r="B8" s="127">
        <v>116925883</v>
      </c>
      <c r="C8" s="128" t="s">
        <v>668</v>
      </c>
      <c r="D8" s="127">
        <v>74959833</v>
      </c>
      <c r="E8" s="127">
        <v>41966050</v>
      </c>
      <c r="F8" s="129">
        <f>B8-D8-E8</f>
        <v>0</v>
      </c>
    </row>
    <row r="9" spans="1:6" s="134" customFormat="1" ht="16.5" thickBot="1">
      <c r="A9" s="130" t="s">
        <v>50</v>
      </c>
      <c r="B9" s="131">
        <f>SUM(B5:B8)</f>
        <v>308852289</v>
      </c>
      <c r="C9" s="132"/>
      <c r="D9" s="131">
        <f>SUM(D5:D8)</f>
        <v>74959833</v>
      </c>
      <c r="E9" s="131">
        <f>SUM(E5:E8)</f>
        <v>233892456</v>
      </c>
      <c r="F9" s="133">
        <f>SUM(F5:F8)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dőlt"&amp;12 7. melléklet az 1/2018. (III.6.)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03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38.625" style="4" customWidth="1"/>
    <col min="2" max="2" width="14.625" style="4" bestFit="1" customWidth="1"/>
    <col min="3" max="3" width="13.875" style="4" customWidth="1"/>
    <col min="4" max="4" width="12.00390625" style="4" customWidth="1"/>
    <col min="5" max="5" width="14.625" style="4" bestFit="1" customWidth="1"/>
    <col min="6" max="16384" width="9.375" style="4" customWidth="1"/>
  </cols>
  <sheetData>
    <row r="1" spans="1:5" ht="12.75">
      <c r="A1" s="27"/>
      <c r="B1" s="27"/>
      <c r="C1" s="27"/>
      <c r="D1" s="27"/>
      <c r="E1" s="27"/>
    </row>
    <row r="2" spans="1:5" s="135" customFormat="1" ht="15.75">
      <c r="A2" s="28" t="s">
        <v>121</v>
      </c>
      <c r="B2" s="486" t="s">
        <v>669</v>
      </c>
      <c r="C2" s="486"/>
      <c r="D2" s="486"/>
      <c r="E2" s="486"/>
    </row>
    <row r="3" spans="1:5" s="135" customFormat="1" ht="32.25" customHeight="1" thickBot="1">
      <c r="A3" s="487" t="s">
        <v>666</v>
      </c>
      <c r="B3" s="488"/>
      <c r="C3" s="488"/>
      <c r="D3" s="485" t="s">
        <v>448</v>
      </c>
      <c r="E3" s="485"/>
    </row>
    <row r="4" spans="1:5" s="135" customFormat="1" ht="15" customHeight="1" thickBot="1">
      <c r="A4" s="137" t="s">
        <v>114</v>
      </c>
      <c r="B4" s="138">
        <v>2018</v>
      </c>
      <c r="C4" s="138">
        <v>2019</v>
      </c>
      <c r="D4" s="138" t="s">
        <v>665</v>
      </c>
      <c r="E4" s="139" t="s">
        <v>42</v>
      </c>
    </row>
    <row r="5" spans="1:5" s="135" customFormat="1" ht="15.75">
      <c r="A5" s="140" t="s">
        <v>115</v>
      </c>
      <c r="B5" s="141"/>
      <c r="C5" s="141"/>
      <c r="D5" s="141"/>
      <c r="E5" s="142">
        <f aca="true" t="shared" si="0" ref="E5:E11">SUM(B5:D5)</f>
        <v>0</v>
      </c>
    </row>
    <row r="6" spans="1:5" s="135" customFormat="1" ht="15.75">
      <c r="A6" s="143" t="s">
        <v>127</v>
      </c>
      <c r="B6" s="144"/>
      <c r="C6" s="144"/>
      <c r="D6" s="144"/>
      <c r="E6" s="145">
        <f t="shared" si="0"/>
        <v>0</v>
      </c>
    </row>
    <row r="7" spans="1:5" s="135" customFormat="1" ht="15.75">
      <c r="A7" s="146" t="s">
        <v>116</v>
      </c>
      <c r="B7" s="147">
        <v>0</v>
      </c>
      <c r="C7" s="147"/>
      <c r="D7" s="147"/>
      <c r="E7" s="148">
        <f t="shared" si="0"/>
        <v>0</v>
      </c>
    </row>
    <row r="8" spans="1:5" s="135" customFormat="1" ht="15.75">
      <c r="A8" s="146" t="s">
        <v>129</v>
      </c>
      <c r="B8" s="147"/>
      <c r="C8" s="147"/>
      <c r="D8" s="147"/>
      <c r="E8" s="148">
        <f t="shared" si="0"/>
        <v>0</v>
      </c>
    </row>
    <row r="9" spans="1:5" s="135" customFormat="1" ht="15.75">
      <c r="A9" s="146" t="s">
        <v>117</v>
      </c>
      <c r="B9" s="147"/>
      <c r="C9" s="147"/>
      <c r="D9" s="147"/>
      <c r="E9" s="148">
        <f t="shared" si="0"/>
        <v>0</v>
      </c>
    </row>
    <row r="10" spans="1:5" s="135" customFormat="1" ht="15.75">
      <c r="A10" s="146" t="s">
        <v>118</v>
      </c>
      <c r="B10" s="147"/>
      <c r="C10" s="147"/>
      <c r="D10" s="147"/>
      <c r="E10" s="148">
        <f t="shared" si="0"/>
        <v>0</v>
      </c>
    </row>
    <row r="11" spans="1:5" s="135" customFormat="1" ht="16.5" thickBot="1">
      <c r="A11" s="149" t="s">
        <v>671</v>
      </c>
      <c r="B11" s="150">
        <v>47959999</v>
      </c>
      <c r="C11" s="150"/>
      <c r="D11" s="150"/>
      <c r="E11" s="148">
        <f t="shared" si="0"/>
        <v>47959999</v>
      </c>
    </row>
    <row r="12" spans="1:5" s="135" customFormat="1" ht="16.5" thickBot="1">
      <c r="A12" s="151" t="s">
        <v>120</v>
      </c>
      <c r="B12" s="152">
        <f>B5+SUM(B7:B11)</f>
        <v>47959999</v>
      </c>
      <c r="C12" s="152">
        <f>C5+SUM(C7:C11)</f>
        <v>0</v>
      </c>
      <c r="D12" s="152">
        <f>D5+SUM(D7:D11)</f>
        <v>0</v>
      </c>
      <c r="E12" s="153">
        <f>E5+SUM(E7:E11)</f>
        <v>47959999</v>
      </c>
    </row>
    <row r="13" spans="1:5" s="135" customFormat="1" ht="16.5" thickBot="1">
      <c r="A13" s="154"/>
      <c r="B13" s="154"/>
      <c r="C13" s="154"/>
      <c r="D13" s="154"/>
      <c r="E13" s="154"/>
    </row>
    <row r="14" spans="1:5" s="135" customFormat="1" ht="15" customHeight="1" thickBot="1">
      <c r="A14" s="137" t="s">
        <v>119</v>
      </c>
      <c r="B14" s="138">
        <v>2018</v>
      </c>
      <c r="C14" s="138">
        <v>2019</v>
      </c>
      <c r="D14" s="138" t="s">
        <v>665</v>
      </c>
      <c r="E14" s="139" t="s">
        <v>42</v>
      </c>
    </row>
    <row r="15" spans="1:5" s="135" customFormat="1" ht="15.75">
      <c r="A15" s="140" t="s">
        <v>123</v>
      </c>
      <c r="B15" s="141"/>
      <c r="C15" s="141"/>
      <c r="D15" s="141"/>
      <c r="E15" s="142">
        <f aca="true" t="shared" si="1" ref="E15:E21">SUM(B15:D15)</f>
        <v>0</v>
      </c>
    </row>
    <row r="16" spans="1:5" s="135" customFormat="1" ht="15.75">
      <c r="A16" s="155" t="s">
        <v>124</v>
      </c>
      <c r="B16" s="147">
        <v>41966050</v>
      </c>
      <c r="C16" s="147"/>
      <c r="D16" s="147"/>
      <c r="E16" s="148">
        <f t="shared" si="1"/>
        <v>41966050</v>
      </c>
    </row>
    <row r="17" spans="1:5" s="135" customFormat="1" ht="15.75">
      <c r="A17" s="146" t="s">
        <v>125</v>
      </c>
      <c r="B17" s="147">
        <v>5993949</v>
      </c>
      <c r="C17" s="147"/>
      <c r="D17" s="147"/>
      <c r="E17" s="148">
        <f t="shared" si="1"/>
        <v>5993949</v>
      </c>
    </row>
    <row r="18" spans="1:5" s="135" customFormat="1" ht="15.75">
      <c r="A18" s="146" t="s">
        <v>126</v>
      </c>
      <c r="B18" s="147"/>
      <c r="C18" s="147"/>
      <c r="D18" s="147"/>
      <c r="E18" s="148">
        <f t="shared" si="1"/>
        <v>0</v>
      </c>
    </row>
    <row r="19" spans="1:5" s="135" customFormat="1" ht="15.75">
      <c r="A19" s="156"/>
      <c r="B19" s="147"/>
      <c r="C19" s="147"/>
      <c r="D19" s="147"/>
      <c r="E19" s="148">
        <f t="shared" si="1"/>
        <v>0</v>
      </c>
    </row>
    <row r="20" spans="1:5" s="135" customFormat="1" ht="15.75">
      <c r="A20" s="156"/>
      <c r="B20" s="147"/>
      <c r="C20" s="147"/>
      <c r="D20" s="147"/>
      <c r="E20" s="148">
        <f t="shared" si="1"/>
        <v>0</v>
      </c>
    </row>
    <row r="21" spans="1:5" s="135" customFormat="1" ht="16.5" thickBot="1">
      <c r="A21" s="149"/>
      <c r="B21" s="150"/>
      <c r="C21" s="150"/>
      <c r="D21" s="150"/>
      <c r="E21" s="148">
        <f t="shared" si="1"/>
        <v>0</v>
      </c>
    </row>
    <row r="22" spans="1:5" s="135" customFormat="1" ht="16.5" thickBot="1">
      <c r="A22" s="151" t="s">
        <v>43</v>
      </c>
      <c r="B22" s="152">
        <f>SUM(B15:B21)</f>
        <v>47959999</v>
      </c>
      <c r="C22" s="152">
        <f>SUM(C15:C21)</f>
        <v>0</v>
      </c>
      <c r="D22" s="152">
        <f>SUM(D15:D21)</f>
        <v>0</v>
      </c>
      <c r="E22" s="153">
        <f>SUM(E15:E21)</f>
        <v>47959999</v>
      </c>
    </row>
    <row r="23" spans="1:5" s="135" customFormat="1" ht="15.75">
      <c r="A23" s="136"/>
      <c r="B23" s="136"/>
      <c r="C23" s="136"/>
      <c r="D23" s="136"/>
      <c r="E23" s="136"/>
    </row>
    <row r="24" spans="1:5" s="135" customFormat="1" ht="15.75">
      <c r="A24" s="28" t="s">
        <v>121</v>
      </c>
      <c r="B24" s="486" t="s">
        <v>670</v>
      </c>
      <c r="C24" s="486"/>
      <c r="D24" s="486"/>
      <c r="E24" s="486"/>
    </row>
    <row r="25" spans="1:5" s="135" customFormat="1" ht="33.75" customHeight="1" thickBot="1">
      <c r="A25" s="483" t="s">
        <v>660</v>
      </c>
      <c r="B25" s="484"/>
      <c r="C25" s="484"/>
      <c r="D25" s="485" t="s">
        <v>448</v>
      </c>
      <c r="E25" s="485"/>
    </row>
    <row r="26" spans="1:5" s="135" customFormat="1" ht="16.5" thickBot="1">
      <c r="A26" s="137" t="s">
        <v>114</v>
      </c>
      <c r="B26" s="138">
        <v>2018</v>
      </c>
      <c r="C26" s="138">
        <v>2019</v>
      </c>
      <c r="D26" s="138" t="s">
        <v>665</v>
      </c>
      <c r="E26" s="139" t="s">
        <v>42</v>
      </c>
    </row>
    <row r="27" spans="1:5" s="135" customFormat="1" ht="15.75">
      <c r="A27" s="140" t="s">
        <v>115</v>
      </c>
      <c r="B27" s="141"/>
      <c r="C27" s="141"/>
      <c r="D27" s="141"/>
      <c r="E27" s="142">
        <f aca="true" t="shared" si="2" ref="E27:E33">SUM(B27:D27)</f>
        <v>0</v>
      </c>
    </row>
    <row r="28" spans="1:5" s="135" customFormat="1" ht="15.75">
      <c r="A28" s="143" t="s">
        <v>127</v>
      </c>
      <c r="B28" s="144"/>
      <c r="C28" s="144"/>
      <c r="D28" s="144"/>
      <c r="E28" s="145">
        <f t="shared" si="2"/>
        <v>0</v>
      </c>
    </row>
    <row r="29" spans="1:5" s="135" customFormat="1" ht="15.75">
      <c r="A29" s="146" t="s">
        <v>116</v>
      </c>
      <c r="B29" s="147">
        <v>0</v>
      </c>
      <c r="C29" s="147"/>
      <c r="D29" s="147"/>
      <c r="E29" s="148">
        <f t="shared" si="2"/>
        <v>0</v>
      </c>
    </row>
    <row r="30" spans="1:5" s="135" customFormat="1" ht="15.75">
      <c r="A30" s="146" t="s">
        <v>129</v>
      </c>
      <c r="B30" s="147"/>
      <c r="C30" s="147"/>
      <c r="D30" s="147"/>
      <c r="E30" s="148">
        <f t="shared" si="2"/>
        <v>0</v>
      </c>
    </row>
    <row r="31" spans="1:5" s="135" customFormat="1" ht="15.75">
      <c r="A31" s="146" t="s">
        <v>117</v>
      </c>
      <c r="B31" s="147"/>
      <c r="C31" s="147"/>
      <c r="D31" s="147"/>
      <c r="E31" s="148">
        <f t="shared" si="2"/>
        <v>0</v>
      </c>
    </row>
    <row r="32" spans="1:5" s="135" customFormat="1" ht="15.75">
      <c r="A32" s="146" t="s">
        <v>118</v>
      </c>
      <c r="B32" s="147"/>
      <c r="C32" s="147"/>
      <c r="D32" s="147"/>
      <c r="E32" s="148">
        <f t="shared" si="2"/>
        <v>0</v>
      </c>
    </row>
    <row r="33" spans="1:5" s="135" customFormat="1" ht="16.5" thickBot="1">
      <c r="A33" s="149" t="s">
        <v>671</v>
      </c>
      <c r="B33" s="150">
        <v>68812800</v>
      </c>
      <c r="C33" s="150"/>
      <c r="D33" s="150"/>
      <c r="E33" s="148">
        <f t="shared" si="2"/>
        <v>68812800</v>
      </c>
    </row>
    <row r="34" spans="1:5" s="135" customFormat="1" ht="16.5" thickBot="1">
      <c r="A34" s="151" t="s">
        <v>120</v>
      </c>
      <c r="B34" s="152">
        <f>B27+SUM(B29:B33)</f>
        <v>68812800</v>
      </c>
      <c r="C34" s="152">
        <f>C27+SUM(C29:C33)</f>
        <v>0</v>
      </c>
      <c r="D34" s="152">
        <f>D27+SUM(D29:D33)</f>
        <v>0</v>
      </c>
      <c r="E34" s="153">
        <f>E27+SUM(E29:E33)</f>
        <v>68812800</v>
      </c>
    </row>
    <row r="35" spans="1:5" s="135" customFormat="1" ht="16.5" thickBot="1">
      <c r="A35" s="154"/>
      <c r="B35" s="154"/>
      <c r="C35" s="154"/>
      <c r="D35" s="154"/>
      <c r="E35" s="154"/>
    </row>
    <row r="36" spans="1:5" s="135" customFormat="1" ht="16.5" thickBot="1">
      <c r="A36" s="137" t="s">
        <v>119</v>
      </c>
      <c r="B36" s="138">
        <v>2018</v>
      </c>
      <c r="C36" s="138">
        <v>2019</v>
      </c>
      <c r="D36" s="138" t="s">
        <v>665</v>
      </c>
      <c r="E36" s="139" t="s">
        <v>42</v>
      </c>
    </row>
    <row r="37" spans="1:5" s="135" customFormat="1" ht="15.75">
      <c r="A37" s="140" t="s">
        <v>123</v>
      </c>
      <c r="B37" s="141"/>
      <c r="C37" s="141"/>
      <c r="D37" s="141"/>
      <c r="E37" s="142">
        <f>SUM(B37:D37)</f>
        <v>0</v>
      </c>
    </row>
    <row r="38" spans="1:5" s="135" customFormat="1" ht="15.75">
      <c r="A38" s="155" t="s">
        <v>124</v>
      </c>
      <c r="B38" s="147">
        <v>63037800</v>
      </c>
      <c r="C38" s="147"/>
      <c r="D38" s="147"/>
      <c r="E38" s="148">
        <f>SUM(B38:D38)</f>
        <v>63037800</v>
      </c>
    </row>
    <row r="39" spans="1:5" s="135" customFormat="1" ht="15.75">
      <c r="A39" s="146" t="s">
        <v>125</v>
      </c>
      <c r="B39" s="147">
        <v>5775000</v>
      </c>
      <c r="C39" s="147"/>
      <c r="D39" s="147"/>
      <c r="E39" s="148">
        <f>SUM(B39:D39)</f>
        <v>5775000</v>
      </c>
    </row>
    <row r="40" spans="1:5" s="135" customFormat="1" ht="15.75">
      <c r="A40" s="146" t="s">
        <v>126</v>
      </c>
      <c r="B40" s="147"/>
      <c r="C40" s="147"/>
      <c r="D40" s="147"/>
      <c r="E40" s="148">
        <f>SUM(B40:D40)</f>
        <v>0</v>
      </c>
    </row>
    <row r="41" spans="1:5" s="135" customFormat="1" ht="16.5" thickBot="1">
      <c r="A41" s="149"/>
      <c r="B41" s="150"/>
      <c r="C41" s="150"/>
      <c r="D41" s="150"/>
      <c r="E41" s="148">
        <f>SUM(B41:D41)</f>
        <v>0</v>
      </c>
    </row>
    <row r="42" spans="1:5" s="135" customFormat="1" ht="16.5" thickBot="1">
      <c r="A42" s="151" t="s">
        <v>43</v>
      </c>
      <c r="B42" s="152">
        <f>SUM(B37:B41)</f>
        <v>68812800</v>
      </c>
      <c r="C42" s="152">
        <f>SUM(C37:C41)</f>
        <v>0</v>
      </c>
      <c r="D42" s="152">
        <f>SUM(D37:D41)</f>
        <v>0</v>
      </c>
      <c r="E42" s="153">
        <f>SUM(E37:E41)</f>
        <v>68812800</v>
      </c>
    </row>
    <row r="43" spans="1:5" s="135" customFormat="1" ht="15.75">
      <c r="A43" s="28" t="s">
        <v>121</v>
      </c>
      <c r="B43" s="486" t="s">
        <v>672</v>
      </c>
      <c r="C43" s="486"/>
      <c r="D43" s="486"/>
      <c r="E43" s="486"/>
    </row>
    <row r="44" spans="1:5" s="135" customFormat="1" ht="28.5" customHeight="1" thickBot="1">
      <c r="A44" s="483" t="s">
        <v>657</v>
      </c>
      <c r="B44" s="484"/>
      <c r="C44" s="484"/>
      <c r="D44" s="485" t="s">
        <v>448</v>
      </c>
      <c r="E44" s="485"/>
    </row>
    <row r="45" spans="1:5" s="135" customFormat="1" ht="16.5" thickBot="1">
      <c r="A45" s="137" t="s">
        <v>114</v>
      </c>
      <c r="B45" s="138">
        <v>2018</v>
      </c>
      <c r="C45" s="138">
        <v>2019</v>
      </c>
      <c r="D45" s="138" t="s">
        <v>665</v>
      </c>
      <c r="E45" s="139" t="s">
        <v>42</v>
      </c>
    </row>
    <row r="46" spans="1:8" s="135" customFormat="1" ht="15.75">
      <c r="A46" s="140" t="s">
        <v>115</v>
      </c>
      <c r="B46" s="141"/>
      <c r="C46" s="141"/>
      <c r="D46" s="141"/>
      <c r="E46" s="142">
        <f aca="true" t="shared" si="3" ref="E46:E52">SUM(B46:D46)</f>
        <v>0</v>
      </c>
      <c r="H46" s="157"/>
    </row>
    <row r="47" spans="1:5" s="135" customFormat="1" ht="15.75">
      <c r="A47" s="143" t="s">
        <v>127</v>
      </c>
      <c r="B47" s="144"/>
      <c r="C47" s="144"/>
      <c r="D47" s="144"/>
      <c r="E47" s="145">
        <f t="shared" si="3"/>
        <v>0</v>
      </c>
    </row>
    <row r="48" spans="1:5" s="135" customFormat="1" ht="15.75">
      <c r="A48" s="146" t="s">
        <v>116</v>
      </c>
      <c r="B48" s="147">
        <v>20000000</v>
      </c>
      <c r="C48" s="147"/>
      <c r="D48" s="147"/>
      <c r="E48" s="148">
        <f t="shared" si="3"/>
        <v>20000000</v>
      </c>
    </row>
    <row r="49" spans="1:5" s="135" customFormat="1" ht="15.75">
      <c r="A49" s="146" t="s">
        <v>129</v>
      </c>
      <c r="B49" s="147"/>
      <c r="C49" s="147"/>
      <c r="D49" s="147"/>
      <c r="E49" s="148">
        <f t="shared" si="3"/>
        <v>0</v>
      </c>
    </row>
    <row r="50" spans="1:5" ht="15.75">
      <c r="A50" s="146" t="s">
        <v>117</v>
      </c>
      <c r="B50" s="147"/>
      <c r="C50" s="147"/>
      <c r="D50" s="147"/>
      <c r="E50" s="148">
        <f t="shared" si="3"/>
        <v>0</v>
      </c>
    </row>
    <row r="51" spans="1:5" ht="15.75">
      <c r="A51" s="146" t="s">
        <v>118</v>
      </c>
      <c r="B51" s="147"/>
      <c r="C51" s="147"/>
      <c r="D51" s="147"/>
      <c r="E51" s="148">
        <f t="shared" si="3"/>
        <v>0</v>
      </c>
    </row>
    <row r="52" spans="1:5" ht="16.5" thickBot="1">
      <c r="A52" s="149" t="s">
        <v>671</v>
      </c>
      <c r="B52" s="150">
        <v>0</v>
      </c>
      <c r="C52" s="150"/>
      <c r="D52" s="150"/>
      <c r="E52" s="148">
        <f t="shared" si="3"/>
        <v>0</v>
      </c>
    </row>
    <row r="53" spans="1:5" ht="16.5" thickBot="1">
      <c r="A53" s="151" t="s">
        <v>120</v>
      </c>
      <c r="B53" s="152">
        <f>B46+SUM(B48:B52)</f>
        <v>20000000</v>
      </c>
      <c r="C53" s="152">
        <f>C46+SUM(C48:C52)</f>
        <v>0</v>
      </c>
      <c r="D53" s="152">
        <f>D46+SUM(D48:D52)</f>
        <v>0</v>
      </c>
      <c r="E53" s="153">
        <f>E46+SUM(E48:E52)</f>
        <v>20000000</v>
      </c>
    </row>
    <row r="54" spans="1:5" ht="16.5" thickBot="1">
      <c r="A54" s="154"/>
      <c r="B54" s="154"/>
      <c r="C54" s="154"/>
      <c r="D54" s="154"/>
      <c r="E54" s="154"/>
    </row>
    <row r="55" spans="1:5" ht="16.5" thickBot="1">
      <c r="A55" s="137" t="s">
        <v>119</v>
      </c>
      <c r="B55" s="138">
        <v>2018</v>
      </c>
      <c r="C55" s="138">
        <v>2019</v>
      </c>
      <c r="D55" s="138" t="s">
        <v>665</v>
      </c>
      <c r="E55" s="139" t="s">
        <v>42</v>
      </c>
    </row>
    <row r="56" spans="1:5" ht="15.75">
      <c r="A56" s="140" t="s">
        <v>123</v>
      </c>
      <c r="B56" s="141"/>
      <c r="C56" s="141"/>
      <c r="D56" s="141"/>
      <c r="E56" s="142">
        <f>SUM(B56:D56)</f>
        <v>0</v>
      </c>
    </row>
    <row r="57" spans="1:5" ht="15.75">
      <c r="A57" s="155" t="s">
        <v>124</v>
      </c>
      <c r="B57" s="147">
        <v>19080000</v>
      </c>
      <c r="C57" s="147"/>
      <c r="D57" s="147"/>
      <c r="E57" s="148">
        <f>SUM(B57:D57)</f>
        <v>19080000</v>
      </c>
    </row>
    <row r="58" spans="1:5" ht="15.75">
      <c r="A58" s="146" t="s">
        <v>125</v>
      </c>
      <c r="B58" s="147">
        <v>920000</v>
      </c>
      <c r="C58" s="147"/>
      <c r="D58" s="147"/>
      <c r="E58" s="148">
        <f>SUM(B58:D58)</f>
        <v>920000</v>
      </c>
    </row>
    <row r="59" spans="1:5" ht="15.75">
      <c r="A59" s="146" t="s">
        <v>126</v>
      </c>
      <c r="B59" s="147"/>
      <c r="C59" s="147"/>
      <c r="D59" s="147"/>
      <c r="E59" s="148">
        <f>SUM(B59:D59)</f>
        <v>0</v>
      </c>
    </row>
    <row r="60" spans="1:5" ht="16.5" thickBot="1">
      <c r="A60" s="149"/>
      <c r="B60" s="150"/>
      <c r="C60" s="150"/>
      <c r="D60" s="150"/>
      <c r="E60" s="148">
        <f>SUM(B60:D60)</f>
        <v>0</v>
      </c>
    </row>
    <row r="61" spans="1:5" ht="16.5" thickBot="1">
      <c r="A61" s="151" t="s">
        <v>43</v>
      </c>
      <c r="B61" s="152">
        <f>SUM(B56:B60)</f>
        <v>20000000</v>
      </c>
      <c r="C61" s="152">
        <f>SUM(C56:C60)</f>
        <v>0</v>
      </c>
      <c r="D61" s="152">
        <f>SUM(D56:D60)</f>
        <v>0</v>
      </c>
      <c r="E61" s="153">
        <f>SUM(E56:E60)</f>
        <v>20000000</v>
      </c>
    </row>
    <row r="62" spans="1:5" ht="15.75">
      <c r="A62" s="350"/>
      <c r="B62" s="348"/>
      <c r="C62" s="348"/>
      <c r="D62" s="348"/>
      <c r="E62" s="348"/>
    </row>
    <row r="63" spans="1:5" ht="15.75">
      <c r="A63" s="28" t="s">
        <v>121</v>
      </c>
      <c r="B63" s="486" t="s">
        <v>673</v>
      </c>
      <c r="C63" s="486"/>
      <c r="D63" s="486"/>
      <c r="E63" s="486"/>
    </row>
    <row r="64" spans="1:5" ht="29.25" customHeight="1" thickBot="1">
      <c r="A64" s="483" t="s">
        <v>674</v>
      </c>
      <c r="B64" s="484"/>
      <c r="C64" s="484"/>
      <c r="D64" s="485" t="s">
        <v>448</v>
      </c>
      <c r="E64" s="485"/>
    </row>
    <row r="65" spans="1:5" ht="16.5" thickBot="1">
      <c r="A65" s="137" t="s">
        <v>114</v>
      </c>
      <c r="B65" s="138">
        <v>2018</v>
      </c>
      <c r="C65" s="138">
        <v>2019</v>
      </c>
      <c r="D65" s="138" t="s">
        <v>665</v>
      </c>
      <c r="E65" s="139" t="s">
        <v>42</v>
      </c>
    </row>
    <row r="66" spans="1:5" ht="15.75">
      <c r="A66" s="140" t="s">
        <v>115</v>
      </c>
      <c r="B66" s="141"/>
      <c r="C66" s="141"/>
      <c r="D66" s="141"/>
      <c r="E66" s="142">
        <f aca="true" t="shared" si="4" ref="E66:E72">SUM(B66:D66)</f>
        <v>0</v>
      </c>
    </row>
    <row r="67" spans="1:5" ht="15.75">
      <c r="A67" s="143" t="s">
        <v>127</v>
      </c>
      <c r="B67" s="144"/>
      <c r="C67" s="144"/>
      <c r="D67" s="144"/>
      <c r="E67" s="145">
        <f t="shared" si="4"/>
        <v>0</v>
      </c>
    </row>
    <row r="68" spans="1:5" ht="15.75">
      <c r="A68" s="146" t="s">
        <v>116</v>
      </c>
      <c r="B68" s="147"/>
      <c r="C68" s="147"/>
      <c r="D68" s="147"/>
      <c r="E68" s="148">
        <f t="shared" si="4"/>
        <v>0</v>
      </c>
    </row>
    <row r="69" spans="1:5" ht="15.75">
      <c r="A69" s="146" t="s">
        <v>129</v>
      </c>
      <c r="B69" s="147"/>
      <c r="C69" s="147"/>
      <c r="D69" s="147"/>
      <c r="E69" s="148">
        <f t="shared" si="4"/>
        <v>0</v>
      </c>
    </row>
    <row r="70" spans="1:5" ht="15.75">
      <c r="A70" s="146" t="s">
        <v>117</v>
      </c>
      <c r="B70" s="147"/>
      <c r="C70" s="147"/>
      <c r="D70" s="147"/>
      <c r="E70" s="148">
        <f t="shared" si="4"/>
        <v>0</v>
      </c>
    </row>
    <row r="71" spans="1:5" ht="15.75">
      <c r="A71" s="146" t="s">
        <v>118</v>
      </c>
      <c r="B71" s="147"/>
      <c r="C71" s="147"/>
      <c r="D71" s="147"/>
      <c r="E71" s="148">
        <f t="shared" si="4"/>
        <v>0</v>
      </c>
    </row>
    <row r="72" spans="1:5" ht="16.5" thickBot="1">
      <c r="A72" s="149" t="s">
        <v>671</v>
      </c>
      <c r="B72" s="150">
        <v>851344</v>
      </c>
      <c r="C72" s="150"/>
      <c r="D72" s="150"/>
      <c r="E72" s="148">
        <f t="shared" si="4"/>
        <v>851344</v>
      </c>
    </row>
    <row r="73" spans="1:5" ht="16.5" thickBot="1">
      <c r="A73" s="151" t="s">
        <v>120</v>
      </c>
      <c r="B73" s="152">
        <f>B66+SUM(B68:B72)</f>
        <v>851344</v>
      </c>
      <c r="C73" s="152">
        <f>C66+SUM(C68:C72)</f>
        <v>0</v>
      </c>
      <c r="D73" s="152">
        <f>D66+SUM(D68:D72)</f>
        <v>0</v>
      </c>
      <c r="E73" s="153">
        <f>E66+SUM(E68:E72)</f>
        <v>851344</v>
      </c>
    </row>
    <row r="74" spans="1:5" ht="16.5" thickBot="1">
      <c r="A74" s="154"/>
      <c r="B74" s="154"/>
      <c r="C74" s="154"/>
      <c r="D74" s="154"/>
      <c r="E74" s="154"/>
    </row>
    <row r="75" spans="1:5" ht="16.5" thickBot="1">
      <c r="A75" s="137" t="s">
        <v>119</v>
      </c>
      <c r="B75" s="138">
        <v>2018</v>
      </c>
      <c r="C75" s="138">
        <v>2019</v>
      </c>
      <c r="D75" s="138" t="s">
        <v>665</v>
      </c>
      <c r="E75" s="139" t="s">
        <v>42</v>
      </c>
    </row>
    <row r="76" spans="1:5" ht="15.75">
      <c r="A76" s="140" t="s">
        <v>123</v>
      </c>
      <c r="B76" s="141"/>
      <c r="C76" s="141"/>
      <c r="D76" s="141"/>
      <c r="E76" s="142">
        <f>SUM(B76:D76)</f>
        <v>0</v>
      </c>
    </row>
    <row r="77" spans="1:5" ht="15.75">
      <c r="A77" s="155" t="s">
        <v>124</v>
      </c>
      <c r="B77" s="147"/>
      <c r="C77" s="147"/>
      <c r="D77" s="147"/>
      <c r="E77" s="148">
        <f>SUM(B77:D77)</f>
        <v>0</v>
      </c>
    </row>
    <row r="78" spans="1:5" ht="15.75">
      <c r="A78" s="146" t="s">
        <v>125</v>
      </c>
      <c r="B78" s="147">
        <v>851344</v>
      </c>
      <c r="C78" s="147"/>
      <c r="D78" s="147"/>
      <c r="E78" s="148">
        <f>SUM(B78:D78)</f>
        <v>851344</v>
      </c>
    </row>
    <row r="79" spans="1:5" ht="15.75">
      <c r="A79" s="146" t="s">
        <v>126</v>
      </c>
      <c r="B79" s="147"/>
      <c r="C79" s="147"/>
      <c r="D79" s="147"/>
      <c r="E79" s="148">
        <f>SUM(B79:D79)</f>
        <v>0</v>
      </c>
    </row>
    <row r="80" spans="1:5" ht="16.5" thickBot="1">
      <c r="A80" s="149"/>
      <c r="B80" s="150"/>
      <c r="C80" s="150"/>
      <c r="D80" s="150"/>
      <c r="E80" s="148">
        <f>SUM(B80:D80)</f>
        <v>0</v>
      </c>
    </row>
    <row r="81" spans="1:5" ht="16.5" thickBot="1">
      <c r="A81" s="151" t="s">
        <v>43</v>
      </c>
      <c r="B81" s="152">
        <f>SUM(B76:B80)</f>
        <v>851344</v>
      </c>
      <c r="C81" s="152">
        <f>SUM(C76:C80)</f>
        <v>0</v>
      </c>
      <c r="D81" s="152">
        <f>SUM(D76:D80)</f>
        <v>0</v>
      </c>
      <c r="E81" s="153">
        <f>SUM(E76:E80)</f>
        <v>851344</v>
      </c>
    </row>
    <row r="82" spans="1:5" ht="15.75">
      <c r="A82" s="350"/>
      <c r="B82" s="348"/>
      <c r="C82" s="348"/>
      <c r="D82" s="348"/>
      <c r="E82" s="348"/>
    </row>
    <row r="83" spans="1:5" ht="15.75">
      <c r="A83" s="350"/>
      <c r="B83" s="348"/>
      <c r="C83" s="348"/>
      <c r="D83" s="348"/>
      <c r="E83" s="348"/>
    </row>
    <row r="84" spans="1:5" ht="15.75">
      <c r="A84" s="349"/>
      <c r="B84" s="347"/>
      <c r="C84" s="347"/>
      <c r="D84" s="347"/>
      <c r="E84" s="348"/>
    </row>
    <row r="85" spans="1:5" ht="15.75">
      <c r="A85" s="28" t="s">
        <v>121</v>
      </c>
      <c r="B85" s="486" t="s">
        <v>675</v>
      </c>
      <c r="C85" s="486"/>
      <c r="D85" s="486"/>
      <c r="E85" s="486"/>
    </row>
    <row r="86" spans="1:5" ht="28.5" customHeight="1" thickBot="1">
      <c r="A86" s="483" t="s">
        <v>676</v>
      </c>
      <c r="B86" s="484"/>
      <c r="C86" s="484"/>
      <c r="D86" s="485" t="s">
        <v>448</v>
      </c>
      <c r="E86" s="485"/>
    </row>
    <row r="87" spans="1:5" ht="16.5" thickBot="1">
      <c r="A87" s="137" t="s">
        <v>114</v>
      </c>
      <c r="B87" s="138">
        <v>2018</v>
      </c>
      <c r="C87" s="138">
        <v>2019</v>
      </c>
      <c r="D87" s="138" t="s">
        <v>665</v>
      </c>
      <c r="E87" s="139" t="s">
        <v>42</v>
      </c>
    </row>
    <row r="88" spans="1:5" ht="15.75">
      <c r="A88" s="140" t="s">
        <v>115</v>
      </c>
      <c r="B88" s="141"/>
      <c r="C88" s="141"/>
      <c r="D88" s="141"/>
      <c r="E88" s="142">
        <f aca="true" t="shared" si="5" ref="E88:E94">SUM(B88:D88)</f>
        <v>0</v>
      </c>
    </row>
    <row r="89" spans="1:5" ht="15.75">
      <c r="A89" s="143" t="s">
        <v>127</v>
      </c>
      <c r="B89" s="144"/>
      <c r="C89" s="144"/>
      <c r="D89" s="144"/>
      <c r="E89" s="145">
        <f t="shared" si="5"/>
        <v>0</v>
      </c>
    </row>
    <row r="90" spans="1:5" ht="15.75">
      <c r="A90" s="146" t="s">
        <v>116</v>
      </c>
      <c r="B90" s="147">
        <v>155008907</v>
      </c>
      <c r="C90" s="147"/>
      <c r="D90" s="147"/>
      <c r="E90" s="148">
        <f t="shared" si="5"/>
        <v>155008907</v>
      </c>
    </row>
    <row r="91" spans="1:5" ht="15.75">
      <c r="A91" s="146" t="s">
        <v>129</v>
      </c>
      <c r="B91" s="147"/>
      <c r="C91" s="147"/>
      <c r="D91" s="147"/>
      <c r="E91" s="148">
        <f t="shared" si="5"/>
        <v>0</v>
      </c>
    </row>
    <row r="92" spans="1:5" ht="15.75">
      <c r="A92" s="146" t="s">
        <v>117</v>
      </c>
      <c r="B92" s="147"/>
      <c r="C92" s="147"/>
      <c r="D92" s="147"/>
      <c r="E92" s="148">
        <f t="shared" si="5"/>
        <v>0</v>
      </c>
    </row>
    <row r="93" spans="1:5" ht="15.75">
      <c r="A93" s="146" t="s">
        <v>118</v>
      </c>
      <c r="B93" s="147"/>
      <c r="C93" s="147"/>
      <c r="D93" s="147"/>
      <c r="E93" s="148">
        <f t="shared" si="5"/>
        <v>0</v>
      </c>
    </row>
    <row r="94" spans="1:5" ht="16.5" thickBot="1">
      <c r="A94" s="149" t="s">
        <v>671</v>
      </c>
      <c r="B94" s="150">
        <v>0</v>
      </c>
      <c r="C94" s="150"/>
      <c r="D94" s="150"/>
      <c r="E94" s="148">
        <f t="shared" si="5"/>
        <v>0</v>
      </c>
    </row>
    <row r="95" spans="1:5" ht="16.5" thickBot="1">
      <c r="A95" s="151" t="s">
        <v>120</v>
      </c>
      <c r="B95" s="152">
        <f>B88+SUM(B90:B94)</f>
        <v>155008907</v>
      </c>
      <c r="C95" s="152">
        <f>C88+SUM(C90:C94)</f>
        <v>0</v>
      </c>
      <c r="D95" s="152">
        <f>D88+SUM(D90:D94)</f>
        <v>0</v>
      </c>
      <c r="E95" s="153">
        <f>E88+SUM(E90:E94)</f>
        <v>155008907</v>
      </c>
    </row>
    <row r="96" spans="1:5" ht="16.5" thickBot="1">
      <c r="A96" s="154"/>
      <c r="B96" s="154"/>
      <c r="C96" s="154"/>
      <c r="D96" s="154"/>
      <c r="E96" s="154"/>
    </row>
    <row r="97" spans="1:5" ht="16.5" thickBot="1">
      <c r="A97" s="137" t="s">
        <v>119</v>
      </c>
      <c r="B97" s="138">
        <v>2018</v>
      </c>
      <c r="C97" s="138">
        <v>2019</v>
      </c>
      <c r="D97" s="138" t="s">
        <v>665</v>
      </c>
      <c r="E97" s="139" t="s">
        <v>42</v>
      </c>
    </row>
    <row r="98" spans="1:5" ht="15.75">
      <c r="A98" s="140" t="s">
        <v>123</v>
      </c>
      <c r="B98" s="141"/>
      <c r="C98" s="141"/>
      <c r="D98" s="141"/>
      <c r="E98" s="142">
        <f>SUM(B98:D98)</f>
        <v>0</v>
      </c>
    </row>
    <row r="99" spans="1:5" ht="15.75">
      <c r="A99" s="155" t="s">
        <v>124</v>
      </c>
      <c r="B99" s="147">
        <v>155008907</v>
      </c>
      <c r="C99" s="147"/>
      <c r="D99" s="147"/>
      <c r="E99" s="148">
        <f>SUM(B99:D99)</f>
        <v>155008907</v>
      </c>
    </row>
    <row r="100" spans="1:5" ht="15.75">
      <c r="A100" s="146" t="s">
        <v>125</v>
      </c>
      <c r="B100" s="147">
        <v>0</v>
      </c>
      <c r="C100" s="147"/>
      <c r="D100" s="147"/>
      <c r="E100" s="148">
        <f>SUM(B100:D100)</f>
        <v>0</v>
      </c>
    </row>
    <row r="101" spans="1:5" ht="15.75">
      <c r="A101" s="146" t="s">
        <v>126</v>
      </c>
      <c r="B101" s="147"/>
      <c r="C101" s="147"/>
      <c r="D101" s="147"/>
      <c r="E101" s="148">
        <f>SUM(B101:D101)</f>
        <v>0</v>
      </c>
    </row>
    <row r="102" spans="1:5" ht="16.5" thickBot="1">
      <c r="A102" s="149"/>
      <c r="B102" s="150"/>
      <c r="C102" s="150"/>
      <c r="D102" s="150"/>
      <c r="E102" s="148">
        <f>SUM(B102:D102)</f>
        <v>0</v>
      </c>
    </row>
    <row r="103" spans="1:5" ht="16.5" thickBot="1">
      <c r="A103" s="151" t="s">
        <v>43</v>
      </c>
      <c r="B103" s="152">
        <f>SUM(B98:B102)</f>
        <v>155008907</v>
      </c>
      <c r="C103" s="152">
        <f>SUM(C98:C102)</f>
        <v>0</v>
      </c>
      <c r="D103" s="152">
        <f>SUM(D98:D102)</f>
        <v>0</v>
      </c>
      <c r="E103" s="153">
        <f>SUM(E98:E102)</f>
        <v>155008907</v>
      </c>
    </row>
  </sheetData>
  <sheetProtection/>
  <mergeCells count="15">
    <mergeCell ref="B2:E2"/>
    <mergeCell ref="B63:E63"/>
    <mergeCell ref="D3:E3"/>
    <mergeCell ref="A3:C3"/>
    <mergeCell ref="A25:C25"/>
    <mergeCell ref="B43:E43"/>
    <mergeCell ref="A44:C44"/>
    <mergeCell ref="D44:E44"/>
    <mergeCell ref="B24:E24"/>
    <mergeCell ref="A64:C64"/>
    <mergeCell ref="D64:E64"/>
    <mergeCell ref="B85:E85"/>
    <mergeCell ref="A86:C86"/>
    <mergeCell ref="D86:E86"/>
    <mergeCell ref="D25:E25"/>
  </mergeCells>
  <conditionalFormatting sqref="E15:E21 E84 E5:E12 B12:D12 B22:E22 E37:E41">
    <cfRule type="cellIs" priority="8" dxfId="10" operator="equal" stopIfTrue="1">
      <formula>0</formula>
    </cfRule>
  </conditionalFormatting>
  <conditionalFormatting sqref="E27:E34 B34:D34 B42:E42">
    <cfRule type="cellIs" priority="7" dxfId="10" operator="equal" stopIfTrue="1">
      <formula>0</formula>
    </cfRule>
  </conditionalFormatting>
  <conditionalFormatting sqref="E56:E60">
    <cfRule type="cellIs" priority="6" dxfId="10" operator="equal" stopIfTrue="1">
      <formula>0</formula>
    </cfRule>
  </conditionalFormatting>
  <conditionalFormatting sqref="E46:E53 B53:D53 B61:E62">
    <cfRule type="cellIs" priority="5" dxfId="10" operator="equal" stopIfTrue="1">
      <formula>0</formula>
    </cfRule>
  </conditionalFormatting>
  <conditionalFormatting sqref="E76:E80">
    <cfRule type="cellIs" priority="4" dxfId="10" operator="equal" stopIfTrue="1">
      <formula>0</formula>
    </cfRule>
  </conditionalFormatting>
  <conditionalFormatting sqref="E66:E73 B73:D73 B81:E83">
    <cfRule type="cellIs" priority="3" dxfId="10" operator="equal" stopIfTrue="1">
      <formula>0</formula>
    </cfRule>
  </conditionalFormatting>
  <conditionalFormatting sqref="E98:E102">
    <cfRule type="cellIs" priority="2" dxfId="10" operator="equal" stopIfTrue="1">
      <formula>0</formula>
    </cfRule>
  </conditionalFormatting>
  <conditionalFormatting sqref="E88:E95 B95:D95 B103:E103">
    <cfRule type="cellIs" priority="1" dxfId="1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1/2018. (III.6.) 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E6" sqref="E6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1.625" style="31" customWidth="1"/>
    <col min="4" max="16384" width="9.375" style="32" customWidth="1"/>
  </cols>
  <sheetData>
    <row r="1" spans="2:3" s="37" customFormat="1" ht="18" customHeight="1">
      <c r="B1" s="460" t="s">
        <v>625</v>
      </c>
      <c r="C1" s="460"/>
    </row>
    <row r="2" spans="1:3" s="37" customFormat="1" ht="18" customHeight="1">
      <c r="A2" s="417"/>
      <c r="B2" s="489" t="s">
        <v>630</v>
      </c>
      <c r="C2" s="489"/>
    </row>
    <row r="3" spans="1:3" s="37" customFormat="1" ht="18" customHeight="1">
      <c r="A3" s="417"/>
      <c r="B3" s="462" t="s">
        <v>9</v>
      </c>
      <c r="C3" s="462"/>
    </row>
    <row r="4" spans="1:3" s="37" customFormat="1" ht="18" customHeight="1" thickBot="1">
      <c r="A4" s="463" t="s">
        <v>133</v>
      </c>
      <c r="B4" s="463"/>
      <c r="C4" s="456" t="s">
        <v>443</v>
      </c>
    </row>
    <row r="5" spans="1:3" s="37" customFormat="1" ht="18" customHeight="1" thickBot="1">
      <c r="A5" s="39" t="s">
        <v>56</v>
      </c>
      <c r="B5" s="444" t="s">
        <v>11</v>
      </c>
      <c r="C5" s="40" t="s">
        <v>397</v>
      </c>
    </row>
    <row r="6" spans="1:3" s="43" customFormat="1" ht="18" customHeight="1" thickBot="1">
      <c r="A6" s="41">
        <v>1</v>
      </c>
      <c r="B6" s="445">
        <v>2</v>
      </c>
      <c r="C6" s="42">
        <v>3</v>
      </c>
    </row>
    <row r="7" spans="1:3" s="43" customFormat="1" ht="18" customHeight="1" thickBot="1">
      <c r="A7" s="222" t="s">
        <v>12</v>
      </c>
      <c r="B7" s="425" t="s">
        <v>217</v>
      </c>
      <c r="C7" s="223">
        <f>SUM(C8:C11)</f>
        <v>159493208</v>
      </c>
    </row>
    <row r="8" spans="1:3" s="43" customFormat="1" ht="27">
      <c r="A8" s="231" t="s">
        <v>87</v>
      </c>
      <c r="B8" s="346" t="s">
        <v>403</v>
      </c>
      <c r="C8" s="225">
        <f>SUM('9.1.1'!C8,'9.1.2.'!C8,'9.1.3'!C8)</f>
        <v>70524231</v>
      </c>
    </row>
    <row r="9" spans="1:3" s="43" customFormat="1" ht="27">
      <c r="A9" s="232" t="s">
        <v>88</v>
      </c>
      <c r="B9" s="265" t="s">
        <v>404</v>
      </c>
      <c r="C9" s="225">
        <f>SUM('9.1.1'!C9,'9.1.2.'!C9,'9.1.3'!C9)</f>
        <v>42489600</v>
      </c>
    </row>
    <row r="10" spans="1:3" s="43" customFormat="1" ht="27">
      <c r="A10" s="232" t="s">
        <v>89</v>
      </c>
      <c r="B10" s="265" t="s">
        <v>405</v>
      </c>
      <c r="C10" s="225">
        <f>SUM('9.1.1'!C10,'9.1.2.'!C10,'9.1.3'!C10)</f>
        <v>43621357</v>
      </c>
    </row>
    <row r="11" spans="1:3" s="43" customFormat="1" ht="18.75">
      <c r="A11" s="232" t="s">
        <v>399</v>
      </c>
      <c r="B11" s="265" t="s">
        <v>406</v>
      </c>
      <c r="C11" s="225">
        <f>SUM('9.1.1'!C11,'9.1.2.'!C11,'9.1.3'!C11)</f>
        <v>2858020</v>
      </c>
    </row>
    <row r="12" spans="1:3" s="43" customFormat="1" ht="25.5">
      <c r="A12" s="232" t="s">
        <v>101</v>
      </c>
      <c r="B12" s="426" t="s">
        <v>408</v>
      </c>
      <c r="C12" s="228"/>
    </row>
    <row r="13" spans="1:3" s="43" customFormat="1" ht="19.5" thickBot="1">
      <c r="A13" s="233" t="s">
        <v>400</v>
      </c>
      <c r="B13" s="265" t="s">
        <v>407</v>
      </c>
      <c r="C13" s="229"/>
    </row>
    <row r="14" spans="1:3" s="43" customFormat="1" ht="18" customHeight="1" thickBot="1">
      <c r="A14" s="230" t="s">
        <v>13</v>
      </c>
      <c r="B14" s="427" t="s">
        <v>638</v>
      </c>
      <c r="C14" s="223">
        <f>+C15+C16+C17+C18+C19</f>
        <v>13253000</v>
      </c>
    </row>
    <row r="15" spans="1:3" s="43" customFormat="1" ht="18" customHeight="1">
      <c r="A15" s="231" t="s">
        <v>93</v>
      </c>
      <c r="B15" s="346" t="s">
        <v>218</v>
      </c>
      <c r="C15" s="225">
        <f>SUM('9.1.1'!C15,'9.1.2.'!C15,'9.1.3'!C15)</f>
        <v>0</v>
      </c>
    </row>
    <row r="16" spans="1:3" s="43" customFormat="1" ht="18.75">
      <c r="A16" s="232" t="s">
        <v>94</v>
      </c>
      <c r="B16" s="265" t="s">
        <v>219</v>
      </c>
      <c r="C16" s="225">
        <f>SUM('9.1.1'!C16,'9.1.2.'!C16,'9.1.3'!C16)</f>
        <v>0</v>
      </c>
    </row>
    <row r="17" spans="1:3" s="43" customFormat="1" ht="27">
      <c r="A17" s="232" t="s">
        <v>95</v>
      </c>
      <c r="B17" s="265" t="s">
        <v>382</v>
      </c>
      <c r="C17" s="225">
        <f>SUM('9.1.1'!C17,'9.1.2.'!C17,'9.1.3'!C17)</f>
        <v>0</v>
      </c>
    </row>
    <row r="18" spans="1:3" s="43" customFormat="1" ht="27">
      <c r="A18" s="232" t="s">
        <v>96</v>
      </c>
      <c r="B18" s="265" t="s">
        <v>383</v>
      </c>
      <c r="C18" s="225">
        <f>SUM('9.1.1'!C18,'9.1.2.'!C18,'9.1.3'!C18)</f>
        <v>0</v>
      </c>
    </row>
    <row r="19" spans="1:3" s="43" customFormat="1" ht="25.5">
      <c r="A19" s="232" t="s">
        <v>97</v>
      </c>
      <c r="B19" s="221" t="s">
        <v>409</v>
      </c>
      <c r="C19" s="225">
        <f>SUM('9.1.1'!C19,'9.1.2.'!C19,'9.1.3'!C19)</f>
        <v>13253000</v>
      </c>
    </row>
    <row r="20" spans="1:3" s="43" customFormat="1" ht="19.5" thickBot="1">
      <c r="A20" s="233" t="s">
        <v>106</v>
      </c>
      <c r="B20" s="428" t="s">
        <v>220</v>
      </c>
      <c r="C20" s="225">
        <f>SUM('9.1.1'!C20,'9.1.2.'!C20,'9.1.3'!C20)</f>
        <v>0</v>
      </c>
    </row>
    <row r="21" spans="1:3" s="43" customFormat="1" ht="18" customHeight="1" thickBot="1">
      <c r="A21" s="230" t="s">
        <v>14</v>
      </c>
      <c r="B21" s="429" t="s">
        <v>639</v>
      </c>
      <c r="C21" s="223">
        <f>+C22+C23+C24+C25+C26</f>
        <v>190008907</v>
      </c>
    </row>
    <row r="22" spans="1:3" s="43" customFormat="1" ht="18.75">
      <c r="A22" s="231" t="s">
        <v>76</v>
      </c>
      <c r="B22" s="346" t="s">
        <v>401</v>
      </c>
      <c r="C22" s="225">
        <f>SUM('9.1.1'!C22,'9.1.2.'!C22,'9.1.3'!C22)</f>
        <v>190008907</v>
      </c>
    </row>
    <row r="23" spans="1:3" s="43" customFormat="1" ht="27">
      <c r="A23" s="232" t="s">
        <v>77</v>
      </c>
      <c r="B23" s="265" t="s">
        <v>221</v>
      </c>
      <c r="C23" s="225">
        <f>SUM('9.1.1'!C23,'9.1.2.'!C23,'9.1.3'!C23)</f>
        <v>0</v>
      </c>
    </row>
    <row r="24" spans="1:3" s="43" customFormat="1" ht="27">
      <c r="A24" s="232" t="s">
        <v>78</v>
      </c>
      <c r="B24" s="265" t="s">
        <v>384</v>
      </c>
      <c r="C24" s="225">
        <f>SUM('9.1.1'!C24,'9.1.2.'!C24,'9.1.3'!C24)</f>
        <v>0</v>
      </c>
    </row>
    <row r="25" spans="1:3" s="43" customFormat="1" ht="27">
      <c r="A25" s="232" t="s">
        <v>79</v>
      </c>
      <c r="B25" s="265" t="s">
        <v>385</v>
      </c>
      <c r="C25" s="225">
        <f>SUM('9.1.1'!C25,'9.1.2.'!C25,'9.1.3'!C25)</f>
        <v>0</v>
      </c>
    </row>
    <row r="26" spans="1:3" s="43" customFormat="1" ht="18.75">
      <c r="A26" s="232" t="s">
        <v>150</v>
      </c>
      <c r="B26" s="265" t="s">
        <v>222</v>
      </c>
      <c r="C26" s="225">
        <f>SUM('9.1.1'!C26,'9.1.2.'!C26,'9.1.3'!C26)</f>
        <v>0</v>
      </c>
    </row>
    <row r="27" spans="1:3" s="43" customFormat="1" ht="18" customHeight="1" thickBot="1">
      <c r="A27" s="233" t="s">
        <v>151</v>
      </c>
      <c r="B27" s="428" t="s">
        <v>223</v>
      </c>
      <c r="C27" s="225">
        <f>SUM('9.1.1'!C27,'9.1.2.'!C27,'6. tájékoztató t.'!C27)</f>
        <v>175008907</v>
      </c>
    </row>
    <row r="28" spans="1:3" s="43" customFormat="1" ht="18" customHeight="1" thickBot="1">
      <c r="A28" s="230" t="s">
        <v>152</v>
      </c>
      <c r="B28" s="429" t="s">
        <v>224</v>
      </c>
      <c r="C28" s="223">
        <f>+C29+C32+C33+C34</f>
        <v>60636296</v>
      </c>
    </row>
    <row r="29" spans="1:3" s="43" customFormat="1" ht="18" customHeight="1">
      <c r="A29" s="231" t="s">
        <v>225</v>
      </c>
      <c r="B29" s="346" t="s">
        <v>231</v>
      </c>
      <c r="C29" s="236">
        <f>+C30+C31</f>
        <v>52281187</v>
      </c>
    </row>
    <row r="30" spans="1:3" s="43" customFormat="1" ht="18" customHeight="1">
      <c r="A30" s="232" t="s">
        <v>226</v>
      </c>
      <c r="B30" s="265" t="s">
        <v>411</v>
      </c>
      <c r="C30" s="225">
        <f>SUM('9.1.1'!C30,'9.1.2.'!C30,'9.1.3'!C30)</f>
        <v>1823137</v>
      </c>
    </row>
    <row r="31" spans="1:3" s="43" customFormat="1" ht="18" customHeight="1">
      <c r="A31" s="232" t="s">
        <v>227</v>
      </c>
      <c r="B31" s="265" t="s">
        <v>412</v>
      </c>
      <c r="C31" s="225">
        <f>SUM('9.1.1'!C31,'9.1.2.'!C31,'9.1.3'!C31)</f>
        <v>50458050</v>
      </c>
    </row>
    <row r="32" spans="1:3" s="43" customFormat="1" ht="18" customHeight="1">
      <c r="A32" s="232" t="s">
        <v>228</v>
      </c>
      <c r="B32" s="265" t="s">
        <v>413</v>
      </c>
      <c r="C32" s="225">
        <f>SUM('9.1.1'!C32,'9.1.2.'!C32,'9.1.3'!C32)</f>
        <v>6313570</v>
      </c>
    </row>
    <row r="33" spans="1:3" s="43" customFormat="1" ht="18.75">
      <c r="A33" s="232" t="s">
        <v>229</v>
      </c>
      <c r="B33" s="265" t="s">
        <v>232</v>
      </c>
      <c r="C33" s="225">
        <f>SUM('9.1.1'!C33,'9.1.2.'!C33,'9.1.3'!C33)</f>
        <v>0</v>
      </c>
    </row>
    <row r="34" spans="1:3" s="43" customFormat="1" ht="18" customHeight="1" thickBot="1">
      <c r="A34" s="233" t="s">
        <v>230</v>
      </c>
      <c r="B34" s="428" t="s">
        <v>233</v>
      </c>
      <c r="C34" s="225">
        <f>SUM('9.1.1'!C34,'9.1.2.'!C34,'9.1.3'!C34)</f>
        <v>2041539</v>
      </c>
    </row>
    <row r="35" spans="1:3" s="43" customFormat="1" ht="18" customHeight="1" thickBot="1">
      <c r="A35" s="230" t="s">
        <v>16</v>
      </c>
      <c r="B35" s="429" t="s">
        <v>234</v>
      </c>
      <c r="C35" s="223">
        <f>SUM(C36:C45)</f>
        <v>81990904</v>
      </c>
    </row>
    <row r="36" spans="1:3" s="43" customFormat="1" ht="18" customHeight="1">
      <c r="A36" s="231" t="s">
        <v>80</v>
      </c>
      <c r="B36" s="346" t="s">
        <v>237</v>
      </c>
      <c r="C36" s="225">
        <f>SUM('9.1.1'!C36,'9.1.2.'!C36,'9.1.3'!C36)</f>
        <v>0</v>
      </c>
    </row>
    <row r="37" spans="1:3" s="43" customFormat="1" ht="18" customHeight="1">
      <c r="A37" s="232" t="s">
        <v>81</v>
      </c>
      <c r="B37" s="265" t="s">
        <v>414</v>
      </c>
      <c r="C37" s="225">
        <f>SUM('9.1.1'!C37,'9.1.2.'!C37,'9.1.3'!C37)</f>
        <v>60771749</v>
      </c>
    </row>
    <row r="38" spans="1:3" s="43" customFormat="1" ht="18" customHeight="1">
      <c r="A38" s="232" t="s">
        <v>82</v>
      </c>
      <c r="B38" s="265" t="s">
        <v>415</v>
      </c>
      <c r="C38" s="225">
        <f>SUM('9.1.1'!C38,'9.1.2.'!C38,'9.1.3'!C38)</f>
        <v>506541</v>
      </c>
    </row>
    <row r="39" spans="1:3" s="43" customFormat="1" ht="18" customHeight="1">
      <c r="A39" s="232" t="s">
        <v>154</v>
      </c>
      <c r="B39" s="265" t="s">
        <v>416</v>
      </c>
      <c r="C39" s="225">
        <f>SUM('9.1.1'!C39,'9.1.2.'!C39,'9.1.3'!C39)</f>
        <v>0</v>
      </c>
    </row>
    <row r="40" spans="1:3" s="43" customFormat="1" ht="18" customHeight="1">
      <c r="A40" s="232" t="s">
        <v>155</v>
      </c>
      <c r="B40" s="265" t="s">
        <v>417</v>
      </c>
      <c r="C40" s="225">
        <f>SUM('9.1.1'!C40,'9.1.2.'!C40,'9.1.3'!C40)</f>
        <v>3281477</v>
      </c>
    </row>
    <row r="41" spans="1:3" s="43" customFormat="1" ht="18" customHeight="1">
      <c r="A41" s="232" t="s">
        <v>156</v>
      </c>
      <c r="B41" s="265" t="s">
        <v>418</v>
      </c>
      <c r="C41" s="225">
        <f>SUM('9.1.1'!C41,'9.1.2.'!C41,'9.1.3'!C41)</f>
        <v>17431137</v>
      </c>
    </row>
    <row r="42" spans="1:3" s="43" customFormat="1" ht="18" customHeight="1">
      <c r="A42" s="232" t="s">
        <v>157</v>
      </c>
      <c r="B42" s="265" t="s">
        <v>238</v>
      </c>
      <c r="C42" s="225">
        <f>SUM('9.1.1'!C42,'9.1.2.'!C42,'9.1.3'!C42)</f>
        <v>0</v>
      </c>
    </row>
    <row r="43" spans="1:3" s="43" customFormat="1" ht="18" customHeight="1">
      <c r="A43" s="232" t="s">
        <v>158</v>
      </c>
      <c r="B43" s="265" t="s">
        <v>239</v>
      </c>
      <c r="C43" s="225">
        <f>SUM('9.1.1'!C43,'9.1.2.'!C43,'9.1.3'!C43)</f>
        <v>0</v>
      </c>
    </row>
    <row r="44" spans="1:3" s="43" customFormat="1" ht="18" customHeight="1">
      <c r="A44" s="232" t="s">
        <v>235</v>
      </c>
      <c r="B44" s="265" t="s">
        <v>240</v>
      </c>
      <c r="C44" s="225">
        <f>SUM('9.1.1'!C44,'9.1.2.'!C44,'9.1.3'!C44)</f>
        <v>0</v>
      </c>
    </row>
    <row r="45" spans="1:3" s="43" customFormat="1" ht="18" customHeight="1" thickBot="1">
      <c r="A45" s="233" t="s">
        <v>236</v>
      </c>
      <c r="B45" s="428" t="s">
        <v>419</v>
      </c>
      <c r="C45" s="225">
        <f>SUM('9.1.1'!C45,'9.1.2.'!C45,'9.1.3'!C45)</f>
        <v>0</v>
      </c>
    </row>
    <row r="46" spans="1:3" s="43" customFormat="1" ht="18" customHeight="1" thickBot="1">
      <c r="A46" s="230" t="s">
        <v>17</v>
      </c>
      <c r="B46" s="429" t="s">
        <v>241</v>
      </c>
      <c r="C46" s="223">
        <f>SUM(C47:C51)</f>
        <v>0</v>
      </c>
    </row>
    <row r="47" spans="1:3" s="43" customFormat="1" ht="18" customHeight="1">
      <c r="A47" s="231" t="s">
        <v>83</v>
      </c>
      <c r="B47" s="346" t="s">
        <v>245</v>
      </c>
      <c r="C47" s="225">
        <f>SUM('9.1.1'!C47,'9.1.2.'!C47,'9.1.3'!C47)</f>
        <v>0</v>
      </c>
    </row>
    <row r="48" spans="1:3" s="43" customFormat="1" ht="18" customHeight="1">
      <c r="A48" s="232" t="s">
        <v>84</v>
      </c>
      <c r="B48" s="265" t="s">
        <v>246</v>
      </c>
      <c r="C48" s="225">
        <f>SUM('9.1.1'!C48,'9.1.2.'!C48,'9.1.3'!C48)</f>
        <v>0</v>
      </c>
    </row>
    <row r="49" spans="1:3" s="43" customFormat="1" ht="18" customHeight="1">
      <c r="A49" s="232" t="s">
        <v>242</v>
      </c>
      <c r="B49" s="265" t="s">
        <v>247</v>
      </c>
      <c r="C49" s="225">
        <f>SUM('9.1.1'!C49,'9.1.2.'!C49,'9.1.3'!C49)</f>
        <v>0</v>
      </c>
    </row>
    <row r="50" spans="1:3" s="43" customFormat="1" ht="18" customHeight="1">
      <c r="A50" s="232" t="s">
        <v>243</v>
      </c>
      <c r="B50" s="265" t="s">
        <v>248</v>
      </c>
      <c r="C50" s="225">
        <f>SUM('9.1.1'!C50,'9.1.2.'!C50,'9.1.3'!C50)</f>
        <v>0</v>
      </c>
    </row>
    <row r="51" spans="1:3" s="43" customFormat="1" ht="18" customHeight="1" thickBot="1">
      <c r="A51" s="233" t="s">
        <v>244</v>
      </c>
      <c r="B51" s="428" t="s">
        <v>249</v>
      </c>
      <c r="C51" s="225">
        <f>SUM('9.1.1'!C51,'9.1.2.'!C51,'9.1.3'!C51)</f>
        <v>0</v>
      </c>
    </row>
    <row r="52" spans="1:3" s="43" customFormat="1" ht="26.25" thickBot="1">
      <c r="A52" s="230" t="s">
        <v>159</v>
      </c>
      <c r="B52" s="429" t="s">
        <v>410</v>
      </c>
      <c r="C52" s="223">
        <f>SUM(C53:C55)</f>
        <v>0</v>
      </c>
    </row>
    <row r="53" spans="1:3" s="43" customFormat="1" ht="27">
      <c r="A53" s="231" t="s">
        <v>85</v>
      </c>
      <c r="B53" s="346" t="s">
        <v>392</v>
      </c>
      <c r="C53" s="225">
        <f>SUM('9.1.1'!C53,'9.1.2.'!C53,'9.1.3'!C53)</f>
        <v>0</v>
      </c>
    </row>
    <row r="54" spans="1:3" s="43" customFormat="1" ht="27">
      <c r="A54" s="232" t="s">
        <v>86</v>
      </c>
      <c r="B54" s="265" t="s">
        <v>393</v>
      </c>
      <c r="C54" s="225">
        <f>SUM('9.1.1'!C54,'9.1.2.'!C54,'9.1.3'!C54)</f>
        <v>0</v>
      </c>
    </row>
    <row r="55" spans="1:3" s="43" customFormat="1" ht="18.75">
      <c r="A55" s="232" t="s">
        <v>252</v>
      </c>
      <c r="B55" s="265" t="s">
        <v>250</v>
      </c>
      <c r="C55" s="225">
        <f>SUM('9.1.1'!C55,'9.1.2.'!C55,'9.1.3'!C55)</f>
        <v>0</v>
      </c>
    </row>
    <row r="56" spans="1:3" s="43" customFormat="1" ht="19.5" thickBot="1">
      <c r="A56" s="233" t="s">
        <v>253</v>
      </c>
      <c r="B56" s="428" t="s">
        <v>251</v>
      </c>
      <c r="C56" s="225">
        <f>SUM('9.1.1'!C56,'9.1.2.'!C56,'9.1.3'!C56)</f>
        <v>0</v>
      </c>
    </row>
    <row r="57" spans="1:3" s="43" customFormat="1" ht="18" customHeight="1" thickBot="1">
      <c r="A57" s="230" t="s">
        <v>19</v>
      </c>
      <c r="B57" s="427" t="s">
        <v>254</v>
      </c>
      <c r="C57" s="223">
        <f>SUM(C58:C60)</f>
        <v>0</v>
      </c>
    </row>
    <row r="58" spans="1:3" s="43" customFormat="1" ht="27">
      <c r="A58" s="231" t="s">
        <v>160</v>
      </c>
      <c r="B58" s="346" t="s">
        <v>394</v>
      </c>
      <c r="C58" s="225">
        <f>SUM('9.1.1'!C58,'9.1.2.'!C58,'9.1.3'!C58)</f>
        <v>0</v>
      </c>
    </row>
    <row r="59" spans="1:3" s="43" customFormat="1" ht="18.75">
      <c r="A59" s="232" t="s">
        <v>161</v>
      </c>
      <c r="B59" s="265" t="s">
        <v>395</v>
      </c>
      <c r="C59" s="225">
        <f>SUM('9.1.1'!C59,'9.1.2.'!C59,'9.1.3'!C59)</f>
        <v>0</v>
      </c>
    </row>
    <row r="60" spans="1:3" s="43" customFormat="1" ht="18.75">
      <c r="A60" s="232" t="s">
        <v>191</v>
      </c>
      <c r="B60" s="265" t="s">
        <v>256</v>
      </c>
      <c r="C60" s="225">
        <f>SUM('9.1.1'!C60,'9.1.2.'!C60,'9.1.3'!C60)</f>
        <v>0</v>
      </c>
    </row>
    <row r="61" spans="1:3" s="43" customFormat="1" ht="19.5" thickBot="1">
      <c r="A61" s="233" t="s">
        <v>255</v>
      </c>
      <c r="B61" s="428" t="s">
        <v>257</v>
      </c>
      <c r="C61" s="225">
        <f>SUM('9.1.1'!C61,'9.1.2.'!C61,'9.1.3'!C61)</f>
        <v>0</v>
      </c>
    </row>
    <row r="62" spans="1:3" s="43" customFormat="1" ht="19.5" thickBot="1">
      <c r="A62" s="230" t="s">
        <v>20</v>
      </c>
      <c r="B62" s="429" t="s">
        <v>258</v>
      </c>
      <c r="C62" s="223">
        <f>+C7+C14+C21+C28+C35+C46+C52+C57</f>
        <v>505382315</v>
      </c>
    </row>
    <row r="63" spans="1:3" s="43" customFormat="1" ht="18" customHeight="1" thickBot="1">
      <c r="A63" s="237" t="s">
        <v>373</v>
      </c>
      <c r="B63" s="427" t="s">
        <v>640</v>
      </c>
      <c r="C63" s="223">
        <f>SUM(C64:C66)</f>
        <v>0</v>
      </c>
    </row>
    <row r="64" spans="1:3" s="43" customFormat="1" ht="18" customHeight="1">
      <c r="A64" s="231" t="s">
        <v>287</v>
      </c>
      <c r="B64" s="346" t="s">
        <v>259</v>
      </c>
      <c r="C64" s="225">
        <f>SUM('9.1.1'!C64,'9.1.2.'!C64,'9.1.3'!C64)</f>
        <v>0</v>
      </c>
    </row>
    <row r="65" spans="1:3" s="43" customFormat="1" ht="27">
      <c r="A65" s="232" t="s">
        <v>296</v>
      </c>
      <c r="B65" s="265" t="s">
        <v>260</v>
      </c>
      <c r="C65" s="225">
        <f>SUM('9.1.1'!C65,'9.1.2.'!C65,'9.1.3'!C65)</f>
        <v>0</v>
      </c>
    </row>
    <row r="66" spans="1:3" s="43" customFormat="1" ht="19.5" thickBot="1">
      <c r="A66" s="233" t="s">
        <v>297</v>
      </c>
      <c r="B66" s="430" t="s">
        <v>261</v>
      </c>
      <c r="C66" s="225">
        <f>SUM('9.1.1'!C66,'9.1.2.'!C66,'9.1.3'!C66)</f>
        <v>0</v>
      </c>
    </row>
    <row r="67" spans="1:3" s="43" customFormat="1" ht="18" customHeight="1" thickBot="1">
      <c r="A67" s="237" t="s">
        <v>262</v>
      </c>
      <c r="B67" s="427" t="s">
        <v>263</v>
      </c>
      <c r="C67" s="223">
        <f>SUM(C68:C71)</f>
        <v>0</v>
      </c>
    </row>
    <row r="68" spans="1:3" s="43" customFormat="1" ht="18.75">
      <c r="A68" s="231" t="s">
        <v>130</v>
      </c>
      <c r="B68" s="346" t="s">
        <v>264</v>
      </c>
      <c r="C68" s="225">
        <f>SUM('9.1.1'!C68,'9.1.2.'!C68,'9.1.3'!C68)</f>
        <v>0</v>
      </c>
    </row>
    <row r="69" spans="1:3" s="43" customFormat="1" ht="18.75">
      <c r="A69" s="232" t="s">
        <v>131</v>
      </c>
      <c r="B69" s="265" t="s">
        <v>265</v>
      </c>
      <c r="C69" s="225">
        <f>SUM('9.1.1'!C69,'9.1.2.'!C69,'9.1.3'!C69)</f>
        <v>0</v>
      </c>
    </row>
    <row r="70" spans="1:3" s="43" customFormat="1" ht="18.75">
      <c r="A70" s="232" t="s">
        <v>288</v>
      </c>
      <c r="B70" s="265" t="s">
        <v>266</v>
      </c>
      <c r="C70" s="225">
        <f>SUM('9.1.1'!C70,'9.1.2.'!C70,'9.1.3'!C70)</f>
        <v>0</v>
      </c>
    </row>
    <row r="71" spans="1:3" s="43" customFormat="1" ht="19.5" thickBot="1">
      <c r="A71" s="233" t="s">
        <v>289</v>
      </c>
      <c r="B71" s="428" t="s">
        <v>267</v>
      </c>
      <c r="C71" s="225">
        <f>SUM('9.1.1'!C71,'9.1.2.'!C71,'9.1.3'!C71)</f>
        <v>0</v>
      </c>
    </row>
    <row r="72" spans="1:3" s="43" customFormat="1" ht="18" customHeight="1" thickBot="1">
      <c r="A72" s="237" t="s">
        <v>268</v>
      </c>
      <c r="B72" s="427" t="s">
        <v>269</v>
      </c>
      <c r="C72" s="223">
        <f>SUM(C73:C74)</f>
        <v>137282972</v>
      </c>
    </row>
    <row r="73" spans="1:3" s="43" customFormat="1" ht="18" customHeight="1">
      <c r="A73" s="231" t="s">
        <v>290</v>
      </c>
      <c r="B73" s="346" t="s">
        <v>270</v>
      </c>
      <c r="C73" s="225">
        <f>SUM('9.1.1'!C73,'9.1.2.'!C73,'9.1.3'!C73)</f>
        <v>137282972</v>
      </c>
    </row>
    <row r="74" spans="1:3" s="43" customFormat="1" ht="18" customHeight="1" thickBot="1">
      <c r="A74" s="233" t="s">
        <v>291</v>
      </c>
      <c r="B74" s="346" t="s">
        <v>645</v>
      </c>
      <c r="C74" s="225">
        <f>SUM('9.1.1'!C74,'9.1.2.'!C74,'9.1.3'!C74)</f>
        <v>0</v>
      </c>
    </row>
    <row r="75" spans="1:3" s="43" customFormat="1" ht="18" customHeight="1" thickBot="1">
      <c r="A75" s="237" t="s">
        <v>271</v>
      </c>
      <c r="B75" s="427" t="s">
        <v>272</v>
      </c>
      <c r="C75" s="223">
        <f>SUM(C76:C78)</f>
        <v>0</v>
      </c>
    </row>
    <row r="76" spans="1:3" s="43" customFormat="1" ht="18" customHeight="1">
      <c r="A76" s="231" t="s">
        <v>292</v>
      </c>
      <c r="B76" s="346" t="s">
        <v>446</v>
      </c>
      <c r="C76" s="225">
        <f>SUM('9.1.1'!C76,'9.1.2.'!C76,'9.1.3'!C76)</f>
        <v>0</v>
      </c>
    </row>
    <row r="77" spans="1:3" s="43" customFormat="1" ht="18" customHeight="1">
      <c r="A77" s="232" t="s">
        <v>293</v>
      </c>
      <c r="B77" s="265" t="s">
        <v>273</v>
      </c>
      <c r="C77" s="225">
        <f>SUM('9.1.1'!C77,'9.1.2.'!C77,'9.1.3'!C77)</f>
        <v>0</v>
      </c>
    </row>
    <row r="78" spans="1:3" s="43" customFormat="1" ht="18" customHeight="1" thickBot="1">
      <c r="A78" s="233" t="s">
        <v>294</v>
      </c>
      <c r="B78" s="428" t="s">
        <v>637</v>
      </c>
      <c r="C78" s="225">
        <f>SUM('9.1.1'!C78,'9.1.2.'!C78,'9.1.3'!C78)</f>
        <v>0</v>
      </c>
    </row>
    <row r="79" spans="1:3" s="43" customFormat="1" ht="18" customHeight="1" thickBot="1">
      <c r="A79" s="237" t="s">
        <v>275</v>
      </c>
      <c r="B79" s="427" t="s">
        <v>295</v>
      </c>
      <c r="C79" s="223">
        <f>SUM(C80:C83)</f>
        <v>0</v>
      </c>
    </row>
    <row r="80" spans="1:3" s="43" customFormat="1" ht="18" customHeight="1">
      <c r="A80" s="238" t="s">
        <v>276</v>
      </c>
      <c r="B80" s="346" t="s">
        <v>277</v>
      </c>
      <c r="C80" s="225">
        <f>SUM('9.1.1'!C80,'9.1.2.'!C80,'9.1.3'!C80)</f>
        <v>0</v>
      </c>
    </row>
    <row r="81" spans="1:3" s="43" customFormat="1" ht="30">
      <c r="A81" s="239" t="s">
        <v>278</v>
      </c>
      <c r="B81" s="265" t="s">
        <v>279</v>
      </c>
      <c r="C81" s="225">
        <f>SUM('9.1.1'!C81,'9.1.2.'!C81,'9.1.3'!C81)</f>
        <v>0</v>
      </c>
    </row>
    <row r="82" spans="1:3" s="43" customFormat="1" ht="20.25" customHeight="1">
      <c r="A82" s="239" t="s">
        <v>280</v>
      </c>
      <c r="B82" s="265" t="s">
        <v>281</v>
      </c>
      <c r="C82" s="225">
        <f>SUM('9.1.1'!C82,'9.1.2.'!C82,'9.1.3'!C82)</f>
        <v>0</v>
      </c>
    </row>
    <row r="83" spans="1:3" s="43" customFormat="1" ht="18" customHeight="1" thickBot="1">
      <c r="A83" s="240" t="s">
        <v>282</v>
      </c>
      <c r="B83" s="428" t="s">
        <v>283</v>
      </c>
      <c r="C83" s="225">
        <f>SUM('9.1.1'!C83,'9.1.2.'!C83,'9.1.3'!C83)</f>
        <v>0</v>
      </c>
    </row>
    <row r="84" spans="1:3" s="43" customFormat="1" ht="18" customHeight="1" thickBot="1">
      <c r="A84" s="237" t="s">
        <v>284</v>
      </c>
      <c r="B84" s="427" t="s">
        <v>636</v>
      </c>
      <c r="C84" s="225">
        <f>SUM('9.1.1'!C84,'9.1.2.'!C84,'9.1.3'!C84)</f>
        <v>0</v>
      </c>
    </row>
    <row r="85" spans="1:3" s="43" customFormat="1" ht="19.5" thickBot="1">
      <c r="A85" s="237" t="s">
        <v>285</v>
      </c>
      <c r="B85" s="431" t="s">
        <v>286</v>
      </c>
      <c r="C85" s="223">
        <f>+C63+C67+C72+C75+C79+C84</f>
        <v>137282972</v>
      </c>
    </row>
    <row r="86" spans="1:3" s="43" customFormat="1" ht="18" customHeight="1" thickBot="1">
      <c r="A86" s="242" t="s">
        <v>298</v>
      </c>
      <c r="B86" s="432" t="s">
        <v>378</v>
      </c>
      <c r="C86" s="223">
        <f>+C62+C85</f>
        <v>642665287</v>
      </c>
    </row>
    <row r="87" spans="1:3" s="43" customFormat="1" ht="19.5" thickBot="1">
      <c r="A87" s="243"/>
      <c r="B87" s="433"/>
      <c r="C87" s="244"/>
    </row>
    <row r="88" spans="1:3" s="37" customFormat="1" ht="18" customHeight="1" thickBot="1">
      <c r="A88" s="247" t="s">
        <v>45</v>
      </c>
      <c r="B88" s="434"/>
      <c r="C88" s="248"/>
    </row>
    <row r="89" spans="1:3" s="44" customFormat="1" ht="18" customHeight="1" thickBot="1">
      <c r="A89" s="230" t="s">
        <v>12</v>
      </c>
      <c r="B89" s="435" t="s">
        <v>634</v>
      </c>
      <c r="C89" s="223">
        <f>SUM(C90:C94)</f>
        <v>168578687</v>
      </c>
    </row>
    <row r="90" spans="1:3" s="37" customFormat="1" ht="18" customHeight="1">
      <c r="A90" s="231" t="s">
        <v>87</v>
      </c>
      <c r="B90" s="436" t="s">
        <v>40</v>
      </c>
      <c r="C90" s="225">
        <f>SUM('9.1.1'!C90,'9.1.2.'!C90,'9.1.3'!C90)</f>
        <v>43918060</v>
      </c>
    </row>
    <row r="91" spans="1:3" s="43" customFormat="1" ht="18" customHeight="1">
      <c r="A91" s="232" t="s">
        <v>88</v>
      </c>
      <c r="B91" s="267" t="s">
        <v>162</v>
      </c>
      <c r="C91" s="225">
        <f>SUM('9.1.1'!C91,'9.1.2.'!C91,'9.1.3'!C91)</f>
        <v>9120612</v>
      </c>
    </row>
    <row r="92" spans="1:3" s="37" customFormat="1" ht="18" customHeight="1">
      <c r="A92" s="232" t="s">
        <v>89</v>
      </c>
      <c r="B92" s="267" t="s">
        <v>122</v>
      </c>
      <c r="C92" s="225">
        <f>SUM('9.1.1'!C92,'9.1.2.'!C92,'9.1.3'!C92)</f>
        <v>99649062</v>
      </c>
    </row>
    <row r="93" spans="1:3" s="37" customFormat="1" ht="18" customHeight="1">
      <c r="A93" s="232" t="s">
        <v>90</v>
      </c>
      <c r="B93" s="437" t="s">
        <v>163</v>
      </c>
      <c r="C93" s="225">
        <f>SUM('9.1.1'!C93,'9.1.2.'!C93,'9.1.3'!C93)</f>
        <v>10654953</v>
      </c>
    </row>
    <row r="94" spans="1:3" s="37" customFormat="1" ht="18" customHeight="1">
      <c r="A94" s="232" t="s">
        <v>101</v>
      </c>
      <c r="B94" s="438" t="s">
        <v>164</v>
      </c>
      <c r="C94" s="227">
        <f>SUM('9.1.1'!C94,'9.1.2.'!C94,'6. tájékoztató t.'!C94)</f>
        <v>5236000</v>
      </c>
    </row>
    <row r="95" spans="1:3" s="37" customFormat="1" ht="18" customHeight="1">
      <c r="A95" s="232" t="s">
        <v>91</v>
      </c>
      <c r="B95" s="267" t="s">
        <v>301</v>
      </c>
      <c r="C95" s="225">
        <f>SUM('9.1.1'!C95,'9.1.2.'!C95,'9.1.3'!C95)</f>
        <v>0</v>
      </c>
    </row>
    <row r="96" spans="1:3" s="37" customFormat="1" ht="18" customHeight="1">
      <c r="A96" s="232" t="s">
        <v>92</v>
      </c>
      <c r="B96" s="269" t="s">
        <v>302</v>
      </c>
      <c r="C96" s="225">
        <f>SUM('9.1.1'!C96,'9.1.2.'!C96,'9.1.3'!C96)</f>
        <v>0</v>
      </c>
    </row>
    <row r="97" spans="1:3" s="37" customFormat="1" ht="18" customHeight="1">
      <c r="A97" s="232" t="s">
        <v>102</v>
      </c>
      <c r="B97" s="267" t="s">
        <v>303</v>
      </c>
      <c r="C97" s="225">
        <f>SUM('9.1.1'!C97,'9.1.2.'!C97,'9.1.3'!C97)</f>
        <v>0</v>
      </c>
    </row>
    <row r="98" spans="1:3" s="37" customFormat="1" ht="18" customHeight="1">
      <c r="A98" s="232" t="s">
        <v>103</v>
      </c>
      <c r="B98" s="267" t="s">
        <v>641</v>
      </c>
      <c r="C98" s="225">
        <f>SUM('9.1.1'!C98,'9.1.2.'!C98,'9.1.3'!C98)</f>
        <v>0</v>
      </c>
    </row>
    <row r="99" spans="1:3" s="37" customFormat="1" ht="18" customHeight="1">
      <c r="A99" s="232" t="s">
        <v>104</v>
      </c>
      <c r="B99" s="269" t="s">
        <v>305</v>
      </c>
      <c r="C99" s="225">
        <f>SUM('9.1.1'!C99,'9.1.2.'!C99,'9.1.3'!C99)</f>
        <v>2576000</v>
      </c>
    </row>
    <row r="100" spans="1:3" s="37" customFormat="1" ht="18" customHeight="1">
      <c r="A100" s="232" t="s">
        <v>105</v>
      </c>
      <c r="B100" s="269" t="s">
        <v>306</v>
      </c>
      <c r="C100" s="225">
        <f>SUM('9.1.1'!C100,'9.1.2.'!C100,'9.1.3'!C100)</f>
        <v>0</v>
      </c>
    </row>
    <row r="101" spans="1:3" s="37" customFormat="1" ht="18" customHeight="1">
      <c r="A101" s="232" t="s">
        <v>107</v>
      </c>
      <c r="B101" s="267" t="s">
        <v>642</v>
      </c>
      <c r="C101" s="225">
        <f>SUM('9.1.1'!C101,'9.1.2.'!C101,'9.1.3'!C101)</f>
        <v>0</v>
      </c>
    </row>
    <row r="102" spans="1:3" s="37" customFormat="1" ht="18" customHeight="1">
      <c r="A102" s="254" t="s">
        <v>165</v>
      </c>
      <c r="B102" s="270" t="s">
        <v>308</v>
      </c>
      <c r="C102" s="225">
        <f>SUM('9.1.1'!C102,'9.1.2.'!C102,'9.1.3'!C102)</f>
        <v>0</v>
      </c>
    </row>
    <row r="103" spans="1:3" s="37" customFormat="1" ht="18" customHeight="1">
      <c r="A103" s="232" t="s">
        <v>299</v>
      </c>
      <c r="B103" s="270" t="s">
        <v>309</v>
      </c>
      <c r="C103" s="225">
        <f>SUM('9.1.1'!C103,'9.1.2.'!C103,'9.1.3'!C103)</f>
        <v>0</v>
      </c>
    </row>
    <row r="104" spans="1:3" s="37" customFormat="1" ht="18" customHeight="1" thickBot="1">
      <c r="A104" s="255" t="s">
        <v>300</v>
      </c>
      <c r="B104" s="271" t="s">
        <v>310</v>
      </c>
      <c r="C104" s="225">
        <f>SUM('9.1.1'!C104,'9.1.2.'!C104,'9.1.3'!C104)</f>
        <v>2660000</v>
      </c>
    </row>
    <row r="105" spans="1:3" s="37" customFormat="1" ht="18" customHeight="1" thickBot="1">
      <c r="A105" s="230" t="s">
        <v>13</v>
      </c>
      <c r="B105" s="439" t="s">
        <v>635</v>
      </c>
      <c r="C105" s="223">
        <f>+C106+C108+C110</f>
        <v>303450256</v>
      </c>
    </row>
    <row r="106" spans="1:3" s="37" customFormat="1" ht="18" customHeight="1">
      <c r="A106" s="231" t="s">
        <v>93</v>
      </c>
      <c r="B106" s="267" t="s">
        <v>190</v>
      </c>
      <c r="C106" s="225">
        <f>SUM('9.1.1'!C106,'9.1.2.'!C106,'9.1.3'!C106)</f>
        <v>69557800</v>
      </c>
    </row>
    <row r="107" spans="1:3" s="37" customFormat="1" ht="18" customHeight="1">
      <c r="A107" s="231" t="s">
        <v>94</v>
      </c>
      <c r="B107" s="270" t="s">
        <v>314</v>
      </c>
      <c r="C107" s="225">
        <f>SUM('9.1.1'!C107,'9.1.2.'!C107,'9.1.3'!C107)</f>
        <v>66782800</v>
      </c>
    </row>
    <row r="108" spans="1:3" s="37" customFormat="1" ht="18" customHeight="1">
      <c r="A108" s="231" t="s">
        <v>95</v>
      </c>
      <c r="B108" s="270" t="s">
        <v>166</v>
      </c>
      <c r="C108" s="225">
        <f>SUM('9.1.1'!C108,'9.1.2.'!C108,'9.1.3'!C108)</f>
        <v>233892456</v>
      </c>
    </row>
    <row r="109" spans="1:3" s="37" customFormat="1" ht="18" customHeight="1">
      <c r="A109" s="231" t="s">
        <v>96</v>
      </c>
      <c r="B109" s="270" t="s">
        <v>315</v>
      </c>
      <c r="C109" s="225">
        <f>SUM('9.1.1'!C109,'9.1.2.'!C109,'9.1.3'!C109)</f>
        <v>216054957</v>
      </c>
    </row>
    <row r="110" spans="1:3" s="37" customFormat="1" ht="18" customHeight="1">
      <c r="A110" s="231" t="s">
        <v>97</v>
      </c>
      <c r="B110" s="440" t="s">
        <v>192</v>
      </c>
      <c r="C110" s="225">
        <f>SUM('9.1.1'!C110,'9.1.2.'!C110,'9.1.3'!C110)</f>
        <v>0</v>
      </c>
    </row>
    <row r="111" spans="1:3" s="37" customFormat="1" ht="25.5">
      <c r="A111" s="231" t="s">
        <v>106</v>
      </c>
      <c r="B111" s="441" t="s">
        <v>386</v>
      </c>
      <c r="C111" s="225">
        <f>SUM('9.1.1'!C111,'9.1.2.'!C111,'9.1.3'!C111)</f>
        <v>0</v>
      </c>
    </row>
    <row r="112" spans="1:3" s="37" customFormat="1" ht="25.5">
      <c r="A112" s="231" t="s">
        <v>108</v>
      </c>
      <c r="B112" s="274" t="s">
        <v>320</v>
      </c>
      <c r="C112" s="225">
        <f>SUM('9.1.1'!C112,'9.1.2.'!C112,'9.1.3'!C112)</f>
        <v>0</v>
      </c>
    </row>
    <row r="113" spans="1:3" s="37" customFormat="1" ht="25.5">
      <c r="A113" s="231" t="s">
        <v>167</v>
      </c>
      <c r="B113" s="267" t="s">
        <v>304</v>
      </c>
      <c r="C113" s="225">
        <f>SUM('9.1.1'!C113,'9.1.2.'!C113,'9.1.3'!C113)</f>
        <v>0</v>
      </c>
    </row>
    <row r="114" spans="1:3" s="37" customFormat="1" ht="18.75">
      <c r="A114" s="231" t="s">
        <v>168</v>
      </c>
      <c r="B114" s="267" t="s">
        <v>319</v>
      </c>
      <c r="C114" s="225">
        <f>SUM('9.1.1'!C114,'9.1.2.'!C114,'9.1.3'!C114)</f>
        <v>0</v>
      </c>
    </row>
    <row r="115" spans="1:3" s="37" customFormat="1" ht="18.75">
      <c r="A115" s="231" t="s">
        <v>169</v>
      </c>
      <c r="B115" s="267" t="s">
        <v>318</v>
      </c>
      <c r="C115" s="225">
        <f>SUM('9.1.1'!C115,'9.1.2.'!C115,'9.1.3'!C115)</f>
        <v>0</v>
      </c>
    </row>
    <row r="116" spans="1:3" s="37" customFormat="1" ht="25.5">
      <c r="A116" s="231" t="s">
        <v>311</v>
      </c>
      <c r="B116" s="267" t="s">
        <v>307</v>
      </c>
      <c r="C116" s="225">
        <f>SUM('9.1.1'!C116,'9.1.2.'!C116,'9.1.3'!C116)</f>
        <v>0</v>
      </c>
    </row>
    <row r="117" spans="1:3" s="37" customFormat="1" ht="18.75">
      <c r="A117" s="231" t="s">
        <v>312</v>
      </c>
      <c r="B117" s="267" t="s">
        <v>317</v>
      </c>
      <c r="C117" s="225">
        <f>SUM('9.1.1'!C117,'9.1.2.'!C117,'9.1.3'!C117)</f>
        <v>0</v>
      </c>
    </row>
    <row r="118" spans="1:3" s="37" customFormat="1" ht="26.25" thickBot="1">
      <c r="A118" s="254" t="s">
        <v>313</v>
      </c>
      <c r="B118" s="267" t="s">
        <v>316</v>
      </c>
      <c r="C118" s="225">
        <f>SUM('9.1.1'!C118,'9.1.2.'!C118,'9.1.3'!C118)</f>
        <v>0</v>
      </c>
    </row>
    <row r="119" spans="1:3" s="37" customFormat="1" ht="18" customHeight="1" thickBot="1">
      <c r="A119" s="230" t="s">
        <v>14</v>
      </c>
      <c r="B119" s="429" t="s">
        <v>321</v>
      </c>
      <c r="C119" s="223">
        <f>+C120+C121</f>
        <v>3000000</v>
      </c>
    </row>
    <row r="120" spans="1:3" s="37" customFormat="1" ht="18" customHeight="1">
      <c r="A120" s="231" t="s">
        <v>76</v>
      </c>
      <c r="B120" s="274" t="s">
        <v>46</v>
      </c>
      <c r="C120" s="225">
        <f>SUM('9.1.1'!C120,'9.1.2.'!C120,'9.1.3'!C120)</f>
        <v>3000000</v>
      </c>
    </row>
    <row r="121" spans="1:3" s="37" customFormat="1" ht="18" customHeight="1" thickBot="1">
      <c r="A121" s="233" t="s">
        <v>77</v>
      </c>
      <c r="B121" s="270" t="s">
        <v>47</v>
      </c>
      <c r="C121" s="225">
        <f>SUM('9.1.1'!C121,'9.1.2.'!C121,'9.1.3'!C121)</f>
        <v>0</v>
      </c>
    </row>
    <row r="122" spans="1:3" s="37" customFormat="1" ht="18" customHeight="1" thickBot="1">
      <c r="A122" s="230" t="s">
        <v>15</v>
      </c>
      <c r="B122" s="429" t="s">
        <v>322</v>
      </c>
      <c r="C122" s="223">
        <f>+C89+C105+C119</f>
        <v>475028943</v>
      </c>
    </row>
    <row r="123" spans="1:3" s="37" customFormat="1" ht="18" customHeight="1" thickBot="1">
      <c r="A123" s="230" t="s">
        <v>16</v>
      </c>
      <c r="B123" s="429" t="s">
        <v>643</v>
      </c>
      <c r="C123" s="223">
        <f>+C124+C125+C126</f>
        <v>0</v>
      </c>
    </row>
    <row r="124" spans="1:3" s="37" customFormat="1" ht="18" customHeight="1">
      <c r="A124" s="231" t="s">
        <v>80</v>
      </c>
      <c r="B124" s="274" t="s">
        <v>323</v>
      </c>
      <c r="C124" s="225">
        <f>SUM('9.1.1'!C124,'9.1.2.'!C124,'9.1.3'!C124)</f>
        <v>0</v>
      </c>
    </row>
    <row r="125" spans="1:3" s="37" customFormat="1" ht="18" customHeight="1">
      <c r="A125" s="231" t="s">
        <v>81</v>
      </c>
      <c r="B125" s="274" t="s">
        <v>644</v>
      </c>
      <c r="C125" s="225">
        <f>SUM('9.1.1'!C125,'9.1.2.'!C125,'9.1.3'!C125)</f>
        <v>0</v>
      </c>
    </row>
    <row r="126" spans="1:3" s="37" customFormat="1" ht="18" customHeight="1" thickBot="1">
      <c r="A126" s="254" t="s">
        <v>82</v>
      </c>
      <c r="B126" s="442" t="s">
        <v>324</v>
      </c>
      <c r="C126" s="225">
        <f>SUM('9.1.1'!C126,'9.1.2.'!C126,'9.1.3'!C126)</f>
        <v>0</v>
      </c>
    </row>
    <row r="127" spans="1:3" s="37" customFormat="1" ht="18" customHeight="1" thickBot="1">
      <c r="A127" s="230" t="s">
        <v>17</v>
      </c>
      <c r="B127" s="429" t="s">
        <v>372</v>
      </c>
      <c r="C127" s="223">
        <f>+C128+C129+C130+C131</f>
        <v>0</v>
      </c>
    </row>
    <row r="128" spans="1:3" s="37" customFormat="1" ht="18" customHeight="1">
      <c r="A128" s="231" t="s">
        <v>83</v>
      </c>
      <c r="B128" s="274" t="s">
        <v>325</v>
      </c>
      <c r="C128" s="225">
        <f>SUM('9.1.1'!C128,'9.1.2.'!C128,'9.1.3'!C128)</f>
        <v>0</v>
      </c>
    </row>
    <row r="129" spans="1:3" s="37" customFormat="1" ht="18" customHeight="1">
      <c r="A129" s="231" t="s">
        <v>84</v>
      </c>
      <c r="B129" s="274" t="s">
        <v>326</v>
      </c>
      <c r="C129" s="225">
        <f>SUM('9.1.1'!C129,'9.1.2.'!C129,'9.1.3'!C129)</f>
        <v>0</v>
      </c>
    </row>
    <row r="130" spans="1:3" s="37" customFormat="1" ht="18" customHeight="1">
      <c r="A130" s="231" t="s">
        <v>242</v>
      </c>
      <c r="B130" s="274" t="s">
        <v>327</v>
      </c>
      <c r="C130" s="225">
        <f>SUM('9.1.1'!C130,'9.1.2.'!C130,'9.1.3'!C130)</f>
        <v>0</v>
      </c>
    </row>
    <row r="131" spans="1:3" s="37" customFormat="1" ht="18" customHeight="1" thickBot="1">
      <c r="A131" s="254" t="s">
        <v>243</v>
      </c>
      <c r="B131" s="442" t="s">
        <v>328</v>
      </c>
      <c r="C131" s="225">
        <f>SUM('9.1.1'!C131,'9.1.2.'!C131,'9.1.3'!C131)</f>
        <v>0</v>
      </c>
    </row>
    <row r="132" spans="1:3" s="37" customFormat="1" ht="18" customHeight="1" thickBot="1">
      <c r="A132" s="230" t="s">
        <v>18</v>
      </c>
      <c r="B132" s="429" t="s">
        <v>329</v>
      </c>
      <c r="C132" s="223">
        <f>SUM(C133:C136)</f>
        <v>167636344</v>
      </c>
    </row>
    <row r="133" spans="1:3" s="37" customFormat="1" ht="18" customHeight="1">
      <c r="A133" s="231" t="s">
        <v>85</v>
      </c>
      <c r="B133" s="274" t="s">
        <v>330</v>
      </c>
      <c r="C133" s="225">
        <f>SUM('9.1.1'!C133,'9.1.2.'!C133,'9.1.3'!C133)</f>
        <v>0</v>
      </c>
    </row>
    <row r="134" spans="1:3" s="37" customFormat="1" ht="18" customHeight="1">
      <c r="A134" s="231" t="s">
        <v>86</v>
      </c>
      <c r="B134" s="274" t="s">
        <v>339</v>
      </c>
      <c r="C134" s="225">
        <f>SUM('9.1.1'!C134,'9.1.2.'!C134,'9.1.3'!C134)</f>
        <v>5810363</v>
      </c>
    </row>
    <row r="135" spans="1:3" s="37" customFormat="1" ht="18" customHeight="1">
      <c r="A135" s="231" t="s">
        <v>252</v>
      </c>
      <c r="B135" s="274" t="s">
        <v>331</v>
      </c>
      <c r="C135" s="225">
        <f>SUM('9.1.1'!C135,'9.1.2.'!C135,'9.1.3'!C135)</f>
        <v>0</v>
      </c>
    </row>
    <row r="136" spans="1:3" s="37" customFormat="1" ht="18" customHeight="1" thickBot="1">
      <c r="A136" s="254" t="s">
        <v>253</v>
      </c>
      <c r="B136" s="442" t="s">
        <v>402</v>
      </c>
      <c r="C136" s="225">
        <f>SUM('9.1.1'!C136,'9.1.2.'!C136,'9.1.3'!C136)</f>
        <v>161825981</v>
      </c>
    </row>
    <row r="137" spans="1:3" s="37" customFormat="1" ht="18" customHeight="1" thickBot="1">
      <c r="A137" s="230" t="s">
        <v>19</v>
      </c>
      <c r="B137" s="429" t="s">
        <v>332</v>
      </c>
      <c r="C137" s="227">
        <f>SUM('9.1.1'!C137,'9.1.2.'!C137,'6. tájékoztató t.'!C137)</f>
        <v>0</v>
      </c>
    </row>
    <row r="138" spans="1:3" s="37" customFormat="1" ht="18" customHeight="1">
      <c r="A138" s="231" t="s">
        <v>160</v>
      </c>
      <c r="B138" s="274" t="s">
        <v>333</v>
      </c>
      <c r="C138" s="225">
        <f>SUM('9.1.1'!C138,'9.1.2.'!C138,'9.1.3'!C138)</f>
        <v>0</v>
      </c>
    </row>
    <row r="139" spans="1:3" s="37" customFormat="1" ht="18" customHeight="1">
      <c r="A139" s="231" t="s">
        <v>161</v>
      </c>
      <c r="B139" s="274" t="s">
        <v>334</v>
      </c>
      <c r="C139" s="225">
        <f>SUM('9.1.1'!C139,'9.1.2.'!C139,'9.1.3'!C139)</f>
        <v>0</v>
      </c>
    </row>
    <row r="140" spans="1:3" s="37" customFormat="1" ht="18" customHeight="1">
      <c r="A140" s="231" t="s">
        <v>191</v>
      </c>
      <c r="B140" s="274" t="s">
        <v>335</v>
      </c>
      <c r="C140" s="225">
        <f>SUM('9.1.1'!C140,'9.1.2.'!C140,'9.1.3'!C140)</f>
        <v>0</v>
      </c>
    </row>
    <row r="141" spans="1:3" s="37" customFormat="1" ht="18" customHeight="1" thickBot="1">
      <c r="A141" s="231" t="s">
        <v>255</v>
      </c>
      <c r="B141" s="274" t="s">
        <v>336</v>
      </c>
      <c r="C141" s="225">
        <f>SUM('9.1.1'!C141,'9.1.2.'!C141,'9.1.3'!C141)</f>
        <v>0</v>
      </c>
    </row>
    <row r="142" spans="1:3" s="37" customFormat="1" ht="18" customHeight="1" thickBot="1">
      <c r="A142" s="230" t="s">
        <v>20</v>
      </c>
      <c r="B142" s="429" t="s">
        <v>337</v>
      </c>
      <c r="C142" s="258">
        <f>+C123+C127+C132+C137</f>
        <v>167636344</v>
      </c>
    </row>
    <row r="143" spans="1:3" s="37" customFormat="1" ht="18" customHeight="1" thickBot="1">
      <c r="A143" s="259" t="s">
        <v>21</v>
      </c>
      <c r="B143" s="443" t="s">
        <v>338</v>
      </c>
      <c r="C143" s="258">
        <f>+C122+C142</f>
        <v>642665287</v>
      </c>
    </row>
    <row r="144" spans="1:3" s="37" customFormat="1" ht="18" customHeight="1" thickBot="1">
      <c r="A144" s="260"/>
      <c r="B144" s="261"/>
      <c r="C144" s="246"/>
    </row>
    <row r="145" spans="1:7" s="37" customFormat="1" ht="18" customHeight="1" thickBot="1">
      <c r="A145" s="262" t="s">
        <v>420</v>
      </c>
      <c r="B145" s="263"/>
      <c r="C145" s="264">
        <f>SUM('9.1.1'!C145,'9.1.2.'!C145,'6. tájékoztató t.'!C145)</f>
        <v>12</v>
      </c>
      <c r="D145" s="45"/>
      <c r="E145" s="46"/>
      <c r="F145" s="46"/>
      <c r="G145" s="46"/>
    </row>
    <row r="146" spans="1:3" s="43" customFormat="1" ht="18" customHeight="1" thickBot="1">
      <c r="A146" s="262" t="s">
        <v>182</v>
      </c>
      <c r="B146" s="263"/>
      <c r="C146" s="264">
        <f>SUM('9.1.1'!C146,'9.1.2.'!C146,'6. tájékoztató t.'!C146)</f>
        <v>4</v>
      </c>
    </row>
    <row r="147" s="37" customFormat="1" ht="18" customHeight="1">
      <c r="C147" s="47"/>
    </row>
  </sheetData>
  <sheetProtection/>
  <mergeCells count="3">
    <mergeCell ref="B3:C3"/>
    <mergeCell ref="A4:B4"/>
    <mergeCell ref="B2:C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CE,Félkövér"&amp;14
Nagymányok Város Önkormányzatának&amp;R&amp;"Times New Roman CE,Félkövér dőlt"&amp;11 9.1. melléklet az 1/2018. (III.6.) önkormányzati rendelethez</oddHeader>
  </headerFooter>
  <rowBreaks count="1" manualBreakCount="1">
    <brk id="87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7"/>
  <sheetViews>
    <sheetView view="pageLayout" workbookViewId="0" topLeftCell="A1">
      <selection activeCell="F9" sqref="F9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1.625" style="31" customWidth="1"/>
    <col min="4" max="16384" width="9.375" style="32" customWidth="1"/>
  </cols>
  <sheetData>
    <row r="1" spans="1:9" s="37" customFormat="1" ht="18" customHeight="1">
      <c r="A1" s="460" t="s">
        <v>631</v>
      </c>
      <c r="B1" s="460"/>
      <c r="C1" s="460"/>
      <c r="D1" s="460"/>
      <c r="E1" s="460"/>
      <c r="F1" s="460"/>
      <c r="G1" s="460"/>
      <c r="H1" s="460"/>
      <c r="I1" s="460"/>
    </row>
    <row r="2" spans="1:3" s="37" customFormat="1" ht="18" customHeight="1">
      <c r="A2" s="417"/>
      <c r="B2" s="489" t="s">
        <v>630</v>
      </c>
      <c r="C2" s="489"/>
    </row>
    <row r="3" spans="1:3" s="43" customFormat="1" ht="18" customHeight="1">
      <c r="A3" s="462" t="s">
        <v>9</v>
      </c>
      <c r="B3" s="462"/>
      <c r="C3" s="462"/>
    </row>
    <row r="4" spans="1:3" s="43" customFormat="1" ht="18" customHeight="1" thickBot="1">
      <c r="A4" s="463" t="s">
        <v>133</v>
      </c>
      <c r="B4" s="463"/>
      <c r="C4" s="38" t="s">
        <v>443</v>
      </c>
    </row>
    <row r="5" spans="1:3" s="43" customFormat="1" ht="57" thickBot="1">
      <c r="A5" s="39" t="s">
        <v>56</v>
      </c>
      <c r="B5" s="444" t="s">
        <v>11</v>
      </c>
      <c r="C5" s="40" t="s">
        <v>397</v>
      </c>
    </row>
    <row r="6" spans="1:3" s="43" customFormat="1" ht="19.5" thickBot="1">
      <c r="A6" s="41">
        <v>1</v>
      </c>
      <c r="B6" s="445">
        <v>2</v>
      </c>
      <c r="C6" s="42">
        <v>3</v>
      </c>
    </row>
    <row r="7" spans="1:3" s="43" customFormat="1" ht="19.5" thickBot="1">
      <c r="A7" s="222" t="s">
        <v>12</v>
      </c>
      <c r="B7" s="425" t="s">
        <v>217</v>
      </c>
      <c r="C7" s="223">
        <f>SUM(C8:C11)</f>
        <v>159493208</v>
      </c>
    </row>
    <row r="8" spans="1:3" s="43" customFormat="1" ht="27">
      <c r="A8" s="231" t="s">
        <v>87</v>
      </c>
      <c r="B8" s="346" t="s">
        <v>403</v>
      </c>
      <c r="C8" s="225">
        <v>70524231</v>
      </c>
    </row>
    <row r="9" spans="1:3" s="43" customFormat="1" ht="27">
      <c r="A9" s="232" t="s">
        <v>88</v>
      </c>
      <c r="B9" s="265" t="s">
        <v>404</v>
      </c>
      <c r="C9" s="227">
        <v>42489600</v>
      </c>
    </row>
    <row r="10" spans="1:3" s="43" customFormat="1" ht="27">
      <c r="A10" s="232" t="s">
        <v>89</v>
      </c>
      <c r="B10" s="265" t="s">
        <v>405</v>
      </c>
      <c r="C10" s="227">
        <v>43621357</v>
      </c>
    </row>
    <row r="11" spans="1:3" s="43" customFormat="1" ht="18" customHeight="1">
      <c r="A11" s="232" t="s">
        <v>399</v>
      </c>
      <c r="B11" s="265" t="s">
        <v>406</v>
      </c>
      <c r="C11" s="227">
        <v>2858020</v>
      </c>
    </row>
    <row r="12" spans="1:3" s="43" customFormat="1" ht="25.5">
      <c r="A12" s="232" t="s">
        <v>101</v>
      </c>
      <c r="B12" s="426" t="s">
        <v>408</v>
      </c>
      <c r="C12" s="228"/>
    </row>
    <row r="13" spans="1:3" s="43" customFormat="1" ht="19.5" thickBot="1">
      <c r="A13" s="233" t="s">
        <v>400</v>
      </c>
      <c r="B13" s="265" t="s">
        <v>407</v>
      </c>
      <c r="C13" s="229"/>
    </row>
    <row r="14" spans="1:3" s="43" customFormat="1" ht="19.5" thickBot="1">
      <c r="A14" s="230" t="s">
        <v>13</v>
      </c>
      <c r="B14" s="427" t="s">
        <v>638</v>
      </c>
      <c r="C14" s="223">
        <f>+C15+C16+C17+C18+C19</f>
        <v>13253000</v>
      </c>
    </row>
    <row r="15" spans="1:3" s="43" customFormat="1" ht="18.75">
      <c r="A15" s="231" t="s">
        <v>93</v>
      </c>
      <c r="B15" s="346" t="s">
        <v>218</v>
      </c>
      <c r="C15" s="225"/>
    </row>
    <row r="16" spans="1:3" s="43" customFormat="1" ht="18.75">
      <c r="A16" s="232" t="s">
        <v>94</v>
      </c>
      <c r="B16" s="265" t="s">
        <v>219</v>
      </c>
      <c r="C16" s="227"/>
    </row>
    <row r="17" spans="1:3" s="43" customFormat="1" ht="27">
      <c r="A17" s="232" t="s">
        <v>95</v>
      </c>
      <c r="B17" s="265" t="s">
        <v>382</v>
      </c>
      <c r="C17" s="227"/>
    </row>
    <row r="18" spans="1:3" s="43" customFormat="1" ht="18" customHeight="1">
      <c r="A18" s="232" t="s">
        <v>96</v>
      </c>
      <c r="B18" s="265" t="s">
        <v>383</v>
      </c>
      <c r="C18" s="227"/>
    </row>
    <row r="19" spans="1:3" s="43" customFormat="1" ht="25.5">
      <c r="A19" s="232" t="s">
        <v>97</v>
      </c>
      <c r="B19" s="221" t="s">
        <v>409</v>
      </c>
      <c r="C19" s="227">
        <v>13253000</v>
      </c>
    </row>
    <row r="20" spans="1:3" s="43" customFormat="1" ht="19.5" thickBot="1">
      <c r="A20" s="233" t="s">
        <v>106</v>
      </c>
      <c r="B20" s="428" t="s">
        <v>220</v>
      </c>
      <c r="C20" s="235"/>
    </row>
    <row r="21" spans="1:3" s="43" customFormat="1" ht="26.25" thickBot="1">
      <c r="A21" s="230" t="s">
        <v>14</v>
      </c>
      <c r="B21" s="429" t="s">
        <v>639</v>
      </c>
      <c r="C21" s="223">
        <f>+C22+C23+C24+C25+C26</f>
        <v>190008907</v>
      </c>
    </row>
    <row r="22" spans="1:3" s="43" customFormat="1" ht="18.75">
      <c r="A22" s="231" t="s">
        <v>76</v>
      </c>
      <c r="B22" s="346" t="s">
        <v>401</v>
      </c>
      <c r="C22" s="225">
        <v>190008907</v>
      </c>
    </row>
    <row r="23" spans="1:3" s="43" customFormat="1" ht="27">
      <c r="A23" s="232" t="s">
        <v>77</v>
      </c>
      <c r="B23" s="265" t="s">
        <v>221</v>
      </c>
      <c r="C23" s="225"/>
    </row>
    <row r="24" spans="1:3" s="43" customFormat="1" ht="18" customHeight="1">
      <c r="A24" s="232" t="s">
        <v>78</v>
      </c>
      <c r="B24" s="265" t="s">
        <v>384</v>
      </c>
      <c r="C24" s="225"/>
    </row>
    <row r="25" spans="1:3" s="43" customFormat="1" ht="18" customHeight="1">
      <c r="A25" s="232" t="s">
        <v>79</v>
      </c>
      <c r="B25" s="265" t="s">
        <v>385</v>
      </c>
      <c r="C25" s="225"/>
    </row>
    <row r="26" spans="1:3" s="43" customFormat="1" ht="18" customHeight="1">
      <c r="A26" s="232" t="s">
        <v>150</v>
      </c>
      <c r="B26" s="265" t="s">
        <v>222</v>
      </c>
      <c r="C26" s="225"/>
    </row>
    <row r="27" spans="1:3" s="43" customFormat="1" ht="18" customHeight="1" thickBot="1">
      <c r="A27" s="233" t="s">
        <v>151</v>
      </c>
      <c r="B27" s="428" t="s">
        <v>632</v>
      </c>
      <c r="C27" s="225">
        <v>175008907</v>
      </c>
    </row>
    <row r="28" spans="1:3" s="43" customFormat="1" ht="18" customHeight="1" thickBot="1">
      <c r="A28" s="230" t="s">
        <v>152</v>
      </c>
      <c r="B28" s="429" t="s">
        <v>224</v>
      </c>
      <c r="C28" s="223">
        <f>+C29+C32+C33+C34</f>
        <v>60636296</v>
      </c>
    </row>
    <row r="29" spans="1:3" s="43" customFormat="1" ht="18" customHeight="1">
      <c r="A29" s="231" t="s">
        <v>225</v>
      </c>
      <c r="B29" s="346" t="s">
        <v>231</v>
      </c>
      <c r="C29" s="236">
        <f>+C30+C31</f>
        <v>52281187</v>
      </c>
    </row>
    <row r="30" spans="1:3" s="43" customFormat="1" ht="18.75">
      <c r="A30" s="232" t="s">
        <v>226</v>
      </c>
      <c r="B30" s="265" t="s">
        <v>411</v>
      </c>
      <c r="C30" s="225">
        <v>1823137</v>
      </c>
    </row>
    <row r="31" spans="1:3" s="43" customFormat="1" ht="18" customHeight="1">
      <c r="A31" s="232" t="s">
        <v>227</v>
      </c>
      <c r="B31" s="265" t="s">
        <v>412</v>
      </c>
      <c r="C31" s="225">
        <v>50458050</v>
      </c>
    </row>
    <row r="32" spans="1:3" s="43" customFormat="1" ht="18" customHeight="1">
      <c r="A32" s="232" t="s">
        <v>228</v>
      </c>
      <c r="B32" s="265" t="s">
        <v>413</v>
      </c>
      <c r="C32" s="225">
        <v>6313570</v>
      </c>
    </row>
    <row r="33" spans="1:3" s="43" customFormat="1" ht="18" customHeight="1">
      <c r="A33" s="232" t="s">
        <v>229</v>
      </c>
      <c r="B33" s="265" t="s">
        <v>232</v>
      </c>
      <c r="C33" s="225"/>
    </row>
    <row r="34" spans="1:3" s="43" customFormat="1" ht="18" customHeight="1" thickBot="1">
      <c r="A34" s="233" t="s">
        <v>230</v>
      </c>
      <c r="B34" s="428" t="s">
        <v>233</v>
      </c>
      <c r="C34" s="225">
        <v>2041539</v>
      </c>
    </row>
    <row r="35" spans="1:3" s="43" customFormat="1" ht="18" customHeight="1" thickBot="1">
      <c r="A35" s="230" t="s">
        <v>16</v>
      </c>
      <c r="B35" s="429" t="s">
        <v>234</v>
      </c>
      <c r="C35" s="223">
        <f>SUM(C36:C45)</f>
        <v>81990904</v>
      </c>
    </row>
    <row r="36" spans="1:3" s="43" customFormat="1" ht="18" customHeight="1">
      <c r="A36" s="231" t="s">
        <v>80</v>
      </c>
      <c r="B36" s="346" t="s">
        <v>237</v>
      </c>
      <c r="C36" s="225"/>
    </row>
    <row r="37" spans="1:3" s="43" customFormat="1" ht="18" customHeight="1">
      <c r="A37" s="232" t="s">
        <v>81</v>
      </c>
      <c r="B37" s="265" t="s">
        <v>414</v>
      </c>
      <c r="C37" s="225">
        <v>60771749</v>
      </c>
    </row>
    <row r="38" spans="1:3" s="43" customFormat="1" ht="18" customHeight="1">
      <c r="A38" s="232" t="s">
        <v>82</v>
      </c>
      <c r="B38" s="265" t="s">
        <v>415</v>
      </c>
      <c r="C38" s="225">
        <v>506541</v>
      </c>
    </row>
    <row r="39" spans="1:3" s="43" customFormat="1" ht="18" customHeight="1">
      <c r="A39" s="232" t="s">
        <v>154</v>
      </c>
      <c r="B39" s="265" t="s">
        <v>416</v>
      </c>
      <c r="C39" s="225"/>
    </row>
    <row r="40" spans="1:3" s="43" customFormat="1" ht="18" customHeight="1">
      <c r="A40" s="232" t="s">
        <v>155</v>
      </c>
      <c r="B40" s="265" t="s">
        <v>417</v>
      </c>
      <c r="C40" s="225">
        <v>3281477</v>
      </c>
    </row>
    <row r="41" spans="1:3" s="43" customFormat="1" ht="18" customHeight="1">
      <c r="A41" s="232" t="s">
        <v>156</v>
      </c>
      <c r="B41" s="265" t="s">
        <v>418</v>
      </c>
      <c r="C41" s="225">
        <v>17431137</v>
      </c>
    </row>
    <row r="42" spans="1:3" s="43" customFormat="1" ht="18" customHeight="1">
      <c r="A42" s="232" t="s">
        <v>157</v>
      </c>
      <c r="B42" s="265" t="s">
        <v>238</v>
      </c>
      <c r="C42" s="225"/>
    </row>
    <row r="43" spans="1:3" s="43" customFormat="1" ht="18" customHeight="1">
      <c r="A43" s="232" t="s">
        <v>158</v>
      </c>
      <c r="B43" s="265" t="s">
        <v>239</v>
      </c>
      <c r="C43" s="225"/>
    </row>
    <row r="44" spans="1:3" s="43" customFormat="1" ht="18" customHeight="1">
      <c r="A44" s="232" t="s">
        <v>235</v>
      </c>
      <c r="B44" s="265" t="s">
        <v>240</v>
      </c>
      <c r="C44" s="225"/>
    </row>
    <row r="45" spans="1:3" s="43" customFormat="1" ht="18" customHeight="1" thickBot="1">
      <c r="A45" s="233" t="s">
        <v>236</v>
      </c>
      <c r="B45" s="428" t="s">
        <v>419</v>
      </c>
      <c r="C45" s="225"/>
    </row>
    <row r="46" spans="1:3" s="43" customFormat="1" ht="18" customHeight="1" thickBot="1">
      <c r="A46" s="230" t="s">
        <v>17</v>
      </c>
      <c r="B46" s="429" t="s">
        <v>241</v>
      </c>
      <c r="C46" s="223">
        <f>SUM(C47:C51)</f>
        <v>0</v>
      </c>
    </row>
    <row r="47" spans="1:3" s="43" customFormat="1" ht="18" customHeight="1">
      <c r="A47" s="231" t="s">
        <v>83</v>
      </c>
      <c r="B47" s="346" t="s">
        <v>245</v>
      </c>
      <c r="C47" s="225"/>
    </row>
    <row r="48" spans="1:3" s="43" customFormat="1" ht="18" customHeight="1">
      <c r="A48" s="232" t="s">
        <v>84</v>
      </c>
      <c r="B48" s="265" t="s">
        <v>246</v>
      </c>
      <c r="C48" s="225"/>
    </row>
    <row r="49" spans="1:3" s="43" customFormat="1" ht="18.75">
      <c r="A49" s="232" t="s">
        <v>242</v>
      </c>
      <c r="B49" s="265" t="s">
        <v>247</v>
      </c>
      <c r="C49" s="225"/>
    </row>
    <row r="50" spans="1:3" s="43" customFormat="1" ht="18.75">
      <c r="A50" s="232" t="s">
        <v>243</v>
      </c>
      <c r="B50" s="265" t="s">
        <v>248</v>
      </c>
      <c r="C50" s="225"/>
    </row>
    <row r="51" spans="1:3" s="43" customFormat="1" ht="19.5" thickBot="1">
      <c r="A51" s="233" t="s">
        <v>244</v>
      </c>
      <c r="B51" s="428" t="s">
        <v>249</v>
      </c>
      <c r="C51" s="225"/>
    </row>
    <row r="52" spans="1:3" s="43" customFormat="1" ht="26.25" thickBot="1">
      <c r="A52" s="230" t="s">
        <v>159</v>
      </c>
      <c r="B52" s="429" t="s">
        <v>410</v>
      </c>
      <c r="C52" s="223">
        <f>SUM(C53:C55)</f>
        <v>0</v>
      </c>
    </row>
    <row r="53" spans="1:3" s="43" customFormat="1" ht="27">
      <c r="A53" s="231" t="s">
        <v>85</v>
      </c>
      <c r="B53" s="346" t="s">
        <v>392</v>
      </c>
      <c r="C53" s="225"/>
    </row>
    <row r="54" spans="1:3" s="43" customFormat="1" ht="18" customHeight="1">
      <c r="A54" s="232" t="s">
        <v>86</v>
      </c>
      <c r="B54" s="265" t="s">
        <v>393</v>
      </c>
      <c r="C54" s="225"/>
    </row>
    <row r="55" spans="1:3" s="43" customFormat="1" ht="18.75">
      <c r="A55" s="232" t="s">
        <v>252</v>
      </c>
      <c r="B55" s="265" t="s">
        <v>250</v>
      </c>
      <c r="C55" s="225"/>
    </row>
    <row r="56" spans="1:3" s="43" customFormat="1" ht="19.5" thickBot="1">
      <c r="A56" s="233" t="s">
        <v>253</v>
      </c>
      <c r="B56" s="428" t="s">
        <v>251</v>
      </c>
      <c r="C56" s="225"/>
    </row>
    <row r="57" spans="1:3" s="43" customFormat="1" ht="19.5" thickBot="1">
      <c r="A57" s="230" t="s">
        <v>19</v>
      </c>
      <c r="B57" s="427" t="s">
        <v>254</v>
      </c>
      <c r="C57" s="223">
        <f>SUM(C58:C60)</f>
        <v>0</v>
      </c>
    </row>
    <row r="58" spans="1:3" s="43" customFormat="1" ht="27">
      <c r="A58" s="231" t="s">
        <v>160</v>
      </c>
      <c r="B58" s="346" t="s">
        <v>394</v>
      </c>
      <c r="C58" s="225"/>
    </row>
    <row r="59" spans="1:3" s="43" customFormat="1" ht="18.75">
      <c r="A59" s="232" t="s">
        <v>161</v>
      </c>
      <c r="B59" s="265" t="s">
        <v>395</v>
      </c>
      <c r="C59" s="225"/>
    </row>
    <row r="60" spans="1:3" s="43" customFormat="1" ht="18" customHeight="1">
      <c r="A60" s="232" t="s">
        <v>191</v>
      </c>
      <c r="B60" s="265" t="s">
        <v>256</v>
      </c>
      <c r="C60" s="225"/>
    </row>
    <row r="61" spans="1:3" s="43" customFormat="1" ht="18" customHeight="1" thickBot="1">
      <c r="A61" s="233" t="s">
        <v>255</v>
      </c>
      <c r="B61" s="428" t="s">
        <v>257</v>
      </c>
      <c r="C61" s="225"/>
    </row>
    <row r="62" spans="1:3" s="43" customFormat="1" ht="19.5" thickBot="1">
      <c r="A62" s="230" t="s">
        <v>20</v>
      </c>
      <c r="B62" s="429" t="s">
        <v>258</v>
      </c>
      <c r="C62" s="223">
        <f>+C7+C14+C21+C28+C35+C46+C52+C57</f>
        <v>505382315</v>
      </c>
    </row>
    <row r="63" spans="1:3" s="43" customFormat="1" ht="19.5" thickBot="1">
      <c r="A63" s="237" t="s">
        <v>373</v>
      </c>
      <c r="B63" s="427" t="s">
        <v>640</v>
      </c>
      <c r="C63" s="223">
        <f>SUM(C64:C66)</f>
        <v>0</v>
      </c>
    </row>
    <row r="64" spans="1:3" s="43" customFormat="1" ht="18" customHeight="1">
      <c r="A64" s="231" t="s">
        <v>287</v>
      </c>
      <c r="B64" s="346" t="s">
        <v>259</v>
      </c>
      <c r="C64" s="225"/>
    </row>
    <row r="65" spans="1:3" s="43" customFormat="1" ht="27">
      <c r="A65" s="232" t="s">
        <v>296</v>
      </c>
      <c r="B65" s="265" t="s">
        <v>260</v>
      </c>
      <c r="C65" s="225"/>
    </row>
    <row r="66" spans="1:3" s="43" customFormat="1" ht="19.5" thickBot="1">
      <c r="A66" s="233" t="s">
        <v>297</v>
      </c>
      <c r="B66" s="430" t="s">
        <v>261</v>
      </c>
      <c r="C66" s="225"/>
    </row>
    <row r="67" spans="1:3" s="43" customFormat="1" ht="19.5" thickBot="1">
      <c r="A67" s="237" t="s">
        <v>262</v>
      </c>
      <c r="B67" s="427" t="s">
        <v>263</v>
      </c>
      <c r="C67" s="223">
        <f>SUM(C68:C71)</f>
        <v>0</v>
      </c>
    </row>
    <row r="68" spans="1:3" s="43" customFormat="1" ht="18.75">
      <c r="A68" s="231" t="s">
        <v>130</v>
      </c>
      <c r="B68" s="346" t="s">
        <v>264</v>
      </c>
      <c r="C68" s="225"/>
    </row>
    <row r="69" spans="1:3" s="43" customFormat="1" ht="18" customHeight="1">
      <c r="A69" s="232" t="s">
        <v>131</v>
      </c>
      <c r="B69" s="265" t="s">
        <v>265</v>
      </c>
      <c r="C69" s="225"/>
    </row>
    <row r="70" spans="1:3" s="43" customFormat="1" ht="18" customHeight="1">
      <c r="A70" s="232" t="s">
        <v>288</v>
      </c>
      <c r="B70" s="265" t="s">
        <v>266</v>
      </c>
      <c r="C70" s="225"/>
    </row>
    <row r="71" spans="1:3" s="43" customFormat="1" ht="18" customHeight="1" thickBot="1">
      <c r="A71" s="233" t="s">
        <v>289</v>
      </c>
      <c r="B71" s="428" t="s">
        <v>267</v>
      </c>
      <c r="C71" s="225"/>
    </row>
    <row r="72" spans="1:3" s="43" customFormat="1" ht="18" customHeight="1" thickBot="1">
      <c r="A72" s="237" t="s">
        <v>268</v>
      </c>
      <c r="B72" s="427" t="s">
        <v>269</v>
      </c>
      <c r="C72" s="223">
        <f>SUM(C73:C74)</f>
        <v>134782972</v>
      </c>
    </row>
    <row r="73" spans="1:3" s="43" customFormat="1" ht="18" customHeight="1">
      <c r="A73" s="231" t="s">
        <v>290</v>
      </c>
      <c r="B73" s="346" t="s">
        <v>270</v>
      </c>
      <c r="C73" s="225">
        <v>134782972</v>
      </c>
    </row>
    <row r="74" spans="1:3" s="43" customFormat="1" ht="18" customHeight="1" thickBot="1">
      <c r="A74" s="233" t="s">
        <v>291</v>
      </c>
      <c r="B74" s="346" t="s">
        <v>645</v>
      </c>
      <c r="C74" s="225"/>
    </row>
    <row r="75" spans="1:3" s="43" customFormat="1" ht="18" customHeight="1" thickBot="1">
      <c r="A75" s="237" t="s">
        <v>271</v>
      </c>
      <c r="B75" s="427" t="s">
        <v>272</v>
      </c>
      <c r="C75" s="223">
        <f>SUM(C76:C78)</f>
        <v>0</v>
      </c>
    </row>
    <row r="76" spans="1:3" s="43" customFormat="1" ht="18" customHeight="1">
      <c r="A76" s="231" t="s">
        <v>292</v>
      </c>
      <c r="B76" s="346" t="s">
        <v>446</v>
      </c>
      <c r="C76" s="225"/>
    </row>
    <row r="77" spans="1:3" s="43" customFormat="1" ht="18" customHeight="1">
      <c r="A77" s="232" t="s">
        <v>293</v>
      </c>
      <c r="B77" s="265" t="s">
        <v>273</v>
      </c>
      <c r="C77" s="225"/>
    </row>
    <row r="78" spans="1:3" s="43" customFormat="1" ht="19.5" thickBot="1">
      <c r="A78" s="233" t="s">
        <v>294</v>
      </c>
      <c r="B78" s="428" t="s">
        <v>637</v>
      </c>
      <c r="C78" s="225"/>
    </row>
    <row r="79" spans="1:3" s="43" customFormat="1" ht="20.25" customHeight="1" thickBot="1">
      <c r="A79" s="237" t="s">
        <v>275</v>
      </c>
      <c r="B79" s="427" t="s">
        <v>295</v>
      </c>
      <c r="C79" s="223">
        <f>SUM(C80:C83)</f>
        <v>0</v>
      </c>
    </row>
    <row r="80" spans="1:3" s="43" customFormat="1" ht="18" customHeight="1">
      <c r="A80" s="238" t="s">
        <v>276</v>
      </c>
      <c r="B80" s="346" t="s">
        <v>277</v>
      </c>
      <c r="C80" s="225"/>
    </row>
    <row r="81" spans="1:3" s="43" customFormat="1" ht="18" customHeight="1">
      <c r="A81" s="239" t="s">
        <v>278</v>
      </c>
      <c r="B81" s="265" t="s">
        <v>279</v>
      </c>
      <c r="C81" s="225"/>
    </row>
    <row r="82" spans="1:3" s="43" customFormat="1" ht="30">
      <c r="A82" s="239" t="s">
        <v>280</v>
      </c>
      <c r="B82" s="265" t="s">
        <v>281</v>
      </c>
      <c r="C82" s="225"/>
    </row>
    <row r="83" spans="1:3" s="43" customFormat="1" ht="18" customHeight="1" thickBot="1">
      <c r="A83" s="240" t="s">
        <v>282</v>
      </c>
      <c r="B83" s="428" t="s">
        <v>283</v>
      </c>
      <c r="C83" s="225"/>
    </row>
    <row r="84" spans="1:3" s="43" customFormat="1" ht="19.5" thickBot="1">
      <c r="A84" s="237" t="s">
        <v>284</v>
      </c>
      <c r="B84" s="427" t="s">
        <v>636</v>
      </c>
      <c r="C84" s="225"/>
    </row>
    <row r="85" spans="1:3" s="37" customFormat="1" ht="18" customHeight="1" thickBot="1">
      <c r="A85" s="237" t="s">
        <v>285</v>
      </c>
      <c r="B85" s="431" t="s">
        <v>286</v>
      </c>
      <c r="C85" s="223">
        <f>+C63+C67+C72+C75+C79+C84</f>
        <v>134782972</v>
      </c>
    </row>
    <row r="86" spans="1:3" s="44" customFormat="1" ht="18" customHeight="1" thickBot="1">
      <c r="A86" s="242" t="s">
        <v>298</v>
      </c>
      <c r="B86" s="432" t="s">
        <v>378</v>
      </c>
      <c r="C86" s="223">
        <f>+C62+C85</f>
        <v>640165287</v>
      </c>
    </row>
    <row r="87" spans="1:3" s="37" customFormat="1" ht="18" customHeight="1" thickBot="1">
      <c r="A87" s="243"/>
      <c r="B87" s="433"/>
      <c r="C87" s="244"/>
    </row>
    <row r="88" spans="1:3" s="43" customFormat="1" ht="18" customHeight="1" thickBot="1">
      <c r="A88" s="419" t="s">
        <v>45</v>
      </c>
      <c r="B88" s="434"/>
      <c r="C88" s="420"/>
    </row>
    <row r="89" spans="1:3" s="37" customFormat="1" ht="18" customHeight="1" thickBot="1">
      <c r="A89" s="230" t="s">
        <v>12</v>
      </c>
      <c r="B89" s="435" t="s">
        <v>634</v>
      </c>
      <c r="C89" s="421">
        <f>SUM(C90:C94)</f>
        <v>166078687</v>
      </c>
    </row>
    <row r="90" spans="1:3" s="37" customFormat="1" ht="18" customHeight="1">
      <c r="A90" s="231" t="s">
        <v>87</v>
      </c>
      <c r="B90" s="436" t="s">
        <v>40</v>
      </c>
      <c r="C90" s="225">
        <v>43918060</v>
      </c>
    </row>
    <row r="91" spans="1:3" s="37" customFormat="1" ht="18" customHeight="1">
      <c r="A91" s="232" t="s">
        <v>88</v>
      </c>
      <c r="B91" s="267" t="s">
        <v>162</v>
      </c>
      <c r="C91" s="225">
        <v>9120612</v>
      </c>
    </row>
    <row r="92" spans="1:3" s="37" customFormat="1" ht="18" customHeight="1">
      <c r="A92" s="232" t="s">
        <v>89</v>
      </c>
      <c r="B92" s="267" t="s">
        <v>122</v>
      </c>
      <c r="C92" s="225">
        <v>98449062</v>
      </c>
    </row>
    <row r="93" spans="1:3" s="37" customFormat="1" ht="18" customHeight="1">
      <c r="A93" s="232" t="s">
        <v>90</v>
      </c>
      <c r="B93" s="437" t="s">
        <v>163</v>
      </c>
      <c r="C93" s="225">
        <v>10654953</v>
      </c>
    </row>
    <row r="94" spans="1:3" s="37" customFormat="1" ht="18" customHeight="1">
      <c r="A94" s="232" t="s">
        <v>101</v>
      </c>
      <c r="B94" s="438" t="s">
        <v>164</v>
      </c>
      <c r="C94" s="235">
        <f>SUM(C95:C104)</f>
        <v>3936000</v>
      </c>
    </row>
    <row r="95" spans="1:3" s="37" customFormat="1" ht="18" customHeight="1">
      <c r="A95" s="232" t="s">
        <v>91</v>
      </c>
      <c r="B95" s="267" t="s">
        <v>301</v>
      </c>
      <c r="C95" s="225"/>
    </row>
    <row r="96" spans="1:3" s="37" customFormat="1" ht="18" customHeight="1">
      <c r="A96" s="232" t="s">
        <v>92</v>
      </c>
      <c r="B96" s="269" t="s">
        <v>302</v>
      </c>
      <c r="C96" s="225"/>
    </row>
    <row r="97" spans="1:3" s="37" customFormat="1" ht="18" customHeight="1">
      <c r="A97" s="232" t="s">
        <v>102</v>
      </c>
      <c r="B97" s="267" t="s">
        <v>303</v>
      </c>
      <c r="C97" s="225"/>
    </row>
    <row r="98" spans="1:3" s="37" customFormat="1" ht="18" customHeight="1">
      <c r="A98" s="232" t="s">
        <v>103</v>
      </c>
      <c r="B98" s="267" t="s">
        <v>641</v>
      </c>
      <c r="C98" s="225"/>
    </row>
    <row r="99" spans="1:3" s="37" customFormat="1" ht="18" customHeight="1">
      <c r="A99" s="232" t="s">
        <v>104</v>
      </c>
      <c r="B99" s="269" t="s">
        <v>305</v>
      </c>
      <c r="C99" s="225">
        <v>2576000</v>
      </c>
    </row>
    <row r="100" spans="1:3" s="37" customFormat="1" ht="18" customHeight="1">
      <c r="A100" s="232" t="s">
        <v>105</v>
      </c>
      <c r="B100" s="269" t="s">
        <v>306</v>
      </c>
      <c r="C100" s="225"/>
    </row>
    <row r="101" spans="1:3" s="37" customFormat="1" ht="18" customHeight="1">
      <c r="A101" s="232" t="s">
        <v>107</v>
      </c>
      <c r="B101" s="267" t="s">
        <v>642</v>
      </c>
      <c r="C101" s="225"/>
    </row>
    <row r="102" spans="1:3" s="37" customFormat="1" ht="18" customHeight="1">
      <c r="A102" s="254" t="s">
        <v>165</v>
      </c>
      <c r="B102" s="270" t="s">
        <v>308</v>
      </c>
      <c r="C102" s="225"/>
    </row>
    <row r="103" spans="1:3" s="37" customFormat="1" ht="18" customHeight="1">
      <c r="A103" s="232" t="s">
        <v>299</v>
      </c>
      <c r="B103" s="270" t="s">
        <v>309</v>
      </c>
      <c r="C103" s="225"/>
    </row>
    <row r="104" spans="1:3" s="37" customFormat="1" ht="18" customHeight="1" thickBot="1">
      <c r="A104" s="255" t="s">
        <v>300</v>
      </c>
      <c r="B104" s="271" t="s">
        <v>310</v>
      </c>
      <c r="C104" s="225">
        <v>1360000</v>
      </c>
    </row>
    <row r="105" spans="1:3" s="37" customFormat="1" ht="18" customHeight="1" thickBot="1">
      <c r="A105" s="230" t="s">
        <v>13</v>
      </c>
      <c r="B105" s="439" t="s">
        <v>635</v>
      </c>
      <c r="C105" s="223">
        <f>+C106+C108+C110</f>
        <v>303450256</v>
      </c>
    </row>
    <row r="106" spans="1:3" s="37" customFormat="1" ht="18" customHeight="1">
      <c r="A106" s="231" t="s">
        <v>93</v>
      </c>
      <c r="B106" s="267" t="s">
        <v>190</v>
      </c>
      <c r="C106" s="225">
        <v>69557800</v>
      </c>
    </row>
    <row r="107" spans="1:3" s="37" customFormat="1" ht="18" customHeight="1">
      <c r="A107" s="231" t="s">
        <v>94</v>
      </c>
      <c r="B107" s="270" t="s">
        <v>314</v>
      </c>
      <c r="C107" s="225">
        <v>66782800</v>
      </c>
    </row>
    <row r="108" spans="1:3" s="37" customFormat="1" ht="18.75">
      <c r="A108" s="231" t="s">
        <v>95</v>
      </c>
      <c r="B108" s="270" t="s">
        <v>166</v>
      </c>
      <c r="C108" s="225">
        <v>233892456</v>
      </c>
    </row>
    <row r="109" spans="1:3" s="37" customFormat="1" ht="18.75">
      <c r="A109" s="231" t="s">
        <v>96</v>
      </c>
      <c r="B109" s="270" t="s">
        <v>315</v>
      </c>
      <c r="C109" s="225">
        <v>216054957</v>
      </c>
    </row>
    <row r="110" spans="1:3" s="37" customFormat="1" ht="18.75">
      <c r="A110" s="231" t="s">
        <v>97</v>
      </c>
      <c r="B110" s="440" t="s">
        <v>192</v>
      </c>
      <c r="C110" s="256">
        <f>SUM(C111:C118)</f>
        <v>0</v>
      </c>
    </row>
    <row r="111" spans="1:3" s="37" customFormat="1" ht="25.5">
      <c r="A111" s="231" t="s">
        <v>106</v>
      </c>
      <c r="B111" s="441" t="s">
        <v>386</v>
      </c>
      <c r="C111" s="225"/>
    </row>
    <row r="112" spans="1:3" s="37" customFormat="1" ht="25.5">
      <c r="A112" s="231" t="s">
        <v>108</v>
      </c>
      <c r="B112" s="274" t="s">
        <v>320</v>
      </c>
      <c r="C112" s="225"/>
    </row>
    <row r="113" spans="1:3" s="37" customFormat="1" ht="25.5">
      <c r="A113" s="231" t="s">
        <v>167</v>
      </c>
      <c r="B113" s="267" t="s">
        <v>304</v>
      </c>
      <c r="C113" s="225"/>
    </row>
    <row r="114" spans="1:3" s="37" customFormat="1" ht="18.75">
      <c r="A114" s="231" t="s">
        <v>168</v>
      </c>
      <c r="B114" s="267" t="s">
        <v>319</v>
      </c>
      <c r="C114" s="225"/>
    </row>
    <row r="115" spans="1:3" s="37" customFormat="1" ht="18.75">
      <c r="A115" s="231" t="s">
        <v>169</v>
      </c>
      <c r="B115" s="267" t="s">
        <v>318</v>
      </c>
      <c r="C115" s="225"/>
    </row>
    <row r="116" spans="1:3" s="37" customFormat="1" ht="18" customHeight="1">
      <c r="A116" s="231" t="s">
        <v>311</v>
      </c>
      <c r="B116" s="267" t="s">
        <v>642</v>
      </c>
      <c r="C116" s="225"/>
    </row>
    <row r="117" spans="1:3" s="37" customFormat="1" ht="18" customHeight="1">
      <c r="A117" s="231" t="s">
        <v>312</v>
      </c>
      <c r="B117" s="267" t="s">
        <v>317</v>
      </c>
      <c r="C117" s="225"/>
    </row>
    <row r="118" spans="1:3" s="37" customFormat="1" ht="18" customHeight="1" thickBot="1">
      <c r="A118" s="254" t="s">
        <v>313</v>
      </c>
      <c r="B118" s="267" t="s">
        <v>646</v>
      </c>
      <c r="C118" s="225"/>
    </row>
    <row r="119" spans="1:3" s="37" customFormat="1" ht="18" customHeight="1" thickBot="1">
      <c r="A119" s="230" t="s">
        <v>14</v>
      </c>
      <c r="B119" s="429" t="s">
        <v>321</v>
      </c>
      <c r="C119" s="223">
        <f>+C120+C121</f>
        <v>3000000</v>
      </c>
    </row>
    <row r="120" spans="1:3" s="37" customFormat="1" ht="18" customHeight="1">
      <c r="A120" s="231" t="s">
        <v>76</v>
      </c>
      <c r="B120" s="274" t="s">
        <v>46</v>
      </c>
      <c r="C120" s="225">
        <v>3000000</v>
      </c>
    </row>
    <row r="121" spans="1:3" s="37" customFormat="1" ht="18" customHeight="1" thickBot="1">
      <c r="A121" s="233" t="s">
        <v>77</v>
      </c>
      <c r="B121" s="270" t="s">
        <v>47</v>
      </c>
      <c r="C121" s="225">
        <v>0</v>
      </c>
    </row>
    <row r="122" spans="1:3" s="37" customFormat="1" ht="18" customHeight="1" thickBot="1">
      <c r="A122" s="230" t="s">
        <v>15</v>
      </c>
      <c r="B122" s="429" t="s">
        <v>322</v>
      </c>
      <c r="C122" s="223">
        <f>+C89+C105+C119</f>
        <v>472528943</v>
      </c>
    </row>
    <row r="123" spans="1:3" s="37" customFormat="1" ht="18" customHeight="1" thickBot="1">
      <c r="A123" s="230" t="s">
        <v>16</v>
      </c>
      <c r="B123" s="429" t="s">
        <v>643</v>
      </c>
      <c r="C123" s="223">
        <f>+C124+C125+C126</f>
        <v>0</v>
      </c>
    </row>
    <row r="124" spans="1:3" s="37" customFormat="1" ht="18" customHeight="1">
      <c r="A124" s="231" t="s">
        <v>80</v>
      </c>
      <c r="B124" s="274" t="s">
        <v>323</v>
      </c>
      <c r="C124" s="225"/>
    </row>
    <row r="125" spans="1:3" s="37" customFormat="1" ht="18" customHeight="1">
      <c r="A125" s="231" t="s">
        <v>81</v>
      </c>
      <c r="B125" s="274" t="s">
        <v>644</v>
      </c>
      <c r="C125" s="225"/>
    </row>
    <row r="126" spans="1:3" s="37" customFormat="1" ht="18" customHeight="1" thickBot="1">
      <c r="A126" s="254" t="s">
        <v>82</v>
      </c>
      <c r="B126" s="442" t="s">
        <v>324</v>
      </c>
      <c r="C126" s="225"/>
    </row>
    <row r="127" spans="1:3" s="37" customFormat="1" ht="18" customHeight="1" thickBot="1">
      <c r="A127" s="230" t="s">
        <v>17</v>
      </c>
      <c r="B127" s="429" t="s">
        <v>372</v>
      </c>
      <c r="C127" s="223">
        <f>+C128+C129+C130+C131</f>
        <v>0</v>
      </c>
    </row>
    <row r="128" spans="1:3" s="37" customFormat="1" ht="18" customHeight="1">
      <c r="A128" s="231" t="s">
        <v>83</v>
      </c>
      <c r="B128" s="274" t="s">
        <v>325</v>
      </c>
      <c r="C128" s="225"/>
    </row>
    <row r="129" spans="1:3" s="37" customFormat="1" ht="18" customHeight="1">
      <c r="A129" s="231" t="s">
        <v>84</v>
      </c>
      <c r="B129" s="274" t="s">
        <v>326</v>
      </c>
      <c r="C129" s="225"/>
    </row>
    <row r="130" spans="1:3" s="37" customFormat="1" ht="18" customHeight="1">
      <c r="A130" s="231" t="s">
        <v>242</v>
      </c>
      <c r="B130" s="274" t="s">
        <v>327</v>
      </c>
      <c r="C130" s="225"/>
    </row>
    <row r="131" spans="1:3" s="37" customFormat="1" ht="18" customHeight="1" thickBot="1">
      <c r="A131" s="254" t="s">
        <v>243</v>
      </c>
      <c r="B131" s="442" t="s">
        <v>328</v>
      </c>
      <c r="C131" s="225"/>
    </row>
    <row r="132" spans="1:3" s="37" customFormat="1" ht="18" customHeight="1" thickBot="1">
      <c r="A132" s="230" t="s">
        <v>18</v>
      </c>
      <c r="B132" s="429" t="s">
        <v>329</v>
      </c>
      <c r="C132" s="223">
        <f>SUM(C133:C136)</f>
        <v>167636344</v>
      </c>
    </row>
    <row r="133" spans="1:3" s="37" customFormat="1" ht="18" customHeight="1">
      <c r="A133" s="231" t="s">
        <v>85</v>
      </c>
      <c r="B133" s="274" t="s">
        <v>330</v>
      </c>
      <c r="C133" s="225"/>
    </row>
    <row r="134" spans="1:3" s="37" customFormat="1" ht="18" customHeight="1">
      <c r="A134" s="231" t="s">
        <v>86</v>
      </c>
      <c r="B134" s="274" t="s">
        <v>339</v>
      </c>
      <c r="C134" s="225">
        <v>5810363</v>
      </c>
    </row>
    <row r="135" spans="1:3" s="37" customFormat="1" ht="18" customHeight="1">
      <c r="A135" s="231" t="s">
        <v>252</v>
      </c>
      <c r="B135" s="274" t="s">
        <v>331</v>
      </c>
      <c r="C135" s="225"/>
    </row>
    <row r="136" spans="1:3" s="37" customFormat="1" ht="18" customHeight="1" thickBot="1">
      <c r="A136" s="254" t="s">
        <v>253</v>
      </c>
      <c r="B136" s="442" t="s">
        <v>402</v>
      </c>
      <c r="C136" s="225">
        <v>161825981</v>
      </c>
    </row>
    <row r="137" spans="1:3" s="37" customFormat="1" ht="18" customHeight="1" thickBot="1">
      <c r="A137" s="230" t="s">
        <v>19</v>
      </c>
      <c r="B137" s="429" t="s">
        <v>332</v>
      </c>
      <c r="C137" s="257">
        <f>SUM(C138:C141)</f>
        <v>0</v>
      </c>
    </row>
    <row r="138" spans="1:3" s="37" customFormat="1" ht="18" customHeight="1">
      <c r="A138" s="231" t="s">
        <v>160</v>
      </c>
      <c r="B138" s="274" t="s">
        <v>333</v>
      </c>
      <c r="C138" s="225"/>
    </row>
    <row r="139" spans="1:3" s="37" customFormat="1" ht="18" customHeight="1">
      <c r="A139" s="231" t="s">
        <v>161</v>
      </c>
      <c r="B139" s="274" t="s">
        <v>334</v>
      </c>
      <c r="C139" s="225"/>
    </row>
    <row r="140" spans="1:3" s="37" customFormat="1" ht="18" customHeight="1">
      <c r="A140" s="231" t="s">
        <v>191</v>
      </c>
      <c r="B140" s="274" t="s">
        <v>335</v>
      </c>
      <c r="C140" s="225"/>
    </row>
    <row r="141" spans="1:3" s="37" customFormat="1" ht="18" customHeight="1" thickBot="1">
      <c r="A141" s="231" t="s">
        <v>255</v>
      </c>
      <c r="B141" s="274" t="s">
        <v>336</v>
      </c>
      <c r="C141" s="225"/>
    </row>
    <row r="142" spans="1:7" s="37" customFormat="1" ht="18" customHeight="1" thickBot="1">
      <c r="A142" s="230" t="s">
        <v>20</v>
      </c>
      <c r="B142" s="429" t="s">
        <v>337</v>
      </c>
      <c r="C142" s="258">
        <f>+C123+C127+C132+C137</f>
        <v>167636344</v>
      </c>
      <c r="D142" s="45"/>
      <c r="E142" s="46"/>
      <c r="F142" s="46"/>
      <c r="G142" s="46"/>
    </row>
    <row r="143" spans="1:3" s="43" customFormat="1" ht="18" customHeight="1" thickBot="1">
      <c r="A143" s="259" t="s">
        <v>21</v>
      </c>
      <c r="B143" s="443" t="s">
        <v>338</v>
      </c>
      <c r="C143" s="258">
        <f>+C122+C142</f>
        <v>640165287</v>
      </c>
    </row>
    <row r="144" spans="1:3" s="37" customFormat="1" ht="18" customHeight="1" thickBot="1">
      <c r="A144" s="260"/>
      <c r="B144" s="261"/>
      <c r="C144" s="246"/>
    </row>
    <row r="145" spans="1:3" ht="16.5" thickBot="1">
      <c r="A145" s="262" t="s">
        <v>420</v>
      </c>
      <c r="B145" s="263"/>
      <c r="C145" s="264">
        <v>12</v>
      </c>
    </row>
    <row r="146" spans="1:3" ht="16.5" thickBot="1">
      <c r="A146" s="262" t="s">
        <v>182</v>
      </c>
      <c r="B146" s="263"/>
      <c r="C146" s="264">
        <v>4</v>
      </c>
    </row>
    <row r="147" spans="1:3" ht="18.75">
      <c r="A147" s="37"/>
      <c r="B147" s="37"/>
      <c r="C147" s="47"/>
    </row>
  </sheetData>
  <sheetProtection/>
  <mergeCells count="3">
    <mergeCell ref="A3:C3"/>
    <mergeCell ref="A4:B4"/>
    <mergeCell ref="B2:C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3" r:id="rId1"/>
  <headerFooter alignWithMargins="0">
    <oddHeader>&amp;C
&amp;"Times New Roman CE,Félkövér"&amp;12Nagymányok Város Önkormányzatának&amp;R&amp;"Times New Roman CE,Félkövér dőlt"&amp;11 9.1 1. melléklet az 1/2018. (III.6.)  önkormányzati rendelethez</oddHeader>
  </headerFooter>
  <rowBreaks count="1" manualBreakCount="1">
    <brk id="87" max="8" man="1"/>
  </rowBreaks>
  <colBreaks count="1" manualBreakCount="1">
    <brk id="9" max="14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F9" sqref="F9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1.625" style="31" customWidth="1"/>
    <col min="4" max="16384" width="9.375" style="32" customWidth="1"/>
  </cols>
  <sheetData>
    <row r="1" spans="1:7" s="37" customFormat="1" ht="44.25" customHeight="1">
      <c r="A1" s="490" t="s">
        <v>626</v>
      </c>
      <c r="B1" s="490"/>
      <c r="C1" s="490"/>
      <c r="D1" s="490"/>
      <c r="E1" s="490"/>
      <c r="F1" s="490"/>
      <c r="G1" s="490"/>
    </row>
    <row r="2" spans="1:3" s="37" customFormat="1" ht="18" customHeight="1">
      <c r="A2" s="417"/>
      <c r="B2" s="489" t="s">
        <v>630</v>
      </c>
      <c r="C2" s="489"/>
    </row>
    <row r="3" spans="1:3" s="37" customFormat="1" ht="18" customHeight="1">
      <c r="A3" s="462" t="s">
        <v>9</v>
      </c>
      <c r="B3" s="462"/>
      <c r="C3" s="462"/>
    </row>
    <row r="4" spans="1:3" s="37" customFormat="1" ht="18" customHeight="1" thickBot="1">
      <c r="A4" s="463" t="s">
        <v>133</v>
      </c>
      <c r="B4" s="463"/>
      <c r="C4" s="38" t="s">
        <v>443</v>
      </c>
    </row>
    <row r="5" spans="1:3" s="37" customFormat="1" ht="18" customHeight="1" thickBot="1">
      <c r="A5" s="39" t="s">
        <v>56</v>
      </c>
      <c r="B5" s="444" t="s">
        <v>11</v>
      </c>
      <c r="C5" s="40" t="s">
        <v>397</v>
      </c>
    </row>
    <row r="6" spans="1:3" s="43" customFormat="1" ht="18" customHeight="1" thickBot="1">
      <c r="A6" s="41">
        <v>1</v>
      </c>
      <c r="B6" s="445">
        <v>2</v>
      </c>
      <c r="C6" s="42">
        <v>3</v>
      </c>
    </row>
    <row r="7" spans="1:3" s="43" customFormat="1" ht="18" customHeight="1" thickBot="1">
      <c r="A7" s="222" t="s">
        <v>12</v>
      </c>
      <c r="B7" s="425" t="s">
        <v>217</v>
      </c>
      <c r="C7" s="223">
        <f>SUM(C8:C11)</f>
        <v>0</v>
      </c>
    </row>
    <row r="8" spans="1:3" s="43" customFormat="1" ht="27">
      <c r="A8" s="231" t="s">
        <v>87</v>
      </c>
      <c r="B8" s="346" t="s">
        <v>403</v>
      </c>
      <c r="C8" s="225"/>
    </row>
    <row r="9" spans="1:3" s="43" customFormat="1" ht="27">
      <c r="A9" s="232" t="s">
        <v>88</v>
      </c>
      <c r="B9" s="265" t="s">
        <v>404</v>
      </c>
      <c r="C9" s="225"/>
    </row>
    <row r="10" spans="1:3" s="43" customFormat="1" ht="27">
      <c r="A10" s="232" t="s">
        <v>89</v>
      </c>
      <c r="B10" s="265" t="s">
        <v>405</v>
      </c>
      <c r="C10" s="225"/>
    </row>
    <row r="11" spans="1:3" s="43" customFormat="1" ht="18.75">
      <c r="A11" s="232" t="s">
        <v>399</v>
      </c>
      <c r="B11" s="265" t="s">
        <v>406</v>
      </c>
      <c r="C11" s="225"/>
    </row>
    <row r="12" spans="1:3" s="43" customFormat="1" ht="25.5">
      <c r="A12" s="232" t="s">
        <v>101</v>
      </c>
      <c r="B12" s="426" t="s">
        <v>408</v>
      </c>
      <c r="C12" s="228"/>
    </row>
    <row r="13" spans="1:3" s="43" customFormat="1" ht="19.5" thickBot="1">
      <c r="A13" s="233" t="s">
        <v>400</v>
      </c>
      <c r="B13" s="265" t="s">
        <v>407</v>
      </c>
      <c r="C13" s="229"/>
    </row>
    <row r="14" spans="1:3" s="43" customFormat="1" ht="18" customHeight="1" thickBot="1">
      <c r="A14" s="230" t="s">
        <v>13</v>
      </c>
      <c r="B14" s="427" t="s">
        <v>638</v>
      </c>
      <c r="C14" s="223">
        <f>+C15+C16+C17+C18+C19</f>
        <v>0</v>
      </c>
    </row>
    <row r="15" spans="1:3" s="43" customFormat="1" ht="18" customHeight="1">
      <c r="A15" s="231" t="s">
        <v>93</v>
      </c>
      <c r="B15" s="346" t="s">
        <v>218</v>
      </c>
      <c r="C15" s="225"/>
    </row>
    <row r="16" spans="1:3" s="43" customFormat="1" ht="18.75">
      <c r="A16" s="232" t="s">
        <v>94</v>
      </c>
      <c r="B16" s="265" t="s">
        <v>219</v>
      </c>
      <c r="C16" s="225"/>
    </row>
    <row r="17" spans="1:3" s="43" customFormat="1" ht="27">
      <c r="A17" s="232" t="s">
        <v>95</v>
      </c>
      <c r="B17" s="265" t="s">
        <v>382</v>
      </c>
      <c r="C17" s="225"/>
    </row>
    <row r="18" spans="1:3" s="43" customFormat="1" ht="27">
      <c r="A18" s="232" t="s">
        <v>96</v>
      </c>
      <c r="B18" s="265" t="s">
        <v>383</v>
      </c>
      <c r="C18" s="225"/>
    </row>
    <row r="19" spans="1:3" s="43" customFormat="1" ht="25.5">
      <c r="A19" s="232" t="s">
        <v>97</v>
      </c>
      <c r="B19" s="221" t="s">
        <v>409</v>
      </c>
      <c r="C19" s="225"/>
    </row>
    <row r="20" spans="1:3" s="43" customFormat="1" ht="19.5" thickBot="1">
      <c r="A20" s="233" t="s">
        <v>106</v>
      </c>
      <c r="B20" s="428" t="s">
        <v>220</v>
      </c>
      <c r="C20" s="225"/>
    </row>
    <row r="21" spans="1:3" s="43" customFormat="1" ht="18" customHeight="1" thickBot="1">
      <c r="A21" s="230" t="s">
        <v>14</v>
      </c>
      <c r="B21" s="429" t="s">
        <v>639</v>
      </c>
      <c r="C21" s="223">
        <f>+C22+C23+C24+C25+C26</f>
        <v>0</v>
      </c>
    </row>
    <row r="22" spans="1:3" s="43" customFormat="1" ht="18.75">
      <c r="A22" s="231" t="s">
        <v>76</v>
      </c>
      <c r="B22" s="346" t="s">
        <v>401</v>
      </c>
      <c r="C22" s="225"/>
    </row>
    <row r="23" spans="1:3" s="43" customFormat="1" ht="27">
      <c r="A23" s="232" t="s">
        <v>77</v>
      </c>
      <c r="B23" s="265" t="s">
        <v>221</v>
      </c>
      <c r="C23" s="225"/>
    </row>
    <row r="24" spans="1:3" s="43" customFormat="1" ht="27">
      <c r="A24" s="232" t="s">
        <v>78</v>
      </c>
      <c r="B24" s="265" t="s">
        <v>384</v>
      </c>
      <c r="C24" s="225"/>
    </row>
    <row r="25" spans="1:3" s="43" customFormat="1" ht="27">
      <c r="A25" s="232" t="s">
        <v>79</v>
      </c>
      <c r="B25" s="265" t="s">
        <v>385</v>
      </c>
      <c r="C25" s="225"/>
    </row>
    <row r="26" spans="1:3" s="43" customFormat="1" ht="18.75">
      <c r="A26" s="232" t="s">
        <v>150</v>
      </c>
      <c r="B26" s="265" t="s">
        <v>222</v>
      </c>
      <c r="C26" s="225"/>
    </row>
    <row r="27" spans="1:3" s="43" customFormat="1" ht="18" customHeight="1" thickBot="1">
      <c r="A27" s="233" t="s">
        <v>151</v>
      </c>
      <c r="B27" s="428" t="s">
        <v>223</v>
      </c>
      <c r="C27" s="225"/>
    </row>
    <row r="28" spans="1:3" s="43" customFormat="1" ht="18" customHeight="1" thickBot="1">
      <c r="A28" s="230" t="s">
        <v>152</v>
      </c>
      <c r="B28" s="429" t="s">
        <v>224</v>
      </c>
      <c r="C28" s="223">
        <f>+C29+C32+C33+C34</f>
        <v>0</v>
      </c>
    </row>
    <row r="29" spans="1:3" s="43" customFormat="1" ht="18" customHeight="1">
      <c r="A29" s="231" t="s">
        <v>225</v>
      </c>
      <c r="B29" s="346" t="s">
        <v>231</v>
      </c>
      <c r="C29" s="236">
        <f>+C30+C31</f>
        <v>0</v>
      </c>
    </row>
    <row r="30" spans="1:3" s="43" customFormat="1" ht="18" customHeight="1">
      <c r="A30" s="232" t="s">
        <v>226</v>
      </c>
      <c r="B30" s="265" t="s">
        <v>411</v>
      </c>
      <c r="C30" s="225"/>
    </row>
    <row r="31" spans="1:3" s="43" customFormat="1" ht="18" customHeight="1">
      <c r="A31" s="232" t="s">
        <v>227</v>
      </c>
      <c r="B31" s="265" t="s">
        <v>412</v>
      </c>
      <c r="C31" s="225"/>
    </row>
    <row r="32" spans="1:3" s="43" customFormat="1" ht="18" customHeight="1">
      <c r="A32" s="232" t="s">
        <v>228</v>
      </c>
      <c r="B32" s="265" t="s">
        <v>413</v>
      </c>
      <c r="C32" s="225"/>
    </row>
    <row r="33" spans="1:3" s="43" customFormat="1" ht="18.75">
      <c r="A33" s="232" t="s">
        <v>229</v>
      </c>
      <c r="B33" s="265" t="s">
        <v>232</v>
      </c>
      <c r="C33" s="225"/>
    </row>
    <row r="34" spans="1:3" s="43" customFormat="1" ht="18" customHeight="1" thickBot="1">
      <c r="A34" s="233" t="s">
        <v>230</v>
      </c>
      <c r="B34" s="428" t="s">
        <v>233</v>
      </c>
      <c r="C34" s="225"/>
    </row>
    <row r="35" spans="1:3" s="43" customFormat="1" ht="18" customHeight="1" thickBot="1">
      <c r="A35" s="230" t="s">
        <v>16</v>
      </c>
      <c r="B35" s="429" t="s">
        <v>234</v>
      </c>
      <c r="C35" s="223">
        <f>SUM(C36:C45)</f>
        <v>0</v>
      </c>
    </row>
    <row r="36" spans="1:3" s="43" customFormat="1" ht="18" customHeight="1">
      <c r="A36" s="231" t="s">
        <v>80</v>
      </c>
      <c r="B36" s="346" t="s">
        <v>237</v>
      </c>
      <c r="C36" s="225"/>
    </row>
    <row r="37" spans="1:3" s="43" customFormat="1" ht="18" customHeight="1">
      <c r="A37" s="232" t="s">
        <v>81</v>
      </c>
      <c r="B37" s="265" t="s">
        <v>414</v>
      </c>
      <c r="C37" s="225"/>
    </row>
    <row r="38" spans="1:3" s="43" customFormat="1" ht="18" customHeight="1">
      <c r="A38" s="232" t="s">
        <v>82</v>
      </c>
      <c r="B38" s="265" t="s">
        <v>415</v>
      </c>
      <c r="C38" s="225"/>
    </row>
    <row r="39" spans="1:3" s="43" customFormat="1" ht="18" customHeight="1">
      <c r="A39" s="232" t="s">
        <v>154</v>
      </c>
      <c r="B39" s="265" t="s">
        <v>416</v>
      </c>
      <c r="C39" s="225"/>
    </row>
    <row r="40" spans="1:3" s="43" customFormat="1" ht="18" customHeight="1">
      <c r="A40" s="232" t="s">
        <v>155</v>
      </c>
      <c r="B40" s="265" t="s">
        <v>417</v>
      </c>
      <c r="C40" s="225"/>
    </row>
    <row r="41" spans="1:3" s="43" customFormat="1" ht="18" customHeight="1">
      <c r="A41" s="232" t="s">
        <v>156</v>
      </c>
      <c r="B41" s="265" t="s">
        <v>418</v>
      </c>
      <c r="C41" s="225"/>
    </row>
    <row r="42" spans="1:3" s="43" customFormat="1" ht="18" customHeight="1">
      <c r="A42" s="232" t="s">
        <v>157</v>
      </c>
      <c r="B42" s="265" t="s">
        <v>238</v>
      </c>
      <c r="C42" s="225"/>
    </row>
    <row r="43" spans="1:3" s="43" customFormat="1" ht="18" customHeight="1">
      <c r="A43" s="232" t="s">
        <v>158</v>
      </c>
      <c r="B43" s="265" t="s">
        <v>239</v>
      </c>
      <c r="C43" s="225"/>
    </row>
    <row r="44" spans="1:3" s="43" customFormat="1" ht="18" customHeight="1">
      <c r="A44" s="232" t="s">
        <v>235</v>
      </c>
      <c r="B44" s="265" t="s">
        <v>240</v>
      </c>
      <c r="C44" s="225"/>
    </row>
    <row r="45" spans="1:3" s="43" customFormat="1" ht="18" customHeight="1" thickBot="1">
      <c r="A45" s="233" t="s">
        <v>236</v>
      </c>
      <c r="B45" s="428" t="s">
        <v>419</v>
      </c>
      <c r="C45" s="225"/>
    </row>
    <row r="46" spans="1:3" s="43" customFormat="1" ht="18" customHeight="1" thickBot="1">
      <c r="A46" s="230" t="s">
        <v>17</v>
      </c>
      <c r="B46" s="429" t="s">
        <v>241</v>
      </c>
      <c r="C46" s="223">
        <f>SUM(C47:C51)</f>
        <v>0</v>
      </c>
    </row>
    <row r="47" spans="1:3" s="43" customFormat="1" ht="18" customHeight="1">
      <c r="A47" s="231" t="s">
        <v>83</v>
      </c>
      <c r="B47" s="346" t="s">
        <v>245</v>
      </c>
      <c r="C47" s="225"/>
    </row>
    <row r="48" spans="1:3" s="43" customFormat="1" ht="18" customHeight="1">
      <c r="A48" s="232" t="s">
        <v>84</v>
      </c>
      <c r="B48" s="265" t="s">
        <v>246</v>
      </c>
      <c r="C48" s="225"/>
    </row>
    <row r="49" spans="1:3" s="43" customFormat="1" ht="18" customHeight="1">
      <c r="A49" s="232" t="s">
        <v>242</v>
      </c>
      <c r="B49" s="265" t="s">
        <v>247</v>
      </c>
      <c r="C49" s="225"/>
    </row>
    <row r="50" spans="1:3" s="43" customFormat="1" ht="18" customHeight="1">
      <c r="A50" s="232" t="s">
        <v>243</v>
      </c>
      <c r="B50" s="265" t="s">
        <v>248</v>
      </c>
      <c r="C50" s="225"/>
    </row>
    <row r="51" spans="1:3" s="43" customFormat="1" ht="18" customHeight="1" thickBot="1">
      <c r="A51" s="233" t="s">
        <v>244</v>
      </c>
      <c r="B51" s="428" t="s">
        <v>249</v>
      </c>
      <c r="C51" s="225"/>
    </row>
    <row r="52" spans="1:3" s="43" customFormat="1" ht="26.25" thickBot="1">
      <c r="A52" s="230" t="s">
        <v>159</v>
      </c>
      <c r="B52" s="429" t="s">
        <v>410</v>
      </c>
      <c r="C52" s="223">
        <f>SUM(C53:C55)</f>
        <v>0</v>
      </c>
    </row>
    <row r="53" spans="1:3" s="43" customFormat="1" ht="27">
      <c r="A53" s="231" t="s">
        <v>85</v>
      </c>
      <c r="B53" s="346" t="s">
        <v>392</v>
      </c>
      <c r="C53" s="225"/>
    </row>
    <row r="54" spans="1:3" s="43" customFormat="1" ht="27">
      <c r="A54" s="232" t="s">
        <v>86</v>
      </c>
      <c r="B54" s="265" t="s">
        <v>393</v>
      </c>
      <c r="C54" s="225"/>
    </row>
    <row r="55" spans="1:3" s="43" customFormat="1" ht="18.75">
      <c r="A55" s="232" t="s">
        <v>252</v>
      </c>
      <c r="B55" s="265" t="s">
        <v>250</v>
      </c>
      <c r="C55" s="225"/>
    </row>
    <row r="56" spans="1:3" s="43" customFormat="1" ht="19.5" thickBot="1">
      <c r="A56" s="233" t="s">
        <v>253</v>
      </c>
      <c r="B56" s="428" t="s">
        <v>251</v>
      </c>
      <c r="C56" s="225"/>
    </row>
    <row r="57" spans="1:3" s="43" customFormat="1" ht="18" customHeight="1" thickBot="1">
      <c r="A57" s="230" t="s">
        <v>19</v>
      </c>
      <c r="B57" s="427" t="s">
        <v>254</v>
      </c>
      <c r="C57" s="223">
        <f>SUM(C58:C60)</f>
        <v>0</v>
      </c>
    </row>
    <row r="58" spans="1:3" s="43" customFormat="1" ht="27">
      <c r="A58" s="231" t="s">
        <v>160</v>
      </c>
      <c r="B58" s="346" t="s">
        <v>394</v>
      </c>
      <c r="C58" s="225"/>
    </row>
    <row r="59" spans="1:3" s="43" customFormat="1" ht="18.75">
      <c r="A59" s="232" t="s">
        <v>161</v>
      </c>
      <c r="B59" s="265" t="s">
        <v>395</v>
      </c>
      <c r="C59" s="225"/>
    </row>
    <row r="60" spans="1:3" s="43" customFormat="1" ht="18.75">
      <c r="A60" s="232" t="s">
        <v>191</v>
      </c>
      <c r="B60" s="265" t="s">
        <v>256</v>
      </c>
      <c r="C60" s="225"/>
    </row>
    <row r="61" spans="1:3" s="43" customFormat="1" ht="19.5" thickBot="1">
      <c r="A61" s="233" t="s">
        <v>255</v>
      </c>
      <c r="B61" s="428" t="s">
        <v>257</v>
      </c>
      <c r="C61" s="225"/>
    </row>
    <row r="62" spans="1:3" s="43" customFormat="1" ht="19.5" thickBot="1">
      <c r="A62" s="230" t="s">
        <v>20</v>
      </c>
      <c r="B62" s="429" t="s">
        <v>258</v>
      </c>
      <c r="C62" s="223">
        <f>+C7+C14+C21+C28+C35+C46+C52+C57</f>
        <v>0</v>
      </c>
    </row>
    <row r="63" spans="1:3" s="43" customFormat="1" ht="18" customHeight="1" thickBot="1">
      <c r="A63" s="237" t="s">
        <v>373</v>
      </c>
      <c r="B63" s="427" t="s">
        <v>640</v>
      </c>
      <c r="C63" s="223">
        <f>SUM(C64:C66)</f>
        <v>0</v>
      </c>
    </row>
    <row r="64" spans="1:3" s="43" customFormat="1" ht="18" customHeight="1">
      <c r="A64" s="231" t="s">
        <v>287</v>
      </c>
      <c r="B64" s="346" t="s">
        <v>259</v>
      </c>
      <c r="C64" s="225"/>
    </row>
    <row r="65" spans="1:3" s="43" customFormat="1" ht="27">
      <c r="A65" s="232" t="s">
        <v>296</v>
      </c>
      <c r="B65" s="265" t="s">
        <v>260</v>
      </c>
      <c r="C65" s="225"/>
    </row>
    <row r="66" spans="1:3" s="43" customFormat="1" ht="19.5" thickBot="1">
      <c r="A66" s="233" t="s">
        <v>297</v>
      </c>
      <c r="B66" s="430" t="s">
        <v>261</v>
      </c>
      <c r="C66" s="225"/>
    </row>
    <row r="67" spans="1:3" s="43" customFormat="1" ht="18" customHeight="1" thickBot="1">
      <c r="A67" s="237" t="s">
        <v>262</v>
      </c>
      <c r="B67" s="427" t="s">
        <v>263</v>
      </c>
      <c r="C67" s="223">
        <f>SUM(C68:C71)</f>
        <v>0</v>
      </c>
    </row>
    <row r="68" spans="1:3" s="43" customFormat="1" ht="18.75">
      <c r="A68" s="231" t="s">
        <v>130</v>
      </c>
      <c r="B68" s="346" t="s">
        <v>264</v>
      </c>
      <c r="C68" s="225"/>
    </row>
    <row r="69" spans="1:3" s="43" customFormat="1" ht="18.75">
      <c r="A69" s="232" t="s">
        <v>131</v>
      </c>
      <c r="B69" s="265" t="s">
        <v>265</v>
      </c>
      <c r="C69" s="225"/>
    </row>
    <row r="70" spans="1:3" s="43" customFormat="1" ht="18.75">
      <c r="A70" s="232" t="s">
        <v>288</v>
      </c>
      <c r="B70" s="265" t="s">
        <v>266</v>
      </c>
      <c r="C70" s="225"/>
    </row>
    <row r="71" spans="1:3" s="43" customFormat="1" ht="19.5" thickBot="1">
      <c r="A71" s="233" t="s">
        <v>289</v>
      </c>
      <c r="B71" s="428" t="s">
        <v>267</v>
      </c>
      <c r="C71" s="225"/>
    </row>
    <row r="72" spans="1:3" s="43" customFormat="1" ht="18" customHeight="1" thickBot="1">
      <c r="A72" s="237" t="s">
        <v>268</v>
      </c>
      <c r="B72" s="427" t="s">
        <v>269</v>
      </c>
      <c r="C72" s="223">
        <f>SUM(C73:C74)</f>
        <v>2500000</v>
      </c>
    </row>
    <row r="73" spans="1:3" s="43" customFormat="1" ht="18" customHeight="1">
      <c r="A73" s="231" t="s">
        <v>290</v>
      </c>
      <c r="B73" s="346" t="s">
        <v>270</v>
      </c>
      <c r="C73" s="225">
        <v>2500000</v>
      </c>
    </row>
    <row r="74" spans="1:3" s="43" customFormat="1" ht="18" customHeight="1" thickBot="1">
      <c r="A74" s="233" t="s">
        <v>291</v>
      </c>
      <c r="B74" s="346" t="s">
        <v>645</v>
      </c>
      <c r="C74" s="225"/>
    </row>
    <row r="75" spans="1:3" s="43" customFormat="1" ht="18" customHeight="1" thickBot="1">
      <c r="A75" s="237" t="s">
        <v>271</v>
      </c>
      <c r="B75" s="427" t="s">
        <v>272</v>
      </c>
      <c r="C75" s="223">
        <f>SUM(C76:C78)</f>
        <v>0</v>
      </c>
    </row>
    <row r="76" spans="1:3" s="43" customFormat="1" ht="18" customHeight="1">
      <c r="A76" s="231" t="s">
        <v>292</v>
      </c>
      <c r="B76" s="346" t="s">
        <v>446</v>
      </c>
      <c r="C76" s="225"/>
    </row>
    <row r="77" spans="1:3" s="43" customFormat="1" ht="18" customHeight="1">
      <c r="A77" s="232" t="s">
        <v>293</v>
      </c>
      <c r="B77" s="265" t="s">
        <v>273</v>
      </c>
      <c r="C77" s="225"/>
    </row>
    <row r="78" spans="1:3" s="43" customFormat="1" ht="18" customHeight="1" thickBot="1">
      <c r="A78" s="233" t="s">
        <v>294</v>
      </c>
      <c r="B78" s="428" t="s">
        <v>637</v>
      </c>
      <c r="C78" s="225"/>
    </row>
    <row r="79" spans="1:3" s="43" customFormat="1" ht="18" customHeight="1" thickBot="1">
      <c r="A79" s="237" t="s">
        <v>275</v>
      </c>
      <c r="B79" s="427" t="s">
        <v>295</v>
      </c>
      <c r="C79" s="223">
        <f>SUM(C80:C83)</f>
        <v>0</v>
      </c>
    </row>
    <row r="80" spans="1:3" s="43" customFormat="1" ht="18" customHeight="1">
      <c r="A80" s="238" t="s">
        <v>276</v>
      </c>
      <c r="B80" s="346" t="s">
        <v>277</v>
      </c>
      <c r="C80" s="225"/>
    </row>
    <row r="81" spans="1:3" s="43" customFormat="1" ht="30">
      <c r="A81" s="239" t="s">
        <v>278</v>
      </c>
      <c r="B81" s="265" t="s">
        <v>279</v>
      </c>
      <c r="C81" s="225"/>
    </row>
    <row r="82" spans="1:3" s="43" customFormat="1" ht="20.25" customHeight="1">
      <c r="A82" s="239" t="s">
        <v>280</v>
      </c>
      <c r="B82" s="265" t="s">
        <v>281</v>
      </c>
      <c r="C82" s="225"/>
    </row>
    <row r="83" spans="1:3" s="43" customFormat="1" ht="18" customHeight="1" thickBot="1">
      <c r="A83" s="240" t="s">
        <v>282</v>
      </c>
      <c r="B83" s="428" t="s">
        <v>283</v>
      </c>
      <c r="C83" s="225"/>
    </row>
    <row r="84" spans="1:3" s="43" customFormat="1" ht="18" customHeight="1" thickBot="1">
      <c r="A84" s="237" t="s">
        <v>284</v>
      </c>
      <c r="B84" s="427" t="s">
        <v>636</v>
      </c>
      <c r="C84" s="225"/>
    </row>
    <row r="85" spans="1:3" s="43" customFormat="1" ht="19.5" thickBot="1">
      <c r="A85" s="237" t="s">
        <v>285</v>
      </c>
      <c r="B85" s="431" t="s">
        <v>286</v>
      </c>
      <c r="C85" s="223">
        <f>+C63+C67+C72+C75+C79+C84</f>
        <v>2500000</v>
      </c>
    </row>
    <row r="86" spans="1:3" s="43" customFormat="1" ht="18" customHeight="1" thickBot="1">
      <c r="A86" s="242" t="s">
        <v>298</v>
      </c>
      <c r="B86" s="432" t="s">
        <v>378</v>
      </c>
      <c r="C86" s="223">
        <f>+C62+C85</f>
        <v>2500000</v>
      </c>
    </row>
    <row r="87" spans="1:3" s="43" customFormat="1" ht="19.5" thickBot="1">
      <c r="A87" s="243"/>
      <c r="B87" s="433"/>
      <c r="C87" s="244"/>
    </row>
    <row r="88" spans="1:3" s="37" customFormat="1" ht="18" customHeight="1" thickBot="1">
      <c r="A88" s="419" t="s">
        <v>45</v>
      </c>
      <c r="B88" s="434"/>
      <c r="C88" s="420"/>
    </row>
    <row r="89" spans="1:3" s="44" customFormat="1" ht="18" customHeight="1" thickBot="1">
      <c r="A89" s="230" t="s">
        <v>12</v>
      </c>
      <c r="B89" s="435" t="s">
        <v>634</v>
      </c>
      <c r="C89" s="421">
        <f>SUM(C90:C94)</f>
        <v>2500000</v>
      </c>
    </row>
    <row r="90" spans="1:3" s="37" customFormat="1" ht="18" customHeight="1">
      <c r="A90" s="231" t="s">
        <v>87</v>
      </c>
      <c r="B90" s="436" t="s">
        <v>40</v>
      </c>
      <c r="C90" s="225"/>
    </row>
    <row r="91" spans="1:3" s="43" customFormat="1" ht="18" customHeight="1">
      <c r="A91" s="232" t="s">
        <v>88</v>
      </c>
      <c r="B91" s="267" t="s">
        <v>162</v>
      </c>
      <c r="C91" s="225"/>
    </row>
    <row r="92" spans="1:3" s="37" customFormat="1" ht="18" customHeight="1">
      <c r="A92" s="232" t="s">
        <v>89</v>
      </c>
      <c r="B92" s="267" t="s">
        <v>122</v>
      </c>
      <c r="C92" s="225">
        <v>1200000</v>
      </c>
    </row>
    <row r="93" spans="1:3" s="37" customFormat="1" ht="18" customHeight="1">
      <c r="A93" s="232" t="s">
        <v>90</v>
      </c>
      <c r="B93" s="437" t="s">
        <v>163</v>
      </c>
      <c r="C93" s="225"/>
    </row>
    <row r="94" spans="1:3" s="37" customFormat="1" ht="18" customHeight="1">
      <c r="A94" s="232" t="s">
        <v>101</v>
      </c>
      <c r="B94" s="438" t="s">
        <v>164</v>
      </c>
      <c r="C94" s="235">
        <f>SUM(C95:C104)</f>
        <v>1300000</v>
      </c>
    </row>
    <row r="95" spans="1:3" s="37" customFormat="1" ht="18" customHeight="1">
      <c r="A95" s="232" t="s">
        <v>91</v>
      </c>
      <c r="B95" s="267" t="s">
        <v>301</v>
      </c>
      <c r="C95" s="225">
        <v>0</v>
      </c>
    </row>
    <row r="96" spans="1:3" s="37" customFormat="1" ht="18" customHeight="1">
      <c r="A96" s="232" t="s">
        <v>92</v>
      </c>
      <c r="B96" s="269" t="s">
        <v>302</v>
      </c>
      <c r="C96" s="225">
        <v>0</v>
      </c>
    </row>
    <row r="97" spans="1:3" s="37" customFormat="1" ht="18" customHeight="1">
      <c r="A97" s="232" t="s">
        <v>102</v>
      </c>
      <c r="B97" s="267" t="s">
        <v>303</v>
      </c>
      <c r="C97" s="225">
        <v>0</v>
      </c>
    </row>
    <row r="98" spans="1:3" s="37" customFormat="1" ht="18" customHeight="1">
      <c r="A98" s="232" t="s">
        <v>103</v>
      </c>
      <c r="B98" s="267" t="s">
        <v>641</v>
      </c>
      <c r="C98" s="225">
        <v>0</v>
      </c>
    </row>
    <row r="99" spans="1:3" s="37" customFormat="1" ht="18" customHeight="1">
      <c r="A99" s="232" t="s">
        <v>104</v>
      </c>
      <c r="B99" s="269" t="s">
        <v>305</v>
      </c>
      <c r="C99" s="225">
        <v>0</v>
      </c>
    </row>
    <row r="100" spans="1:3" s="37" customFormat="1" ht="18" customHeight="1">
      <c r="A100" s="232" t="s">
        <v>105</v>
      </c>
      <c r="B100" s="269" t="s">
        <v>306</v>
      </c>
      <c r="C100" s="225">
        <v>0</v>
      </c>
    </row>
    <row r="101" spans="1:3" s="37" customFormat="1" ht="18" customHeight="1">
      <c r="A101" s="232" t="s">
        <v>107</v>
      </c>
      <c r="B101" s="267" t="s">
        <v>642</v>
      </c>
      <c r="C101" s="225">
        <v>0</v>
      </c>
    </row>
    <row r="102" spans="1:3" s="37" customFormat="1" ht="18" customHeight="1">
      <c r="A102" s="254" t="s">
        <v>165</v>
      </c>
      <c r="B102" s="270" t="s">
        <v>308</v>
      </c>
      <c r="C102" s="225">
        <v>0</v>
      </c>
    </row>
    <row r="103" spans="1:3" s="37" customFormat="1" ht="18" customHeight="1">
      <c r="A103" s="232" t="s">
        <v>299</v>
      </c>
      <c r="B103" s="270" t="s">
        <v>309</v>
      </c>
      <c r="C103" s="225">
        <v>0</v>
      </c>
    </row>
    <row r="104" spans="1:3" s="37" customFormat="1" ht="18" customHeight="1" thickBot="1">
      <c r="A104" s="255" t="s">
        <v>300</v>
      </c>
      <c r="B104" s="271" t="s">
        <v>310</v>
      </c>
      <c r="C104" s="225">
        <v>1300000</v>
      </c>
    </row>
    <row r="105" spans="1:3" s="37" customFormat="1" ht="18" customHeight="1" thickBot="1">
      <c r="A105" s="230" t="s">
        <v>13</v>
      </c>
      <c r="B105" s="439" t="s">
        <v>635</v>
      </c>
      <c r="C105" s="223">
        <f>+C106+C108+C110</f>
        <v>0</v>
      </c>
    </row>
    <row r="106" spans="1:3" s="37" customFormat="1" ht="18" customHeight="1">
      <c r="A106" s="231" t="s">
        <v>93</v>
      </c>
      <c r="B106" s="267" t="s">
        <v>190</v>
      </c>
      <c r="C106" s="225">
        <v>0</v>
      </c>
    </row>
    <row r="107" spans="1:3" s="37" customFormat="1" ht="18" customHeight="1">
      <c r="A107" s="231" t="s">
        <v>94</v>
      </c>
      <c r="B107" s="270" t="s">
        <v>314</v>
      </c>
      <c r="C107" s="225">
        <v>0</v>
      </c>
    </row>
    <row r="108" spans="1:3" s="37" customFormat="1" ht="18" customHeight="1">
      <c r="A108" s="231" t="s">
        <v>95</v>
      </c>
      <c r="B108" s="270" t="s">
        <v>166</v>
      </c>
      <c r="C108" s="225">
        <v>0</v>
      </c>
    </row>
    <row r="109" spans="1:3" s="37" customFormat="1" ht="18" customHeight="1">
      <c r="A109" s="231" t="s">
        <v>96</v>
      </c>
      <c r="B109" s="270" t="s">
        <v>315</v>
      </c>
      <c r="C109" s="225">
        <v>0</v>
      </c>
    </row>
    <row r="110" spans="1:3" s="37" customFormat="1" ht="18" customHeight="1">
      <c r="A110" s="231" t="s">
        <v>97</v>
      </c>
      <c r="B110" s="440" t="s">
        <v>192</v>
      </c>
      <c r="C110" s="256">
        <f>SUM(C111:C118)</f>
        <v>0</v>
      </c>
    </row>
    <row r="111" spans="1:3" s="37" customFormat="1" ht="25.5">
      <c r="A111" s="231" t="s">
        <v>106</v>
      </c>
      <c r="B111" s="441" t="s">
        <v>386</v>
      </c>
      <c r="C111" s="225">
        <v>0</v>
      </c>
    </row>
    <row r="112" spans="1:3" s="37" customFormat="1" ht="25.5">
      <c r="A112" s="231" t="s">
        <v>108</v>
      </c>
      <c r="B112" s="274" t="s">
        <v>320</v>
      </c>
      <c r="C112" s="225"/>
    </row>
    <row r="113" spans="1:3" s="37" customFormat="1" ht="25.5">
      <c r="A113" s="231" t="s">
        <v>167</v>
      </c>
      <c r="B113" s="267" t="s">
        <v>304</v>
      </c>
      <c r="C113" s="225"/>
    </row>
    <row r="114" spans="1:3" s="37" customFormat="1" ht="18.75">
      <c r="A114" s="231" t="s">
        <v>168</v>
      </c>
      <c r="B114" s="267" t="s">
        <v>319</v>
      </c>
      <c r="C114" s="225"/>
    </row>
    <row r="115" spans="1:3" s="37" customFormat="1" ht="18.75">
      <c r="A115" s="231" t="s">
        <v>169</v>
      </c>
      <c r="B115" s="267" t="s">
        <v>318</v>
      </c>
      <c r="C115" s="225"/>
    </row>
    <row r="116" spans="1:3" s="37" customFormat="1" ht="25.5">
      <c r="A116" s="231" t="s">
        <v>311</v>
      </c>
      <c r="B116" s="267" t="s">
        <v>307</v>
      </c>
      <c r="C116" s="225"/>
    </row>
    <row r="117" spans="1:3" s="37" customFormat="1" ht="18.75">
      <c r="A117" s="231" t="s">
        <v>312</v>
      </c>
      <c r="B117" s="267" t="s">
        <v>317</v>
      </c>
      <c r="C117" s="225"/>
    </row>
    <row r="118" spans="1:3" s="37" customFormat="1" ht="26.25" thickBot="1">
      <c r="A118" s="254" t="s">
        <v>313</v>
      </c>
      <c r="B118" s="267" t="s">
        <v>316</v>
      </c>
      <c r="C118" s="225"/>
    </row>
    <row r="119" spans="1:3" s="37" customFormat="1" ht="18" customHeight="1" thickBot="1">
      <c r="A119" s="230" t="s">
        <v>14</v>
      </c>
      <c r="B119" s="429" t="s">
        <v>321</v>
      </c>
      <c r="C119" s="223">
        <f>+C120+C121</f>
        <v>0</v>
      </c>
    </row>
    <row r="120" spans="1:3" s="37" customFormat="1" ht="18" customHeight="1">
      <c r="A120" s="231" t="s">
        <v>76</v>
      </c>
      <c r="B120" s="274" t="s">
        <v>46</v>
      </c>
      <c r="C120" s="225"/>
    </row>
    <row r="121" spans="1:3" s="37" customFormat="1" ht="18" customHeight="1" thickBot="1">
      <c r="A121" s="233" t="s">
        <v>77</v>
      </c>
      <c r="B121" s="270" t="s">
        <v>47</v>
      </c>
      <c r="C121" s="225"/>
    </row>
    <row r="122" spans="1:3" s="37" customFormat="1" ht="18" customHeight="1" thickBot="1">
      <c r="A122" s="230" t="s">
        <v>15</v>
      </c>
      <c r="B122" s="429" t="s">
        <v>322</v>
      </c>
      <c r="C122" s="223">
        <f>+C89+C105+C119</f>
        <v>2500000</v>
      </c>
    </row>
    <row r="123" spans="1:3" s="37" customFormat="1" ht="18" customHeight="1" thickBot="1">
      <c r="A123" s="230" t="s">
        <v>16</v>
      </c>
      <c r="B123" s="429" t="s">
        <v>643</v>
      </c>
      <c r="C123" s="223">
        <f>+C124+C125+C126</f>
        <v>0</v>
      </c>
    </row>
    <row r="124" spans="1:3" s="37" customFormat="1" ht="18" customHeight="1">
      <c r="A124" s="231" t="s">
        <v>80</v>
      </c>
      <c r="B124" s="274" t="s">
        <v>323</v>
      </c>
      <c r="C124" s="225"/>
    </row>
    <row r="125" spans="1:3" s="37" customFormat="1" ht="18" customHeight="1">
      <c r="A125" s="231" t="s">
        <v>81</v>
      </c>
      <c r="B125" s="274" t="s">
        <v>644</v>
      </c>
      <c r="C125" s="225"/>
    </row>
    <row r="126" spans="1:3" s="37" customFormat="1" ht="18" customHeight="1" thickBot="1">
      <c r="A126" s="254" t="s">
        <v>82</v>
      </c>
      <c r="B126" s="442" t="s">
        <v>324</v>
      </c>
      <c r="C126" s="225"/>
    </row>
    <row r="127" spans="1:3" s="37" customFormat="1" ht="18" customHeight="1" thickBot="1">
      <c r="A127" s="230" t="s">
        <v>17</v>
      </c>
      <c r="B127" s="429" t="s">
        <v>372</v>
      </c>
      <c r="C127" s="223">
        <f>+C128+C129+C130+C131</f>
        <v>0</v>
      </c>
    </row>
    <row r="128" spans="1:3" s="37" customFormat="1" ht="18" customHeight="1">
      <c r="A128" s="231" t="s">
        <v>83</v>
      </c>
      <c r="B128" s="274" t="s">
        <v>325</v>
      </c>
      <c r="C128" s="225"/>
    </row>
    <row r="129" spans="1:3" s="37" customFormat="1" ht="18" customHeight="1">
      <c r="A129" s="231" t="s">
        <v>84</v>
      </c>
      <c r="B129" s="274" t="s">
        <v>326</v>
      </c>
      <c r="C129" s="225"/>
    </row>
    <row r="130" spans="1:3" s="37" customFormat="1" ht="18" customHeight="1">
      <c r="A130" s="231" t="s">
        <v>242</v>
      </c>
      <c r="B130" s="274" t="s">
        <v>327</v>
      </c>
      <c r="C130" s="225"/>
    </row>
    <row r="131" spans="1:3" s="37" customFormat="1" ht="18" customHeight="1" thickBot="1">
      <c r="A131" s="254" t="s">
        <v>243</v>
      </c>
      <c r="B131" s="442" t="s">
        <v>328</v>
      </c>
      <c r="C131" s="225"/>
    </row>
    <row r="132" spans="1:3" s="37" customFormat="1" ht="18" customHeight="1" thickBot="1">
      <c r="A132" s="230" t="s">
        <v>18</v>
      </c>
      <c r="B132" s="429" t="s">
        <v>329</v>
      </c>
      <c r="C132" s="223">
        <f>SUM(C133:C136)</f>
        <v>0</v>
      </c>
    </row>
    <row r="133" spans="1:3" s="37" customFormat="1" ht="18" customHeight="1">
      <c r="A133" s="231" t="s">
        <v>85</v>
      </c>
      <c r="B133" s="274" t="s">
        <v>330</v>
      </c>
      <c r="C133" s="225"/>
    </row>
    <row r="134" spans="1:3" s="37" customFormat="1" ht="18" customHeight="1">
      <c r="A134" s="231" t="s">
        <v>86</v>
      </c>
      <c r="B134" s="274" t="s">
        <v>339</v>
      </c>
      <c r="C134" s="225"/>
    </row>
    <row r="135" spans="1:3" s="37" customFormat="1" ht="18" customHeight="1">
      <c r="A135" s="231" t="s">
        <v>252</v>
      </c>
      <c r="B135" s="274" t="s">
        <v>331</v>
      </c>
      <c r="C135" s="225"/>
    </row>
    <row r="136" spans="1:3" s="37" customFormat="1" ht="18" customHeight="1" thickBot="1">
      <c r="A136" s="254" t="s">
        <v>253</v>
      </c>
      <c r="B136" s="442" t="s">
        <v>402</v>
      </c>
      <c r="C136" s="225"/>
    </row>
    <row r="137" spans="1:3" s="37" customFormat="1" ht="18" customHeight="1" thickBot="1">
      <c r="A137" s="230" t="s">
        <v>19</v>
      </c>
      <c r="B137" s="429" t="s">
        <v>332</v>
      </c>
      <c r="C137" s="257"/>
    </row>
    <row r="138" spans="1:3" s="37" customFormat="1" ht="18" customHeight="1">
      <c r="A138" s="231" t="s">
        <v>160</v>
      </c>
      <c r="B138" s="274" t="s">
        <v>333</v>
      </c>
      <c r="C138" s="225"/>
    </row>
    <row r="139" spans="1:3" s="37" customFormat="1" ht="18" customHeight="1">
      <c r="A139" s="231" t="s">
        <v>161</v>
      </c>
      <c r="B139" s="274" t="s">
        <v>334</v>
      </c>
      <c r="C139" s="225"/>
    </row>
    <row r="140" spans="1:3" s="37" customFormat="1" ht="18" customHeight="1">
      <c r="A140" s="231" t="s">
        <v>191</v>
      </c>
      <c r="B140" s="274" t="s">
        <v>335</v>
      </c>
      <c r="C140" s="225"/>
    </row>
    <row r="141" spans="1:3" s="37" customFormat="1" ht="18" customHeight="1" thickBot="1">
      <c r="A141" s="231" t="s">
        <v>255</v>
      </c>
      <c r="B141" s="274" t="s">
        <v>336</v>
      </c>
      <c r="C141" s="225"/>
    </row>
    <row r="142" spans="1:3" s="37" customFormat="1" ht="18" customHeight="1" thickBot="1">
      <c r="A142" s="230" t="s">
        <v>20</v>
      </c>
      <c r="B142" s="429" t="s">
        <v>337</v>
      </c>
      <c r="C142" s="258">
        <f>+C123+C127+C132+C137</f>
        <v>0</v>
      </c>
    </row>
    <row r="143" spans="1:3" s="37" customFormat="1" ht="18" customHeight="1" thickBot="1">
      <c r="A143" s="259" t="s">
        <v>21</v>
      </c>
      <c r="B143" s="443" t="s">
        <v>338</v>
      </c>
      <c r="C143" s="258">
        <f>+C122+C142</f>
        <v>2500000</v>
      </c>
    </row>
    <row r="144" spans="1:3" s="37" customFormat="1" ht="18" customHeight="1" thickBot="1">
      <c r="A144" s="260"/>
      <c r="B144" s="261"/>
      <c r="C144" s="246"/>
    </row>
    <row r="145" spans="1:7" s="37" customFormat="1" ht="18" customHeight="1" thickBot="1">
      <c r="A145" s="262" t="s">
        <v>420</v>
      </c>
      <c r="B145" s="263"/>
      <c r="C145" s="264"/>
      <c r="D145" s="45"/>
      <c r="E145" s="46"/>
      <c r="F145" s="46"/>
      <c r="G145" s="46"/>
    </row>
    <row r="146" spans="1:3" s="43" customFormat="1" ht="18" customHeight="1" thickBot="1">
      <c r="A146" s="262" t="s">
        <v>182</v>
      </c>
      <c r="B146" s="263"/>
      <c r="C146" s="264"/>
    </row>
    <row r="147" s="37" customFormat="1" ht="18" customHeight="1">
      <c r="C147" s="47"/>
    </row>
  </sheetData>
  <sheetProtection/>
  <mergeCells count="4">
    <mergeCell ref="A3:C3"/>
    <mergeCell ref="A4:B4"/>
    <mergeCell ref="B2:C2"/>
    <mergeCell ref="A1:G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CE,Félkövér"&amp;14
Nagymányok Város Önkormányzata
&amp;R&amp;"Times New Roman CE,Félkövér dőlt"&amp;11 9.1.2 melléklet az 1/2018. (III.6.)  önkormányzati rendelethez</oddHeader>
  </headerFooter>
  <rowBreaks count="1" manualBreakCount="1">
    <brk id="87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F6" sqref="F6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1.625" style="31" customWidth="1"/>
    <col min="4" max="16384" width="9.375" style="32" customWidth="1"/>
  </cols>
  <sheetData>
    <row r="1" spans="1:7" s="37" customFormat="1" ht="39" customHeight="1">
      <c r="A1" s="490" t="s">
        <v>702</v>
      </c>
      <c r="B1" s="490"/>
      <c r="C1" s="490"/>
      <c r="D1" s="490"/>
      <c r="E1" s="490"/>
      <c r="F1" s="490"/>
      <c r="G1" s="490"/>
    </row>
    <row r="2" spans="1:3" s="37" customFormat="1" ht="18" customHeight="1">
      <c r="A2" s="417"/>
      <c r="B2" s="489" t="s">
        <v>630</v>
      </c>
      <c r="C2" s="489"/>
    </row>
    <row r="3" spans="1:3" s="37" customFormat="1" ht="18" customHeight="1">
      <c r="A3" s="462" t="s">
        <v>9</v>
      </c>
      <c r="B3" s="462"/>
      <c r="C3" s="462"/>
    </row>
    <row r="4" spans="1:3" s="37" customFormat="1" ht="18" customHeight="1" thickBot="1">
      <c r="A4" s="463" t="s">
        <v>133</v>
      </c>
      <c r="B4" s="463"/>
      <c r="C4" s="38" t="s">
        <v>443</v>
      </c>
    </row>
    <row r="5" spans="1:3" s="37" customFormat="1" ht="18" customHeight="1" thickBot="1">
      <c r="A5" s="39" t="s">
        <v>56</v>
      </c>
      <c r="B5" s="444" t="s">
        <v>11</v>
      </c>
      <c r="C5" s="40" t="s">
        <v>397</v>
      </c>
    </row>
    <row r="6" spans="1:3" s="43" customFormat="1" ht="18" customHeight="1" thickBot="1">
      <c r="A6" s="41">
        <v>1</v>
      </c>
      <c r="B6" s="445">
        <v>2</v>
      </c>
      <c r="C6" s="42">
        <v>3</v>
      </c>
    </row>
    <row r="7" spans="1:3" s="43" customFormat="1" ht="18" customHeight="1" thickBot="1">
      <c r="A7" s="222" t="s">
        <v>12</v>
      </c>
      <c r="B7" s="425" t="s">
        <v>217</v>
      </c>
      <c r="C7" s="223">
        <f>SUM(C8:C11)</f>
        <v>0</v>
      </c>
    </row>
    <row r="8" spans="1:3" s="43" customFormat="1" ht="27">
      <c r="A8" s="231" t="s">
        <v>87</v>
      </c>
      <c r="B8" s="346" t="s">
        <v>403</v>
      </c>
      <c r="C8" s="225"/>
    </row>
    <row r="9" spans="1:3" s="43" customFormat="1" ht="27">
      <c r="A9" s="232" t="s">
        <v>88</v>
      </c>
      <c r="B9" s="265" t="s">
        <v>404</v>
      </c>
      <c r="C9" s="225"/>
    </row>
    <row r="10" spans="1:3" s="43" customFormat="1" ht="27">
      <c r="A10" s="232" t="s">
        <v>89</v>
      </c>
      <c r="B10" s="265" t="s">
        <v>405</v>
      </c>
      <c r="C10" s="225"/>
    </row>
    <row r="11" spans="1:3" s="43" customFormat="1" ht="18.75">
      <c r="A11" s="232" t="s">
        <v>399</v>
      </c>
      <c r="B11" s="265" t="s">
        <v>406</v>
      </c>
      <c r="C11" s="225"/>
    </row>
    <row r="12" spans="1:3" s="43" customFormat="1" ht="25.5">
      <c r="A12" s="232" t="s">
        <v>101</v>
      </c>
      <c r="B12" s="426" t="s">
        <v>408</v>
      </c>
      <c r="C12" s="228"/>
    </row>
    <row r="13" spans="1:3" s="43" customFormat="1" ht="19.5" thickBot="1">
      <c r="A13" s="233" t="s">
        <v>400</v>
      </c>
      <c r="B13" s="265" t="s">
        <v>407</v>
      </c>
      <c r="C13" s="229"/>
    </row>
    <row r="14" spans="1:3" s="43" customFormat="1" ht="18" customHeight="1" thickBot="1">
      <c r="A14" s="230" t="s">
        <v>13</v>
      </c>
      <c r="B14" s="427" t="s">
        <v>638</v>
      </c>
      <c r="C14" s="223">
        <f>+C15+C16+C17+C18+C19</f>
        <v>0</v>
      </c>
    </row>
    <row r="15" spans="1:3" s="43" customFormat="1" ht="18" customHeight="1">
      <c r="A15" s="231" t="s">
        <v>93</v>
      </c>
      <c r="B15" s="346" t="s">
        <v>218</v>
      </c>
      <c r="C15" s="225"/>
    </row>
    <row r="16" spans="1:3" s="43" customFormat="1" ht="18.75">
      <c r="A16" s="232" t="s">
        <v>94</v>
      </c>
      <c r="B16" s="265" t="s">
        <v>219</v>
      </c>
      <c r="C16" s="225"/>
    </row>
    <row r="17" spans="1:3" s="43" customFormat="1" ht="27">
      <c r="A17" s="232" t="s">
        <v>95</v>
      </c>
      <c r="B17" s="265" t="s">
        <v>382</v>
      </c>
      <c r="C17" s="225"/>
    </row>
    <row r="18" spans="1:3" s="43" customFormat="1" ht="27">
      <c r="A18" s="232" t="s">
        <v>96</v>
      </c>
      <c r="B18" s="265" t="s">
        <v>383</v>
      </c>
      <c r="C18" s="225"/>
    </row>
    <row r="19" spans="1:3" s="43" customFormat="1" ht="25.5">
      <c r="A19" s="232" t="s">
        <v>97</v>
      </c>
      <c r="B19" s="221" t="s">
        <v>409</v>
      </c>
      <c r="C19" s="225"/>
    </row>
    <row r="20" spans="1:3" s="43" customFormat="1" ht="19.5" thickBot="1">
      <c r="A20" s="233" t="s">
        <v>106</v>
      </c>
      <c r="B20" s="428" t="s">
        <v>220</v>
      </c>
      <c r="C20" s="225"/>
    </row>
    <row r="21" spans="1:3" s="43" customFormat="1" ht="18" customHeight="1" thickBot="1">
      <c r="A21" s="230" t="s">
        <v>14</v>
      </c>
      <c r="B21" s="429" t="s">
        <v>639</v>
      </c>
      <c r="C21" s="223">
        <f>+C22+C23+C24+C25+C26</f>
        <v>0</v>
      </c>
    </row>
    <row r="22" spans="1:3" s="43" customFormat="1" ht="18.75">
      <c r="A22" s="231" t="s">
        <v>76</v>
      </c>
      <c r="B22" s="346" t="s">
        <v>401</v>
      </c>
      <c r="C22" s="225"/>
    </row>
    <row r="23" spans="1:3" s="43" customFormat="1" ht="27">
      <c r="A23" s="232" t="s">
        <v>77</v>
      </c>
      <c r="B23" s="265" t="s">
        <v>221</v>
      </c>
      <c r="C23" s="225"/>
    </row>
    <row r="24" spans="1:3" s="43" customFormat="1" ht="27">
      <c r="A24" s="232" t="s">
        <v>78</v>
      </c>
      <c r="B24" s="265" t="s">
        <v>384</v>
      </c>
      <c r="C24" s="225"/>
    </row>
    <row r="25" spans="1:3" s="43" customFormat="1" ht="27">
      <c r="A25" s="232" t="s">
        <v>79</v>
      </c>
      <c r="B25" s="265" t="s">
        <v>385</v>
      </c>
      <c r="C25" s="225"/>
    </row>
    <row r="26" spans="1:3" s="43" customFormat="1" ht="18.75">
      <c r="A26" s="232" t="s">
        <v>150</v>
      </c>
      <c r="B26" s="265" t="s">
        <v>222</v>
      </c>
      <c r="C26" s="225"/>
    </row>
    <row r="27" spans="1:3" s="43" customFormat="1" ht="18" customHeight="1" thickBot="1">
      <c r="A27" s="233" t="s">
        <v>151</v>
      </c>
      <c r="B27" s="428" t="s">
        <v>223</v>
      </c>
      <c r="C27" s="225"/>
    </row>
    <row r="28" spans="1:3" s="43" customFormat="1" ht="18" customHeight="1" thickBot="1">
      <c r="A28" s="230" t="s">
        <v>152</v>
      </c>
      <c r="B28" s="429" t="s">
        <v>224</v>
      </c>
      <c r="C28" s="223">
        <f>+C29+C32+C33+C34</f>
        <v>0</v>
      </c>
    </row>
    <row r="29" spans="1:3" s="43" customFormat="1" ht="18" customHeight="1">
      <c r="A29" s="231" t="s">
        <v>225</v>
      </c>
      <c r="B29" s="346" t="s">
        <v>231</v>
      </c>
      <c r="C29" s="236">
        <f>+C30+C31</f>
        <v>0</v>
      </c>
    </row>
    <row r="30" spans="1:3" s="43" customFormat="1" ht="18" customHeight="1">
      <c r="A30" s="232" t="s">
        <v>226</v>
      </c>
      <c r="B30" s="265" t="s">
        <v>411</v>
      </c>
      <c r="C30" s="225"/>
    </row>
    <row r="31" spans="1:3" s="43" customFormat="1" ht="18" customHeight="1">
      <c r="A31" s="232" t="s">
        <v>227</v>
      </c>
      <c r="B31" s="265" t="s">
        <v>412</v>
      </c>
      <c r="C31" s="225"/>
    </row>
    <row r="32" spans="1:3" s="43" customFormat="1" ht="18" customHeight="1">
      <c r="A32" s="232" t="s">
        <v>228</v>
      </c>
      <c r="B32" s="265" t="s">
        <v>413</v>
      </c>
      <c r="C32" s="225"/>
    </row>
    <row r="33" spans="1:3" s="43" customFormat="1" ht="18.75">
      <c r="A33" s="232" t="s">
        <v>229</v>
      </c>
      <c r="B33" s="265" t="s">
        <v>232</v>
      </c>
      <c r="C33" s="225"/>
    </row>
    <row r="34" spans="1:3" s="43" customFormat="1" ht="18" customHeight="1" thickBot="1">
      <c r="A34" s="233" t="s">
        <v>230</v>
      </c>
      <c r="B34" s="428" t="s">
        <v>233</v>
      </c>
      <c r="C34" s="225"/>
    </row>
    <row r="35" spans="1:3" s="43" customFormat="1" ht="18" customHeight="1" thickBot="1">
      <c r="A35" s="230" t="s">
        <v>16</v>
      </c>
      <c r="B35" s="429" t="s">
        <v>234</v>
      </c>
      <c r="C35" s="223">
        <f>SUM(C36:C45)</f>
        <v>0</v>
      </c>
    </row>
    <row r="36" spans="1:3" s="43" customFormat="1" ht="18" customHeight="1">
      <c r="A36" s="231" t="s">
        <v>80</v>
      </c>
      <c r="B36" s="346" t="s">
        <v>237</v>
      </c>
      <c r="C36" s="225"/>
    </row>
    <row r="37" spans="1:3" s="43" customFormat="1" ht="18" customHeight="1">
      <c r="A37" s="232" t="s">
        <v>81</v>
      </c>
      <c r="B37" s="265" t="s">
        <v>414</v>
      </c>
      <c r="C37" s="225"/>
    </row>
    <row r="38" spans="1:3" s="43" customFormat="1" ht="18" customHeight="1">
      <c r="A38" s="232" t="s">
        <v>82</v>
      </c>
      <c r="B38" s="265" t="s">
        <v>415</v>
      </c>
      <c r="C38" s="225"/>
    </row>
    <row r="39" spans="1:3" s="43" customFormat="1" ht="18" customHeight="1">
      <c r="A39" s="232" t="s">
        <v>154</v>
      </c>
      <c r="B39" s="265" t="s">
        <v>416</v>
      </c>
      <c r="C39" s="225"/>
    </row>
    <row r="40" spans="1:3" s="43" customFormat="1" ht="18" customHeight="1">
      <c r="A40" s="232" t="s">
        <v>155</v>
      </c>
      <c r="B40" s="265" t="s">
        <v>417</v>
      </c>
      <c r="C40" s="225"/>
    </row>
    <row r="41" spans="1:3" s="43" customFormat="1" ht="18" customHeight="1">
      <c r="A41" s="232" t="s">
        <v>156</v>
      </c>
      <c r="B41" s="265" t="s">
        <v>418</v>
      </c>
      <c r="C41" s="225"/>
    </row>
    <row r="42" spans="1:3" s="43" customFormat="1" ht="18" customHeight="1">
      <c r="A42" s="232" t="s">
        <v>157</v>
      </c>
      <c r="B42" s="265" t="s">
        <v>238</v>
      </c>
      <c r="C42" s="225"/>
    </row>
    <row r="43" spans="1:3" s="43" customFormat="1" ht="18" customHeight="1">
      <c r="A43" s="232" t="s">
        <v>158</v>
      </c>
      <c r="B43" s="265" t="s">
        <v>239</v>
      </c>
      <c r="C43" s="225"/>
    </row>
    <row r="44" spans="1:3" s="43" customFormat="1" ht="18" customHeight="1">
      <c r="A44" s="232" t="s">
        <v>235</v>
      </c>
      <c r="B44" s="265" t="s">
        <v>240</v>
      </c>
      <c r="C44" s="225"/>
    </row>
    <row r="45" spans="1:3" s="43" customFormat="1" ht="18" customHeight="1" thickBot="1">
      <c r="A45" s="233" t="s">
        <v>236</v>
      </c>
      <c r="B45" s="428" t="s">
        <v>419</v>
      </c>
      <c r="C45" s="225"/>
    </row>
    <row r="46" spans="1:3" s="43" customFormat="1" ht="18" customHeight="1" thickBot="1">
      <c r="A46" s="230" t="s">
        <v>17</v>
      </c>
      <c r="B46" s="429" t="s">
        <v>241</v>
      </c>
      <c r="C46" s="223">
        <f>SUM(C47:C51)</f>
        <v>0</v>
      </c>
    </row>
    <row r="47" spans="1:3" s="43" customFormat="1" ht="18" customHeight="1">
      <c r="A47" s="231" t="s">
        <v>83</v>
      </c>
      <c r="B47" s="346" t="s">
        <v>245</v>
      </c>
      <c r="C47" s="225"/>
    </row>
    <row r="48" spans="1:3" s="43" customFormat="1" ht="18" customHeight="1">
      <c r="A48" s="232" t="s">
        <v>84</v>
      </c>
      <c r="B48" s="265" t="s">
        <v>246</v>
      </c>
      <c r="C48" s="225"/>
    </row>
    <row r="49" spans="1:3" s="43" customFormat="1" ht="18" customHeight="1">
      <c r="A49" s="232" t="s">
        <v>242</v>
      </c>
      <c r="B49" s="265" t="s">
        <v>247</v>
      </c>
      <c r="C49" s="225"/>
    </row>
    <row r="50" spans="1:3" s="43" customFormat="1" ht="18" customHeight="1">
      <c r="A50" s="232" t="s">
        <v>243</v>
      </c>
      <c r="B50" s="265" t="s">
        <v>248</v>
      </c>
      <c r="C50" s="225"/>
    </row>
    <row r="51" spans="1:3" s="43" customFormat="1" ht="18" customHeight="1" thickBot="1">
      <c r="A51" s="233" t="s">
        <v>244</v>
      </c>
      <c r="B51" s="428" t="s">
        <v>249</v>
      </c>
      <c r="C51" s="225"/>
    </row>
    <row r="52" spans="1:3" s="43" customFormat="1" ht="26.25" thickBot="1">
      <c r="A52" s="230" t="s">
        <v>159</v>
      </c>
      <c r="B52" s="429" t="s">
        <v>410</v>
      </c>
      <c r="C52" s="223">
        <f>SUM(C53:C55)</f>
        <v>0</v>
      </c>
    </row>
    <row r="53" spans="1:3" s="43" customFormat="1" ht="27">
      <c r="A53" s="231" t="s">
        <v>85</v>
      </c>
      <c r="B53" s="346" t="s">
        <v>392</v>
      </c>
      <c r="C53" s="225"/>
    </row>
    <row r="54" spans="1:3" s="43" customFormat="1" ht="27">
      <c r="A54" s="232" t="s">
        <v>86</v>
      </c>
      <c r="B54" s="265" t="s">
        <v>393</v>
      </c>
      <c r="C54" s="225"/>
    </row>
    <row r="55" spans="1:3" s="43" customFormat="1" ht="18.75">
      <c r="A55" s="232" t="s">
        <v>252</v>
      </c>
      <c r="B55" s="265" t="s">
        <v>250</v>
      </c>
      <c r="C55" s="225"/>
    </row>
    <row r="56" spans="1:3" s="43" customFormat="1" ht="19.5" thickBot="1">
      <c r="A56" s="233" t="s">
        <v>253</v>
      </c>
      <c r="B56" s="428" t="s">
        <v>251</v>
      </c>
      <c r="C56" s="225"/>
    </row>
    <row r="57" spans="1:3" s="43" customFormat="1" ht="18" customHeight="1" thickBot="1">
      <c r="A57" s="230" t="s">
        <v>19</v>
      </c>
      <c r="B57" s="427" t="s">
        <v>254</v>
      </c>
      <c r="C57" s="223">
        <f>SUM(C58:C60)</f>
        <v>0</v>
      </c>
    </row>
    <row r="58" spans="1:3" s="43" customFormat="1" ht="27">
      <c r="A58" s="231" t="s">
        <v>160</v>
      </c>
      <c r="B58" s="346" t="s">
        <v>394</v>
      </c>
      <c r="C58" s="225"/>
    </row>
    <row r="59" spans="1:3" s="43" customFormat="1" ht="18.75">
      <c r="A59" s="232" t="s">
        <v>161</v>
      </c>
      <c r="B59" s="265" t="s">
        <v>395</v>
      </c>
      <c r="C59" s="225"/>
    </row>
    <row r="60" spans="1:3" s="43" customFormat="1" ht="18.75">
      <c r="A60" s="232" t="s">
        <v>191</v>
      </c>
      <c r="B60" s="265" t="s">
        <v>256</v>
      </c>
      <c r="C60" s="225"/>
    </row>
    <row r="61" spans="1:3" s="43" customFormat="1" ht="19.5" thickBot="1">
      <c r="A61" s="233" t="s">
        <v>255</v>
      </c>
      <c r="B61" s="428" t="s">
        <v>257</v>
      </c>
      <c r="C61" s="225"/>
    </row>
    <row r="62" spans="1:3" s="43" customFormat="1" ht="19.5" thickBot="1">
      <c r="A62" s="230" t="s">
        <v>20</v>
      </c>
      <c r="B62" s="429" t="s">
        <v>258</v>
      </c>
      <c r="C62" s="223">
        <f>+C7+C14+C21+C28+C35+C46+C52+C57</f>
        <v>0</v>
      </c>
    </row>
    <row r="63" spans="1:3" s="43" customFormat="1" ht="18" customHeight="1" thickBot="1">
      <c r="A63" s="237" t="s">
        <v>373</v>
      </c>
      <c r="B63" s="427" t="s">
        <v>640</v>
      </c>
      <c r="C63" s="223">
        <f>SUM(C64:C66)</f>
        <v>0</v>
      </c>
    </row>
    <row r="64" spans="1:3" s="43" customFormat="1" ht="18" customHeight="1">
      <c r="A64" s="231" t="s">
        <v>287</v>
      </c>
      <c r="B64" s="346" t="s">
        <v>259</v>
      </c>
      <c r="C64" s="225"/>
    </row>
    <row r="65" spans="1:3" s="43" customFormat="1" ht="27">
      <c r="A65" s="232" t="s">
        <v>296</v>
      </c>
      <c r="B65" s="265" t="s">
        <v>260</v>
      </c>
      <c r="C65" s="225"/>
    </row>
    <row r="66" spans="1:3" s="43" customFormat="1" ht="19.5" thickBot="1">
      <c r="A66" s="233" t="s">
        <v>297</v>
      </c>
      <c r="B66" s="430" t="s">
        <v>261</v>
      </c>
      <c r="C66" s="225"/>
    </row>
    <row r="67" spans="1:3" s="43" customFormat="1" ht="18" customHeight="1" thickBot="1">
      <c r="A67" s="237" t="s">
        <v>262</v>
      </c>
      <c r="B67" s="427" t="s">
        <v>263</v>
      </c>
      <c r="C67" s="223">
        <f>SUM(C68:C71)</f>
        <v>0</v>
      </c>
    </row>
    <row r="68" spans="1:3" s="43" customFormat="1" ht="18.75">
      <c r="A68" s="231" t="s">
        <v>130</v>
      </c>
      <c r="B68" s="346" t="s">
        <v>264</v>
      </c>
      <c r="C68" s="225"/>
    </row>
    <row r="69" spans="1:3" s="43" customFormat="1" ht="18.75">
      <c r="A69" s="232" t="s">
        <v>131</v>
      </c>
      <c r="B69" s="265" t="s">
        <v>265</v>
      </c>
      <c r="C69" s="225"/>
    </row>
    <row r="70" spans="1:3" s="43" customFormat="1" ht="18.75">
      <c r="A70" s="232" t="s">
        <v>288</v>
      </c>
      <c r="B70" s="265" t="s">
        <v>266</v>
      </c>
      <c r="C70" s="225"/>
    </row>
    <row r="71" spans="1:3" s="43" customFormat="1" ht="19.5" thickBot="1">
      <c r="A71" s="233" t="s">
        <v>289</v>
      </c>
      <c r="B71" s="428" t="s">
        <v>267</v>
      </c>
      <c r="C71" s="225"/>
    </row>
    <row r="72" spans="1:3" s="43" customFormat="1" ht="18" customHeight="1" thickBot="1">
      <c r="A72" s="237" t="s">
        <v>268</v>
      </c>
      <c r="B72" s="427" t="s">
        <v>269</v>
      </c>
      <c r="C72" s="223">
        <f>SUM(C73:C74)</f>
        <v>0</v>
      </c>
    </row>
    <row r="73" spans="1:3" s="43" customFormat="1" ht="18" customHeight="1">
      <c r="A73" s="231" t="s">
        <v>290</v>
      </c>
      <c r="B73" s="346" t="s">
        <v>270</v>
      </c>
      <c r="C73" s="225">
        <v>0</v>
      </c>
    </row>
    <row r="74" spans="1:3" s="43" customFormat="1" ht="18" customHeight="1" thickBot="1">
      <c r="A74" s="233" t="s">
        <v>291</v>
      </c>
      <c r="B74" s="346" t="s">
        <v>645</v>
      </c>
      <c r="C74" s="225"/>
    </row>
    <row r="75" spans="1:3" s="43" customFormat="1" ht="18" customHeight="1" thickBot="1">
      <c r="A75" s="237" t="s">
        <v>271</v>
      </c>
      <c r="B75" s="427" t="s">
        <v>272</v>
      </c>
      <c r="C75" s="223">
        <f>SUM(C76:C78)</f>
        <v>0</v>
      </c>
    </row>
    <row r="76" spans="1:3" s="43" customFormat="1" ht="18" customHeight="1">
      <c r="A76" s="231" t="s">
        <v>292</v>
      </c>
      <c r="B76" s="346" t="s">
        <v>446</v>
      </c>
      <c r="C76" s="225"/>
    </row>
    <row r="77" spans="1:3" s="43" customFormat="1" ht="18" customHeight="1">
      <c r="A77" s="232" t="s">
        <v>293</v>
      </c>
      <c r="B77" s="265" t="s">
        <v>273</v>
      </c>
      <c r="C77" s="225"/>
    </row>
    <row r="78" spans="1:3" s="43" customFormat="1" ht="18" customHeight="1" thickBot="1">
      <c r="A78" s="233" t="s">
        <v>294</v>
      </c>
      <c r="B78" s="428" t="s">
        <v>637</v>
      </c>
      <c r="C78" s="225"/>
    </row>
    <row r="79" spans="1:3" s="43" customFormat="1" ht="18" customHeight="1" thickBot="1">
      <c r="A79" s="237" t="s">
        <v>275</v>
      </c>
      <c r="B79" s="427" t="s">
        <v>295</v>
      </c>
      <c r="C79" s="223">
        <f>SUM(C80:C83)</f>
        <v>0</v>
      </c>
    </row>
    <row r="80" spans="1:3" s="43" customFormat="1" ht="18" customHeight="1">
      <c r="A80" s="238" t="s">
        <v>276</v>
      </c>
      <c r="B80" s="346" t="s">
        <v>277</v>
      </c>
      <c r="C80" s="225"/>
    </row>
    <row r="81" spans="1:3" s="43" customFormat="1" ht="30">
      <c r="A81" s="239" t="s">
        <v>278</v>
      </c>
      <c r="B81" s="265" t="s">
        <v>279</v>
      </c>
      <c r="C81" s="225"/>
    </row>
    <row r="82" spans="1:3" s="43" customFormat="1" ht="20.25" customHeight="1">
      <c r="A82" s="239" t="s">
        <v>280</v>
      </c>
      <c r="B82" s="265" t="s">
        <v>281</v>
      </c>
      <c r="C82" s="225"/>
    </row>
    <row r="83" spans="1:3" s="43" customFormat="1" ht="18" customHeight="1" thickBot="1">
      <c r="A83" s="240" t="s">
        <v>282</v>
      </c>
      <c r="B83" s="428" t="s">
        <v>283</v>
      </c>
      <c r="C83" s="225"/>
    </row>
    <row r="84" spans="1:3" s="43" customFormat="1" ht="18" customHeight="1" thickBot="1">
      <c r="A84" s="237" t="s">
        <v>284</v>
      </c>
      <c r="B84" s="427" t="s">
        <v>636</v>
      </c>
      <c r="C84" s="225"/>
    </row>
    <row r="85" spans="1:3" s="43" customFormat="1" ht="19.5" thickBot="1">
      <c r="A85" s="237" t="s">
        <v>285</v>
      </c>
      <c r="B85" s="431" t="s">
        <v>286</v>
      </c>
      <c r="C85" s="223">
        <f>+C63+C67+C72+C75+C79+C84</f>
        <v>0</v>
      </c>
    </row>
    <row r="86" spans="1:3" s="43" customFormat="1" ht="18" customHeight="1" thickBot="1">
      <c r="A86" s="242" t="s">
        <v>298</v>
      </c>
      <c r="B86" s="432" t="s">
        <v>378</v>
      </c>
      <c r="C86" s="223">
        <f>+C62+C85</f>
        <v>0</v>
      </c>
    </row>
    <row r="87" spans="1:3" s="43" customFormat="1" ht="19.5" thickBot="1">
      <c r="A87" s="243"/>
      <c r="B87" s="433"/>
      <c r="C87" s="244"/>
    </row>
    <row r="88" spans="1:3" s="37" customFormat="1" ht="18" customHeight="1" thickBot="1">
      <c r="A88" s="419" t="s">
        <v>45</v>
      </c>
      <c r="B88" s="434"/>
      <c r="C88" s="420"/>
    </row>
    <row r="89" spans="1:3" s="44" customFormat="1" ht="18" customHeight="1" thickBot="1">
      <c r="A89" s="230" t="s">
        <v>12</v>
      </c>
      <c r="B89" s="435" t="s">
        <v>634</v>
      </c>
      <c r="C89" s="421">
        <f>SUM(C90:C94)</f>
        <v>0</v>
      </c>
    </row>
    <row r="90" spans="1:3" s="37" customFormat="1" ht="18" customHeight="1">
      <c r="A90" s="231" t="s">
        <v>87</v>
      </c>
      <c r="B90" s="436" t="s">
        <v>40</v>
      </c>
      <c r="C90" s="225"/>
    </row>
    <row r="91" spans="1:3" s="43" customFormat="1" ht="18" customHeight="1">
      <c r="A91" s="232" t="s">
        <v>88</v>
      </c>
      <c r="B91" s="267" t="s">
        <v>162</v>
      </c>
      <c r="C91" s="225"/>
    </row>
    <row r="92" spans="1:3" s="37" customFormat="1" ht="18" customHeight="1">
      <c r="A92" s="232" t="s">
        <v>89</v>
      </c>
      <c r="B92" s="267" t="s">
        <v>122</v>
      </c>
      <c r="C92" s="225">
        <v>0</v>
      </c>
    </row>
    <row r="93" spans="1:3" s="37" customFormat="1" ht="18" customHeight="1">
      <c r="A93" s="232" t="s">
        <v>90</v>
      </c>
      <c r="B93" s="437" t="s">
        <v>163</v>
      </c>
      <c r="C93" s="225"/>
    </row>
    <row r="94" spans="1:3" s="37" customFormat="1" ht="18" customHeight="1">
      <c r="A94" s="232" t="s">
        <v>101</v>
      </c>
      <c r="B94" s="438" t="s">
        <v>164</v>
      </c>
      <c r="C94" s="235">
        <f>SUM(C95:C104)</f>
        <v>0</v>
      </c>
    </row>
    <row r="95" spans="1:3" s="37" customFormat="1" ht="18" customHeight="1">
      <c r="A95" s="232" t="s">
        <v>91</v>
      </c>
      <c r="B95" s="267" t="s">
        <v>301</v>
      </c>
      <c r="C95" s="225">
        <v>0</v>
      </c>
    </row>
    <row r="96" spans="1:3" s="37" customFormat="1" ht="18" customHeight="1">
      <c r="A96" s="232" t="s">
        <v>92</v>
      </c>
      <c r="B96" s="269" t="s">
        <v>302</v>
      </c>
      <c r="C96" s="225">
        <v>0</v>
      </c>
    </row>
    <row r="97" spans="1:3" s="37" customFormat="1" ht="18" customHeight="1">
      <c r="A97" s="232" t="s">
        <v>102</v>
      </c>
      <c r="B97" s="267" t="s">
        <v>303</v>
      </c>
      <c r="C97" s="225">
        <v>0</v>
      </c>
    </row>
    <row r="98" spans="1:3" s="37" customFormat="1" ht="18" customHeight="1">
      <c r="A98" s="232" t="s">
        <v>103</v>
      </c>
      <c r="B98" s="267" t="s">
        <v>641</v>
      </c>
      <c r="C98" s="225">
        <v>0</v>
      </c>
    </row>
    <row r="99" spans="1:3" s="37" customFormat="1" ht="18" customHeight="1">
      <c r="A99" s="232" t="s">
        <v>104</v>
      </c>
      <c r="B99" s="269" t="s">
        <v>305</v>
      </c>
      <c r="C99" s="225">
        <v>0</v>
      </c>
    </row>
    <row r="100" spans="1:3" s="37" customFormat="1" ht="18" customHeight="1">
      <c r="A100" s="232" t="s">
        <v>105</v>
      </c>
      <c r="B100" s="269" t="s">
        <v>306</v>
      </c>
      <c r="C100" s="225">
        <v>0</v>
      </c>
    </row>
    <row r="101" spans="1:3" s="37" customFormat="1" ht="18" customHeight="1">
      <c r="A101" s="232" t="s">
        <v>107</v>
      </c>
      <c r="B101" s="267" t="s">
        <v>642</v>
      </c>
      <c r="C101" s="225">
        <v>0</v>
      </c>
    </row>
    <row r="102" spans="1:3" s="37" customFormat="1" ht="18" customHeight="1">
      <c r="A102" s="254" t="s">
        <v>165</v>
      </c>
      <c r="B102" s="270" t="s">
        <v>308</v>
      </c>
      <c r="C102" s="225">
        <v>0</v>
      </c>
    </row>
    <row r="103" spans="1:3" s="37" customFormat="1" ht="18" customHeight="1">
      <c r="A103" s="232" t="s">
        <v>299</v>
      </c>
      <c r="B103" s="270" t="s">
        <v>309</v>
      </c>
      <c r="C103" s="225">
        <v>0</v>
      </c>
    </row>
    <row r="104" spans="1:3" s="37" customFormat="1" ht="18" customHeight="1" thickBot="1">
      <c r="A104" s="255" t="s">
        <v>300</v>
      </c>
      <c r="B104" s="271" t="s">
        <v>310</v>
      </c>
      <c r="C104" s="225">
        <v>0</v>
      </c>
    </row>
    <row r="105" spans="1:3" s="37" customFormat="1" ht="18" customHeight="1" thickBot="1">
      <c r="A105" s="230" t="s">
        <v>13</v>
      </c>
      <c r="B105" s="439" t="s">
        <v>635</v>
      </c>
      <c r="C105" s="223">
        <f>+C106+C108+C110</f>
        <v>0</v>
      </c>
    </row>
    <row r="106" spans="1:3" s="37" customFormat="1" ht="18" customHeight="1">
      <c r="A106" s="231" t="s">
        <v>93</v>
      </c>
      <c r="B106" s="267" t="s">
        <v>190</v>
      </c>
      <c r="C106" s="225">
        <v>0</v>
      </c>
    </row>
    <row r="107" spans="1:3" s="37" customFormat="1" ht="18" customHeight="1">
      <c r="A107" s="231" t="s">
        <v>94</v>
      </c>
      <c r="B107" s="270" t="s">
        <v>314</v>
      </c>
      <c r="C107" s="225">
        <v>0</v>
      </c>
    </row>
    <row r="108" spans="1:3" s="37" customFormat="1" ht="18" customHeight="1">
      <c r="A108" s="231" t="s">
        <v>95</v>
      </c>
      <c r="B108" s="270" t="s">
        <v>166</v>
      </c>
      <c r="C108" s="225">
        <v>0</v>
      </c>
    </row>
    <row r="109" spans="1:3" s="37" customFormat="1" ht="18" customHeight="1">
      <c r="A109" s="231" t="s">
        <v>96</v>
      </c>
      <c r="B109" s="270" t="s">
        <v>315</v>
      </c>
      <c r="C109" s="225">
        <v>0</v>
      </c>
    </row>
    <row r="110" spans="1:3" s="37" customFormat="1" ht="18" customHeight="1">
      <c r="A110" s="231" t="s">
        <v>97</v>
      </c>
      <c r="B110" s="440" t="s">
        <v>192</v>
      </c>
      <c r="C110" s="256">
        <f>SUM(C111:C118)</f>
        <v>0</v>
      </c>
    </row>
    <row r="111" spans="1:3" s="37" customFormat="1" ht="25.5">
      <c r="A111" s="231" t="s">
        <v>106</v>
      </c>
      <c r="B111" s="441" t="s">
        <v>386</v>
      </c>
      <c r="C111" s="225">
        <v>0</v>
      </c>
    </row>
    <row r="112" spans="1:3" s="37" customFormat="1" ht="25.5">
      <c r="A112" s="231" t="s">
        <v>108</v>
      </c>
      <c r="B112" s="274" t="s">
        <v>320</v>
      </c>
      <c r="C112" s="225"/>
    </row>
    <row r="113" spans="1:3" s="37" customFormat="1" ht="25.5">
      <c r="A113" s="231" t="s">
        <v>167</v>
      </c>
      <c r="B113" s="267" t="s">
        <v>304</v>
      </c>
      <c r="C113" s="225"/>
    </row>
    <row r="114" spans="1:3" s="37" customFormat="1" ht="18.75">
      <c r="A114" s="231" t="s">
        <v>168</v>
      </c>
      <c r="B114" s="267" t="s">
        <v>319</v>
      </c>
      <c r="C114" s="225"/>
    </row>
    <row r="115" spans="1:3" s="37" customFormat="1" ht="18.75">
      <c r="A115" s="231" t="s">
        <v>169</v>
      </c>
      <c r="B115" s="267" t="s">
        <v>318</v>
      </c>
      <c r="C115" s="225"/>
    </row>
    <row r="116" spans="1:3" s="37" customFormat="1" ht="25.5">
      <c r="A116" s="231" t="s">
        <v>311</v>
      </c>
      <c r="B116" s="267" t="s">
        <v>307</v>
      </c>
      <c r="C116" s="225"/>
    </row>
    <row r="117" spans="1:3" s="37" customFormat="1" ht="18.75">
      <c r="A117" s="231" t="s">
        <v>312</v>
      </c>
      <c r="B117" s="267" t="s">
        <v>317</v>
      </c>
      <c r="C117" s="225"/>
    </row>
    <row r="118" spans="1:3" s="37" customFormat="1" ht="26.25" thickBot="1">
      <c r="A118" s="254" t="s">
        <v>313</v>
      </c>
      <c r="B118" s="267" t="s">
        <v>316</v>
      </c>
      <c r="C118" s="225"/>
    </row>
    <row r="119" spans="1:3" s="37" customFormat="1" ht="18" customHeight="1" thickBot="1">
      <c r="A119" s="230" t="s">
        <v>14</v>
      </c>
      <c r="B119" s="429" t="s">
        <v>321</v>
      </c>
      <c r="C119" s="223">
        <f>+C120+C121</f>
        <v>0</v>
      </c>
    </row>
    <row r="120" spans="1:3" s="37" customFormat="1" ht="18" customHeight="1">
      <c r="A120" s="231" t="s">
        <v>76</v>
      </c>
      <c r="B120" s="274" t="s">
        <v>46</v>
      </c>
      <c r="C120" s="225"/>
    </row>
    <row r="121" spans="1:3" s="37" customFormat="1" ht="18" customHeight="1" thickBot="1">
      <c r="A121" s="233" t="s">
        <v>77</v>
      </c>
      <c r="B121" s="270" t="s">
        <v>47</v>
      </c>
      <c r="C121" s="225"/>
    </row>
    <row r="122" spans="1:3" s="37" customFormat="1" ht="18" customHeight="1" thickBot="1">
      <c r="A122" s="230" t="s">
        <v>15</v>
      </c>
      <c r="B122" s="429" t="s">
        <v>322</v>
      </c>
      <c r="C122" s="223">
        <f>+C89+C105+C119</f>
        <v>0</v>
      </c>
    </row>
    <row r="123" spans="1:3" s="37" customFormat="1" ht="18" customHeight="1" thickBot="1">
      <c r="A123" s="230" t="s">
        <v>16</v>
      </c>
      <c r="B123" s="429" t="s">
        <v>643</v>
      </c>
      <c r="C123" s="223">
        <f>+C124+C125+C126</f>
        <v>0</v>
      </c>
    </row>
    <row r="124" spans="1:3" s="37" customFormat="1" ht="18" customHeight="1">
      <c r="A124" s="231" t="s">
        <v>80</v>
      </c>
      <c r="B124" s="274" t="s">
        <v>323</v>
      </c>
      <c r="C124" s="225"/>
    </row>
    <row r="125" spans="1:3" s="37" customFormat="1" ht="18" customHeight="1">
      <c r="A125" s="231" t="s">
        <v>81</v>
      </c>
      <c r="B125" s="274" t="s">
        <v>644</v>
      </c>
      <c r="C125" s="225"/>
    </row>
    <row r="126" spans="1:3" s="37" customFormat="1" ht="18" customHeight="1" thickBot="1">
      <c r="A126" s="254" t="s">
        <v>82</v>
      </c>
      <c r="B126" s="442" t="s">
        <v>324</v>
      </c>
      <c r="C126" s="225"/>
    </row>
    <row r="127" spans="1:3" s="37" customFormat="1" ht="18" customHeight="1" thickBot="1">
      <c r="A127" s="230" t="s">
        <v>17</v>
      </c>
      <c r="B127" s="429" t="s">
        <v>372</v>
      </c>
      <c r="C127" s="223">
        <f>+C128+C129+C130+C131</f>
        <v>0</v>
      </c>
    </row>
    <row r="128" spans="1:3" s="37" customFormat="1" ht="18" customHeight="1">
      <c r="A128" s="231" t="s">
        <v>83</v>
      </c>
      <c r="B128" s="274" t="s">
        <v>325</v>
      </c>
      <c r="C128" s="225"/>
    </row>
    <row r="129" spans="1:3" s="37" customFormat="1" ht="18" customHeight="1">
      <c r="A129" s="231" t="s">
        <v>84</v>
      </c>
      <c r="B129" s="274" t="s">
        <v>326</v>
      </c>
      <c r="C129" s="225"/>
    </row>
    <row r="130" spans="1:3" s="37" customFormat="1" ht="18" customHeight="1">
      <c r="A130" s="231" t="s">
        <v>242</v>
      </c>
      <c r="B130" s="274" t="s">
        <v>327</v>
      </c>
      <c r="C130" s="225"/>
    </row>
    <row r="131" spans="1:3" s="37" customFormat="1" ht="18" customHeight="1" thickBot="1">
      <c r="A131" s="254" t="s">
        <v>243</v>
      </c>
      <c r="B131" s="442" t="s">
        <v>328</v>
      </c>
      <c r="C131" s="225"/>
    </row>
    <row r="132" spans="1:3" s="37" customFormat="1" ht="18" customHeight="1" thickBot="1">
      <c r="A132" s="230" t="s">
        <v>18</v>
      </c>
      <c r="B132" s="429" t="s">
        <v>329</v>
      </c>
      <c r="C132" s="223">
        <f>SUM(C133:C136)</f>
        <v>0</v>
      </c>
    </row>
    <row r="133" spans="1:3" s="37" customFormat="1" ht="18" customHeight="1">
      <c r="A133" s="231" t="s">
        <v>85</v>
      </c>
      <c r="B133" s="274" t="s">
        <v>330</v>
      </c>
      <c r="C133" s="225"/>
    </row>
    <row r="134" spans="1:3" s="37" customFormat="1" ht="18" customHeight="1">
      <c r="A134" s="231" t="s">
        <v>86</v>
      </c>
      <c r="B134" s="274" t="s">
        <v>339</v>
      </c>
      <c r="C134" s="225"/>
    </row>
    <row r="135" spans="1:3" s="37" customFormat="1" ht="18" customHeight="1">
      <c r="A135" s="231" t="s">
        <v>252</v>
      </c>
      <c r="B135" s="274" t="s">
        <v>331</v>
      </c>
      <c r="C135" s="225"/>
    </row>
    <row r="136" spans="1:3" s="37" customFormat="1" ht="18" customHeight="1" thickBot="1">
      <c r="A136" s="254" t="s">
        <v>253</v>
      </c>
      <c r="B136" s="442" t="s">
        <v>402</v>
      </c>
      <c r="C136" s="225"/>
    </row>
    <row r="137" spans="1:3" s="37" customFormat="1" ht="18" customHeight="1" thickBot="1">
      <c r="A137" s="230" t="s">
        <v>19</v>
      </c>
      <c r="B137" s="429" t="s">
        <v>332</v>
      </c>
      <c r="C137" s="257"/>
    </row>
    <row r="138" spans="1:3" s="37" customFormat="1" ht="18" customHeight="1">
      <c r="A138" s="231" t="s">
        <v>160</v>
      </c>
      <c r="B138" s="274" t="s">
        <v>333</v>
      </c>
      <c r="C138" s="225"/>
    </row>
    <row r="139" spans="1:3" s="37" customFormat="1" ht="18" customHeight="1">
      <c r="A139" s="231" t="s">
        <v>161</v>
      </c>
      <c r="B139" s="274" t="s">
        <v>334</v>
      </c>
      <c r="C139" s="225"/>
    </row>
    <row r="140" spans="1:3" s="37" customFormat="1" ht="18" customHeight="1">
      <c r="A140" s="231" t="s">
        <v>191</v>
      </c>
      <c r="B140" s="274" t="s">
        <v>335</v>
      </c>
      <c r="C140" s="225"/>
    </row>
    <row r="141" spans="1:3" s="37" customFormat="1" ht="18" customHeight="1" thickBot="1">
      <c r="A141" s="231" t="s">
        <v>255</v>
      </c>
      <c r="B141" s="274" t="s">
        <v>336</v>
      </c>
      <c r="C141" s="225"/>
    </row>
    <row r="142" spans="1:3" s="37" customFormat="1" ht="18" customHeight="1" thickBot="1">
      <c r="A142" s="230" t="s">
        <v>20</v>
      </c>
      <c r="B142" s="429" t="s">
        <v>337</v>
      </c>
      <c r="C142" s="258">
        <f>+C123+C127+C132+C137</f>
        <v>0</v>
      </c>
    </row>
    <row r="143" spans="1:3" s="37" customFormat="1" ht="18" customHeight="1" thickBot="1">
      <c r="A143" s="259" t="s">
        <v>21</v>
      </c>
      <c r="B143" s="443" t="s">
        <v>338</v>
      </c>
      <c r="C143" s="258">
        <f>+C122+C142</f>
        <v>0</v>
      </c>
    </row>
    <row r="144" spans="1:3" s="37" customFormat="1" ht="18" customHeight="1" thickBot="1">
      <c r="A144" s="260"/>
      <c r="B144" s="261"/>
      <c r="C144" s="246"/>
    </row>
    <row r="145" spans="1:7" s="37" customFormat="1" ht="18" customHeight="1" thickBot="1">
      <c r="A145" s="262" t="s">
        <v>420</v>
      </c>
      <c r="B145" s="263"/>
      <c r="C145" s="264"/>
      <c r="D145" s="45"/>
      <c r="E145" s="46"/>
      <c r="F145" s="46"/>
      <c r="G145" s="46"/>
    </row>
    <row r="146" spans="1:3" s="43" customFormat="1" ht="18" customHeight="1" thickBot="1">
      <c r="A146" s="262" t="s">
        <v>182</v>
      </c>
      <c r="B146" s="263"/>
      <c r="C146" s="264"/>
    </row>
    <row r="147" s="37" customFormat="1" ht="18" customHeight="1">
      <c r="C147" s="47"/>
    </row>
  </sheetData>
  <sheetProtection/>
  <mergeCells count="4">
    <mergeCell ref="B2:C2"/>
    <mergeCell ref="A3:C3"/>
    <mergeCell ref="A4:B4"/>
    <mergeCell ref="A1:G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CE,Félkövér"&amp;14
Nagymányok Város Önkormányzata
&amp;R&amp;"Times New Roman CE,Félkövér dőlt"&amp;11 9.1.3 melléklet az 1/2018. (III.6.) önkormányzati rendelethez</oddHeader>
  </headerFooter>
  <rowBreaks count="1" manualBreakCount="1">
    <brk id="87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D6" sqref="D6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1.625" style="31" customWidth="1"/>
    <col min="4" max="16384" width="9.375" style="32" customWidth="1"/>
  </cols>
  <sheetData>
    <row r="1" spans="1:5" s="37" customFormat="1" ht="39.75" customHeight="1">
      <c r="A1" s="490" t="s">
        <v>702</v>
      </c>
      <c r="B1" s="490"/>
      <c r="C1" s="490"/>
      <c r="D1" s="490"/>
      <c r="E1" s="490"/>
    </row>
    <row r="2" spans="1:3" s="37" customFormat="1" ht="18" customHeight="1">
      <c r="A2" s="417"/>
      <c r="B2" s="489" t="s">
        <v>624</v>
      </c>
      <c r="C2" s="489"/>
    </row>
    <row r="3" spans="1:3" s="37" customFormat="1" ht="18" customHeight="1">
      <c r="A3" s="462" t="s">
        <v>9</v>
      </c>
      <c r="B3" s="462"/>
      <c r="C3" s="462"/>
    </row>
    <row r="4" spans="1:3" s="37" customFormat="1" ht="18" customHeight="1" thickBot="1">
      <c r="A4" s="463" t="s">
        <v>133</v>
      </c>
      <c r="B4" s="463"/>
      <c r="C4" s="38" t="s">
        <v>443</v>
      </c>
    </row>
    <row r="5" spans="1:3" s="37" customFormat="1" ht="18" customHeight="1" thickBot="1">
      <c r="A5" s="39" t="s">
        <v>56</v>
      </c>
      <c r="B5" s="444" t="s">
        <v>11</v>
      </c>
      <c r="C5" s="40" t="s">
        <v>397</v>
      </c>
    </row>
    <row r="6" spans="1:3" s="43" customFormat="1" ht="18" customHeight="1" thickBot="1">
      <c r="A6" s="41">
        <v>1</v>
      </c>
      <c r="B6" s="445">
        <v>2</v>
      </c>
      <c r="C6" s="42">
        <v>3</v>
      </c>
    </row>
    <row r="7" spans="1:3" s="43" customFormat="1" ht="18" customHeight="1" thickBot="1">
      <c r="A7" s="222" t="s">
        <v>12</v>
      </c>
      <c r="B7" s="425" t="s">
        <v>217</v>
      </c>
      <c r="C7" s="223">
        <f>SUM(C8:C11)</f>
        <v>0</v>
      </c>
    </row>
    <row r="8" spans="1:3" s="43" customFormat="1" ht="27">
      <c r="A8" s="231" t="s">
        <v>87</v>
      </c>
      <c r="B8" s="346" t="s">
        <v>403</v>
      </c>
      <c r="C8" s="225">
        <f>SUM('9.2.1'!C8,'9.2.2'!C8,'9.2.3'!C8)</f>
        <v>0</v>
      </c>
    </row>
    <row r="9" spans="1:3" s="43" customFormat="1" ht="27">
      <c r="A9" s="232" t="s">
        <v>88</v>
      </c>
      <c r="B9" s="265" t="s">
        <v>404</v>
      </c>
      <c r="C9" s="225">
        <f>SUM('9.2.1'!C9,'9.2.2'!C9,'9.2.3'!C9)</f>
        <v>0</v>
      </c>
    </row>
    <row r="10" spans="1:3" s="43" customFormat="1" ht="27">
      <c r="A10" s="232" t="s">
        <v>89</v>
      </c>
      <c r="B10" s="265" t="s">
        <v>405</v>
      </c>
      <c r="C10" s="225">
        <f>SUM('9.2.1'!C10,'9.2.2'!C10,'9.2.3'!C10)</f>
        <v>0</v>
      </c>
    </row>
    <row r="11" spans="1:3" s="43" customFormat="1" ht="18.75">
      <c r="A11" s="232" t="s">
        <v>399</v>
      </c>
      <c r="B11" s="265" t="s">
        <v>406</v>
      </c>
      <c r="C11" s="225">
        <f>SUM('9.2.1'!C11,'9.2.2'!C11,'9.2.3'!C11)</f>
        <v>0</v>
      </c>
    </row>
    <row r="12" spans="1:3" s="43" customFormat="1" ht="25.5">
      <c r="A12" s="232" t="s">
        <v>101</v>
      </c>
      <c r="B12" s="426" t="s">
        <v>408</v>
      </c>
      <c r="C12" s="228"/>
    </row>
    <row r="13" spans="1:3" s="43" customFormat="1" ht="19.5" thickBot="1">
      <c r="A13" s="233" t="s">
        <v>400</v>
      </c>
      <c r="B13" s="265" t="s">
        <v>407</v>
      </c>
      <c r="C13" s="229"/>
    </row>
    <row r="14" spans="1:3" s="43" customFormat="1" ht="18" customHeight="1" thickBot="1">
      <c r="A14" s="230" t="s">
        <v>13</v>
      </c>
      <c r="B14" s="427" t="s">
        <v>638</v>
      </c>
      <c r="C14" s="223">
        <f>+C15+C16+C17+C18+C19</f>
        <v>0</v>
      </c>
    </row>
    <row r="15" spans="1:3" s="43" customFormat="1" ht="18" customHeight="1">
      <c r="A15" s="231" t="s">
        <v>93</v>
      </c>
      <c r="B15" s="346" t="s">
        <v>218</v>
      </c>
      <c r="C15" s="225">
        <f>SUM('9.2.1'!C15,'9.2.2'!C15,'9.2.3'!C15)</f>
        <v>0</v>
      </c>
    </row>
    <row r="16" spans="1:3" s="43" customFormat="1" ht="18.75">
      <c r="A16" s="232" t="s">
        <v>94</v>
      </c>
      <c r="B16" s="265" t="s">
        <v>219</v>
      </c>
      <c r="C16" s="225">
        <f>SUM('9.2.1'!C16,'9.2.2'!C16,'9.2.3'!C16)</f>
        <v>0</v>
      </c>
    </row>
    <row r="17" spans="1:3" s="43" customFormat="1" ht="27">
      <c r="A17" s="232" t="s">
        <v>95</v>
      </c>
      <c r="B17" s="265" t="s">
        <v>382</v>
      </c>
      <c r="C17" s="225">
        <f>SUM('9.2.1'!C17,'9.2.2'!C17,'9.2.3'!C17)</f>
        <v>0</v>
      </c>
    </row>
    <row r="18" spans="1:3" s="43" customFormat="1" ht="27">
      <c r="A18" s="232" t="s">
        <v>96</v>
      </c>
      <c r="B18" s="265" t="s">
        <v>383</v>
      </c>
      <c r="C18" s="225">
        <f>SUM('9.2.1'!C18,'9.2.2'!C18,'9.2.3'!C18)</f>
        <v>0</v>
      </c>
    </row>
    <row r="19" spans="1:3" s="43" customFormat="1" ht="25.5">
      <c r="A19" s="232" t="s">
        <v>97</v>
      </c>
      <c r="B19" s="221" t="s">
        <v>409</v>
      </c>
      <c r="C19" s="225">
        <f>SUM('9.2.1'!C19,'9.2.2'!C19,'9.2.3'!C19)</f>
        <v>0</v>
      </c>
    </row>
    <row r="20" spans="1:3" s="43" customFormat="1" ht="19.5" thickBot="1">
      <c r="A20" s="233" t="s">
        <v>106</v>
      </c>
      <c r="B20" s="428" t="s">
        <v>220</v>
      </c>
      <c r="C20" s="225">
        <f>SUM('9.2.1'!C20,'9.2.2'!C20,'9.2.3'!C20)</f>
        <v>0</v>
      </c>
    </row>
    <row r="21" spans="1:3" s="43" customFormat="1" ht="18" customHeight="1" thickBot="1">
      <c r="A21" s="230" t="s">
        <v>14</v>
      </c>
      <c r="B21" s="429" t="s">
        <v>639</v>
      </c>
      <c r="C21" s="223">
        <f>+C22+C23+C24+C25+C26</f>
        <v>0</v>
      </c>
    </row>
    <row r="22" spans="1:3" s="43" customFormat="1" ht="18.75">
      <c r="A22" s="231" t="s">
        <v>76</v>
      </c>
      <c r="B22" s="346" t="s">
        <v>401</v>
      </c>
      <c r="C22" s="225">
        <f>SUM('9.2.1'!C22,'9.2.2'!C22,'9.2.3'!C22)</f>
        <v>0</v>
      </c>
    </row>
    <row r="23" spans="1:3" s="43" customFormat="1" ht="27">
      <c r="A23" s="232" t="s">
        <v>77</v>
      </c>
      <c r="B23" s="265" t="s">
        <v>221</v>
      </c>
      <c r="C23" s="225">
        <f>SUM('9.2.1'!C23,'9.2.2'!C23,'9.2.3'!C23)</f>
        <v>0</v>
      </c>
    </row>
    <row r="24" spans="1:3" s="43" customFormat="1" ht="27">
      <c r="A24" s="232" t="s">
        <v>78</v>
      </c>
      <c r="B24" s="265" t="s">
        <v>384</v>
      </c>
      <c r="C24" s="225">
        <f>SUM('9.2.1'!C24,'9.2.2'!C24,'9.2.3'!C24)</f>
        <v>0</v>
      </c>
    </row>
    <row r="25" spans="1:3" s="43" customFormat="1" ht="27">
      <c r="A25" s="232" t="s">
        <v>79</v>
      </c>
      <c r="B25" s="265" t="s">
        <v>385</v>
      </c>
      <c r="C25" s="225">
        <f>SUM('9.2.1'!C25,'9.2.2'!C25,'9.2.3'!C25)</f>
        <v>0</v>
      </c>
    </row>
    <row r="26" spans="1:3" s="43" customFormat="1" ht="18.75">
      <c r="A26" s="232" t="s">
        <v>150</v>
      </c>
      <c r="B26" s="265" t="s">
        <v>222</v>
      </c>
      <c r="C26" s="225">
        <f>SUM('9.2.1'!C26,'9.2.2'!C26,'9.2.3'!C26)</f>
        <v>0</v>
      </c>
    </row>
    <row r="27" spans="1:3" s="43" customFormat="1" ht="18" customHeight="1" thickBot="1">
      <c r="A27" s="233" t="s">
        <v>151</v>
      </c>
      <c r="B27" s="428" t="s">
        <v>223</v>
      </c>
      <c r="C27" s="225">
        <f>SUM('9.2.1'!C27,'9.2.2'!C27,'9.2.3'!C27)</f>
        <v>0</v>
      </c>
    </row>
    <row r="28" spans="1:3" s="43" customFormat="1" ht="18" customHeight="1" thickBot="1">
      <c r="A28" s="230" t="s">
        <v>152</v>
      </c>
      <c r="B28" s="429" t="s">
        <v>224</v>
      </c>
      <c r="C28" s="223">
        <f>+C29+C32+C33+C34</f>
        <v>0</v>
      </c>
    </row>
    <row r="29" spans="1:3" s="43" customFormat="1" ht="18" customHeight="1">
      <c r="A29" s="231" t="s">
        <v>225</v>
      </c>
      <c r="B29" s="346" t="s">
        <v>231</v>
      </c>
      <c r="C29" s="236">
        <f>+C30+C31</f>
        <v>0</v>
      </c>
    </row>
    <row r="30" spans="1:3" s="43" customFormat="1" ht="18" customHeight="1">
      <c r="A30" s="232" t="s">
        <v>226</v>
      </c>
      <c r="B30" s="265" t="s">
        <v>411</v>
      </c>
      <c r="C30" s="225">
        <f>SUM('9.2.1'!C30,'9.2.2'!C30,'9.2.3'!C30)</f>
        <v>0</v>
      </c>
    </row>
    <row r="31" spans="1:3" s="43" customFormat="1" ht="18" customHeight="1">
      <c r="A31" s="232" t="s">
        <v>227</v>
      </c>
      <c r="B31" s="265" t="s">
        <v>412</v>
      </c>
      <c r="C31" s="225">
        <f>SUM('9.2.1'!C31,'9.2.2'!C31,'9.2.3'!C31)</f>
        <v>0</v>
      </c>
    </row>
    <row r="32" spans="1:3" s="43" customFormat="1" ht="18" customHeight="1">
      <c r="A32" s="232" t="s">
        <v>228</v>
      </c>
      <c r="B32" s="265" t="s">
        <v>413</v>
      </c>
      <c r="C32" s="225">
        <f>SUM('9.2.1'!C32,'9.2.2'!C32,'9.2.3'!C32)</f>
        <v>0</v>
      </c>
    </row>
    <row r="33" spans="1:3" s="43" customFormat="1" ht="18.75">
      <c r="A33" s="232" t="s">
        <v>229</v>
      </c>
      <c r="B33" s="265" t="s">
        <v>232</v>
      </c>
      <c r="C33" s="225">
        <f>SUM('9.2.1'!C33,'9.2.2'!C33,'9.2.3'!C33)</f>
        <v>0</v>
      </c>
    </row>
    <row r="34" spans="1:3" s="43" customFormat="1" ht="18" customHeight="1" thickBot="1">
      <c r="A34" s="233" t="s">
        <v>230</v>
      </c>
      <c r="B34" s="428" t="s">
        <v>233</v>
      </c>
      <c r="C34" s="225">
        <f>SUM('9.2.1'!C34,'9.2.2'!C34,'9.2.3'!C34)</f>
        <v>0</v>
      </c>
    </row>
    <row r="35" spans="1:3" s="43" customFormat="1" ht="18" customHeight="1" thickBot="1">
      <c r="A35" s="230" t="s">
        <v>16</v>
      </c>
      <c r="B35" s="429" t="s">
        <v>234</v>
      </c>
      <c r="C35" s="223">
        <f>SUM(C36:C45)</f>
        <v>0</v>
      </c>
    </row>
    <row r="36" spans="1:3" s="43" customFormat="1" ht="18" customHeight="1">
      <c r="A36" s="231" t="s">
        <v>80</v>
      </c>
      <c r="B36" s="346" t="s">
        <v>237</v>
      </c>
      <c r="C36" s="225">
        <f>SUM('9.2.1'!C36,'9.2.2'!C36,'9.2.3'!C36)</f>
        <v>0</v>
      </c>
    </row>
    <row r="37" spans="1:3" s="43" customFormat="1" ht="18" customHeight="1">
      <c r="A37" s="232" t="s">
        <v>81</v>
      </c>
      <c r="B37" s="265" t="s">
        <v>414</v>
      </c>
      <c r="C37" s="225">
        <f>SUM('9.2.1'!C37,'9.2.2'!C37,'9.2.3'!C37)</f>
        <v>0</v>
      </c>
    </row>
    <row r="38" spans="1:3" s="43" customFormat="1" ht="18" customHeight="1">
      <c r="A38" s="232" t="s">
        <v>82</v>
      </c>
      <c r="B38" s="265" t="s">
        <v>415</v>
      </c>
      <c r="C38" s="225">
        <f>SUM('9.2.1'!C38,'9.2.2'!C38,'9.2.3'!C38)</f>
        <v>0</v>
      </c>
    </row>
    <row r="39" spans="1:3" s="43" customFormat="1" ht="18" customHeight="1">
      <c r="A39" s="232" t="s">
        <v>154</v>
      </c>
      <c r="B39" s="265" t="s">
        <v>416</v>
      </c>
      <c r="C39" s="225">
        <f>SUM('9.2.1'!C39,'9.2.2'!C39,'9.2.3'!C39)</f>
        <v>0</v>
      </c>
    </row>
    <row r="40" spans="1:3" s="43" customFormat="1" ht="18" customHeight="1">
      <c r="A40" s="232" t="s">
        <v>155</v>
      </c>
      <c r="B40" s="265" t="s">
        <v>417</v>
      </c>
      <c r="C40" s="225">
        <f>SUM('9.2.1'!C40,'9.2.2'!C40,'9.2.3'!C40)</f>
        <v>0</v>
      </c>
    </row>
    <row r="41" spans="1:3" s="43" customFormat="1" ht="18" customHeight="1">
      <c r="A41" s="232" t="s">
        <v>156</v>
      </c>
      <c r="B41" s="265" t="s">
        <v>418</v>
      </c>
      <c r="C41" s="225">
        <f>SUM('9.2.1'!C41,'9.2.2'!C41,'9.2.3'!C41)</f>
        <v>0</v>
      </c>
    </row>
    <row r="42" spans="1:3" s="43" customFormat="1" ht="18" customHeight="1">
      <c r="A42" s="232" t="s">
        <v>157</v>
      </c>
      <c r="B42" s="265" t="s">
        <v>238</v>
      </c>
      <c r="C42" s="225">
        <f>SUM('9.2.1'!C42,'9.2.2'!C42,'9.2.3'!C42)</f>
        <v>0</v>
      </c>
    </row>
    <row r="43" spans="1:3" s="43" customFormat="1" ht="18" customHeight="1">
      <c r="A43" s="232" t="s">
        <v>158</v>
      </c>
      <c r="B43" s="265" t="s">
        <v>239</v>
      </c>
      <c r="C43" s="225">
        <f>SUM('9.2.1'!C43,'9.2.2'!C43,'9.2.3'!C43)</f>
        <v>0</v>
      </c>
    </row>
    <row r="44" spans="1:3" s="43" customFormat="1" ht="18" customHeight="1">
      <c r="A44" s="232" t="s">
        <v>235</v>
      </c>
      <c r="B44" s="265" t="s">
        <v>240</v>
      </c>
      <c r="C44" s="225">
        <f>SUM('9.2.1'!C44,'9.2.2'!C44,'9.2.3'!C44)</f>
        <v>0</v>
      </c>
    </row>
    <row r="45" spans="1:3" s="43" customFormat="1" ht="18" customHeight="1" thickBot="1">
      <c r="A45" s="233" t="s">
        <v>236</v>
      </c>
      <c r="B45" s="428" t="s">
        <v>419</v>
      </c>
      <c r="C45" s="225">
        <f>SUM('9.2.1'!C45,'9.2.2'!C45,'9.2.3'!C45)</f>
        <v>0</v>
      </c>
    </row>
    <row r="46" spans="1:3" s="43" customFormat="1" ht="18" customHeight="1" thickBot="1">
      <c r="A46" s="230" t="s">
        <v>17</v>
      </c>
      <c r="B46" s="429" t="s">
        <v>241</v>
      </c>
      <c r="C46" s="223">
        <f>SUM(C47:C51)</f>
        <v>0</v>
      </c>
    </row>
    <row r="47" spans="1:3" s="43" customFormat="1" ht="18" customHeight="1">
      <c r="A47" s="231" t="s">
        <v>83</v>
      </c>
      <c r="B47" s="346" t="s">
        <v>245</v>
      </c>
      <c r="C47" s="225">
        <f>SUM('9.2.1'!C47,'9.2.2'!C47,'9.2.3'!C47)</f>
        <v>0</v>
      </c>
    </row>
    <row r="48" spans="1:3" s="43" customFormat="1" ht="18" customHeight="1">
      <c r="A48" s="232" t="s">
        <v>84</v>
      </c>
      <c r="B48" s="265" t="s">
        <v>246</v>
      </c>
      <c r="C48" s="225">
        <f>SUM('9.2.1'!C48,'9.2.2'!C48,'9.2.3'!C48)</f>
        <v>0</v>
      </c>
    </row>
    <row r="49" spans="1:3" s="43" customFormat="1" ht="18" customHeight="1">
      <c r="A49" s="232" t="s">
        <v>242</v>
      </c>
      <c r="B49" s="265" t="s">
        <v>247</v>
      </c>
      <c r="C49" s="225">
        <f>SUM('9.2.1'!C49,'9.2.2'!C49,'9.2.3'!C49)</f>
        <v>0</v>
      </c>
    </row>
    <row r="50" spans="1:3" s="43" customFormat="1" ht="18" customHeight="1">
      <c r="A50" s="232" t="s">
        <v>243</v>
      </c>
      <c r="B50" s="265" t="s">
        <v>248</v>
      </c>
      <c r="C50" s="225">
        <f>SUM('9.2.1'!C50,'9.2.2'!C50,'9.2.3'!C50)</f>
        <v>0</v>
      </c>
    </row>
    <row r="51" spans="1:3" s="43" customFormat="1" ht="18" customHeight="1" thickBot="1">
      <c r="A51" s="233" t="s">
        <v>244</v>
      </c>
      <c r="B51" s="428" t="s">
        <v>249</v>
      </c>
      <c r="C51" s="225">
        <f>SUM('9.2.1'!C51,'9.2.2'!C51,'9.2.3'!C51)</f>
        <v>0</v>
      </c>
    </row>
    <row r="52" spans="1:3" s="43" customFormat="1" ht="26.25" thickBot="1">
      <c r="A52" s="230" t="s">
        <v>159</v>
      </c>
      <c r="B52" s="429" t="s">
        <v>410</v>
      </c>
      <c r="C52" s="223">
        <f>SUM(C53:C55)</f>
        <v>0</v>
      </c>
    </row>
    <row r="53" spans="1:3" s="43" customFormat="1" ht="27">
      <c r="A53" s="231" t="s">
        <v>85</v>
      </c>
      <c r="B53" s="346" t="s">
        <v>392</v>
      </c>
      <c r="C53" s="225">
        <f>SUM('9.2.1'!C53,'9.2.2'!C53,'9.2.3'!C53)</f>
        <v>0</v>
      </c>
    </row>
    <row r="54" spans="1:3" s="43" customFormat="1" ht="27">
      <c r="A54" s="232" t="s">
        <v>86</v>
      </c>
      <c r="B54" s="265" t="s">
        <v>393</v>
      </c>
      <c r="C54" s="225">
        <f>SUM('9.2.1'!C54,'9.2.2'!C54,'9.2.3'!C54)</f>
        <v>0</v>
      </c>
    </row>
    <row r="55" spans="1:3" s="43" customFormat="1" ht="18.75">
      <c r="A55" s="232" t="s">
        <v>252</v>
      </c>
      <c r="B55" s="265" t="s">
        <v>250</v>
      </c>
      <c r="C55" s="225">
        <f>SUM('9.2.1'!C55,'9.2.2'!C55,'9.2.3'!C55)</f>
        <v>0</v>
      </c>
    </row>
    <row r="56" spans="1:3" s="43" customFormat="1" ht="19.5" thickBot="1">
      <c r="A56" s="233" t="s">
        <v>253</v>
      </c>
      <c r="B56" s="428" t="s">
        <v>251</v>
      </c>
      <c r="C56" s="225">
        <f>SUM('9.2.1'!C56,'9.2.2'!C56,'9.2.3'!C56)</f>
        <v>0</v>
      </c>
    </row>
    <row r="57" spans="1:3" s="43" customFormat="1" ht="18" customHeight="1" thickBot="1">
      <c r="A57" s="230" t="s">
        <v>19</v>
      </c>
      <c r="B57" s="427" t="s">
        <v>254</v>
      </c>
      <c r="C57" s="223">
        <f>SUM(C58:C60)</f>
        <v>0</v>
      </c>
    </row>
    <row r="58" spans="1:3" s="43" customFormat="1" ht="27">
      <c r="A58" s="231" t="s">
        <v>160</v>
      </c>
      <c r="B58" s="346" t="s">
        <v>394</v>
      </c>
      <c r="C58" s="225">
        <f>SUM('9.2.1'!C58,'9.2.2'!C58,'9.2.3'!C58)</f>
        <v>0</v>
      </c>
    </row>
    <row r="59" spans="1:3" s="43" customFormat="1" ht="18.75">
      <c r="A59" s="232" t="s">
        <v>161</v>
      </c>
      <c r="B59" s="265" t="s">
        <v>395</v>
      </c>
      <c r="C59" s="225">
        <f>SUM('9.2.1'!C59,'9.2.2'!C59,'9.2.3'!C59)</f>
        <v>0</v>
      </c>
    </row>
    <row r="60" spans="1:3" s="43" customFormat="1" ht="18.75">
      <c r="A60" s="232" t="s">
        <v>191</v>
      </c>
      <c r="B60" s="265" t="s">
        <v>256</v>
      </c>
      <c r="C60" s="225">
        <f>SUM('9.2.1'!C60,'9.2.2'!C60,'9.2.3'!C60)</f>
        <v>0</v>
      </c>
    </row>
    <row r="61" spans="1:3" s="43" customFormat="1" ht="19.5" thickBot="1">
      <c r="A61" s="233" t="s">
        <v>255</v>
      </c>
      <c r="B61" s="428" t="s">
        <v>257</v>
      </c>
      <c r="C61" s="225">
        <f>SUM('9.2.1'!C61,'9.2.2'!C61,'9.2.3'!C61)</f>
        <v>0</v>
      </c>
    </row>
    <row r="62" spans="1:3" s="43" customFormat="1" ht="19.5" thickBot="1">
      <c r="A62" s="230" t="s">
        <v>20</v>
      </c>
      <c r="B62" s="429" t="s">
        <v>258</v>
      </c>
      <c r="C62" s="223">
        <f>+C7+C14+C21+C28+C35+C46+C52+C57</f>
        <v>0</v>
      </c>
    </row>
    <row r="63" spans="1:3" s="43" customFormat="1" ht="18" customHeight="1" thickBot="1">
      <c r="A63" s="237" t="s">
        <v>373</v>
      </c>
      <c r="B63" s="427" t="s">
        <v>640</v>
      </c>
      <c r="C63" s="223">
        <f>SUM(C64:C66)</f>
        <v>0</v>
      </c>
    </row>
    <row r="64" spans="1:3" s="43" customFormat="1" ht="18" customHeight="1">
      <c r="A64" s="231" t="s">
        <v>287</v>
      </c>
      <c r="B64" s="346" t="s">
        <v>259</v>
      </c>
      <c r="C64" s="225">
        <f>SUM('9.2.1'!C64,'9.2.2'!C64,'9.2.3'!C64)</f>
        <v>0</v>
      </c>
    </row>
    <row r="65" spans="1:3" s="43" customFormat="1" ht="27">
      <c r="A65" s="232" t="s">
        <v>296</v>
      </c>
      <c r="B65" s="265" t="s">
        <v>260</v>
      </c>
      <c r="C65" s="225">
        <f>SUM('9.2.1'!C65,'9.2.2'!C65,'9.2.3'!C65)</f>
        <v>0</v>
      </c>
    </row>
    <row r="66" spans="1:3" s="43" customFormat="1" ht="19.5" thickBot="1">
      <c r="A66" s="233" t="s">
        <v>297</v>
      </c>
      <c r="B66" s="430" t="s">
        <v>261</v>
      </c>
      <c r="C66" s="225">
        <f>SUM('9.2.1'!C66,'9.2.2'!C66,'9.2.3'!C66)</f>
        <v>0</v>
      </c>
    </row>
    <row r="67" spans="1:3" s="43" customFormat="1" ht="18" customHeight="1" thickBot="1">
      <c r="A67" s="237" t="s">
        <v>262</v>
      </c>
      <c r="B67" s="427" t="s">
        <v>263</v>
      </c>
      <c r="C67" s="223">
        <f>SUM(C68:C71)</f>
        <v>0</v>
      </c>
    </row>
    <row r="68" spans="1:3" s="43" customFormat="1" ht="18.75">
      <c r="A68" s="231" t="s">
        <v>130</v>
      </c>
      <c r="B68" s="346" t="s">
        <v>264</v>
      </c>
      <c r="C68" s="225">
        <f>SUM('9.2.1'!C68,'9.2.2'!C68,'9.2.3'!C68)</f>
        <v>0</v>
      </c>
    </row>
    <row r="69" spans="1:3" s="43" customFormat="1" ht="18.75">
      <c r="A69" s="232" t="s">
        <v>131</v>
      </c>
      <c r="B69" s="265" t="s">
        <v>265</v>
      </c>
      <c r="C69" s="225">
        <f>SUM('9.2.1'!C69,'9.2.2'!C69,'9.2.3'!C69)</f>
        <v>0</v>
      </c>
    </row>
    <row r="70" spans="1:3" s="43" customFormat="1" ht="18.75">
      <c r="A70" s="232" t="s">
        <v>288</v>
      </c>
      <c r="B70" s="265" t="s">
        <v>266</v>
      </c>
      <c r="C70" s="225">
        <f>SUM('9.2.1'!C70,'9.2.2'!C70,'9.2.3'!C70)</f>
        <v>0</v>
      </c>
    </row>
    <row r="71" spans="1:3" s="43" customFormat="1" ht="19.5" thickBot="1">
      <c r="A71" s="233" t="s">
        <v>289</v>
      </c>
      <c r="B71" s="428" t="s">
        <v>267</v>
      </c>
      <c r="C71" s="225">
        <f>SUM('9.2.1'!C71,'9.2.2'!C71,'9.2.3'!C71)</f>
        <v>0</v>
      </c>
    </row>
    <row r="72" spans="1:3" s="43" customFormat="1" ht="18" customHeight="1" thickBot="1">
      <c r="A72" s="237" t="s">
        <v>268</v>
      </c>
      <c r="B72" s="427" t="s">
        <v>269</v>
      </c>
      <c r="C72" s="223">
        <f>SUM(C73:C74)</f>
        <v>149567</v>
      </c>
    </row>
    <row r="73" spans="1:3" s="43" customFormat="1" ht="18" customHeight="1">
      <c r="A73" s="231" t="s">
        <v>290</v>
      </c>
      <c r="B73" s="346" t="s">
        <v>270</v>
      </c>
      <c r="C73" s="225">
        <f>SUM('9.2.1'!C73,'9.2.2'!C73,'9.2.3'!C73)</f>
        <v>149567</v>
      </c>
    </row>
    <row r="74" spans="1:3" s="43" customFormat="1" ht="18" customHeight="1" thickBot="1">
      <c r="A74" s="233" t="s">
        <v>291</v>
      </c>
      <c r="B74" s="346" t="s">
        <v>645</v>
      </c>
      <c r="C74" s="225">
        <f>SUM('9.2.1'!C74,'9.2.2'!C74,'9.2.3'!C74)</f>
        <v>0</v>
      </c>
    </row>
    <row r="75" spans="1:3" s="43" customFormat="1" ht="18" customHeight="1" thickBot="1">
      <c r="A75" s="237" t="s">
        <v>271</v>
      </c>
      <c r="B75" s="427" t="s">
        <v>272</v>
      </c>
      <c r="C75" s="223">
        <f>SUM(C76:C78)</f>
        <v>63297673</v>
      </c>
    </row>
    <row r="76" spans="1:3" s="43" customFormat="1" ht="18" customHeight="1">
      <c r="A76" s="231" t="s">
        <v>292</v>
      </c>
      <c r="B76" s="346" t="s">
        <v>446</v>
      </c>
      <c r="C76" s="225">
        <f>SUM('9.2.1'!C76,'9.2.2'!C76,'9.2.3'!C76)</f>
        <v>0</v>
      </c>
    </row>
    <row r="77" spans="1:3" s="43" customFormat="1" ht="18" customHeight="1">
      <c r="A77" s="232" t="s">
        <v>293</v>
      </c>
      <c r="B77" s="265" t="s">
        <v>273</v>
      </c>
      <c r="C77" s="225">
        <f>SUM('9.2.1'!C77,'9.2.2'!C77,'9.2.3'!C77)</f>
        <v>0</v>
      </c>
    </row>
    <row r="78" spans="1:3" s="43" customFormat="1" ht="18" customHeight="1" thickBot="1">
      <c r="A78" s="233" t="s">
        <v>294</v>
      </c>
      <c r="B78" s="428" t="s">
        <v>637</v>
      </c>
      <c r="C78" s="225">
        <f>SUM('9.2.1'!C78,'9.2.2'!C78,'9.2.3'!C78)</f>
        <v>63297673</v>
      </c>
    </row>
    <row r="79" spans="1:3" s="43" customFormat="1" ht="18" customHeight="1" thickBot="1">
      <c r="A79" s="237" t="s">
        <v>275</v>
      </c>
      <c r="B79" s="427" t="s">
        <v>295</v>
      </c>
      <c r="C79" s="223">
        <f>SUM(C80:C83)</f>
        <v>0</v>
      </c>
    </row>
    <row r="80" spans="1:3" s="43" customFormat="1" ht="18" customHeight="1">
      <c r="A80" s="238" t="s">
        <v>276</v>
      </c>
      <c r="B80" s="346" t="s">
        <v>277</v>
      </c>
      <c r="C80" s="225">
        <f>SUM('9.2.1'!C80,'9.2.2'!C80,'9.2.3'!C80)</f>
        <v>0</v>
      </c>
    </row>
    <row r="81" spans="1:3" s="43" customFormat="1" ht="30">
      <c r="A81" s="239" t="s">
        <v>278</v>
      </c>
      <c r="B81" s="265" t="s">
        <v>279</v>
      </c>
      <c r="C81" s="225">
        <f>SUM('9.2.1'!C81,'9.2.2'!C81,'9.2.3'!C81)</f>
        <v>0</v>
      </c>
    </row>
    <row r="82" spans="1:3" s="43" customFormat="1" ht="20.25" customHeight="1">
      <c r="A82" s="239" t="s">
        <v>280</v>
      </c>
      <c r="B82" s="265" t="s">
        <v>281</v>
      </c>
      <c r="C82" s="225">
        <f>SUM('9.2.1'!C82,'9.2.2'!C82,'9.2.3'!C82)</f>
        <v>0</v>
      </c>
    </row>
    <row r="83" spans="1:3" s="43" customFormat="1" ht="18" customHeight="1" thickBot="1">
      <c r="A83" s="240" t="s">
        <v>282</v>
      </c>
      <c r="B83" s="428" t="s">
        <v>283</v>
      </c>
      <c r="C83" s="225">
        <f>SUM('9.2.1'!C83,'9.2.2'!C83,'9.2.3'!C83)</f>
        <v>0</v>
      </c>
    </row>
    <row r="84" spans="1:3" s="43" customFormat="1" ht="18" customHeight="1" thickBot="1">
      <c r="A84" s="237" t="s">
        <v>284</v>
      </c>
      <c r="B84" s="427" t="s">
        <v>636</v>
      </c>
      <c r="C84" s="225">
        <f>SUM('9.2.1'!C84,'9.2.2'!C84,'9.2.3'!C84)</f>
        <v>0</v>
      </c>
    </row>
    <row r="85" spans="1:3" s="43" customFormat="1" ht="19.5" thickBot="1">
      <c r="A85" s="237" t="s">
        <v>285</v>
      </c>
      <c r="B85" s="431" t="s">
        <v>286</v>
      </c>
      <c r="C85" s="223">
        <f>+C63+C67+C72+C75+C79+C84</f>
        <v>63447240</v>
      </c>
    </row>
    <row r="86" spans="1:3" s="43" customFormat="1" ht="18" customHeight="1" thickBot="1">
      <c r="A86" s="242" t="s">
        <v>298</v>
      </c>
      <c r="B86" s="432" t="s">
        <v>378</v>
      </c>
      <c r="C86" s="223">
        <f>+C62+C85</f>
        <v>63447240</v>
      </c>
    </row>
    <row r="87" spans="1:3" s="43" customFormat="1" ht="19.5" thickBot="1">
      <c r="A87" s="243"/>
      <c r="B87" s="433"/>
      <c r="C87" s="244"/>
    </row>
    <row r="88" spans="1:3" s="37" customFormat="1" ht="18" customHeight="1" thickBot="1">
      <c r="A88" s="247" t="s">
        <v>45</v>
      </c>
      <c r="B88" s="434"/>
      <c r="C88" s="248"/>
    </row>
    <row r="89" spans="1:3" s="44" customFormat="1" ht="18" customHeight="1" thickBot="1">
      <c r="A89" s="250" t="s">
        <v>12</v>
      </c>
      <c r="B89" s="435" t="s">
        <v>634</v>
      </c>
      <c r="C89" s="251">
        <f>SUM(C90:C94)</f>
        <v>62447750</v>
      </c>
    </row>
    <row r="90" spans="1:3" s="37" customFormat="1" ht="18" customHeight="1">
      <c r="A90" s="252" t="s">
        <v>87</v>
      </c>
      <c r="B90" s="436" t="s">
        <v>40</v>
      </c>
      <c r="C90" s="422">
        <f>SUM('9.2.1'!C90,'9.2.2'!C90,'9.2.3'!C90)</f>
        <v>45797960</v>
      </c>
    </row>
    <row r="91" spans="1:3" s="43" customFormat="1" ht="18" customHeight="1">
      <c r="A91" s="232" t="s">
        <v>88</v>
      </c>
      <c r="B91" s="267" t="s">
        <v>162</v>
      </c>
      <c r="C91" s="423">
        <f>SUM('9.2.1'!C91,'9.2.2'!C91,'9.2.3'!C91)</f>
        <v>8786933</v>
      </c>
    </row>
    <row r="92" spans="1:3" s="37" customFormat="1" ht="18" customHeight="1">
      <c r="A92" s="232" t="s">
        <v>89</v>
      </c>
      <c r="B92" s="267" t="s">
        <v>122</v>
      </c>
      <c r="C92" s="423">
        <f>SUM('9.2.1'!C92,'9.2.2'!C92,'9.2.3'!C92)</f>
        <v>7862857</v>
      </c>
    </row>
    <row r="93" spans="1:3" s="37" customFormat="1" ht="18" customHeight="1">
      <c r="A93" s="232" t="s">
        <v>90</v>
      </c>
      <c r="B93" s="437" t="s">
        <v>163</v>
      </c>
      <c r="C93" s="423">
        <f>SUM('9.2.1'!C93,'9.2.2'!C93,'9.2.3'!C93)</f>
        <v>0</v>
      </c>
    </row>
    <row r="94" spans="1:3" s="37" customFormat="1" ht="18" customHeight="1">
      <c r="A94" s="232" t="s">
        <v>101</v>
      </c>
      <c r="B94" s="438" t="s">
        <v>164</v>
      </c>
      <c r="C94" s="423">
        <f>SUM('9.2.1'!C94,'9.2.2'!C94,'9.2.3'!C94)</f>
        <v>0</v>
      </c>
    </row>
    <row r="95" spans="1:3" s="37" customFormat="1" ht="18" customHeight="1">
      <c r="A95" s="232" t="s">
        <v>91</v>
      </c>
      <c r="B95" s="267" t="s">
        <v>301</v>
      </c>
      <c r="C95" s="423">
        <f>SUM('9.2.1'!C95,'9.2.2'!C95,'9.2.3'!C95)</f>
        <v>0</v>
      </c>
    </row>
    <row r="96" spans="1:3" s="37" customFormat="1" ht="18" customHeight="1">
      <c r="A96" s="232" t="s">
        <v>92</v>
      </c>
      <c r="B96" s="269" t="s">
        <v>302</v>
      </c>
      <c r="C96" s="423">
        <f>SUM('9.2.1'!C96,'9.2.2'!C96,'9.2.3'!C96)</f>
        <v>0</v>
      </c>
    </row>
    <row r="97" spans="1:3" s="37" customFormat="1" ht="18" customHeight="1">
      <c r="A97" s="232" t="s">
        <v>102</v>
      </c>
      <c r="B97" s="267" t="s">
        <v>303</v>
      </c>
      <c r="C97" s="423">
        <f>SUM('9.2.1'!C97,'9.2.2'!C97,'9.2.3'!C97)</f>
        <v>0</v>
      </c>
    </row>
    <row r="98" spans="1:3" s="37" customFormat="1" ht="18" customHeight="1">
      <c r="A98" s="232" t="s">
        <v>103</v>
      </c>
      <c r="B98" s="267" t="s">
        <v>641</v>
      </c>
      <c r="C98" s="423">
        <f>SUM('9.2.1'!C98,'9.2.2'!C98,'9.2.3'!C98)</f>
        <v>0</v>
      </c>
    </row>
    <row r="99" spans="1:3" s="37" customFormat="1" ht="18" customHeight="1">
      <c r="A99" s="232" t="s">
        <v>104</v>
      </c>
      <c r="B99" s="269" t="s">
        <v>305</v>
      </c>
      <c r="C99" s="423">
        <f>SUM('9.2.1'!C99,'9.2.2'!C99,'9.2.3'!C99)</f>
        <v>0</v>
      </c>
    </row>
    <row r="100" spans="1:3" s="37" customFormat="1" ht="18" customHeight="1">
      <c r="A100" s="232" t="s">
        <v>105</v>
      </c>
      <c r="B100" s="269" t="s">
        <v>306</v>
      </c>
      <c r="C100" s="423">
        <f>SUM('9.2.1'!C100,'9.2.2'!C100,'9.2.3'!C100)</f>
        <v>0</v>
      </c>
    </row>
    <row r="101" spans="1:3" s="37" customFormat="1" ht="18" customHeight="1">
      <c r="A101" s="232" t="s">
        <v>107</v>
      </c>
      <c r="B101" s="267" t="s">
        <v>642</v>
      </c>
      <c r="C101" s="423">
        <f>SUM('9.2.1'!C101,'9.2.2'!C101,'9.2.3'!C101)</f>
        <v>0</v>
      </c>
    </row>
    <row r="102" spans="1:3" s="37" customFormat="1" ht="18" customHeight="1">
      <c r="A102" s="254" t="s">
        <v>165</v>
      </c>
      <c r="B102" s="270" t="s">
        <v>308</v>
      </c>
      <c r="C102" s="423">
        <f>SUM('9.2.1'!C102,'9.2.2'!C102,'9.2.3'!C102)</f>
        <v>0</v>
      </c>
    </row>
    <row r="103" spans="1:3" s="37" customFormat="1" ht="18" customHeight="1">
      <c r="A103" s="232" t="s">
        <v>299</v>
      </c>
      <c r="B103" s="270" t="s">
        <v>309</v>
      </c>
      <c r="C103" s="423">
        <f>SUM('9.2.1'!C103,'9.2.2'!C103,'9.2.3'!C103)</f>
        <v>0</v>
      </c>
    </row>
    <row r="104" spans="1:3" s="37" customFormat="1" ht="18" customHeight="1" thickBot="1">
      <c r="A104" s="255" t="s">
        <v>300</v>
      </c>
      <c r="B104" s="271" t="s">
        <v>310</v>
      </c>
      <c r="C104" s="423">
        <f>SUM('9.2.1'!C104,'9.2.2'!C104,'9.2.3'!C104)</f>
        <v>0</v>
      </c>
    </row>
    <row r="105" spans="1:3" s="37" customFormat="1" ht="18" customHeight="1" thickBot="1">
      <c r="A105" s="230" t="s">
        <v>13</v>
      </c>
      <c r="B105" s="439" t="s">
        <v>635</v>
      </c>
      <c r="C105" s="424">
        <f>+C106+C108+C110</f>
        <v>999490</v>
      </c>
    </row>
    <row r="106" spans="1:3" s="37" customFormat="1" ht="18" customHeight="1">
      <c r="A106" s="231" t="s">
        <v>93</v>
      </c>
      <c r="B106" s="267" t="s">
        <v>190</v>
      </c>
      <c r="C106" s="423">
        <f>SUM('9.2.1'!C106,'9.2.2'!C106,'9.2.3'!C106)</f>
        <v>999490</v>
      </c>
    </row>
    <row r="107" spans="1:3" s="37" customFormat="1" ht="18" customHeight="1">
      <c r="A107" s="231" t="s">
        <v>94</v>
      </c>
      <c r="B107" s="270" t="s">
        <v>314</v>
      </c>
      <c r="C107" s="423">
        <f>SUM('9.2.1'!C107,'9.2.2'!C107,'9.2.3'!C107)</f>
        <v>0</v>
      </c>
    </row>
    <row r="108" spans="1:3" s="37" customFormat="1" ht="18" customHeight="1">
      <c r="A108" s="231" t="s">
        <v>95</v>
      </c>
      <c r="B108" s="270" t="s">
        <v>166</v>
      </c>
      <c r="C108" s="423">
        <f>SUM('9.2.1'!C108,'9.2.2'!C108,'9.2.3'!C108)</f>
        <v>0</v>
      </c>
    </row>
    <row r="109" spans="1:3" s="37" customFormat="1" ht="18" customHeight="1">
      <c r="A109" s="231" t="s">
        <v>96</v>
      </c>
      <c r="B109" s="270" t="s">
        <v>315</v>
      </c>
      <c r="C109" s="423">
        <f>SUM('9.2.1'!C109,'9.2.2'!C109,'9.2.3'!C109)</f>
        <v>0</v>
      </c>
    </row>
    <row r="110" spans="1:3" s="37" customFormat="1" ht="18" customHeight="1">
      <c r="A110" s="231" t="s">
        <v>97</v>
      </c>
      <c r="B110" s="440" t="s">
        <v>192</v>
      </c>
      <c r="C110" s="423">
        <f>SUM('9.2.1'!C110,'9.2.2'!C110,'9.2.3'!C110)</f>
        <v>0</v>
      </c>
    </row>
    <row r="111" spans="1:3" s="37" customFormat="1" ht="25.5">
      <c r="A111" s="231" t="s">
        <v>106</v>
      </c>
      <c r="B111" s="441" t="s">
        <v>386</v>
      </c>
      <c r="C111" s="423">
        <f>SUM('9.2.1'!C111,'9.2.2'!C111,'9.2.3'!C111)</f>
        <v>0</v>
      </c>
    </row>
    <row r="112" spans="1:3" s="37" customFormat="1" ht="25.5">
      <c r="A112" s="231" t="s">
        <v>108</v>
      </c>
      <c r="B112" s="274" t="s">
        <v>320</v>
      </c>
      <c r="C112" s="423">
        <f>SUM('9.2.1'!C112,'9.2.2'!C112,'9.2.3'!C112)</f>
        <v>0</v>
      </c>
    </row>
    <row r="113" spans="1:3" s="37" customFormat="1" ht="25.5">
      <c r="A113" s="231" t="s">
        <v>167</v>
      </c>
      <c r="B113" s="267" t="s">
        <v>304</v>
      </c>
      <c r="C113" s="423">
        <f>SUM('9.2.1'!C113,'9.2.2'!C113,'9.2.3'!C113)</f>
        <v>0</v>
      </c>
    </row>
    <row r="114" spans="1:3" s="37" customFormat="1" ht="18.75">
      <c r="A114" s="231" t="s">
        <v>168</v>
      </c>
      <c r="B114" s="267" t="s">
        <v>319</v>
      </c>
      <c r="C114" s="423">
        <f>SUM('9.2.1'!C114,'9.2.2'!C114,'9.2.3'!C114)</f>
        <v>0</v>
      </c>
    </row>
    <row r="115" spans="1:3" s="37" customFormat="1" ht="18.75">
      <c r="A115" s="231" t="s">
        <v>169</v>
      </c>
      <c r="B115" s="267" t="s">
        <v>318</v>
      </c>
      <c r="C115" s="423">
        <f>SUM('9.2.1'!C115,'9.2.2'!C115,'9.2.3'!C115)</f>
        <v>0</v>
      </c>
    </row>
    <row r="116" spans="1:3" s="37" customFormat="1" ht="25.5">
      <c r="A116" s="231" t="s">
        <v>311</v>
      </c>
      <c r="B116" s="267" t="s">
        <v>307</v>
      </c>
      <c r="C116" s="423">
        <f>SUM('9.2.1'!C116,'9.2.2'!C116,'9.2.3'!C116)</f>
        <v>0</v>
      </c>
    </row>
    <row r="117" spans="1:3" s="37" customFormat="1" ht="18.75">
      <c r="A117" s="231" t="s">
        <v>312</v>
      </c>
      <c r="B117" s="267" t="s">
        <v>317</v>
      </c>
      <c r="C117" s="423">
        <f>SUM('9.2.1'!C117,'9.2.2'!C117,'9.2.3'!C117)</f>
        <v>0</v>
      </c>
    </row>
    <row r="118" spans="1:3" s="37" customFormat="1" ht="26.25" thickBot="1">
      <c r="A118" s="254" t="s">
        <v>313</v>
      </c>
      <c r="B118" s="267" t="s">
        <v>316</v>
      </c>
      <c r="C118" s="423">
        <f>SUM('9.2.1'!C118,'9.2.2'!C118,'9.2.3'!C118)</f>
        <v>0</v>
      </c>
    </row>
    <row r="119" spans="1:3" s="37" customFormat="1" ht="18" customHeight="1" thickBot="1">
      <c r="A119" s="230" t="s">
        <v>14</v>
      </c>
      <c r="B119" s="429" t="s">
        <v>321</v>
      </c>
      <c r="C119" s="223">
        <f>+C120+C121</f>
        <v>0</v>
      </c>
    </row>
    <row r="120" spans="1:3" s="37" customFormat="1" ht="18" customHeight="1">
      <c r="A120" s="231" t="s">
        <v>76</v>
      </c>
      <c r="B120" s="274" t="s">
        <v>46</v>
      </c>
      <c r="C120" s="423">
        <f>SUM('9.2.1'!C120,'9.2.2'!C120,'9.2.3'!C120)</f>
        <v>0</v>
      </c>
    </row>
    <row r="121" spans="1:3" s="37" customFormat="1" ht="18" customHeight="1" thickBot="1">
      <c r="A121" s="233" t="s">
        <v>77</v>
      </c>
      <c r="B121" s="270" t="s">
        <v>47</v>
      </c>
      <c r="C121" s="423">
        <f>SUM('9.2.1'!C121,'9.2.2'!C121,'9.2.3'!C121)</f>
        <v>0</v>
      </c>
    </row>
    <row r="122" spans="1:3" s="37" customFormat="1" ht="18" customHeight="1" thickBot="1">
      <c r="A122" s="230" t="s">
        <v>15</v>
      </c>
      <c r="B122" s="429" t="s">
        <v>322</v>
      </c>
      <c r="C122" s="223">
        <f>+C89+C105+C119</f>
        <v>63447240</v>
      </c>
    </row>
    <row r="123" spans="1:3" s="37" customFormat="1" ht="18" customHeight="1" thickBot="1">
      <c r="A123" s="230" t="s">
        <v>16</v>
      </c>
      <c r="B123" s="429" t="s">
        <v>643</v>
      </c>
      <c r="C123" s="223">
        <f>+C124+C125+C126</f>
        <v>0</v>
      </c>
    </row>
    <row r="124" spans="1:3" s="37" customFormat="1" ht="18" customHeight="1">
      <c r="A124" s="231" t="s">
        <v>80</v>
      </c>
      <c r="B124" s="274" t="s">
        <v>323</v>
      </c>
      <c r="C124" s="423">
        <f>SUM('9.2.1'!C124,'9.2.2'!C124,'9.2.3'!C124)</f>
        <v>0</v>
      </c>
    </row>
    <row r="125" spans="1:3" s="37" customFormat="1" ht="18" customHeight="1">
      <c r="A125" s="231" t="s">
        <v>81</v>
      </c>
      <c r="B125" s="274" t="s">
        <v>644</v>
      </c>
      <c r="C125" s="423">
        <f>SUM('9.2.1'!C125,'9.2.2'!C125,'9.2.3'!C125)</f>
        <v>0</v>
      </c>
    </row>
    <row r="126" spans="1:3" s="37" customFormat="1" ht="18" customHeight="1" thickBot="1">
      <c r="A126" s="254" t="s">
        <v>82</v>
      </c>
      <c r="B126" s="442" t="s">
        <v>324</v>
      </c>
      <c r="C126" s="423">
        <f>SUM('9.2.1'!C126,'9.2.2'!C126,'9.2.3'!C126)</f>
        <v>0</v>
      </c>
    </row>
    <row r="127" spans="1:3" s="37" customFormat="1" ht="18" customHeight="1" thickBot="1">
      <c r="A127" s="230" t="s">
        <v>17</v>
      </c>
      <c r="B127" s="429" t="s">
        <v>372</v>
      </c>
      <c r="C127" s="223">
        <f>+C128+C129+C130+C131</f>
        <v>0</v>
      </c>
    </row>
    <row r="128" spans="1:3" s="37" customFormat="1" ht="18" customHeight="1">
      <c r="A128" s="231" t="s">
        <v>83</v>
      </c>
      <c r="B128" s="274" t="s">
        <v>325</v>
      </c>
      <c r="C128" s="423">
        <f>SUM('9.2.1'!C128,'9.2.2'!C128,'9.2.3'!C128)</f>
        <v>0</v>
      </c>
    </row>
    <row r="129" spans="1:3" s="37" customFormat="1" ht="18" customHeight="1">
      <c r="A129" s="231" t="s">
        <v>84</v>
      </c>
      <c r="B129" s="274" t="s">
        <v>326</v>
      </c>
      <c r="C129" s="423">
        <f>SUM('9.2.1'!C129,'9.2.2'!C129,'9.2.3'!C129)</f>
        <v>0</v>
      </c>
    </row>
    <row r="130" spans="1:3" s="37" customFormat="1" ht="18" customHeight="1">
      <c r="A130" s="231" t="s">
        <v>242</v>
      </c>
      <c r="B130" s="274" t="s">
        <v>327</v>
      </c>
      <c r="C130" s="423">
        <f>SUM('9.2.1'!C130,'9.2.2'!C130,'9.2.3'!C130)</f>
        <v>0</v>
      </c>
    </row>
    <row r="131" spans="1:3" s="37" customFormat="1" ht="18" customHeight="1" thickBot="1">
      <c r="A131" s="254" t="s">
        <v>243</v>
      </c>
      <c r="B131" s="442" t="s">
        <v>328</v>
      </c>
      <c r="C131" s="423">
        <f>SUM('9.2.1'!C131,'9.2.2'!C131,'9.2.3'!C131)</f>
        <v>0</v>
      </c>
    </row>
    <row r="132" spans="1:3" s="37" customFormat="1" ht="18" customHeight="1" thickBot="1">
      <c r="A132" s="230" t="s">
        <v>18</v>
      </c>
      <c r="B132" s="429" t="s">
        <v>329</v>
      </c>
      <c r="C132" s="223">
        <f>SUM(C133:C136)</f>
        <v>0</v>
      </c>
    </row>
    <row r="133" spans="1:3" s="37" customFormat="1" ht="18" customHeight="1">
      <c r="A133" s="231" t="s">
        <v>85</v>
      </c>
      <c r="B133" s="274" t="s">
        <v>330</v>
      </c>
      <c r="C133" s="423">
        <f>SUM('9.2.1'!C133,'9.2.2'!C133,'9.2.3'!C133)</f>
        <v>0</v>
      </c>
    </row>
    <row r="134" spans="1:3" s="37" customFormat="1" ht="18" customHeight="1">
      <c r="A134" s="231" t="s">
        <v>86</v>
      </c>
      <c r="B134" s="274" t="s">
        <v>339</v>
      </c>
      <c r="C134" s="423">
        <f>SUM('9.2.1'!C134,'9.2.2'!C134,'9.2.3'!C134)</f>
        <v>0</v>
      </c>
    </row>
    <row r="135" spans="1:3" s="37" customFormat="1" ht="18" customHeight="1">
      <c r="A135" s="231" t="s">
        <v>252</v>
      </c>
      <c r="B135" s="274" t="s">
        <v>331</v>
      </c>
      <c r="C135" s="423">
        <f>SUM('9.2.1'!C135,'9.2.2'!C135,'9.2.3'!C135)</f>
        <v>0</v>
      </c>
    </row>
    <row r="136" spans="1:3" s="37" customFormat="1" ht="18" customHeight="1" thickBot="1">
      <c r="A136" s="254" t="s">
        <v>253</v>
      </c>
      <c r="B136" s="442" t="s">
        <v>402</v>
      </c>
      <c r="C136" s="423">
        <f>SUM('9.2.1'!C136,'9.2.2'!C136,'9.2.3'!C136)</f>
        <v>0</v>
      </c>
    </row>
    <row r="137" spans="1:3" s="37" customFormat="1" ht="18" customHeight="1" thickBot="1">
      <c r="A137" s="230" t="s">
        <v>19</v>
      </c>
      <c r="B137" s="429" t="s">
        <v>332</v>
      </c>
      <c r="C137" s="257">
        <f>SUM(C138:C141)</f>
        <v>0</v>
      </c>
    </row>
    <row r="138" spans="1:3" s="37" customFormat="1" ht="18" customHeight="1">
      <c r="A138" s="231" t="s">
        <v>160</v>
      </c>
      <c r="B138" s="274" t="s">
        <v>333</v>
      </c>
      <c r="C138" s="423">
        <f>SUM('9.2.1'!C138,'9.2.2'!C138,'9.2.3'!C138)</f>
        <v>0</v>
      </c>
    </row>
    <row r="139" spans="1:3" s="37" customFormat="1" ht="18" customHeight="1">
      <c r="A139" s="231" t="s">
        <v>161</v>
      </c>
      <c r="B139" s="274" t="s">
        <v>334</v>
      </c>
      <c r="C139" s="423">
        <f>SUM('9.2.1'!C139,'9.2.2'!C139,'9.2.3'!C139)</f>
        <v>0</v>
      </c>
    </row>
    <row r="140" spans="1:3" s="37" customFormat="1" ht="18" customHeight="1">
      <c r="A140" s="231" t="s">
        <v>191</v>
      </c>
      <c r="B140" s="274" t="s">
        <v>335</v>
      </c>
      <c r="C140" s="423">
        <f>SUM('9.2.1'!C140,'9.2.2'!C140,'9.2.3'!C140)</f>
        <v>0</v>
      </c>
    </row>
    <row r="141" spans="1:3" s="37" customFormat="1" ht="18" customHeight="1" thickBot="1">
      <c r="A141" s="231" t="s">
        <v>255</v>
      </c>
      <c r="B141" s="274" t="s">
        <v>336</v>
      </c>
      <c r="C141" s="423">
        <f>SUM('9.2.1'!C141,'9.2.2'!C141,'9.2.3'!C141)</f>
        <v>0</v>
      </c>
    </row>
    <row r="142" spans="1:3" s="37" customFormat="1" ht="18" customHeight="1" thickBot="1">
      <c r="A142" s="230" t="s">
        <v>20</v>
      </c>
      <c r="B142" s="429" t="s">
        <v>337</v>
      </c>
      <c r="C142" s="258">
        <f>+C123+C127+C132+C137</f>
        <v>0</v>
      </c>
    </row>
    <row r="143" spans="1:3" s="37" customFormat="1" ht="18" customHeight="1" thickBot="1">
      <c r="A143" s="259" t="s">
        <v>21</v>
      </c>
      <c r="B143" s="443" t="s">
        <v>338</v>
      </c>
      <c r="C143" s="258">
        <f>+C122+C142</f>
        <v>63447240</v>
      </c>
    </row>
    <row r="144" spans="1:3" s="37" customFormat="1" ht="18" customHeight="1" thickBot="1">
      <c r="A144" s="260"/>
      <c r="B144" s="261"/>
      <c r="C144" s="246"/>
    </row>
    <row r="145" spans="1:7" s="37" customFormat="1" ht="18" customHeight="1" thickBot="1">
      <c r="A145" s="262" t="s">
        <v>420</v>
      </c>
      <c r="B145" s="263"/>
      <c r="C145" s="264">
        <f>SUM('9.2.1'!C145,'9.2.2'!C145,'9.2.3'!C145)</f>
        <v>10</v>
      </c>
      <c r="D145" s="45"/>
      <c r="E145" s="46"/>
      <c r="F145" s="46"/>
      <c r="G145" s="46"/>
    </row>
    <row r="146" spans="1:3" s="43" customFormat="1" ht="18" customHeight="1" thickBot="1">
      <c r="A146" s="262" t="s">
        <v>182</v>
      </c>
      <c r="B146" s="263"/>
      <c r="C146" s="264">
        <f>SUM('9.2.1'!C146,'9.2.2'!C146,'9.2.3'!C146)</f>
        <v>0</v>
      </c>
    </row>
    <row r="147" s="37" customFormat="1" ht="18" customHeight="1">
      <c r="C147" s="47"/>
    </row>
  </sheetData>
  <sheetProtection/>
  <mergeCells count="4">
    <mergeCell ref="A3:C3"/>
    <mergeCell ref="A4:B4"/>
    <mergeCell ref="B2:C2"/>
    <mergeCell ref="A1:E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ÖNKORMÁNYZATÁNAK&amp;R&amp;"Times New Roman CE,Félkövér dőlt"&amp;11 9.2. melléklet az 1/2018. (III.6.) önkormányzati rendelethez</oddHeader>
  </headerFooter>
  <rowBreaks count="1" manualBreakCount="1">
    <brk id="8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5"/>
  <sheetViews>
    <sheetView view="pageLayout" workbookViewId="0" topLeftCell="A1">
      <selection activeCell="E5" sqref="E5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1.625" style="31" customWidth="1"/>
    <col min="4" max="16384" width="9.375" style="32" customWidth="1"/>
  </cols>
  <sheetData>
    <row r="1" spans="1:3" s="37" customFormat="1" ht="18" customHeight="1">
      <c r="A1" s="462" t="s">
        <v>9</v>
      </c>
      <c r="B1" s="462"/>
      <c r="C1" s="462"/>
    </row>
    <row r="2" spans="1:3" s="37" customFormat="1" ht="18" customHeight="1" thickBot="1">
      <c r="A2" s="463" t="s">
        <v>133</v>
      </c>
      <c r="B2" s="463"/>
      <c r="C2" s="38" t="s">
        <v>443</v>
      </c>
    </row>
    <row r="3" spans="1:3" s="37" customFormat="1" ht="18" customHeight="1" thickBot="1">
      <c r="A3" s="39" t="s">
        <v>56</v>
      </c>
      <c r="B3" s="444" t="s">
        <v>11</v>
      </c>
      <c r="C3" s="40" t="s">
        <v>397</v>
      </c>
    </row>
    <row r="4" spans="1:3" s="43" customFormat="1" ht="18" customHeight="1" thickBot="1">
      <c r="A4" s="41">
        <v>1</v>
      </c>
      <c r="B4" s="445">
        <v>2</v>
      </c>
      <c r="C4" s="42">
        <v>3</v>
      </c>
    </row>
    <row r="5" spans="1:3" s="43" customFormat="1" ht="18" customHeight="1" thickBot="1">
      <c r="A5" s="222" t="s">
        <v>12</v>
      </c>
      <c r="B5" s="425" t="s">
        <v>217</v>
      </c>
      <c r="C5" s="223">
        <f>SUM(C6:C9)</f>
        <v>159493208</v>
      </c>
    </row>
    <row r="6" spans="1:3" s="43" customFormat="1" ht="27">
      <c r="A6" s="231" t="s">
        <v>87</v>
      </c>
      <c r="B6" s="346" t="s">
        <v>403</v>
      </c>
      <c r="C6" s="225">
        <f>SUM('9.1'!C8,'9.2'!C8,'9.3'!C8,'9.4'!C8)</f>
        <v>70524231</v>
      </c>
    </row>
    <row r="7" spans="1:3" s="43" customFormat="1" ht="27">
      <c r="A7" s="232" t="s">
        <v>88</v>
      </c>
      <c r="B7" s="265" t="s">
        <v>404</v>
      </c>
      <c r="C7" s="225">
        <f>SUM('9.1'!C9,'9.2'!C9,'9.3'!C9,'9.4'!C9)</f>
        <v>42489600</v>
      </c>
    </row>
    <row r="8" spans="1:3" s="43" customFormat="1" ht="27">
      <c r="A8" s="232" t="s">
        <v>89</v>
      </c>
      <c r="B8" s="265" t="s">
        <v>405</v>
      </c>
      <c r="C8" s="225">
        <f>SUM('9.1'!C10,'9.2'!C10,'9.3'!C10,'9.4'!C10)</f>
        <v>43621357</v>
      </c>
    </row>
    <row r="9" spans="1:3" s="43" customFormat="1" ht="18.75">
      <c r="A9" s="232" t="s">
        <v>399</v>
      </c>
      <c r="B9" s="265" t="s">
        <v>406</v>
      </c>
      <c r="C9" s="225">
        <f>SUM('9.1'!C11,'9.2'!C11,'9.3'!C11,'9.4'!C11)</f>
        <v>2858020</v>
      </c>
    </row>
    <row r="10" spans="1:3" s="43" customFormat="1" ht="25.5">
      <c r="A10" s="232" t="s">
        <v>101</v>
      </c>
      <c r="B10" s="426" t="s">
        <v>408</v>
      </c>
      <c r="C10" s="228"/>
    </row>
    <row r="11" spans="1:3" s="43" customFormat="1" ht="19.5" thickBot="1">
      <c r="A11" s="233" t="s">
        <v>400</v>
      </c>
      <c r="B11" s="265" t="s">
        <v>407</v>
      </c>
      <c r="C11" s="229"/>
    </row>
    <row r="12" spans="1:3" s="43" customFormat="1" ht="18" customHeight="1" thickBot="1">
      <c r="A12" s="230" t="s">
        <v>13</v>
      </c>
      <c r="B12" s="427" t="s">
        <v>638</v>
      </c>
      <c r="C12" s="223">
        <f>+C13+C14+C15+C16+C17</f>
        <v>13253000</v>
      </c>
    </row>
    <row r="13" spans="1:3" s="43" customFormat="1" ht="18" customHeight="1">
      <c r="A13" s="231" t="s">
        <v>93</v>
      </c>
      <c r="B13" s="346" t="s">
        <v>218</v>
      </c>
      <c r="C13" s="225">
        <f>SUM('9.1'!C15,'9.2'!C15,'9.3'!C15,'9.4'!C15)</f>
        <v>0</v>
      </c>
    </row>
    <row r="14" spans="1:3" s="43" customFormat="1" ht="18.75">
      <c r="A14" s="232" t="s">
        <v>94</v>
      </c>
      <c r="B14" s="265" t="s">
        <v>219</v>
      </c>
      <c r="C14" s="225">
        <f>SUM('9.1'!C16,'9.2'!C16,'9.3'!C16,'9.4'!C16)</f>
        <v>0</v>
      </c>
    </row>
    <row r="15" spans="1:3" s="43" customFormat="1" ht="27">
      <c r="A15" s="232" t="s">
        <v>95</v>
      </c>
      <c r="B15" s="265" t="s">
        <v>382</v>
      </c>
      <c r="C15" s="225">
        <f>SUM('9.1'!C17,'9.2'!C17,'9.3'!C17,'9.4'!C17)</f>
        <v>0</v>
      </c>
    </row>
    <row r="16" spans="1:3" s="43" customFormat="1" ht="27">
      <c r="A16" s="232" t="s">
        <v>96</v>
      </c>
      <c r="B16" s="265" t="s">
        <v>383</v>
      </c>
      <c r="C16" s="225">
        <f>SUM('9.1'!C18,'9.2'!C18,'9.3'!C18,'9.4'!C18)</f>
        <v>0</v>
      </c>
    </row>
    <row r="17" spans="1:3" s="43" customFormat="1" ht="25.5">
      <c r="A17" s="232" t="s">
        <v>97</v>
      </c>
      <c r="B17" s="221" t="s">
        <v>409</v>
      </c>
      <c r="C17" s="225">
        <f>SUM('9.1'!C19,'9.2'!C19,'9.3'!C19,'9.4'!C19)</f>
        <v>13253000</v>
      </c>
    </row>
    <row r="18" spans="1:3" s="43" customFormat="1" ht="19.5" thickBot="1">
      <c r="A18" s="233" t="s">
        <v>106</v>
      </c>
      <c r="B18" s="428" t="s">
        <v>220</v>
      </c>
      <c r="C18" s="225">
        <f>SUM('9.1'!C20,'9.2'!C20,'9.3'!C20,'9.4'!C20)</f>
        <v>0</v>
      </c>
    </row>
    <row r="19" spans="1:3" s="43" customFormat="1" ht="18" customHeight="1" thickBot="1">
      <c r="A19" s="230" t="s">
        <v>14</v>
      </c>
      <c r="B19" s="429" t="s">
        <v>639</v>
      </c>
      <c r="C19" s="223">
        <f>+C20+C21+C22+C23+C24</f>
        <v>190008907</v>
      </c>
    </row>
    <row r="20" spans="1:3" s="43" customFormat="1" ht="18.75">
      <c r="A20" s="231" t="s">
        <v>76</v>
      </c>
      <c r="B20" s="346" t="s">
        <v>401</v>
      </c>
      <c r="C20" s="225">
        <f>SUM('9.1'!C22,'9.2'!C22,'9.3'!C22,'9.4'!C22)</f>
        <v>190008907</v>
      </c>
    </row>
    <row r="21" spans="1:3" s="43" customFormat="1" ht="27">
      <c r="A21" s="232" t="s">
        <v>77</v>
      </c>
      <c r="B21" s="265" t="s">
        <v>221</v>
      </c>
      <c r="C21" s="225">
        <f>SUM('9.1'!C23,'9.2'!C23,'9.3'!C23,'9.4'!C23)</f>
        <v>0</v>
      </c>
    </row>
    <row r="22" spans="1:3" s="43" customFormat="1" ht="27">
      <c r="A22" s="232" t="s">
        <v>78</v>
      </c>
      <c r="B22" s="265" t="s">
        <v>384</v>
      </c>
      <c r="C22" s="225">
        <f>SUM('9.1'!C24,'9.2'!C24,'9.3'!C24,'9.4'!C24)</f>
        <v>0</v>
      </c>
    </row>
    <row r="23" spans="1:3" s="43" customFormat="1" ht="27">
      <c r="A23" s="232" t="s">
        <v>79</v>
      </c>
      <c r="B23" s="265" t="s">
        <v>385</v>
      </c>
      <c r="C23" s="225">
        <f>SUM('9.1'!C25,'9.2'!C25,'9.3'!C25,'9.4'!C25)</f>
        <v>0</v>
      </c>
    </row>
    <row r="24" spans="1:3" s="43" customFormat="1" ht="18.75">
      <c r="A24" s="232" t="s">
        <v>150</v>
      </c>
      <c r="B24" s="265" t="s">
        <v>222</v>
      </c>
      <c r="C24" s="225">
        <f>SUM('9.1'!C26,'9.2'!C26,'9.3'!C26,'9.4'!C26)</f>
        <v>0</v>
      </c>
    </row>
    <row r="25" spans="1:3" s="43" customFormat="1" ht="18" customHeight="1" thickBot="1">
      <c r="A25" s="233" t="s">
        <v>151</v>
      </c>
      <c r="B25" s="428" t="s">
        <v>223</v>
      </c>
      <c r="C25" s="225">
        <f>SUM('9.1'!C27,'9.2'!C27,'9.3'!C27,'9.4'!C27)</f>
        <v>175008907</v>
      </c>
    </row>
    <row r="26" spans="1:3" s="43" customFormat="1" ht="18" customHeight="1" thickBot="1">
      <c r="A26" s="230" t="s">
        <v>152</v>
      </c>
      <c r="B26" s="429" t="s">
        <v>224</v>
      </c>
      <c r="C26" s="223">
        <f>+C27+C30+C31+C32</f>
        <v>60636296</v>
      </c>
    </row>
    <row r="27" spans="1:3" s="43" customFormat="1" ht="18" customHeight="1">
      <c r="A27" s="231" t="s">
        <v>225</v>
      </c>
      <c r="B27" s="346" t="s">
        <v>231</v>
      </c>
      <c r="C27" s="236">
        <f>+C28+C29</f>
        <v>52281187</v>
      </c>
    </row>
    <row r="28" spans="1:3" s="43" customFormat="1" ht="18" customHeight="1">
      <c r="A28" s="232" t="s">
        <v>226</v>
      </c>
      <c r="B28" s="265" t="s">
        <v>411</v>
      </c>
      <c r="C28" s="225">
        <f>SUM('9.1'!C30,'9.2'!C30,'9.3'!C30,'9.4'!C30)</f>
        <v>1823137</v>
      </c>
    </row>
    <row r="29" spans="1:3" s="43" customFormat="1" ht="18" customHeight="1">
      <c r="A29" s="232" t="s">
        <v>227</v>
      </c>
      <c r="B29" s="265" t="s">
        <v>412</v>
      </c>
      <c r="C29" s="225">
        <f>SUM('9.1'!C31,'9.2'!C31,'9.3'!C31,'9.4'!C31)</f>
        <v>50458050</v>
      </c>
    </row>
    <row r="30" spans="1:3" s="43" customFormat="1" ht="18" customHeight="1">
      <c r="A30" s="232" t="s">
        <v>228</v>
      </c>
      <c r="B30" s="265" t="s">
        <v>413</v>
      </c>
      <c r="C30" s="225">
        <f>SUM('9.1'!C32,'9.2'!C32,'9.3'!C32,'9.4'!C32)</f>
        <v>6313570</v>
      </c>
    </row>
    <row r="31" spans="1:3" s="43" customFormat="1" ht="18.75">
      <c r="A31" s="232" t="s">
        <v>229</v>
      </c>
      <c r="B31" s="265" t="s">
        <v>232</v>
      </c>
      <c r="C31" s="225">
        <f>SUM('9.1'!C33,'9.2'!C33,'9.3'!C33,'9.4'!C33)</f>
        <v>0</v>
      </c>
    </row>
    <row r="32" spans="1:3" s="43" customFormat="1" ht="18" customHeight="1" thickBot="1">
      <c r="A32" s="233" t="s">
        <v>230</v>
      </c>
      <c r="B32" s="428" t="s">
        <v>233</v>
      </c>
      <c r="C32" s="225">
        <f>SUM('9.1'!C34,'9.2'!C34,'9.3'!C34,'9.4'!C34)</f>
        <v>2041539</v>
      </c>
    </row>
    <row r="33" spans="1:3" s="43" customFormat="1" ht="18" customHeight="1" thickBot="1">
      <c r="A33" s="230" t="s">
        <v>16</v>
      </c>
      <c r="B33" s="429" t="s">
        <v>234</v>
      </c>
      <c r="C33" s="223">
        <f>SUM(C34:C43)</f>
        <v>84990904</v>
      </c>
    </row>
    <row r="34" spans="1:3" s="43" customFormat="1" ht="18" customHeight="1">
      <c r="A34" s="231" t="s">
        <v>80</v>
      </c>
      <c r="B34" s="346" t="s">
        <v>237</v>
      </c>
      <c r="C34" s="225">
        <f>SUM('9.1'!C36,'9.2'!C36,'9.3'!C36,'9.4'!C36)</f>
        <v>0</v>
      </c>
    </row>
    <row r="35" spans="1:3" s="43" customFormat="1" ht="18" customHeight="1">
      <c r="A35" s="232" t="s">
        <v>81</v>
      </c>
      <c r="B35" s="265" t="s">
        <v>414</v>
      </c>
      <c r="C35" s="225">
        <f>SUM('9.1'!C37,'9.2'!C37,'9.3'!C37,'9.4'!C37)</f>
        <v>63133954</v>
      </c>
    </row>
    <row r="36" spans="1:3" s="43" customFormat="1" ht="18" customHeight="1">
      <c r="A36" s="232" t="s">
        <v>82</v>
      </c>
      <c r="B36" s="265" t="s">
        <v>415</v>
      </c>
      <c r="C36" s="225">
        <f>SUM('9.1'!C38,'9.2'!C38,'9.3'!C38,'9.4'!C38)</f>
        <v>506541</v>
      </c>
    </row>
    <row r="37" spans="1:3" s="43" customFormat="1" ht="18" customHeight="1">
      <c r="A37" s="232" t="s">
        <v>154</v>
      </c>
      <c r="B37" s="265" t="s">
        <v>416</v>
      </c>
      <c r="C37" s="225">
        <f>SUM('9.1'!C39,'9.2'!C39,'9.3'!C39,'9.4'!C39)</f>
        <v>0</v>
      </c>
    </row>
    <row r="38" spans="1:3" s="43" customFormat="1" ht="18" customHeight="1">
      <c r="A38" s="232" t="s">
        <v>155</v>
      </c>
      <c r="B38" s="265" t="s">
        <v>417</v>
      </c>
      <c r="C38" s="225">
        <f>SUM('9.1'!C40,'9.2'!C40,'9.3'!C40,'9.4'!C40)</f>
        <v>3281477</v>
      </c>
    </row>
    <row r="39" spans="1:3" s="43" customFormat="1" ht="18" customHeight="1">
      <c r="A39" s="232" t="s">
        <v>156</v>
      </c>
      <c r="B39" s="265" t="s">
        <v>418</v>
      </c>
      <c r="C39" s="225">
        <f>SUM('9.1'!C41,'9.2'!C41,'9.3'!C41,'9.4'!C41)</f>
        <v>18068932</v>
      </c>
    </row>
    <row r="40" spans="1:3" s="43" customFormat="1" ht="18" customHeight="1">
      <c r="A40" s="232" t="s">
        <v>157</v>
      </c>
      <c r="B40" s="265" t="s">
        <v>238</v>
      </c>
      <c r="C40" s="225">
        <f>SUM('9.1'!C42,'9.2'!C42,'9.3'!C42,'9.4'!C42)</f>
        <v>0</v>
      </c>
    </row>
    <row r="41" spans="1:3" s="43" customFormat="1" ht="18" customHeight="1">
      <c r="A41" s="232" t="s">
        <v>158</v>
      </c>
      <c r="B41" s="265" t="s">
        <v>239</v>
      </c>
      <c r="C41" s="225">
        <f>SUM('9.1'!C43,'9.2'!C43,'9.3'!C43,'9.4'!C43)</f>
        <v>0</v>
      </c>
    </row>
    <row r="42" spans="1:3" s="43" customFormat="1" ht="18" customHeight="1">
      <c r="A42" s="232" t="s">
        <v>235</v>
      </c>
      <c r="B42" s="265" t="s">
        <v>240</v>
      </c>
      <c r="C42" s="225">
        <f>SUM('9.1'!C44,'9.2'!C44,'9.3'!C44,'9.4'!C44)</f>
        <v>0</v>
      </c>
    </row>
    <row r="43" spans="1:3" s="43" customFormat="1" ht="18" customHeight="1" thickBot="1">
      <c r="A43" s="233" t="s">
        <v>236</v>
      </c>
      <c r="B43" s="428" t="s">
        <v>419</v>
      </c>
      <c r="C43" s="225">
        <f>SUM('9.1'!C45,'9.2'!C45,'9.3'!C45,'9.4'!C45)</f>
        <v>0</v>
      </c>
    </row>
    <row r="44" spans="1:3" s="43" customFormat="1" ht="18" customHeight="1" thickBot="1">
      <c r="A44" s="230" t="s">
        <v>17</v>
      </c>
      <c r="B44" s="429" t="s">
        <v>241</v>
      </c>
      <c r="C44" s="223">
        <f>SUM(C45:C49)</f>
        <v>0</v>
      </c>
    </row>
    <row r="45" spans="1:3" s="43" customFormat="1" ht="18" customHeight="1">
      <c r="A45" s="231" t="s">
        <v>83</v>
      </c>
      <c r="B45" s="346" t="s">
        <v>245</v>
      </c>
      <c r="C45" s="225">
        <f>SUM('9.1'!C47,'9.2'!C47,'9.3'!C47,'9.4'!C47)</f>
        <v>0</v>
      </c>
    </row>
    <row r="46" spans="1:3" s="43" customFormat="1" ht="18" customHeight="1">
      <c r="A46" s="232" t="s">
        <v>84</v>
      </c>
      <c r="B46" s="265" t="s">
        <v>246</v>
      </c>
      <c r="C46" s="225">
        <f>SUM('9.1'!C48,'9.2'!C48,'9.3'!C48,'9.4'!C48)</f>
        <v>0</v>
      </c>
    </row>
    <row r="47" spans="1:3" s="43" customFormat="1" ht="18" customHeight="1">
      <c r="A47" s="232" t="s">
        <v>242</v>
      </c>
      <c r="B47" s="265" t="s">
        <v>247</v>
      </c>
      <c r="C47" s="225">
        <f>SUM('9.1'!C49,'9.2'!C49,'9.3'!C49,'9.4'!C49)</f>
        <v>0</v>
      </c>
    </row>
    <row r="48" spans="1:3" s="43" customFormat="1" ht="18" customHeight="1">
      <c r="A48" s="232" t="s">
        <v>243</v>
      </c>
      <c r="B48" s="265" t="s">
        <v>248</v>
      </c>
      <c r="C48" s="225">
        <f>SUM('9.1'!C50,'9.2'!C50,'9.3'!C50,'9.4'!C50)</f>
        <v>0</v>
      </c>
    </row>
    <row r="49" spans="1:3" s="43" customFormat="1" ht="18" customHeight="1" thickBot="1">
      <c r="A49" s="233" t="s">
        <v>244</v>
      </c>
      <c r="B49" s="428" t="s">
        <v>249</v>
      </c>
      <c r="C49" s="225">
        <f>SUM('9.1'!C51,'9.2'!C51,'9.3'!C51,'9.4'!C51)</f>
        <v>0</v>
      </c>
    </row>
    <row r="50" spans="1:3" s="43" customFormat="1" ht="26.25" thickBot="1">
      <c r="A50" s="230" t="s">
        <v>159</v>
      </c>
      <c r="B50" s="429" t="s">
        <v>410</v>
      </c>
      <c r="C50" s="223">
        <f>SUM(C51:C53)</f>
        <v>0</v>
      </c>
    </row>
    <row r="51" spans="1:3" s="43" customFormat="1" ht="27">
      <c r="A51" s="231" t="s">
        <v>85</v>
      </c>
      <c r="B51" s="346" t="s">
        <v>392</v>
      </c>
      <c r="C51" s="225">
        <f>SUM('9.1'!C53,'9.2'!C53,'9.3'!C53,'9.4'!C53)</f>
        <v>0</v>
      </c>
    </row>
    <row r="52" spans="1:3" s="43" customFormat="1" ht="27">
      <c r="A52" s="232" t="s">
        <v>86</v>
      </c>
      <c r="B52" s="265" t="s">
        <v>393</v>
      </c>
      <c r="C52" s="225">
        <f>SUM('9.1'!C54,'9.2'!C54,'9.3'!C54,'9.4'!C54)</f>
        <v>0</v>
      </c>
    </row>
    <row r="53" spans="1:3" s="43" customFormat="1" ht="18.75">
      <c r="A53" s="232" t="s">
        <v>252</v>
      </c>
      <c r="B53" s="265" t="s">
        <v>250</v>
      </c>
      <c r="C53" s="225">
        <f>SUM('9.1'!C55,'9.2'!C55,'9.3'!C55,'9.4'!C55)</f>
        <v>0</v>
      </c>
    </row>
    <row r="54" spans="1:3" s="43" customFormat="1" ht="19.5" thickBot="1">
      <c r="A54" s="233" t="s">
        <v>253</v>
      </c>
      <c r="B54" s="428" t="s">
        <v>251</v>
      </c>
      <c r="C54" s="225">
        <f>SUM('9.1'!C56,'9.2'!C56,'9.3'!C56,'9.4'!C56)</f>
        <v>0</v>
      </c>
    </row>
    <row r="55" spans="1:3" s="43" customFormat="1" ht="18" customHeight="1" thickBot="1">
      <c r="A55" s="230" t="s">
        <v>19</v>
      </c>
      <c r="B55" s="427" t="s">
        <v>254</v>
      </c>
      <c r="C55" s="223">
        <f>SUM(C56:C58)</f>
        <v>0</v>
      </c>
    </row>
    <row r="56" spans="1:3" s="43" customFormat="1" ht="27">
      <c r="A56" s="231" t="s">
        <v>160</v>
      </c>
      <c r="B56" s="346" t="s">
        <v>394</v>
      </c>
      <c r="C56" s="225">
        <f>SUM('9.1'!C58,'9.2'!C58,'9.3'!C58,'9.4'!C58)</f>
        <v>0</v>
      </c>
    </row>
    <row r="57" spans="1:3" s="43" customFormat="1" ht="18.75">
      <c r="A57" s="232" t="s">
        <v>161</v>
      </c>
      <c r="B57" s="265" t="s">
        <v>395</v>
      </c>
      <c r="C57" s="225">
        <f>SUM('9.1'!C59,'9.2'!C59,'9.3'!C59,'9.4'!C59)</f>
        <v>0</v>
      </c>
    </row>
    <row r="58" spans="1:3" s="43" customFormat="1" ht="18.75">
      <c r="A58" s="232" t="s">
        <v>191</v>
      </c>
      <c r="B58" s="265" t="s">
        <v>256</v>
      </c>
      <c r="C58" s="225">
        <f>SUM('9.1'!C60,'9.2'!C60,'9.3'!C60,'9.4'!C60)</f>
        <v>0</v>
      </c>
    </row>
    <row r="59" spans="1:3" s="43" customFormat="1" ht="19.5" thickBot="1">
      <c r="A59" s="233" t="s">
        <v>255</v>
      </c>
      <c r="B59" s="428" t="s">
        <v>257</v>
      </c>
      <c r="C59" s="225">
        <f>SUM('9.1'!C61,'9.2'!C61,'9.3'!C61,'9.4'!C61)</f>
        <v>0</v>
      </c>
    </row>
    <row r="60" spans="1:3" s="43" customFormat="1" ht="19.5" thickBot="1">
      <c r="A60" s="230" t="s">
        <v>20</v>
      </c>
      <c r="B60" s="429" t="s">
        <v>258</v>
      </c>
      <c r="C60" s="223">
        <f>+C5+C12+C19+C26+C33+C44+C50+C55</f>
        <v>508382315</v>
      </c>
    </row>
    <row r="61" spans="1:3" s="43" customFormat="1" ht="18" customHeight="1" thickBot="1">
      <c r="A61" s="237" t="s">
        <v>373</v>
      </c>
      <c r="B61" s="427" t="s">
        <v>640</v>
      </c>
      <c r="C61" s="223">
        <f>SUM(C62:C64)</f>
        <v>0</v>
      </c>
    </row>
    <row r="62" spans="1:3" s="43" customFormat="1" ht="18" customHeight="1">
      <c r="A62" s="231" t="s">
        <v>287</v>
      </c>
      <c r="B62" s="346" t="s">
        <v>259</v>
      </c>
      <c r="C62" s="225">
        <f>SUM('9.1'!C64,'9.2'!C64,'9.3'!C64,'9.4'!C64)</f>
        <v>0</v>
      </c>
    </row>
    <row r="63" spans="1:3" s="43" customFormat="1" ht="27">
      <c r="A63" s="232" t="s">
        <v>296</v>
      </c>
      <c r="B63" s="265" t="s">
        <v>260</v>
      </c>
      <c r="C63" s="225">
        <f>SUM('9.1'!C65,'9.2'!C65,'9.3'!C65,'9.4'!C65)</f>
        <v>0</v>
      </c>
    </row>
    <row r="64" spans="1:3" s="43" customFormat="1" ht="19.5" thickBot="1">
      <c r="A64" s="233" t="s">
        <v>297</v>
      </c>
      <c r="B64" s="430" t="s">
        <v>261</v>
      </c>
      <c r="C64" s="225">
        <f>SUM('9.1'!C66,'9.2'!C66,'9.3'!C66,'9.4'!C66)</f>
        <v>0</v>
      </c>
    </row>
    <row r="65" spans="1:3" s="43" customFormat="1" ht="18" customHeight="1" thickBot="1">
      <c r="A65" s="237" t="s">
        <v>262</v>
      </c>
      <c r="B65" s="427" t="s">
        <v>263</v>
      </c>
      <c r="C65" s="223">
        <f>SUM(C66:C69)</f>
        <v>0</v>
      </c>
    </row>
    <row r="66" spans="1:3" s="43" customFormat="1" ht="18.75">
      <c r="A66" s="231" t="s">
        <v>130</v>
      </c>
      <c r="B66" s="346" t="s">
        <v>264</v>
      </c>
      <c r="C66" s="225">
        <f>SUM('9.1'!C68,'9.2'!C68,'9.3'!C68,'9.4'!C68)</f>
        <v>0</v>
      </c>
    </row>
    <row r="67" spans="1:3" s="43" customFormat="1" ht="18.75">
      <c r="A67" s="232" t="s">
        <v>131</v>
      </c>
      <c r="B67" s="265" t="s">
        <v>265</v>
      </c>
      <c r="C67" s="225">
        <f>SUM('9.1'!C69,'9.2'!C69,'9.3'!C69,'9.4'!C69)</f>
        <v>0</v>
      </c>
    </row>
    <row r="68" spans="1:3" s="43" customFormat="1" ht="18.75">
      <c r="A68" s="232" t="s">
        <v>288</v>
      </c>
      <c r="B68" s="265" t="s">
        <v>266</v>
      </c>
      <c r="C68" s="225">
        <f>SUM('9.1'!C70,'9.2'!C70,'9.3'!C70,'9.4'!C70)</f>
        <v>0</v>
      </c>
    </row>
    <row r="69" spans="1:3" s="43" customFormat="1" ht="19.5" thickBot="1">
      <c r="A69" s="233" t="s">
        <v>289</v>
      </c>
      <c r="B69" s="428" t="s">
        <v>267</v>
      </c>
      <c r="C69" s="225">
        <f>SUM('9.1'!C71,'9.2'!C71,'9.3'!C71,'9.4'!C71)</f>
        <v>0</v>
      </c>
    </row>
    <row r="70" spans="1:3" s="43" customFormat="1" ht="18" customHeight="1" thickBot="1">
      <c r="A70" s="237" t="s">
        <v>268</v>
      </c>
      <c r="B70" s="427" t="s">
        <v>269</v>
      </c>
      <c r="C70" s="223">
        <f>SUM(C71:C72)</f>
        <v>138261876</v>
      </c>
    </row>
    <row r="71" spans="1:3" s="43" customFormat="1" ht="18" customHeight="1">
      <c r="A71" s="231" t="s">
        <v>290</v>
      </c>
      <c r="B71" s="346" t="s">
        <v>270</v>
      </c>
      <c r="C71" s="225">
        <f>SUM('9.1'!C73,'9.2'!C73,'9.3'!C73,'9.4'!C73)</f>
        <v>138261876</v>
      </c>
    </row>
    <row r="72" spans="1:3" s="43" customFormat="1" ht="18" customHeight="1" thickBot="1">
      <c r="A72" s="233" t="s">
        <v>291</v>
      </c>
      <c r="B72" s="346" t="s">
        <v>645</v>
      </c>
      <c r="C72" s="225"/>
    </row>
    <row r="73" spans="1:3" s="43" customFormat="1" ht="18" customHeight="1" thickBot="1">
      <c r="A73" s="237" t="s">
        <v>271</v>
      </c>
      <c r="B73" s="427" t="s">
        <v>272</v>
      </c>
      <c r="C73" s="223">
        <f>SUM(C74:C76)</f>
        <v>0</v>
      </c>
    </row>
    <row r="74" spans="1:3" s="43" customFormat="1" ht="18" customHeight="1">
      <c r="A74" s="231" t="s">
        <v>292</v>
      </c>
      <c r="B74" s="346" t="s">
        <v>446</v>
      </c>
      <c r="C74" s="225">
        <f>SUM('9.1'!C76,'9.2'!C76,'9.3'!C76,'9.4'!C76)</f>
        <v>0</v>
      </c>
    </row>
    <row r="75" spans="1:3" s="43" customFormat="1" ht="18" customHeight="1">
      <c r="A75" s="232" t="s">
        <v>293</v>
      </c>
      <c r="B75" s="265" t="s">
        <v>273</v>
      </c>
      <c r="C75" s="225">
        <f>SUM('9.1'!C77,'9.2'!C77,'9.3'!C77,'9.4'!C77)</f>
        <v>0</v>
      </c>
    </row>
    <row r="76" spans="1:3" s="43" customFormat="1" ht="18" customHeight="1" thickBot="1">
      <c r="A76" s="233" t="s">
        <v>294</v>
      </c>
      <c r="B76" s="428" t="s">
        <v>274</v>
      </c>
      <c r="C76" s="225">
        <v>0</v>
      </c>
    </row>
    <row r="77" spans="1:3" s="43" customFormat="1" ht="18" customHeight="1" thickBot="1">
      <c r="A77" s="237" t="s">
        <v>275</v>
      </c>
      <c r="B77" s="427" t="s">
        <v>295</v>
      </c>
      <c r="C77" s="223">
        <f>SUM(C78:C81)</f>
        <v>0</v>
      </c>
    </row>
    <row r="78" spans="1:3" s="43" customFormat="1" ht="18" customHeight="1">
      <c r="A78" s="238" t="s">
        <v>276</v>
      </c>
      <c r="B78" s="346" t="s">
        <v>277</v>
      </c>
      <c r="C78" s="225">
        <f>SUM('9.1'!C80,'9.2'!C80,'9.3'!C80,'9.4'!C80)</f>
        <v>0</v>
      </c>
    </row>
    <row r="79" spans="1:3" s="43" customFormat="1" ht="30">
      <c r="A79" s="239" t="s">
        <v>278</v>
      </c>
      <c r="B79" s="265" t="s">
        <v>279</v>
      </c>
      <c r="C79" s="225">
        <f>SUM('9.1'!C81,'9.2'!C81,'9.3'!C81,'9.4'!C81)</f>
        <v>0</v>
      </c>
    </row>
    <row r="80" spans="1:3" s="43" customFormat="1" ht="20.25" customHeight="1">
      <c r="A80" s="239" t="s">
        <v>280</v>
      </c>
      <c r="B80" s="265" t="s">
        <v>281</v>
      </c>
      <c r="C80" s="225">
        <f>SUM('9.1'!C82,'9.2'!C82,'9.3'!C82,'9.4'!C82)</f>
        <v>0</v>
      </c>
    </row>
    <row r="81" spans="1:3" s="43" customFormat="1" ht="18" customHeight="1" thickBot="1">
      <c r="A81" s="240" t="s">
        <v>282</v>
      </c>
      <c r="B81" s="428" t="s">
        <v>283</v>
      </c>
      <c r="C81" s="225">
        <f>SUM('9.1'!C83,'9.2'!C83,'9.3'!C83,'9.4'!C83)</f>
        <v>0</v>
      </c>
    </row>
    <row r="82" spans="1:3" s="43" customFormat="1" ht="18" customHeight="1" thickBot="1">
      <c r="A82" s="237" t="s">
        <v>284</v>
      </c>
      <c r="B82" s="427" t="s">
        <v>636</v>
      </c>
      <c r="C82" s="225">
        <f>SUM('9.1'!C84,'9.2'!C84,'9.3'!C84,'9.4'!C84)</f>
        <v>0</v>
      </c>
    </row>
    <row r="83" spans="1:3" s="43" customFormat="1" ht="19.5" thickBot="1">
      <c r="A83" s="237" t="s">
        <v>285</v>
      </c>
      <c r="B83" s="431" t="s">
        <v>286</v>
      </c>
      <c r="C83" s="223">
        <f>+C61+C65+C70+C73+C77+C82</f>
        <v>138261876</v>
      </c>
    </row>
    <row r="84" spans="1:3" s="43" customFormat="1" ht="18" customHeight="1" thickBot="1">
      <c r="A84" s="242" t="s">
        <v>298</v>
      </c>
      <c r="B84" s="432" t="s">
        <v>378</v>
      </c>
      <c r="C84" s="223">
        <f>+C60+C83</f>
        <v>646644191</v>
      </c>
    </row>
    <row r="85" spans="1:3" s="43" customFormat="1" ht="19.5" thickBot="1">
      <c r="A85" s="243"/>
      <c r="B85" s="433"/>
      <c r="C85" s="244"/>
    </row>
    <row r="86" spans="1:3" s="37" customFormat="1" ht="18" customHeight="1" thickBot="1">
      <c r="A86" s="247" t="s">
        <v>45</v>
      </c>
      <c r="B86" s="434"/>
      <c r="C86" s="248"/>
    </row>
    <row r="87" spans="1:3" s="44" customFormat="1" ht="18" customHeight="1" thickBot="1">
      <c r="A87" s="250" t="s">
        <v>12</v>
      </c>
      <c r="B87" s="435" t="s">
        <v>634</v>
      </c>
      <c r="C87" s="251">
        <f>SUM(C88:C92)</f>
        <v>332717280</v>
      </c>
    </row>
    <row r="88" spans="1:3" s="37" customFormat="1" ht="18" customHeight="1">
      <c r="A88" s="252" t="s">
        <v>87</v>
      </c>
      <c r="B88" s="436" t="s">
        <v>40</v>
      </c>
      <c r="C88" s="225">
        <f>SUM('9.1'!C90,'9.2'!C90,'9.3'!C90,'9.4'!C90)</f>
        <v>153824823</v>
      </c>
    </row>
    <row r="89" spans="1:3" s="43" customFormat="1" ht="18" customHeight="1">
      <c r="A89" s="232" t="s">
        <v>88</v>
      </c>
      <c r="B89" s="267" t="s">
        <v>162</v>
      </c>
      <c r="C89" s="225">
        <f>SUM('9.1'!C91,'9.2'!C91,'9.3'!C91,'9.4'!C91)</f>
        <v>30537940</v>
      </c>
    </row>
    <row r="90" spans="1:3" s="37" customFormat="1" ht="18" customHeight="1">
      <c r="A90" s="232" t="s">
        <v>89</v>
      </c>
      <c r="B90" s="267" t="s">
        <v>122</v>
      </c>
      <c r="C90" s="225">
        <f>SUM('9.1'!C92,'9.2'!C92,'9.3'!C92,'9.4'!C92)</f>
        <v>132463564</v>
      </c>
    </row>
    <row r="91" spans="1:3" s="37" customFormat="1" ht="18" customHeight="1">
      <c r="A91" s="232" t="s">
        <v>90</v>
      </c>
      <c r="B91" s="437" t="s">
        <v>163</v>
      </c>
      <c r="C91" s="225">
        <f>SUM('9.1'!C93,'9.2'!C93,'9.3'!C93,'9.4'!C93)</f>
        <v>10654953</v>
      </c>
    </row>
    <row r="92" spans="1:3" s="37" customFormat="1" ht="18" customHeight="1">
      <c r="A92" s="232" t="s">
        <v>101</v>
      </c>
      <c r="B92" s="438" t="s">
        <v>164</v>
      </c>
      <c r="C92" s="225">
        <f>SUM('9.1'!C94,'9.2'!C94,'9.3'!C94,'9.4'!C94)</f>
        <v>5236000</v>
      </c>
    </row>
    <row r="93" spans="1:3" s="37" customFormat="1" ht="18" customHeight="1">
      <c r="A93" s="232" t="s">
        <v>91</v>
      </c>
      <c r="B93" s="267" t="s">
        <v>301</v>
      </c>
      <c r="C93" s="225">
        <f>SUM('9.1'!C95,'9.2'!C95,'9.3'!C95,'9.4'!C95)</f>
        <v>0</v>
      </c>
    </row>
    <row r="94" spans="1:3" s="37" customFormat="1" ht="18" customHeight="1">
      <c r="A94" s="232" t="s">
        <v>92</v>
      </c>
      <c r="B94" s="269" t="s">
        <v>302</v>
      </c>
      <c r="C94" s="225">
        <f>SUM('9.1'!C96,'9.2'!C96,'9.3'!C96,'9.4'!C96)</f>
        <v>0</v>
      </c>
    </row>
    <row r="95" spans="1:3" s="37" customFormat="1" ht="18" customHeight="1">
      <c r="A95" s="232" t="s">
        <v>102</v>
      </c>
      <c r="B95" s="267" t="s">
        <v>303</v>
      </c>
      <c r="C95" s="225">
        <f>SUM('9.1'!C97,'9.2'!C97,'9.3'!C97,'9.4'!C97)</f>
        <v>0</v>
      </c>
    </row>
    <row r="96" spans="1:3" s="37" customFormat="1" ht="18" customHeight="1">
      <c r="A96" s="232" t="s">
        <v>103</v>
      </c>
      <c r="B96" s="267" t="s">
        <v>641</v>
      </c>
      <c r="C96" s="225">
        <f>SUM('9.1'!C98,'9.2'!C98,'9.3'!C98,'9.4'!C98)</f>
        <v>0</v>
      </c>
    </row>
    <row r="97" spans="1:3" s="37" customFormat="1" ht="18" customHeight="1">
      <c r="A97" s="232" t="s">
        <v>104</v>
      </c>
      <c r="B97" s="269" t="s">
        <v>305</v>
      </c>
      <c r="C97" s="225">
        <f>SUM('9.1'!C99,'9.2'!C99,'9.3'!C99,'9.4'!C99)</f>
        <v>2576000</v>
      </c>
    </row>
    <row r="98" spans="1:3" s="37" customFormat="1" ht="18" customHeight="1">
      <c r="A98" s="232" t="s">
        <v>105</v>
      </c>
      <c r="B98" s="269" t="s">
        <v>306</v>
      </c>
      <c r="C98" s="225">
        <f>SUM('9.1'!C100,'9.2'!C100,'9.3'!C100,'9.4'!C100)</f>
        <v>0</v>
      </c>
    </row>
    <row r="99" spans="1:3" s="37" customFormat="1" ht="18" customHeight="1">
      <c r="A99" s="232" t="s">
        <v>107</v>
      </c>
      <c r="B99" s="267" t="s">
        <v>642</v>
      </c>
      <c r="C99" s="225">
        <f>SUM('9.1'!C101,'9.2'!C101,'9.3'!C101,'9.4'!C101)</f>
        <v>0</v>
      </c>
    </row>
    <row r="100" spans="1:3" s="37" customFormat="1" ht="18" customHeight="1">
      <c r="A100" s="254" t="s">
        <v>165</v>
      </c>
      <c r="B100" s="270" t="s">
        <v>308</v>
      </c>
      <c r="C100" s="225">
        <f>SUM('9.1'!C102,'9.2'!C102,'9.3'!C102,'9.4'!C102)</f>
        <v>0</v>
      </c>
    </row>
    <row r="101" spans="1:3" s="37" customFormat="1" ht="18" customHeight="1">
      <c r="A101" s="232" t="s">
        <v>299</v>
      </c>
      <c r="B101" s="270" t="s">
        <v>309</v>
      </c>
      <c r="C101" s="225">
        <f>SUM('9.1'!C103,'9.2'!C103,'9.3'!C103,'9.4'!C103)</f>
        <v>0</v>
      </c>
    </row>
    <row r="102" spans="1:3" s="37" customFormat="1" ht="18" customHeight="1" thickBot="1">
      <c r="A102" s="255" t="s">
        <v>300</v>
      </c>
      <c r="B102" s="271" t="s">
        <v>310</v>
      </c>
      <c r="C102" s="225">
        <f>SUM('9.1'!C104,'9.2'!C104,'9.3'!C104,'9.4'!C104)</f>
        <v>2660000</v>
      </c>
    </row>
    <row r="103" spans="1:3" s="37" customFormat="1" ht="18" customHeight="1" thickBot="1">
      <c r="A103" s="230" t="s">
        <v>13</v>
      </c>
      <c r="B103" s="439" t="s">
        <v>635</v>
      </c>
      <c r="C103" s="223">
        <f>+C104+C106+C108</f>
        <v>305116548</v>
      </c>
    </row>
    <row r="104" spans="1:3" s="37" customFormat="1" ht="18" customHeight="1">
      <c r="A104" s="231" t="s">
        <v>93</v>
      </c>
      <c r="B104" s="267" t="s">
        <v>190</v>
      </c>
      <c r="C104" s="225">
        <f>SUM('9.1'!C106,'9.2'!C106,'9.3'!C106,'9.4'!C106)</f>
        <v>71224092</v>
      </c>
    </row>
    <row r="105" spans="1:3" s="37" customFormat="1" ht="18" customHeight="1">
      <c r="A105" s="231" t="s">
        <v>94</v>
      </c>
      <c r="B105" s="270" t="s">
        <v>314</v>
      </c>
      <c r="C105" s="225">
        <f>SUM('9.1'!C107,'9.2'!C107,'9.3'!C107,'9.4'!C107)</f>
        <v>66782800</v>
      </c>
    </row>
    <row r="106" spans="1:3" s="37" customFormat="1" ht="18" customHeight="1">
      <c r="A106" s="231" t="s">
        <v>95</v>
      </c>
      <c r="B106" s="270" t="s">
        <v>166</v>
      </c>
      <c r="C106" s="225">
        <f>SUM('9.1'!C108,'9.2'!C108,'9.3'!C108,'9.4'!C108)</f>
        <v>233892456</v>
      </c>
    </row>
    <row r="107" spans="1:3" s="37" customFormat="1" ht="18" customHeight="1">
      <c r="A107" s="231" t="s">
        <v>96</v>
      </c>
      <c r="B107" s="270" t="s">
        <v>315</v>
      </c>
      <c r="C107" s="225">
        <f>SUM('9.1'!C109,'9.2'!C109,'9.3'!C109,'9.4'!C109)</f>
        <v>216054957</v>
      </c>
    </row>
    <row r="108" spans="1:3" s="37" customFormat="1" ht="18" customHeight="1">
      <c r="A108" s="231" t="s">
        <v>97</v>
      </c>
      <c r="B108" s="440" t="s">
        <v>192</v>
      </c>
      <c r="C108" s="225">
        <f>SUM('9.1'!C110,'9.2'!C110,'9.3'!C110,'9.4'!C110)</f>
        <v>0</v>
      </c>
    </row>
    <row r="109" spans="1:3" s="37" customFormat="1" ht="25.5">
      <c r="A109" s="231" t="s">
        <v>106</v>
      </c>
      <c r="B109" s="441" t="s">
        <v>386</v>
      </c>
      <c r="C109" s="225">
        <f>SUM('9.1'!C111,'9.2'!C111,'9.3'!C111,'9.4'!C111)</f>
        <v>0</v>
      </c>
    </row>
    <row r="110" spans="1:3" s="37" customFormat="1" ht="25.5">
      <c r="A110" s="231" t="s">
        <v>108</v>
      </c>
      <c r="B110" s="274" t="s">
        <v>320</v>
      </c>
      <c r="C110" s="225">
        <f>SUM('9.1'!C112,'9.2'!C112,'9.3'!C112,'9.4'!C112)</f>
        <v>0</v>
      </c>
    </row>
    <row r="111" spans="1:3" s="37" customFormat="1" ht="25.5">
      <c r="A111" s="231" t="s">
        <v>167</v>
      </c>
      <c r="B111" s="267" t="s">
        <v>304</v>
      </c>
      <c r="C111" s="225">
        <f>SUM('9.1'!C113,'9.2'!C113,'9.3'!C113,'9.4'!C113)</f>
        <v>0</v>
      </c>
    </row>
    <row r="112" spans="1:3" s="37" customFormat="1" ht="18.75">
      <c r="A112" s="231" t="s">
        <v>168</v>
      </c>
      <c r="B112" s="267" t="s">
        <v>319</v>
      </c>
      <c r="C112" s="225">
        <f>SUM('9.1'!C114,'9.2'!C114,'9.3'!C114,'9.4'!C114)</f>
        <v>0</v>
      </c>
    </row>
    <row r="113" spans="1:3" s="37" customFormat="1" ht="18.75">
      <c r="A113" s="231" t="s">
        <v>169</v>
      </c>
      <c r="B113" s="267" t="s">
        <v>318</v>
      </c>
      <c r="C113" s="225">
        <f>SUM('9.1'!C115,'9.2'!C115,'9.3'!C115,'9.4'!C115)</f>
        <v>0</v>
      </c>
    </row>
    <row r="114" spans="1:3" s="37" customFormat="1" ht="25.5">
      <c r="A114" s="231" t="s">
        <v>311</v>
      </c>
      <c r="B114" s="267" t="s">
        <v>307</v>
      </c>
      <c r="C114" s="225">
        <f>SUM('9.1'!C116,'9.2'!C116,'9.3'!C116,'9.4'!C116)</f>
        <v>0</v>
      </c>
    </row>
    <row r="115" spans="1:3" s="37" customFormat="1" ht="18.75">
      <c r="A115" s="231" t="s">
        <v>312</v>
      </c>
      <c r="B115" s="267" t="s">
        <v>317</v>
      </c>
      <c r="C115" s="225">
        <f>SUM('9.1'!C117,'9.2'!C117,'9.3'!C117,'9.4'!C117)</f>
        <v>0</v>
      </c>
    </row>
    <row r="116" spans="1:3" s="37" customFormat="1" ht="26.25" thickBot="1">
      <c r="A116" s="254" t="s">
        <v>313</v>
      </c>
      <c r="B116" s="267" t="s">
        <v>316</v>
      </c>
      <c r="C116" s="225">
        <f>SUM('9.1'!C118,'9.2'!C118,'9.3'!C118,'9.4'!C118)</f>
        <v>0</v>
      </c>
    </row>
    <row r="117" spans="1:3" s="37" customFormat="1" ht="18" customHeight="1" thickBot="1">
      <c r="A117" s="230" t="s">
        <v>14</v>
      </c>
      <c r="B117" s="429" t="s">
        <v>321</v>
      </c>
      <c r="C117" s="223">
        <f>+C118+C119</f>
        <v>3000000</v>
      </c>
    </row>
    <row r="118" spans="1:3" s="37" customFormat="1" ht="18" customHeight="1">
      <c r="A118" s="231" t="s">
        <v>76</v>
      </c>
      <c r="B118" s="274" t="s">
        <v>46</v>
      </c>
      <c r="C118" s="225">
        <f>SUM('9.1'!C120,'9.2'!C120,'9.3'!C120,'9.4'!C120)</f>
        <v>3000000</v>
      </c>
    </row>
    <row r="119" spans="1:3" s="37" customFormat="1" ht="18" customHeight="1" thickBot="1">
      <c r="A119" s="233" t="s">
        <v>77</v>
      </c>
      <c r="B119" s="270" t="s">
        <v>47</v>
      </c>
      <c r="C119" s="225">
        <f>SUM('9.1'!C121,'9.2'!C121,'9.3'!C121,'9.4'!C121)</f>
        <v>0</v>
      </c>
    </row>
    <row r="120" spans="1:3" s="37" customFormat="1" ht="18" customHeight="1" thickBot="1">
      <c r="A120" s="230" t="s">
        <v>15</v>
      </c>
      <c r="B120" s="429" t="s">
        <v>322</v>
      </c>
      <c r="C120" s="223">
        <f>+C87+C103+C117</f>
        <v>640833828</v>
      </c>
    </row>
    <row r="121" spans="1:3" s="37" customFormat="1" ht="18" customHeight="1" thickBot="1">
      <c r="A121" s="230" t="s">
        <v>16</v>
      </c>
      <c r="B121" s="429" t="s">
        <v>643</v>
      </c>
      <c r="C121" s="223">
        <f>+C122+C123+C124</f>
        <v>0</v>
      </c>
    </row>
    <row r="122" spans="1:3" s="37" customFormat="1" ht="18" customHeight="1">
      <c r="A122" s="231" t="s">
        <v>80</v>
      </c>
      <c r="B122" s="274" t="s">
        <v>323</v>
      </c>
      <c r="C122" s="225">
        <f>SUM('9.1'!C124,'9.2'!C124,'9.3'!C124,'9.4'!C124)</f>
        <v>0</v>
      </c>
    </row>
    <row r="123" spans="1:3" s="37" customFormat="1" ht="18" customHeight="1">
      <c r="A123" s="231" t="s">
        <v>81</v>
      </c>
      <c r="B123" s="274" t="s">
        <v>644</v>
      </c>
      <c r="C123" s="225">
        <f>SUM('9.1'!C125,'9.2'!C125,'9.3'!C125,'9.4'!C125)</f>
        <v>0</v>
      </c>
    </row>
    <row r="124" spans="1:3" s="37" customFormat="1" ht="18" customHeight="1" thickBot="1">
      <c r="A124" s="254" t="s">
        <v>82</v>
      </c>
      <c r="B124" s="442" t="s">
        <v>324</v>
      </c>
      <c r="C124" s="225">
        <f>SUM('9.1'!C126,'9.2'!C126,'9.3'!C126,'9.4'!C126)</f>
        <v>0</v>
      </c>
    </row>
    <row r="125" spans="1:3" s="37" customFormat="1" ht="18" customHeight="1" thickBot="1">
      <c r="A125" s="230" t="s">
        <v>17</v>
      </c>
      <c r="B125" s="429" t="s">
        <v>372</v>
      </c>
      <c r="C125" s="223">
        <f>+C126+C127+C128+C129</f>
        <v>0</v>
      </c>
    </row>
    <row r="126" spans="1:3" s="37" customFormat="1" ht="18" customHeight="1">
      <c r="A126" s="231" t="s">
        <v>83</v>
      </c>
      <c r="B126" s="274" t="s">
        <v>325</v>
      </c>
      <c r="C126" s="225">
        <f>SUM('9.1'!C128,'9.2'!C128,'9.3'!C128,'9.4'!C128)</f>
        <v>0</v>
      </c>
    </row>
    <row r="127" spans="1:3" s="37" customFormat="1" ht="18" customHeight="1">
      <c r="A127" s="231" t="s">
        <v>84</v>
      </c>
      <c r="B127" s="274" t="s">
        <v>326</v>
      </c>
      <c r="C127" s="225">
        <f>SUM('9.1'!C129,'9.2'!C129,'9.3'!C129,'9.4'!C129)</f>
        <v>0</v>
      </c>
    </row>
    <row r="128" spans="1:3" s="37" customFormat="1" ht="18" customHeight="1">
      <c r="A128" s="231" t="s">
        <v>242</v>
      </c>
      <c r="B128" s="274" t="s">
        <v>327</v>
      </c>
      <c r="C128" s="225">
        <f>SUM('9.1'!C130,'9.2'!C130,'9.3'!C130,'9.4'!C130)</f>
        <v>0</v>
      </c>
    </row>
    <row r="129" spans="1:3" s="37" customFormat="1" ht="18" customHeight="1" thickBot="1">
      <c r="A129" s="254" t="s">
        <v>243</v>
      </c>
      <c r="B129" s="442" t="s">
        <v>328</v>
      </c>
      <c r="C129" s="225">
        <f>SUM('9.1'!C131,'9.2'!C131,'9.3'!C131,'9.4'!C131)</f>
        <v>0</v>
      </c>
    </row>
    <row r="130" spans="1:3" s="37" customFormat="1" ht="18" customHeight="1" thickBot="1">
      <c r="A130" s="230" t="s">
        <v>18</v>
      </c>
      <c r="B130" s="429" t="s">
        <v>329</v>
      </c>
      <c r="C130" s="223">
        <f>SUM(C131:C134)</f>
        <v>5810363</v>
      </c>
    </row>
    <row r="131" spans="1:3" s="37" customFormat="1" ht="18" customHeight="1">
      <c r="A131" s="231" t="s">
        <v>85</v>
      </c>
      <c r="B131" s="274" t="s">
        <v>330</v>
      </c>
      <c r="C131" s="225">
        <f>SUM('9.1'!C133,'9.2'!C133,'9.3'!C133,'9.4'!C133)</f>
        <v>0</v>
      </c>
    </row>
    <row r="132" spans="1:3" s="37" customFormat="1" ht="18" customHeight="1">
      <c r="A132" s="231" t="s">
        <v>86</v>
      </c>
      <c r="B132" s="274" t="s">
        <v>339</v>
      </c>
      <c r="C132" s="225">
        <f>SUM('9.1'!C134,'9.2'!C134,'9.3'!C134,'9.4'!C134)</f>
        <v>5810363</v>
      </c>
    </row>
    <row r="133" spans="1:3" s="37" customFormat="1" ht="18" customHeight="1">
      <c r="A133" s="231" t="s">
        <v>252</v>
      </c>
      <c r="B133" s="274" t="s">
        <v>331</v>
      </c>
      <c r="C133" s="225">
        <f>SUM('9.1'!C135,'9.2'!C135,'9.3'!C135,'9.4'!C135)</f>
        <v>0</v>
      </c>
    </row>
    <row r="134" spans="1:3" s="37" customFormat="1" ht="18" customHeight="1" thickBot="1">
      <c r="A134" s="254" t="s">
        <v>253</v>
      </c>
      <c r="B134" s="442" t="s">
        <v>402</v>
      </c>
      <c r="C134" s="453">
        <v>0</v>
      </c>
    </row>
    <row r="135" spans="1:3" s="37" customFormat="1" ht="18" customHeight="1" thickBot="1">
      <c r="A135" s="230" t="s">
        <v>19</v>
      </c>
      <c r="B135" s="452" t="s">
        <v>332</v>
      </c>
      <c r="C135" s="449">
        <f>SUM(C136:C139)</f>
        <v>0</v>
      </c>
    </row>
    <row r="136" spans="1:3" s="37" customFormat="1" ht="18" customHeight="1">
      <c r="A136" s="231" t="s">
        <v>160</v>
      </c>
      <c r="B136" s="274" t="s">
        <v>333</v>
      </c>
      <c r="C136" s="225">
        <f>SUM('9.1'!C138,'9.2'!C138,'9.3'!C138,'9.4'!C138)</f>
        <v>0</v>
      </c>
    </row>
    <row r="137" spans="1:3" s="37" customFormat="1" ht="18" customHeight="1">
      <c r="A137" s="231" t="s">
        <v>161</v>
      </c>
      <c r="B137" s="274" t="s">
        <v>334</v>
      </c>
      <c r="C137" s="225">
        <f>SUM('9.1'!C139,'9.2'!C139,'9.3'!C139,'9.4'!C139)</f>
        <v>0</v>
      </c>
    </row>
    <row r="138" spans="1:3" s="37" customFormat="1" ht="18" customHeight="1">
      <c r="A138" s="231" t="s">
        <v>191</v>
      </c>
      <c r="B138" s="274" t="s">
        <v>335</v>
      </c>
      <c r="C138" s="225">
        <f>SUM('9.1'!C140,'9.2'!C140,'9.3'!C140,'9.4'!C140)</f>
        <v>0</v>
      </c>
    </row>
    <row r="139" spans="1:3" s="37" customFormat="1" ht="18" customHeight="1" thickBot="1">
      <c r="A139" s="231" t="s">
        <v>255</v>
      </c>
      <c r="B139" s="274" t="s">
        <v>336</v>
      </c>
      <c r="C139" s="225">
        <f>SUM('9.1'!C141,'9.2'!C141,'9.3'!C141,'9.4'!C141)</f>
        <v>0</v>
      </c>
    </row>
    <row r="140" spans="1:3" s="37" customFormat="1" ht="18" customHeight="1" thickBot="1">
      <c r="A140" s="230" t="s">
        <v>20</v>
      </c>
      <c r="B140" s="429" t="s">
        <v>337</v>
      </c>
      <c r="C140" s="258">
        <f>+C121+C125+C130+C135</f>
        <v>5810363</v>
      </c>
    </row>
    <row r="141" spans="1:3" s="37" customFormat="1" ht="18" customHeight="1" thickBot="1">
      <c r="A141" s="259" t="s">
        <v>21</v>
      </c>
      <c r="B141" s="443" t="s">
        <v>338</v>
      </c>
      <c r="C141" s="258">
        <f>+C120+C140</f>
        <v>646644191</v>
      </c>
    </row>
    <row r="142" spans="1:3" s="37" customFormat="1" ht="18" customHeight="1" thickBot="1">
      <c r="A142" s="260"/>
      <c r="B142" s="261"/>
      <c r="C142" s="246"/>
    </row>
    <row r="143" spans="1:7" s="37" customFormat="1" ht="18" customHeight="1" thickBot="1">
      <c r="A143" s="262" t="s">
        <v>420</v>
      </c>
      <c r="B143" s="448"/>
      <c r="C143" s="450">
        <f>SUM('9.1'!C145,'9.2'!C145,'9.3'!C145,'9.4'!C145)</f>
        <v>39</v>
      </c>
      <c r="D143" s="45"/>
      <c r="E143" s="46"/>
      <c r="F143" s="46"/>
      <c r="G143" s="46"/>
    </row>
    <row r="144" spans="1:3" s="43" customFormat="1" ht="18" customHeight="1" thickBot="1">
      <c r="A144" s="262" t="s">
        <v>182</v>
      </c>
      <c r="B144" s="448"/>
      <c r="C144" s="451">
        <f>SUM('9.1'!C146,'9.2'!C146,'9.3'!C146,'9.4'!C146)</f>
        <v>4</v>
      </c>
    </row>
    <row r="145" s="37" customFormat="1" ht="18" customHeight="1">
      <c r="C145" s="47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2017. ÉVI KÖLTSÉGVETÉSÉNEK ÖSSZEVONT MÉRLEGE
&amp;10
&amp;R&amp;"Times New Roman CE,Félkövér dőlt"&amp;11 1. melléklet az 1/2018. (III.6.) önkormányzati rendelethez</oddHeader>
  </headerFooter>
  <rowBreaks count="1" manualBreakCount="1">
    <brk id="85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K8" sqref="K8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1.625" style="31" customWidth="1"/>
    <col min="4" max="16384" width="9.375" style="32" customWidth="1"/>
  </cols>
  <sheetData>
    <row r="1" spans="1:3" s="37" customFormat="1" ht="39" customHeight="1">
      <c r="A1" s="461"/>
      <c r="B1" s="490" t="s">
        <v>627</v>
      </c>
      <c r="C1" s="490"/>
    </row>
    <row r="2" spans="1:3" s="37" customFormat="1" ht="18" customHeight="1">
      <c r="A2" s="417"/>
      <c r="B2" s="489" t="s">
        <v>624</v>
      </c>
      <c r="C2" s="489"/>
    </row>
    <row r="3" spans="1:3" s="37" customFormat="1" ht="18" customHeight="1">
      <c r="A3" s="462" t="s">
        <v>9</v>
      </c>
      <c r="B3" s="462"/>
      <c r="C3" s="462"/>
    </row>
    <row r="4" spans="1:3" s="37" customFormat="1" ht="18" customHeight="1" thickBot="1">
      <c r="A4" s="463" t="s">
        <v>133</v>
      </c>
      <c r="B4" s="463"/>
      <c r="C4" s="38" t="s">
        <v>443</v>
      </c>
    </row>
    <row r="5" spans="1:3" s="37" customFormat="1" ht="18" customHeight="1" thickBot="1">
      <c r="A5" s="39" t="s">
        <v>56</v>
      </c>
      <c r="B5" s="444" t="s">
        <v>11</v>
      </c>
      <c r="C5" s="40" t="s">
        <v>397</v>
      </c>
    </row>
    <row r="6" spans="1:3" s="43" customFormat="1" ht="18" customHeight="1" thickBot="1">
      <c r="A6" s="41">
        <v>1</v>
      </c>
      <c r="B6" s="445">
        <v>2</v>
      </c>
      <c r="C6" s="42">
        <v>3</v>
      </c>
    </row>
    <row r="7" spans="1:3" s="43" customFormat="1" ht="18" customHeight="1" thickBot="1">
      <c r="A7" s="222" t="s">
        <v>12</v>
      </c>
      <c r="B7" s="425" t="s">
        <v>217</v>
      </c>
      <c r="C7" s="223">
        <f>SUM(C8:C11)</f>
        <v>0</v>
      </c>
    </row>
    <row r="8" spans="1:3" s="43" customFormat="1" ht="27">
      <c r="A8" s="231" t="s">
        <v>87</v>
      </c>
      <c r="B8" s="346" t="s">
        <v>403</v>
      </c>
      <c r="C8" s="225"/>
    </row>
    <row r="9" spans="1:3" s="43" customFormat="1" ht="27">
      <c r="A9" s="232" t="s">
        <v>88</v>
      </c>
      <c r="B9" s="265" t="s">
        <v>404</v>
      </c>
      <c r="C9" s="227"/>
    </row>
    <row r="10" spans="1:3" s="43" customFormat="1" ht="27">
      <c r="A10" s="232" t="s">
        <v>89</v>
      </c>
      <c r="B10" s="265" t="s">
        <v>405</v>
      </c>
      <c r="C10" s="227"/>
    </row>
    <row r="11" spans="1:3" s="43" customFormat="1" ht="18.75">
      <c r="A11" s="232" t="s">
        <v>399</v>
      </c>
      <c r="B11" s="265" t="s">
        <v>406</v>
      </c>
      <c r="C11" s="227"/>
    </row>
    <row r="12" spans="1:3" s="43" customFormat="1" ht="25.5">
      <c r="A12" s="232" t="s">
        <v>101</v>
      </c>
      <c r="B12" s="426" t="s">
        <v>408</v>
      </c>
      <c r="C12" s="228"/>
    </row>
    <row r="13" spans="1:3" s="43" customFormat="1" ht="19.5" thickBot="1">
      <c r="A13" s="233" t="s">
        <v>400</v>
      </c>
      <c r="B13" s="265" t="s">
        <v>407</v>
      </c>
      <c r="C13" s="229"/>
    </row>
    <row r="14" spans="1:3" s="43" customFormat="1" ht="18" customHeight="1" thickBot="1">
      <c r="A14" s="230" t="s">
        <v>13</v>
      </c>
      <c r="B14" s="427" t="s">
        <v>638</v>
      </c>
      <c r="C14" s="223">
        <f>+C15+C16+C17+C18+C19</f>
        <v>0</v>
      </c>
    </row>
    <row r="15" spans="1:3" s="43" customFormat="1" ht="18" customHeight="1">
      <c r="A15" s="231" t="s">
        <v>93</v>
      </c>
      <c r="B15" s="346" t="s">
        <v>218</v>
      </c>
      <c r="C15" s="225"/>
    </row>
    <row r="16" spans="1:3" s="43" customFormat="1" ht="18.75">
      <c r="A16" s="232" t="s">
        <v>94</v>
      </c>
      <c r="B16" s="265" t="s">
        <v>219</v>
      </c>
      <c r="C16" s="227"/>
    </row>
    <row r="17" spans="1:3" s="43" customFormat="1" ht="27">
      <c r="A17" s="232" t="s">
        <v>95</v>
      </c>
      <c r="B17" s="265" t="s">
        <v>382</v>
      </c>
      <c r="C17" s="227"/>
    </row>
    <row r="18" spans="1:3" s="43" customFormat="1" ht="27">
      <c r="A18" s="232" t="s">
        <v>96</v>
      </c>
      <c r="B18" s="265" t="s">
        <v>383</v>
      </c>
      <c r="C18" s="227"/>
    </row>
    <row r="19" spans="1:3" s="43" customFormat="1" ht="25.5">
      <c r="A19" s="232" t="s">
        <v>97</v>
      </c>
      <c r="B19" s="221" t="s">
        <v>409</v>
      </c>
      <c r="C19" s="227"/>
    </row>
    <row r="20" spans="1:3" s="43" customFormat="1" ht="19.5" thickBot="1">
      <c r="A20" s="233" t="s">
        <v>106</v>
      </c>
      <c r="B20" s="428" t="s">
        <v>220</v>
      </c>
      <c r="C20" s="235"/>
    </row>
    <row r="21" spans="1:3" s="43" customFormat="1" ht="18" customHeight="1" thickBot="1">
      <c r="A21" s="230" t="s">
        <v>14</v>
      </c>
      <c r="B21" s="429" t="s">
        <v>639</v>
      </c>
      <c r="C21" s="223">
        <f>+C22+C23+C24+C25+C26</f>
        <v>0</v>
      </c>
    </row>
    <row r="22" spans="1:3" s="43" customFormat="1" ht="18.75">
      <c r="A22" s="231" t="s">
        <v>76</v>
      </c>
      <c r="B22" s="346" t="s">
        <v>401</v>
      </c>
      <c r="C22" s="225"/>
    </row>
    <row r="23" spans="1:3" s="43" customFormat="1" ht="27">
      <c r="A23" s="232" t="s">
        <v>77</v>
      </c>
      <c r="B23" s="265" t="s">
        <v>221</v>
      </c>
      <c r="C23" s="227"/>
    </row>
    <row r="24" spans="1:3" s="43" customFormat="1" ht="27">
      <c r="A24" s="232" t="s">
        <v>78</v>
      </c>
      <c r="B24" s="265" t="s">
        <v>384</v>
      </c>
      <c r="C24" s="227"/>
    </row>
    <row r="25" spans="1:3" s="43" customFormat="1" ht="27">
      <c r="A25" s="232" t="s">
        <v>79</v>
      </c>
      <c r="B25" s="265" t="s">
        <v>385</v>
      </c>
      <c r="C25" s="227"/>
    </row>
    <row r="26" spans="1:3" s="43" customFormat="1" ht="18.75">
      <c r="A26" s="232" t="s">
        <v>150</v>
      </c>
      <c r="B26" s="265" t="s">
        <v>222</v>
      </c>
      <c r="C26" s="227"/>
    </row>
    <row r="27" spans="1:3" s="43" customFormat="1" ht="18" customHeight="1" thickBot="1">
      <c r="A27" s="233" t="s">
        <v>151</v>
      </c>
      <c r="B27" s="428" t="s">
        <v>223</v>
      </c>
      <c r="C27" s="235"/>
    </row>
    <row r="28" spans="1:3" s="43" customFormat="1" ht="18" customHeight="1" thickBot="1">
      <c r="A28" s="230" t="s">
        <v>152</v>
      </c>
      <c r="B28" s="429" t="s">
        <v>224</v>
      </c>
      <c r="C28" s="223">
        <f>SUM(C29,C32:C34)</f>
        <v>0</v>
      </c>
    </row>
    <row r="29" spans="1:3" s="43" customFormat="1" ht="18" customHeight="1">
      <c r="A29" s="231" t="s">
        <v>225</v>
      </c>
      <c r="B29" s="346" t="s">
        <v>231</v>
      </c>
      <c r="C29" s="236">
        <f>SUM(C30:C31)</f>
        <v>0</v>
      </c>
    </row>
    <row r="30" spans="1:3" s="43" customFormat="1" ht="18" customHeight="1">
      <c r="A30" s="232" t="s">
        <v>226</v>
      </c>
      <c r="B30" s="265" t="s">
        <v>411</v>
      </c>
      <c r="C30" s="266"/>
    </row>
    <row r="31" spans="1:3" s="43" customFormat="1" ht="18" customHeight="1">
      <c r="A31" s="232" t="s">
        <v>227</v>
      </c>
      <c r="B31" s="265" t="s">
        <v>412</v>
      </c>
      <c r="C31" s="266"/>
    </row>
    <row r="32" spans="1:3" s="43" customFormat="1" ht="18" customHeight="1">
      <c r="A32" s="232" t="s">
        <v>228</v>
      </c>
      <c r="B32" s="265" t="s">
        <v>413</v>
      </c>
      <c r="C32" s="227"/>
    </row>
    <row r="33" spans="1:3" s="43" customFormat="1" ht="18.75">
      <c r="A33" s="232" t="s">
        <v>229</v>
      </c>
      <c r="B33" s="265" t="s">
        <v>232</v>
      </c>
      <c r="C33" s="227"/>
    </row>
    <row r="34" spans="1:3" s="43" customFormat="1" ht="18" customHeight="1" thickBot="1">
      <c r="A34" s="233" t="s">
        <v>230</v>
      </c>
      <c r="B34" s="428" t="s">
        <v>233</v>
      </c>
      <c r="C34" s="235"/>
    </row>
    <row r="35" spans="1:3" s="43" customFormat="1" ht="18" customHeight="1" thickBot="1">
      <c r="A35" s="230" t="s">
        <v>16</v>
      </c>
      <c r="B35" s="429" t="s">
        <v>234</v>
      </c>
      <c r="C35" s="223">
        <f>SUM(C36:C45)</f>
        <v>0</v>
      </c>
    </row>
    <row r="36" spans="1:3" s="43" customFormat="1" ht="18" customHeight="1">
      <c r="A36" s="231" t="s">
        <v>80</v>
      </c>
      <c r="B36" s="346" t="s">
        <v>237</v>
      </c>
      <c r="C36" s="225"/>
    </row>
    <row r="37" spans="1:3" s="43" customFormat="1" ht="18" customHeight="1">
      <c r="A37" s="232" t="s">
        <v>81</v>
      </c>
      <c r="B37" s="265" t="s">
        <v>414</v>
      </c>
      <c r="C37" s="227"/>
    </row>
    <row r="38" spans="1:3" s="43" customFormat="1" ht="18" customHeight="1">
      <c r="A38" s="232" t="s">
        <v>82</v>
      </c>
      <c r="B38" s="265" t="s">
        <v>415</v>
      </c>
      <c r="C38" s="227"/>
    </row>
    <row r="39" spans="1:3" s="43" customFormat="1" ht="18" customHeight="1">
      <c r="A39" s="232" t="s">
        <v>154</v>
      </c>
      <c r="B39" s="265" t="s">
        <v>416</v>
      </c>
      <c r="C39" s="227"/>
    </row>
    <row r="40" spans="1:3" s="43" customFormat="1" ht="18" customHeight="1">
      <c r="A40" s="232" t="s">
        <v>155</v>
      </c>
      <c r="B40" s="265" t="s">
        <v>417</v>
      </c>
      <c r="C40" s="227"/>
    </row>
    <row r="41" spans="1:3" s="43" customFormat="1" ht="18" customHeight="1">
      <c r="A41" s="232" t="s">
        <v>156</v>
      </c>
      <c r="B41" s="265" t="s">
        <v>418</v>
      </c>
      <c r="C41" s="227"/>
    </row>
    <row r="42" spans="1:3" s="43" customFormat="1" ht="18" customHeight="1">
      <c r="A42" s="232" t="s">
        <v>157</v>
      </c>
      <c r="B42" s="265" t="s">
        <v>238</v>
      </c>
      <c r="C42" s="227"/>
    </row>
    <row r="43" spans="1:3" s="43" customFormat="1" ht="18" customHeight="1">
      <c r="A43" s="232" t="s">
        <v>158</v>
      </c>
      <c r="B43" s="265" t="s">
        <v>239</v>
      </c>
      <c r="C43" s="227"/>
    </row>
    <row r="44" spans="1:3" s="43" customFormat="1" ht="18" customHeight="1">
      <c r="A44" s="232" t="s">
        <v>235</v>
      </c>
      <c r="B44" s="265" t="s">
        <v>240</v>
      </c>
      <c r="C44" s="227"/>
    </row>
    <row r="45" spans="1:3" s="43" customFormat="1" ht="18" customHeight="1" thickBot="1">
      <c r="A45" s="233" t="s">
        <v>236</v>
      </c>
      <c r="B45" s="428" t="s">
        <v>419</v>
      </c>
      <c r="C45" s="235"/>
    </row>
    <row r="46" spans="1:3" s="43" customFormat="1" ht="18" customHeight="1" thickBot="1">
      <c r="A46" s="230" t="s">
        <v>17</v>
      </c>
      <c r="B46" s="429" t="s">
        <v>241</v>
      </c>
      <c r="C46" s="223">
        <f>SUM(C47:C51)</f>
        <v>0</v>
      </c>
    </row>
    <row r="47" spans="1:3" s="43" customFormat="1" ht="18" customHeight="1">
      <c r="A47" s="231" t="s">
        <v>83</v>
      </c>
      <c r="B47" s="346" t="s">
        <v>245</v>
      </c>
      <c r="C47" s="225"/>
    </row>
    <row r="48" spans="1:3" s="43" customFormat="1" ht="18" customHeight="1">
      <c r="A48" s="232" t="s">
        <v>84</v>
      </c>
      <c r="B48" s="265" t="s">
        <v>246</v>
      </c>
      <c r="C48" s="227"/>
    </row>
    <row r="49" spans="1:3" s="43" customFormat="1" ht="18" customHeight="1">
      <c r="A49" s="232" t="s">
        <v>242</v>
      </c>
      <c r="B49" s="265" t="s">
        <v>247</v>
      </c>
      <c r="C49" s="227"/>
    </row>
    <row r="50" spans="1:3" s="43" customFormat="1" ht="18" customHeight="1">
      <c r="A50" s="232" t="s">
        <v>243</v>
      </c>
      <c r="B50" s="265" t="s">
        <v>248</v>
      </c>
      <c r="C50" s="227"/>
    </row>
    <row r="51" spans="1:3" s="43" customFormat="1" ht="18" customHeight="1" thickBot="1">
      <c r="A51" s="233" t="s">
        <v>244</v>
      </c>
      <c r="B51" s="428" t="s">
        <v>249</v>
      </c>
      <c r="C51" s="235"/>
    </row>
    <row r="52" spans="1:3" s="43" customFormat="1" ht="26.25" thickBot="1">
      <c r="A52" s="230" t="s">
        <v>159</v>
      </c>
      <c r="B52" s="429" t="s">
        <v>410</v>
      </c>
      <c r="C52" s="223">
        <f>SUM(C53:C55)</f>
        <v>0</v>
      </c>
    </row>
    <row r="53" spans="1:3" s="43" customFormat="1" ht="27">
      <c r="A53" s="231" t="s">
        <v>85</v>
      </c>
      <c r="B53" s="346" t="s">
        <v>392</v>
      </c>
      <c r="C53" s="225"/>
    </row>
    <row r="54" spans="1:3" s="43" customFormat="1" ht="27">
      <c r="A54" s="232" t="s">
        <v>86</v>
      </c>
      <c r="B54" s="265" t="s">
        <v>393</v>
      </c>
      <c r="C54" s="227"/>
    </row>
    <row r="55" spans="1:3" s="43" customFormat="1" ht="18.75">
      <c r="A55" s="232" t="s">
        <v>252</v>
      </c>
      <c r="B55" s="265" t="s">
        <v>250</v>
      </c>
      <c r="C55" s="227"/>
    </row>
    <row r="56" spans="1:3" s="43" customFormat="1" ht="19.5" thickBot="1">
      <c r="A56" s="233" t="s">
        <v>253</v>
      </c>
      <c r="B56" s="428" t="s">
        <v>251</v>
      </c>
      <c r="C56" s="235"/>
    </row>
    <row r="57" spans="1:3" s="43" customFormat="1" ht="18" customHeight="1" thickBot="1">
      <c r="A57" s="230" t="s">
        <v>19</v>
      </c>
      <c r="B57" s="427" t="s">
        <v>254</v>
      </c>
      <c r="C57" s="223">
        <f>SUM(C58:C60)</f>
        <v>0</v>
      </c>
    </row>
    <row r="58" spans="1:3" s="43" customFormat="1" ht="27">
      <c r="A58" s="231" t="s">
        <v>160</v>
      </c>
      <c r="B58" s="346" t="s">
        <v>394</v>
      </c>
      <c r="C58" s="227"/>
    </row>
    <row r="59" spans="1:3" s="43" customFormat="1" ht="18.75">
      <c r="A59" s="232" t="s">
        <v>161</v>
      </c>
      <c r="B59" s="265" t="s">
        <v>395</v>
      </c>
      <c r="C59" s="227"/>
    </row>
    <row r="60" spans="1:3" s="43" customFormat="1" ht="18.75">
      <c r="A60" s="232" t="s">
        <v>191</v>
      </c>
      <c r="B60" s="265" t="s">
        <v>256</v>
      </c>
      <c r="C60" s="227"/>
    </row>
    <row r="61" spans="1:3" s="43" customFormat="1" ht="19.5" thickBot="1">
      <c r="A61" s="233" t="s">
        <v>255</v>
      </c>
      <c r="B61" s="428" t="s">
        <v>257</v>
      </c>
      <c r="C61" s="227"/>
    </row>
    <row r="62" spans="1:3" s="43" customFormat="1" ht="19.5" thickBot="1">
      <c r="A62" s="230" t="s">
        <v>20</v>
      </c>
      <c r="B62" s="429" t="s">
        <v>258</v>
      </c>
      <c r="C62" s="223">
        <f>+C7+C14+C21+C28+C35+C46+C52+C57</f>
        <v>0</v>
      </c>
    </row>
    <row r="63" spans="1:3" s="43" customFormat="1" ht="18" customHeight="1" thickBot="1">
      <c r="A63" s="237" t="s">
        <v>373</v>
      </c>
      <c r="B63" s="427" t="s">
        <v>640</v>
      </c>
      <c r="C63" s="223">
        <f>SUM(C64:C66)</f>
        <v>0</v>
      </c>
    </row>
    <row r="64" spans="1:3" s="43" customFormat="1" ht="18" customHeight="1">
      <c r="A64" s="231" t="s">
        <v>287</v>
      </c>
      <c r="B64" s="346" t="s">
        <v>259</v>
      </c>
      <c r="C64" s="227"/>
    </row>
    <row r="65" spans="1:3" s="43" customFormat="1" ht="27">
      <c r="A65" s="232" t="s">
        <v>296</v>
      </c>
      <c r="B65" s="265" t="s">
        <v>260</v>
      </c>
      <c r="C65" s="227"/>
    </row>
    <row r="66" spans="1:3" s="43" customFormat="1" ht="19.5" thickBot="1">
      <c r="A66" s="233" t="s">
        <v>297</v>
      </c>
      <c r="B66" s="430" t="s">
        <v>261</v>
      </c>
      <c r="C66" s="227"/>
    </row>
    <row r="67" spans="1:3" s="43" customFormat="1" ht="18" customHeight="1" thickBot="1">
      <c r="A67" s="237" t="s">
        <v>262</v>
      </c>
      <c r="B67" s="427" t="s">
        <v>263</v>
      </c>
      <c r="C67" s="223">
        <f>SUM(C68:C71)</f>
        <v>0</v>
      </c>
    </row>
    <row r="68" spans="1:3" s="43" customFormat="1" ht="18.75">
      <c r="A68" s="231" t="s">
        <v>130</v>
      </c>
      <c r="B68" s="346" t="s">
        <v>264</v>
      </c>
      <c r="C68" s="227"/>
    </row>
    <row r="69" spans="1:3" s="43" customFormat="1" ht="18.75">
      <c r="A69" s="232" t="s">
        <v>131</v>
      </c>
      <c r="B69" s="265" t="s">
        <v>265</v>
      </c>
      <c r="C69" s="227"/>
    </row>
    <row r="70" spans="1:3" s="43" customFormat="1" ht="18.75">
      <c r="A70" s="232" t="s">
        <v>288</v>
      </c>
      <c r="B70" s="265" t="s">
        <v>266</v>
      </c>
      <c r="C70" s="227"/>
    </row>
    <row r="71" spans="1:3" s="43" customFormat="1" ht="19.5" thickBot="1">
      <c r="A71" s="233" t="s">
        <v>289</v>
      </c>
      <c r="B71" s="428" t="s">
        <v>267</v>
      </c>
      <c r="C71" s="227"/>
    </row>
    <row r="72" spans="1:3" s="43" customFormat="1" ht="18" customHeight="1" thickBot="1">
      <c r="A72" s="237" t="s">
        <v>268</v>
      </c>
      <c r="B72" s="427" t="s">
        <v>269</v>
      </c>
      <c r="C72" s="223">
        <f>SUM(C73:C74)</f>
        <v>149567</v>
      </c>
    </row>
    <row r="73" spans="1:3" s="43" customFormat="1" ht="18" customHeight="1">
      <c r="A73" s="231" t="s">
        <v>290</v>
      </c>
      <c r="B73" s="346" t="s">
        <v>270</v>
      </c>
      <c r="C73" s="227">
        <v>149567</v>
      </c>
    </row>
    <row r="74" spans="1:3" s="43" customFormat="1" ht="18" customHeight="1" thickBot="1">
      <c r="A74" s="233" t="s">
        <v>291</v>
      </c>
      <c r="B74" s="346" t="s">
        <v>645</v>
      </c>
      <c r="C74" s="227">
        <v>0</v>
      </c>
    </row>
    <row r="75" spans="1:3" s="43" customFormat="1" ht="18" customHeight="1" thickBot="1">
      <c r="A75" s="237" t="s">
        <v>271</v>
      </c>
      <c r="B75" s="427" t="s">
        <v>272</v>
      </c>
      <c r="C75" s="223">
        <f>SUM(C76:C78)</f>
        <v>63297673</v>
      </c>
    </row>
    <row r="76" spans="1:2" s="43" customFormat="1" ht="18" customHeight="1">
      <c r="A76" s="231" t="s">
        <v>292</v>
      </c>
      <c r="B76" s="346" t="s">
        <v>446</v>
      </c>
    </row>
    <row r="77" spans="1:3" s="43" customFormat="1" ht="18" customHeight="1">
      <c r="A77" s="232" t="s">
        <v>293</v>
      </c>
      <c r="B77" s="265" t="s">
        <v>273</v>
      </c>
      <c r="C77" s="227"/>
    </row>
    <row r="78" spans="1:3" s="43" customFormat="1" ht="18" customHeight="1" thickBot="1">
      <c r="A78" s="233" t="s">
        <v>294</v>
      </c>
      <c r="B78" s="428" t="s">
        <v>637</v>
      </c>
      <c r="C78" s="227">
        <v>63297673</v>
      </c>
    </row>
    <row r="79" spans="1:3" s="43" customFormat="1" ht="18" customHeight="1" thickBot="1">
      <c r="A79" s="237" t="s">
        <v>275</v>
      </c>
      <c r="B79" s="427" t="s">
        <v>295</v>
      </c>
      <c r="C79" s="223">
        <f>SUM(C80:C83)</f>
        <v>0</v>
      </c>
    </row>
    <row r="80" spans="1:3" s="43" customFormat="1" ht="18" customHeight="1">
      <c r="A80" s="238" t="s">
        <v>276</v>
      </c>
      <c r="B80" s="346" t="s">
        <v>277</v>
      </c>
      <c r="C80" s="227"/>
    </row>
    <row r="81" spans="1:3" s="43" customFormat="1" ht="30">
      <c r="A81" s="239" t="s">
        <v>278</v>
      </c>
      <c r="B81" s="265" t="s">
        <v>279</v>
      </c>
      <c r="C81" s="227"/>
    </row>
    <row r="82" spans="1:3" s="43" customFormat="1" ht="20.25" customHeight="1">
      <c r="A82" s="239" t="s">
        <v>280</v>
      </c>
      <c r="B82" s="265" t="s">
        <v>281</v>
      </c>
      <c r="C82" s="227"/>
    </row>
    <row r="83" spans="1:3" s="43" customFormat="1" ht="18" customHeight="1" thickBot="1">
      <c r="A83" s="240" t="s">
        <v>282</v>
      </c>
      <c r="B83" s="428" t="s">
        <v>283</v>
      </c>
      <c r="C83" s="227"/>
    </row>
    <row r="84" spans="1:3" s="43" customFormat="1" ht="19.5" thickBot="1">
      <c r="A84" s="237" t="s">
        <v>284</v>
      </c>
      <c r="B84" s="427" t="s">
        <v>636</v>
      </c>
      <c r="C84" s="241"/>
    </row>
    <row r="85" spans="1:3" s="43" customFormat="1" ht="19.5" thickBot="1">
      <c r="A85" s="237" t="s">
        <v>285</v>
      </c>
      <c r="B85" s="431" t="s">
        <v>286</v>
      </c>
      <c r="C85" s="223">
        <f>+C63+C67+C72+C75+C79+C84</f>
        <v>63447240</v>
      </c>
    </row>
    <row r="86" spans="1:3" s="43" customFormat="1" ht="18" customHeight="1" thickBot="1">
      <c r="A86" s="242" t="s">
        <v>298</v>
      </c>
      <c r="B86" s="432" t="s">
        <v>378</v>
      </c>
      <c r="C86" s="223">
        <f>+C62+C85</f>
        <v>63447240</v>
      </c>
    </row>
    <row r="87" spans="1:3" s="43" customFormat="1" ht="19.5" thickBot="1">
      <c r="A87" s="243"/>
      <c r="B87" s="433"/>
      <c r="C87" s="244"/>
    </row>
    <row r="88" spans="1:3" s="37" customFormat="1" ht="18" customHeight="1" thickBot="1">
      <c r="A88" s="419" t="s">
        <v>45</v>
      </c>
      <c r="B88" s="434"/>
      <c r="C88" s="420"/>
    </row>
    <row r="89" spans="1:3" s="44" customFormat="1" ht="18" customHeight="1" thickBot="1">
      <c r="A89" s="230" t="s">
        <v>12</v>
      </c>
      <c r="B89" s="435" t="s">
        <v>634</v>
      </c>
      <c r="C89" s="421">
        <f>SUM(C90:C94)</f>
        <v>62447750</v>
      </c>
    </row>
    <row r="90" spans="1:3" s="37" customFormat="1" ht="18" customHeight="1">
      <c r="A90" s="231" t="s">
        <v>87</v>
      </c>
      <c r="B90" s="436" t="s">
        <v>40</v>
      </c>
      <c r="C90" s="225">
        <v>45797960</v>
      </c>
    </row>
    <row r="91" spans="1:3" s="43" customFormat="1" ht="18" customHeight="1">
      <c r="A91" s="232" t="s">
        <v>88</v>
      </c>
      <c r="B91" s="267" t="s">
        <v>162</v>
      </c>
      <c r="C91" s="225">
        <v>8786933</v>
      </c>
    </row>
    <row r="92" spans="1:3" s="37" customFormat="1" ht="18" customHeight="1">
      <c r="A92" s="232" t="s">
        <v>89</v>
      </c>
      <c r="B92" s="267" t="s">
        <v>122</v>
      </c>
      <c r="C92" s="225">
        <v>7862857</v>
      </c>
    </row>
    <row r="93" spans="1:3" s="37" customFormat="1" ht="18" customHeight="1">
      <c r="A93" s="232" t="s">
        <v>90</v>
      </c>
      <c r="B93" s="437" t="s">
        <v>163</v>
      </c>
      <c r="C93" s="225"/>
    </row>
    <row r="94" spans="1:3" s="37" customFormat="1" ht="18" customHeight="1">
      <c r="A94" s="232" t="s">
        <v>101</v>
      </c>
      <c r="B94" s="438" t="s">
        <v>164</v>
      </c>
      <c r="C94" s="235">
        <f>SUM(C95:C104)</f>
        <v>0</v>
      </c>
    </row>
    <row r="95" spans="1:3" s="37" customFormat="1" ht="18" customHeight="1">
      <c r="A95" s="232" t="s">
        <v>91</v>
      </c>
      <c r="B95" s="267" t="s">
        <v>301</v>
      </c>
      <c r="C95" s="225"/>
    </row>
    <row r="96" spans="1:3" s="37" customFormat="1" ht="18" customHeight="1">
      <c r="A96" s="232" t="s">
        <v>92</v>
      </c>
      <c r="B96" s="269" t="s">
        <v>302</v>
      </c>
      <c r="C96" s="225"/>
    </row>
    <row r="97" spans="1:3" s="37" customFormat="1" ht="18" customHeight="1">
      <c r="A97" s="232" t="s">
        <v>102</v>
      </c>
      <c r="B97" s="267" t="s">
        <v>303</v>
      </c>
      <c r="C97" s="225"/>
    </row>
    <row r="98" spans="1:3" s="37" customFormat="1" ht="18" customHeight="1">
      <c r="A98" s="232" t="s">
        <v>103</v>
      </c>
      <c r="B98" s="267" t="s">
        <v>641</v>
      </c>
      <c r="C98" s="225"/>
    </row>
    <row r="99" spans="1:3" s="37" customFormat="1" ht="18" customHeight="1">
      <c r="A99" s="232" t="s">
        <v>104</v>
      </c>
      <c r="B99" s="269" t="s">
        <v>305</v>
      </c>
      <c r="C99" s="225"/>
    </row>
    <row r="100" spans="1:3" s="37" customFormat="1" ht="18" customHeight="1">
      <c r="A100" s="232" t="s">
        <v>105</v>
      </c>
      <c r="B100" s="269" t="s">
        <v>306</v>
      </c>
      <c r="C100" s="225"/>
    </row>
    <row r="101" spans="1:3" s="37" customFormat="1" ht="18" customHeight="1">
      <c r="A101" s="232" t="s">
        <v>107</v>
      </c>
      <c r="B101" s="267" t="s">
        <v>642</v>
      </c>
      <c r="C101" s="225"/>
    </row>
    <row r="102" spans="1:3" s="37" customFormat="1" ht="18" customHeight="1">
      <c r="A102" s="254" t="s">
        <v>165</v>
      </c>
      <c r="B102" s="270" t="s">
        <v>308</v>
      </c>
      <c r="C102" s="225"/>
    </row>
    <row r="103" spans="1:3" s="37" customFormat="1" ht="18" customHeight="1">
      <c r="A103" s="232" t="s">
        <v>299</v>
      </c>
      <c r="B103" s="270" t="s">
        <v>309</v>
      </c>
      <c r="C103" s="225"/>
    </row>
    <row r="104" spans="1:3" s="37" customFormat="1" ht="18" customHeight="1" thickBot="1">
      <c r="A104" s="255" t="s">
        <v>300</v>
      </c>
      <c r="B104" s="271" t="s">
        <v>310</v>
      </c>
      <c r="C104" s="225"/>
    </row>
    <row r="105" spans="1:3" s="37" customFormat="1" ht="18" customHeight="1" thickBot="1">
      <c r="A105" s="230" t="s">
        <v>13</v>
      </c>
      <c r="B105" s="439" t="s">
        <v>635</v>
      </c>
      <c r="C105" s="223">
        <f>+C106+C108+C110</f>
        <v>999490</v>
      </c>
    </row>
    <row r="106" spans="1:3" s="37" customFormat="1" ht="18" customHeight="1">
      <c r="A106" s="231" t="s">
        <v>93</v>
      </c>
      <c r="B106" s="267" t="s">
        <v>190</v>
      </c>
      <c r="C106" s="225">
        <v>999490</v>
      </c>
    </row>
    <row r="107" spans="1:3" s="37" customFormat="1" ht="18" customHeight="1">
      <c r="A107" s="231" t="s">
        <v>94</v>
      </c>
      <c r="B107" s="270" t="s">
        <v>314</v>
      </c>
      <c r="C107" s="225"/>
    </row>
    <row r="108" spans="1:3" s="37" customFormat="1" ht="18" customHeight="1">
      <c r="A108" s="231" t="s">
        <v>95</v>
      </c>
      <c r="B108" s="270" t="s">
        <v>166</v>
      </c>
      <c r="C108" s="225"/>
    </row>
    <row r="109" spans="1:3" s="37" customFormat="1" ht="18" customHeight="1">
      <c r="A109" s="231" t="s">
        <v>96</v>
      </c>
      <c r="B109" s="270" t="s">
        <v>315</v>
      </c>
      <c r="C109" s="225"/>
    </row>
    <row r="110" spans="1:3" s="37" customFormat="1" ht="18" customHeight="1">
      <c r="A110" s="231" t="s">
        <v>97</v>
      </c>
      <c r="B110" s="440" t="s">
        <v>192</v>
      </c>
      <c r="C110" s="256">
        <f>SUM(C111:C118)</f>
        <v>0</v>
      </c>
    </row>
    <row r="111" spans="1:3" s="37" customFormat="1" ht="25.5">
      <c r="A111" s="231" t="s">
        <v>106</v>
      </c>
      <c r="B111" s="441" t="s">
        <v>386</v>
      </c>
      <c r="C111" s="225"/>
    </row>
    <row r="112" spans="1:3" s="37" customFormat="1" ht="25.5">
      <c r="A112" s="231" t="s">
        <v>108</v>
      </c>
      <c r="B112" s="274" t="s">
        <v>320</v>
      </c>
      <c r="C112" s="225"/>
    </row>
    <row r="113" spans="1:3" s="37" customFormat="1" ht="25.5">
      <c r="A113" s="231" t="s">
        <v>167</v>
      </c>
      <c r="B113" s="267" t="s">
        <v>304</v>
      </c>
      <c r="C113" s="225"/>
    </row>
    <row r="114" spans="1:3" s="37" customFormat="1" ht="18.75">
      <c r="A114" s="231" t="s">
        <v>168</v>
      </c>
      <c r="B114" s="267" t="s">
        <v>319</v>
      </c>
      <c r="C114" s="225"/>
    </row>
    <row r="115" spans="1:3" s="37" customFormat="1" ht="18.75">
      <c r="A115" s="231" t="s">
        <v>169</v>
      </c>
      <c r="B115" s="267" t="s">
        <v>318</v>
      </c>
      <c r="C115" s="225"/>
    </row>
    <row r="116" spans="1:3" s="37" customFormat="1" ht="25.5">
      <c r="A116" s="231" t="s">
        <v>311</v>
      </c>
      <c r="B116" s="267" t="s">
        <v>307</v>
      </c>
      <c r="C116" s="225"/>
    </row>
    <row r="117" spans="1:3" s="37" customFormat="1" ht="18.75">
      <c r="A117" s="231" t="s">
        <v>312</v>
      </c>
      <c r="B117" s="267" t="s">
        <v>317</v>
      </c>
      <c r="C117" s="225"/>
    </row>
    <row r="118" spans="1:3" s="37" customFormat="1" ht="26.25" thickBot="1">
      <c r="A118" s="254" t="s">
        <v>313</v>
      </c>
      <c r="B118" s="267" t="s">
        <v>316</v>
      </c>
      <c r="C118" s="225"/>
    </row>
    <row r="119" spans="1:3" s="37" customFormat="1" ht="18" customHeight="1" thickBot="1">
      <c r="A119" s="230" t="s">
        <v>14</v>
      </c>
      <c r="B119" s="429" t="s">
        <v>321</v>
      </c>
      <c r="C119" s="223">
        <f>+C120+C121</f>
        <v>0</v>
      </c>
    </row>
    <row r="120" spans="1:3" s="37" customFormat="1" ht="18" customHeight="1">
      <c r="A120" s="231" t="s">
        <v>76</v>
      </c>
      <c r="B120" s="274" t="s">
        <v>46</v>
      </c>
      <c r="C120" s="225"/>
    </row>
    <row r="121" spans="1:3" s="37" customFormat="1" ht="18" customHeight="1" thickBot="1">
      <c r="A121" s="233" t="s">
        <v>77</v>
      </c>
      <c r="B121" s="270" t="s">
        <v>47</v>
      </c>
      <c r="C121" s="225"/>
    </row>
    <row r="122" spans="1:3" s="37" customFormat="1" ht="18" customHeight="1" thickBot="1">
      <c r="A122" s="230" t="s">
        <v>15</v>
      </c>
      <c r="B122" s="429" t="s">
        <v>322</v>
      </c>
      <c r="C122" s="223">
        <f>+C89+C105+C119</f>
        <v>63447240</v>
      </c>
    </row>
    <row r="123" spans="1:3" s="37" customFormat="1" ht="18" customHeight="1" thickBot="1">
      <c r="A123" s="230" t="s">
        <v>16</v>
      </c>
      <c r="B123" s="429" t="s">
        <v>643</v>
      </c>
      <c r="C123" s="223">
        <f>+C124+C125+C126</f>
        <v>0</v>
      </c>
    </row>
    <row r="124" spans="1:3" s="37" customFormat="1" ht="18" customHeight="1">
      <c r="A124" s="231" t="s">
        <v>80</v>
      </c>
      <c r="B124" s="274" t="s">
        <v>323</v>
      </c>
      <c r="C124" s="225"/>
    </row>
    <row r="125" spans="1:3" s="37" customFormat="1" ht="18" customHeight="1">
      <c r="A125" s="231" t="s">
        <v>81</v>
      </c>
      <c r="B125" s="274" t="s">
        <v>644</v>
      </c>
      <c r="C125" s="225"/>
    </row>
    <row r="126" spans="1:3" s="37" customFormat="1" ht="18" customHeight="1" thickBot="1">
      <c r="A126" s="254" t="s">
        <v>82</v>
      </c>
      <c r="B126" s="442" t="s">
        <v>324</v>
      </c>
      <c r="C126" s="225"/>
    </row>
    <row r="127" spans="1:3" s="37" customFormat="1" ht="18" customHeight="1" thickBot="1">
      <c r="A127" s="230" t="s">
        <v>17</v>
      </c>
      <c r="B127" s="429" t="s">
        <v>372</v>
      </c>
      <c r="C127" s="223">
        <f>+C128+C129+C130+C131</f>
        <v>0</v>
      </c>
    </row>
    <row r="128" spans="1:3" s="37" customFormat="1" ht="18" customHeight="1">
      <c r="A128" s="231" t="s">
        <v>83</v>
      </c>
      <c r="B128" s="274" t="s">
        <v>325</v>
      </c>
      <c r="C128" s="225"/>
    </row>
    <row r="129" spans="1:3" s="37" customFormat="1" ht="18" customHeight="1">
      <c r="A129" s="231" t="s">
        <v>84</v>
      </c>
      <c r="B129" s="274" t="s">
        <v>326</v>
      </c>
      <c r="C129" s="225"/>
    </row>
    <row r="130" spans="1:3" s="37" customFormat="1" ht="18" customHeight="1">
      <c r="A130" s="231" t="s">
        <v>242</v>
      </c>
      <c r="B130" s="274" t="s">
        <v>327</v>
      </c>
      <c r="C130" s="225"/>
    </row>
    <row r="131" spans="1:3" s="37" customFormat="1" ht="18" customHeight="1" thickBot="1">
      <c r="A131" s="254" t="s">
        <v>243</v>
      </c>
      <c r="B131" s="442" t="s">
        <v>328</v>
      </c>
      <c r="C131" s="225"/>
    </row>
    <row r="132" spans="1:3" s="37" customFormat="1" ht="18" customHeight="1" thickBot="1">
      <c r="A132" s="230" t="s">
        <v>18</v>
      </c>
      <c r="B132" s="429" t="s">
        <v>329</v>
      </c>
      <c r="C132" s="223">
        <f>SUM(C133:C136)</f>
        <v>0</v>
      </c>
    </row>
    <row r="133" spans="1:3" s="37" customFormat="1" ht="18" customHeight="1">
      <c r="A133" s="231" t="s">
        <v>85</v>
      </c>
      <c r="B133" s="274" t="s">
        <v>330</v>
      </c>
      <c r="C133" s="225"/>
    </row>
    <row r="134" spans="1:3" s="37" customFormat="1" ht="18" customHeight="1">
      <c r="A134" s="231" t="s">
        <v>86</v>
      </c>
      <c r="B134" s="274" t="s">
        <v>339</v>
      </c>
      <c r="C134" s="225"/>
    </row>
    <row r="135" spans="1:3" s="37" customFormat="1" ht="18" customHeight="1">
      <c r="A135" s="231" t="s">
        <v>252</v>
      </c>
      <c r="B135" s="274" t="s">
        <v>331</v>
      </c>
      <c r="C135" s="225"/>
    </row>
    <row r="136" spans="1:3" s="37" customFormat="1" ht="18" customHeight="1" thickBot="1">
      <c r="A136" s="254" t="s">
        <v>253</v>
      </c>
      <c r="B136" s="442" t="s">
        <v>402</v>
      </c>
      <c r="C136" s="225"/>
    </row>
    <row r="137" spans="1:3" s="37" customFormat="1" ht="18" customHeight="1" thickBot="1">
      <c r="A137" s="230" t="s">
        <v>19</v>
      </c>
      <c r="B137" s="429" t="s">
        <v>332</v>
      </c>
      <c r="C137" s="257">
        <f>SUM(C138:C141)</f>
        <v>0</v>
      </c>
    </row>
    <row r="138" spans="1:3" s="37" customFormat="1" ht="18" customHeight="1">
      <c r="A138" s="231" t="s">
        <v>160</v>
      </c>
      <c r="B138" s="274" t="s">
        <v>333</v>
      </c>
      <c r="C138" s="225"/>
    </row>
    <row r="139" spans="1:3" s="37" customFormat="1" ht="18" customHeight="1">
      <c r="A139" s="231" t="s">
        <v>161</v>
      </c>
      <c r="B139" s="274" t="s">
        <v>334</v>
      </c>
      <c r="C139" s="225"/>
    </row>
    <row r="140" spans="1:3" s="37" customFormat="1" ht="18" customHeight="1">
      <c r="A140" s="231" t="s">
        <v>191</v>
      </c>
      <c r="B140" s="274" t="s">
        <v>335</v>
      </c>
      <c r="C140" s="225"/>
    </row>
    <row r="141" spans="1:3" s="37" customFormat="1" ht="18" customHeight="1" thickBot="1">
      <c r="A141" s="231" t="s">
        <v>255</v>
      </c>
      <c r="B141" s="274" t="s">
        <v>336</v>
      </c>
      <c r="C141" s="225"/>
    </row>
    <row r="142" spans="1:3" s="37" customFormat="1" ht="18" customHeight="1" thickBot="1">
      <c r="A142" s="230" t="s">
        <v>20</v>
      </c>
      <c r="B142" s="429" t="s">
        <v>337</v>
      </c>
      <c r="C142" s="258">
        <f>+C123+C127+C132+C137</f>
        <v>0</v>
      </c>
    </row>
    <row r="143" spans="1:3" s="37" customFormat="1" ht="18" customHeight="1" thickBot="1">
      <c r="A143" s="259" t="s">
        <v>21</v>
      </c>
      <c r="B143" s="443" t="s">
        <v>338</v>
      </c>
      <c r="C143" s="258">
        <f>+C122+C142</f>
        <v>63447240</v>
      </c>
    </row>
    <row r="144" spans="1:3" s="37" customFormat="1" ht="18" customHeight="1" thickBot="1">
      <c r="A144" s="260"/>
      <c r="B144" s="446"/>
      <c r="C144" s="246"/>
    </row>
    <row r="145" spans="1:7" s="37" customFormat="1" ht="18" customHeight="1" thickBot="1">
      <c r="A145" s="262" t="s">
        <v>420</v>
      </c>
      <c r="B145" s="447"/>
      <c r="C145" s="264">
        <v>10</v>
      </c>
      <c r="D145" s="45"/>
      <c r="E145" s="46"/>
      <c r="F145" s="46"/>
      <c r="G145" s="46"/>
    </row>
    <row r="146" spans="1:3" s="43" customFormat="1" ht="18" customHeight="1" thickBot="1">
      <c r="A146" s="262" t="s">
        <v>182</v>
      </c>
      <c r="B146" s="447"/>
      <c r="C146" s="264"/>
    </row>
    <row r="147" s="37" customFormat="1" ht="18" customHeight="1">
      <c r="C147" s="47"/>
    </row>
  </sheetData>
  <sheetProtection/>
  <mergeCells count="4">
    <mergeCell ref="A3:C3"/>
    <mergeCell ref="A4:B4"/>
    <mergeCell ref="B1:C1"/>
    <mergeCell ref="B2:C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9.2.1. melléklet az 1/2018. (III.6.) önkormányzati rendelethez</oddHeader>
  </headerFooter>
  <rowBreaks count="1" manualBreakCount="1">
    <brk id="87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E5" sqref="E5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1.625" style="31" customWidth="1"/>
    <col min="4" max="16384" width="9.375" style="32" customWidth="1"/>
  </cols>
  <sheetData>
    <row r="1" spans="1:5" s="37" customFormat="1" ht="42.75" customHeight="1">
      <c r="A1" s="491" t="s">
        <v>628</v>
      </c>
      <c r="B1" s="492"/>
      <c r="C1" s="492"/>
      <c r="D1" s="492"/>
      <c r="E1" s="492"/>
    </row>
    <row r="2" spans="1:3" s="37" customFormat="1" ht="18" customHeight="1">
      <c r="A2" s="417"/>
      <c r="B2" s="489" t="s">
        <v>624</v>
      </c>
      <c r="C2" s="489"/>
    </row>
    <row r="3" spans="1:3" s="37" customFormat="1" ht="18" customHeight="1">
      <c r="A3" s="462" t="s">
        <v>9</v>
      </c>
      <c r="B3" s="462"/>
      <c r="C3" s="462"/>
    </row>
    <row r="4" spans="1:3" s="37" customFormat="1" ht="18" customHeight="1" thickBot="1">
      <c r="A4" s="463" t="s">
        <v>133</v>
      </c>
      <c r="B4" s="463"/>
      <c r="C4" s="38" t="s">
        <v>443</v>
      </c>
    </row>
    <row r="5" spans="1:3" s="37" customFormat="1" ht="18" customHeight="1" thickBot="1">
      <c r="A5" s="39" t="s">
        <v>56</v>
      </c>
      <c r="B5" s="444" t="s">
        <v>11</v>
      </c>
      <c r="C5" s="40" t="s">
        <v>397</v>
      </c>
    </row>
    <row r="6" spans="1:3" s="43" customFormat="1" ht="18" customHeight="1" thickBot="1">
      <c r="A6" s="41">
        <v>1</v>
      </c>
      <c r="B6" s="445">
        <v>2</v>
      </c>
      <c r="C6" s="42">
        <v>3</v>
      </c>
    </row>
    <row r="7" spans="1:3" s="43" customFormat="1" ht="18" customHeight="1" thickBot="1">
      <c r="A7" s="222" t="s">
        <v>12</v>
      </c>
      <c r="B7" s="425" t="s">
        <v>217</v>
      </c>
      <c r="C7" s="223">
        <f>SUM(C8:C11)</f>
        <v>0</v>
      </c>
    </row>
    <row r="8" spans="1:3" s="43" customFormat="1" ht="27">
      <c r="A8" s="231" t="s">
        <v>87</v>
      </c>
      <c r="B8" s="346" t="s">
        <v>403</v>
      </c>
      <c r="C8" s="225"/>
    </row>
    <row r="9" spans="1:3" s="43" customFormat="1" ht="27">
      <c r="A9" s="232" t="s">
        <v>88</v>
      </c>
      <c r="B9" s="265" t="s">
        <v>404</v>
      </c>
      <c r="C9" s="225"/>
    </row>
    <row r="10" spans="1:3" s="43" customFormat="1" ht="27">
      <c r="A10" s="232" t="s">
        <v>89</v>
      </c>
      <c r="B10" s="265" t="s">
        <v>405</v>
      </c>
      <c r="C10" s="225"/>
    </row>
    <row r="11" spans="1:3" s="43" customFormat="1" ht="18.75">
      <c r="A11" s="232" t="s">
        <v>399</v>
      </c>
      <c r="B11" s="265" t="s">
        <v>406</v>
      </c>
      <c r="C11" s="225"/>
    </row>
    <row r="12" spans="1:3" s="43" customFormat="1" ht="25.5">
      <c r="A12" s="232" t="s">
        <v>101</v>
      </c>
      <c r="B12" s="426" t="s">
        <v>408</v>
      </c>
      <c r="C12" s="228"/>
    </row>
    <row r="13" spans="1:3" s="43" customFormat="1" ht="19.5" thickBot="1">
      <c r="A13" s="233" t="s">
        <v>400</v>
      </c>
      <c r="B13" s="265" t="s">
        <v>407</v>
      </c>
      <c r="C13" s="229"/>
    </row>
    <row r="14" spans="1:3" s="43" customFormat="1" ht="18" customHeight="1" thickBot="1">
      <c r="A14" s="230" t="s">
        <v>13</v>
      </c>
      <c r="B14" s="427" t="s">
        <v>638</v>
      </c>
      <c r="C14" s="223">
        <f>+C15+C16+C17+C18+C19</f>
        <v>0</v>
      </c>
    </row>
    <row r="15" spans="1:3" s="43" customFormat="1" ht="18" customHeight="1">
      <c r="A15" s="231" t="s">
        <v>93</v>
      </c>
      <c r="B15" s="346" t="s">
        <v>218</v>
      </c>
      <c r="C15" s="225"/>
    </row>
    <row r="16" spans="1:3" s="43" customFormat="1" ht="18.75">
      <c r="A16" s="232" t="s">
        <v>94</v>
      </c>
      <c r="B16" s="265" t="s">
        <v>219</v>
      </c>
      <c r="C16" s="225"/>
    </row>
    <row r="17" spans="1:3" s="43" customFormat="1" ht="27">
      <c r="A17" s="232" t="s">
        <v>95</v>
      </c>
      <c r="B17" s="265" t="s">
        <v>382</v>
      </c>
      <c r="C17" s="225"/>
    </row>
    <row r="18" spans="1:3" s="43" customFormat="1" ht="27">
      <c r="A18" s="232" t="s">
        <v>96</v>
      </c>
      <c r="B18" s="265" t="s">
        <v>383</v>
      </c>
      <c r="C18" s="225"/>
    </row>
    <row r="19" spans="1:3" s="43" customFormat="1" ht="25.5">
      <c r="A19" s="232" t="s">
        <v>97</v>
      </c>
      <c r="B19" s="221" t="s">
        <v>409</v>
      </c>
      <c r="C19" s="225"/>
    </row>
    <row r="20" spans="1:3" s="43" customFormat="1" ht="19.5" thickBot="1">
      <c r="A20" s="233" t="s">
        <v>106</v>
      </c>
      <c r="B20" s="428" t="s">
        <v>220</v>
      </c>
      <c r="C20" s="225"/>
    </row>
    <row r="21" spans="1:3" s="43" customFormat="1" ht="18" customHeight="1" thickBot="1">
      <c r="A21" s="230" t="s">
        <v>14</v>
      </c>
      <c r="B21" s="429" t="s">
        <v>639</v>
      </c>
      <c r="C21" s="223">
        <f>+C22+C23+C24+C25+C26</f>
        <v>0</v>
      </c>
    </row>
    <row r="22" spans="1:3" s="43" customFormat="1" ht="18.75">
      <c r="A22" s="231" t="s">
        <v>76</v>
      </c>
      <c r="B22" s="346" t="s">
        <v>401</v>
      </c>
      <c r="C22" s="225"/>
    </row>
    <row r="23" spans="1:3" s="43" customFormat="1" ht="27">
      <c r="A23" s="232" t="s">
        <v>77</v>
      </c>
      <c r="B23" s="265" t="s">
        <v>221</v>
      </c>
      <c r="C23" s="225"/>
    </row>
    <row r="24" spans="1:3" s="43" customFormat="1" ht="27">
      <c r="A24" s="232" t="s">
        <v>78</v>
      </c>
      <c r="B24" s="265" t="s">
        <v>384</v>
      </c>
      <c r="C24" s="225"/>
    </row>
    <row r="25" spans="1:3" s="43" customFormat="1" ht="27">
      <c r="A25" s="232" t="s">
        <v>79</v>
      </c>
      <c r="B25" s="265" t="s">
        <v>385</v>
      </c>
      <c r="C25" s="225"/>
    </row>
    <row r="26" spans="1:3" s="43" customFormat="1" ht="18.75">
      <c r="A26" s="232" t="s">
        <v>150</v>
      </c>
      <c r="B26" s="265" t="s">
        <v>222</v>
      </c>
      <c r="C26" s="225"/>
    </row>
    <row r="27" spans="1:3" s="43" customFormat="1" ht="18" customHeight="1" thickBot="1">
      <c r="A27" s="233" t="s">
        <v>151</v>
      </c>
      <c r="B27" s="428" t="s">
        <v>223</v>
      </c>
      <c r="C27" s="225"/>
    </row>
    <row r="28" spans="1:3" s="43" customFormat="1" ht="18" customHeight="1" thickBot="1">
      <c r="A28" s="230" t="s">
        <v>152</v>
      </c>
      <c r="B28" s="429" t="s">
        <v>224</v>
      </c>
      <c r="C28" s="223">
        <f>+C29+C32+C33+C34</f>
        <v>0</v>
      </c>
    </row>
    <row r="29" spans="1:3" s="43" customFormat="1" ht="18" customHeight="1">
      <c r="A29" s="231" t="s">
        <v>225</v>
      </c>
      <c r="B29" s="346" t="s">
        <v>231</v>
      </c>
      <c r="C29" s="236">
        <f>+C30+C31</f>
        <v>0</v>
      </c>
    </row>
    <row r="30" spans="1:3" s="43" customFormat="1" ht="18" customHeight="1">
      <c r="A30" s="232" t="s">
        <v>226</v>
      </c>
      <c r="B30" s="265" t="s">
        <v>411</v>
      </c>
      <c r="C30" s="225"/>
    </row>
    <row r="31" spans="1:3" s="43" customFormat="1" ht="18" customHeight="1">
      <c r="A31" s="232" t="s">
        <v>227</v>
      </c>
      <c r="B31" s="265" t="s">
        <v>412</v>
      </c>
      <c r="C31" s="225"/>
    </row>
    <row r="32" spans="1:3" s="43" customFormat="1" ht="18" customHeight="1">
      <c r="A32" s="232" t="s">
        <v>228</v>
      </c>
      <c r="B32" s="265" t="s">
        <v>413</v>
      </c>
      <c r="C32" s="225"/>
    </row>
    <row r="33" spans="1:3" s="43" customFormat="1" ht="18.75">
      <c r="A33" s="232" t="s">
        <v>229</v>
      </c>
      <c r="B33" s="265" t="s">
        <v>232</v>
      </c>
      <c r="C33" s="225"/>
    </row>
    <row r="34" spans="1:3" s="43" customFormat="1" ht="18" customHeight="1" thickBot="1">
      <c r="A34" s="233" t="s">
        <v>230</v>
      </c>
      <c r="B34" s="428" t="s">
        <v>233</v>
      </c>
      <c r="C34" s="225"/>
    </row>
    <row r="35" spans="1:3" s="43" customFormat="1" ht="18" customHeight="1" thickBot="1">
      <c r="A35" s="230" t="s">
        <v>16</v>
      </c>
      <c r="B35" s="429" t="s">
        <v>234</v>
      </c>
      <c r="C35" s="223">
        <f>SUM(C36:C45)</f>
        <v>0</v>
      </c>
    </row>
    <row r="36" spans="1:3" s="43" customFormat="1" ht="18" customHeight="1">
      <c r="A36" s="231" t="s">
        <v>80</v>
      </c>
      <c r="B36" s="346" t="s">
        <v>237</v>
      </c>
      <c r="C36" s="225"/>
    </row>
    <row r="37" spans="1:3" s="43" customFormat="1" ht="18" customHeight="1">
      <c r="A37" s="232" t="s">
        <v>81</v>
      </c>
      <c r="B37" s="265" t="s">
        <v>414</v>
      </c>
      <c r="C37" s="225"/>
    </row>
    <row r="38" spans="1:3" s="43" customFormat="1" ht="18" customHeight="1">
      <c r="A38" s="232" t="s">
        <v>82</v>
      </c>
      <c r="B38" s="265" t="s">
        <v>415</v>
      </c>
      <c r="C38" s="225"/>
    </row>
    <row r="39" spans="1:3" s="43" customFormat="1" ht="18" customHeight="1">
      <c r="A39" s="232" t="s">
        <v>154</v>
      </c>
      <c r="B39" s="265" t="s">
        <v>416</v>
      </c>
      <c r="C39" s="225"/>
    </row>
    <row r="40" spans="1:3" s="43" customFormat="1" ht="18" customHeight="1">
      <c r="A40" s="232" t="s">
        <v>155</v>
      </c>
      <c r="B40" s="265" t="s">
        <v>417</v>
      </c>
      <c r="C40" s="225"/>
    </row>
    <row r="41" spans="1:3" s="43" customFormat="1" ht="18" customHeight="1">
      <c r="A41" s="232" t="s">
        <v>156</v>
      </c>
      <c r="B41" s="265" t="s">
        <v>418</v>
      </c>
      <c r="C41" s="225"/>
    </row>
    <row r="42" spans="1:3" s="43" customFormat="1" ht="18" customHeight="1">
      <c r="A42" s="232" t="s">
        <v>157</v>
      </c>
      <c r="B42" s="265" t="s">
        <v>238</v>
      </c>
      <c r="C42" s="225"/>
    </row>
    <row r="43" spans="1:3" s="43" customFormat="1" ht="18" customHeight="1">
      <c r="A43" s="232" t="s">
        <v>158</v>
      </c>
      <c r="B43" s="265" t="s">
        <v>239</v>
      </c>
      <c r="C43" s="225"/>
    </row>
    <row r="44" spans="1:3" s="43" customFormat="1" ht="18" customHeight="1">
      <c r="A44" s="232" t="s">
        <v>235</v>
      </c>
      <c r="B44" s="265" t="s">
        <v>240</v>
      </c>
      <c r="C44" s="225"/>
    </row>
    <row r="45" spans="1:3" s="43" customFormat="1" ht="18" customHeight="1" thickBot="1">
      <c r="A45" s="233" t="s">
        <v>236</v>
      </c>
      <c r="B45" s="428" t="s">
        <v>419</v>
      </c>
      <c r="C45" s="225"/>
    </row>
    <row r="46" spans="1:3" s="43" customFormat="1" ht="18" customHeight="1" thickBot="1">
      <c r="A46" s="230" t="s">
        <v>17</v>
      </c>
      <c r="B46" s="429" t="s">
        <v>241</v>
      </c>
      <c r="C46" s="223">
        <f>SUM(C47:C51)</f>
        <v>0</v>
      </c>
    </row>
    <row r="47" spans="1:3" s="43" customFormat="1" ht="18" customHeight="1">
      <c r="A47" s="231" t="s">
        <v>83</v>
      </c>
      <c r="B47" s="346" t="s">
        <v>245</v>
      </c>
      <c r="C47" s="225"/>
    </row>
    <row r="48" spans="1:3" s="43" customFormat="1" ht="18" customHeight="1">
      <c r="A48" s="232" t="s">
        <v>84</v>
      </c>
      <c r="B48" s="265" t="s">
        <v>246</v>
      </c>
      <c r="C48" s="225"/>
    </row>
    <row r="49" spans="1:3" s="43" customFormat="1" ht="18" customHeight="1">
      <c r="A49" s="232" t="s">
        <v>242</v>
      </c>
      <c r="B49" s="265" t="s">
        <v>247</v>
      </c>
      <c r="C49" s="225"/>
    </row>
    <row r="50" spans="1:3" s="43" customFormat="1" ht="18" customHeight="1">
      <c r="A50" s="232" t="s">
        <v>243</v>
      </c>
      <c r="B50" s="265" t="s">
        <v>248</v>
      </c>
      <c r="C50" s="225"/>
    </row>
    <row r="51" spans="1:3" s="43" customFormat="1" ht="18" customHeight="1" thickBot="1">
      <c r="A51" s="233" t="s">
        <v>244</v>
      </c>
      <c r="B51" s="428" t="s">
        <v>249</v>
      </c>
      <c r="C51" s="225"/>
    </row>
    <row r="52" spans="1:3" s="43" customFormat="1" ht="26.25" thickBot="1">
      <c r="A52" s="230" t="s">
        <v>159</v>
      </c>
      <c r="B52" s="429" t="s">
        <v>410</v>
      </c>
      <c r="C52" s="223">
        <f>SUM(C53:C55)</f>
        <v>0</v>
      </c>
    </row>
    <row r="53" spans="1:3" s="43" customFormat="1" ht="27">
      <c r="A53" s="231" t="s">
        <v>85</v>
      </c>
      <c r="B53" s="346" t="s">
        <v>392</v>
      </c>
      <c r="C53" s="225"/>
    </row>
    <row r="54" spans="1:3" s="43" customFormat="1" ht="27">
      <c r="A54" s="232" t="s">
        <v>86</v>
      </c>
      <c r="B54" s="265" t="s">
        <v>393</v>
      </c>
      <c r="C54" s="225"/>
    </row>
    <row r="55" spans="1:3" s="43" customFormat="1" ht="18.75">
      <c r="A55" s="232" t="s">
        <v>252</v>
      </c>
      <c r="B55" s="265" t="s">
        <v>250</v>
      </c>
      <c r="C55" s="225"/>
    </row>
    <row r="56" spans="1:3" s="43" customFormat="1" ht="19.5" thickBot="1">
      <c r="A56" s="233" t="s">
        <v>253</v>
      </c>
      <c r="B56" s="428" t="s">
        <v>251</v>
      </c>
      <c r="C56" s="225"/>
    </row>
    <row r="57" spans="1:3" s="43" customFormat="1" ht="18" customHeight="1" thickBot="1">
      <c r="A57" s="230" t="s">
        <v>19</v>
      </c>
      <c r="B57" s="427" t="s">
        <v>254</v>
      </c>
      <c r="C57" s="223">
        <f>SUM(C58:C60)</f>
        <v>0</v>
      </c>
    </row>
    <row r="58" spans="1:3" s="43" customFormat="1" ht="27">
      <c r="A58" s="231" t="s">
        <v>160</v>
      </c>
      <c r="B58" s="346" t="s">
        <v>394</v>
      </c>
      <c r="C58" s="225"/>
    </row>
    <row r="59" spans="1:3" s="43" customFormat="1" ht="18.75">
      <c r="A59" s="232" t="s">
        <v>161</v>
      </c>
      <c r="B59" s="265" t="s">
        <v>395</v>
      </c>
      <c r="C59" s="225"/>
    </row>
    <row r="60" spans="1:3" s="43" customFormat="1" ht="18.75">
      <c r="A60" s="232" t="s">
        <v>191</v>
      </c>
      <c r="B60" s="265" t="s">
        <v>256</v>
      </c>
      <c r="C60" s="225"/>
    </row>
    <row r="61" spans="1:3" s="43" customFormat="1" ht="19.5" thickBot="1">
      <c r="A61" s="233" t="s">
        <v>255</v>
      </c>
      <c r="B61" s="428" t="s">
        <v>257</v>
      </c>
      <c r="C61" s="225"/>
    </row>
    <row r="62" spans="1:3" s="43" customFormat="1" ht="19.5" thickBot="1">
      <c r="A62" s="230" t="s">
        <v>20</v>
      </c>
      <c r="B62" s="429" t="s">
        <v>258</v>
      </c>
      <c r="C62" s="223">
        <f>+C7+C14+C21+C28+C35+C46+C52+C57</f>
        <v>0</v>
      </c>
    </row>
    <row r="63" spans="1:3" s="43" customFormat="1" ht="18" customHeight="1" thickBot="1">
      <c r="A63" s="237" t="s">
        <v>373</v>
      </c>
      <c r="B63" s="427" t="s">
        <v>640</v>
      </c>
      <c r="C63" s="223">
        <f>SUM(C64:C66)</f>
        <v>0</v>
      </c>
    </row>
    <row r="64" spans="1:3" s="43" customFormat="1" ht="18" customHeight="1">
      <c r="A64" s="231" t="s">
        <v>287</v>
      </c>
      <c r="B64" s="346" t="s">
        <v>259</v>
      </c>
      <c r="C64" s="225"/>
    </row>
    <row r="65" spans="1:3" s="43" customFormat="1" ht="27">
      <c r="A65" s="232" t="s">
        <v>296</v>
      </c>
      <c r="B65" s="265" t="s">
        <v>260</v>
      </c>
      <c r="C65" s="225"/>
    </row>
    <row r="66" spans="1:3" s="43" customFormat="1" ht="19.5" thickBot="1">
      <c r="A66" s="233" t="s">
        <v>297</v>
      </c>
      <c r="B66" s="430" t="s">
        <v>261</v>
      </c>
      <c r="C66" s="225"/>
    </row>
    <row r="67" spans="1:3" s="43" customFormat="1" ht="18" customHeight="1" thickBot="1">
      <c r="A67" s="237" t="s">
        <v>262</v>
      </c>
      <c r="B67" s="427" t="s">
        <v>263</v>
      </c>
      <c r="C67" s="223">
        <f>SUM(C68:C71)</f>
        <v>0</v>
      </c>
    </row>
    <row r="68" spans="1:3" s="43" customFormat="1" ht="18.75">
      <c r="A68" s="231" t="s">
        <v>130</v>
      </c>
      <c r="B68" s="346" t="s">
        <v>264</v>
      </c>
      <c r="C68" s="225"/>
    </row>
    <row r="69" spans="1:3" s="43" customFormat="1" ht="18.75">
      <c r="A69" s="232" t="s">
        <v>131</v>
      </c>
      <c r="B69" s="265" t="s">
        <v>265</v>
      </c>
      <c r="C69" s="225"/>
    </row>
    <row r="70" spans="1:3" s="43" customFormat="1" ht="18.75">
      <c r="A70" s="232" t="s">
        <v>288</v>
      </c>
      <c r="B70" s="265" t="s">
        <v>266</v>
      </c>
      <c r="C70" s="225"/>
    </row>
    <row r="71" spans="1:3" s="43" customFormat="1" ht="19.5" thickBot="1">
      <c r="A71" s="233" t="s">
        <v>289</v>
      </c>
      <c r="B71" s="428" t="s">
        <v>267</v>
      </c>
      <c r="C71" s="225"/>
    </row>
    <row r="72" spans="1:3" s="43" customFormat="1" ht="18" customHeight="1" thickBot="1">
      <c r="A72" s="237" t="s">
        <v>268</v>
      </c>
      <c r="B72" s="427" t="s">
        <v>269</v>
      </c>
      <c r="C72" s="223">
        <f>SUM(C73:C74)</f>
        <v>0</v>
      </c>
    </row>
    <row r="73" spans="1:3" s="43" customFormat="1" ht="18" customHeight="1">
      <c r="A73" s="231" t="s">
        <v>290</v>
      </c>
      <c r="B73" s="346" t="s">
        <v>270</v>
      </c>
      <c r="C73" s="225"/>
    </row>
    <row r="74" spans="1:3" s="43" customFormat="1" ht="18" customHeight="1" thickBot="1">
      <c r="A74" s="233" t="s">
        <v>291</v>
      </c>
      <c r="B74" s="346" t="s">
        <v>645</v>
      </c>
      <c r="C74" s="225"/>
    </row>
    <row r="75" spans="1:3" s="43" customFormat="1" ht="18" customHeight="1" thickBot="1">
      <c r="A75" s="237" t="s">
        <v>271</v>
      </c>
      <c r="B75" s="427" t="s">
        <v>272</v>
      </c>
      <c r="C75" s="223">
        <f>SUM(C76:C78)</f>
        <v>0</v>
      </c>
    </row>
    <row r="76" spans="1:3" s="43" customFormat="1" ht="18" customHeight="1">
      <c r="A76" s="231" t="s">
        <v>292</v>
      </c>
      <c r="B76" s="346" t="s">
        <v>446</v>
      </c>
      <c r="C76" s="225"/>
    </row>
    <row r="77" spans="1:3" s="43" customFormat="1" ht="18" customHeight="1">
      <c r="A77" s="232" t="s">
        <v>293</v>
      </c>
      <c r="B77" s="265" t="s">
        <v>273</v>
      </c>
      <c r="C77" s="225"/>
    </row>
    <row r="78" spans="1:3" s="43" customFormat="1" ht="18" customHeight="1" thickBot="1">
      <c r="A78" s="233" t="s">
        <v>294</v>
      </c>
      <c r="B78" s="428" t="s">
        <v>637</v>
      </c>
      <c r="C78" s="225"/>
    </row>
    <row r="79" spans="1:3" s="43" customFormat="1" ht="18" customHeight="1" thickBot="1">
      <c r="A79" s="237" t="s">
        <v>275</v>
      </c>
      <c r="B79" s="427" t="s">
        <v>295</v>
      </c>
      <c r="C79" s="223">
        <f>SUM(C80:C83)</f>
        <v>0</v>
      </c>
    </row>
    <row r="80" spans="1:3" s="43" customFormat="1" ht="18" customHeight="1">
      <c r="A80" s="238" t="s">
        <v>276</v>
      </c>
      <c r="B80" s="346" t="s">
        <v>277</v>
      </c>
      <c r="C80" s="225"/>
    </row>
    <row r="81" spans="1:3" s="43" customFormat="1" ht="30">
      <c r="A81" s="239" t="s">
        <v>278</v>
      </c>
      <c r="B81" s="265" t="s">
        <v>279</v>
      </c>
      <c r="C81" s="225"/>
    </row>
    <row r="82" spans="1:3" s="43" customFormat="1" ht="20.25" customHeight="1">
      <c r="A82" s="239" t="s">
        <v>280</v>
      </c>
      <c r="B82" s="265" t="s">
        <v>281</v>
      </c>
      <c r="C82" s="225"/>
    </row>
    <row r="83" spans="1:3" s="43" customFormat="1" ht="18" customHeight="1" thickBot="1">
      <c r="A83" s="240" t="s">
        <v>282</v>
      </c>
      <c r="B83" s="428" t="s">
        <v>283</v>
      </c>
      <c r="C83" s="225"/>
    </row>
    <row r="84" spans="1:3" s="43" customFormat="1" ht="18" customHeight="1" thickBot="1">
      <c r="A84" s="237" t="s">
        <v>284</v>
      </c>
      <c r="B84" s="427" t="s">
        <v>636</v>
      </c>
      <c r="C84" s="225"/>
    </row>
    <row r="85" spans="1:3" s="43" customFormat="1" ht="19.5" thickBot="1">
      <c r="A85" s="237" t="s">
        <v>285</v>
      </c>
      <c r="B85" s="431" t="s">
        <v>286</v>
      </c>
      <c r="C85" s="223">
        <f>+C63+C67+C72+C75+C79+C84</f>
        <v>0</v>
      </c>
    </row>
    <row r="86" spans="1:3" s="43" customFormat="1" ht="18" customHeight="1" thickBot="1">
      <c r="A86" s="242" t="s">
        <v>298</v>
      </c>
      <c r="B86" s="432" t="s">
        <v>378</v>
      </c>
      <c r="C86" s="223">
        <f>+C62+C85</f>
        <v>0</v>
      </c>
    </row>
    <row r="87" spans="1:3" s="43" customFormat="1" ht="19.5" thickBot="1">
      <c r="A87" s="243"/>
      <c r="B87" s="433"/>
      <c r="C87" s="244"/>
    </row>
    <row r="88" spans="1:3" s="37" customFormat="1" ht="18" customHeight="1" thickBot="1">
      <c r="A88" s="419" t="s">
        <v>45</v>
      </c>
      <c r="B88" s="434"/>
      <c r="C88" s="420"/>
    </row>
    <row r="89" spans="1:3" s="44" customFormat="1" ht="18" customHeight="1" thickBot="1">
      <c r="A89" s="230" t="s">
        <v>12</v>
      </c>
      <c r="B89" s="435" t="s">
        <v>634</v>
      </c>
      <c r="C89" s="421">
        <f>SUM(C90:C94)</f>
        <v>0</v>
      </c>
    </row>
    <row r="90" spans="1:3" s="37" customFormat="1" ht="18" customHeight="1">
      <c r="A90" s="231" t="s">
        <v>87</v>
      </c>
      <c r="B90" s="436" t="s">
        <v>40</v>
      </c>
      <c r="C90" s="225"/>
    </row>
    <row r="91" spans="1:3" s="43" customFormat="1" ht="18" customHeight="1">
      <c r="A91" s="232" t="s">
        <v>88</v>
      </c>
      <c r="B91" s="267" t="s">
        <v>162</v>
      </c>
      <c r="C91" s="225"/>
    </row>
    <row r="92" spans="1:3" s="37" customFormat="1" ht="18" customHeight="1">
      <c r="A92" s="232" t="s">
        <v>89</v>
      </c>
      <c r="B92" s="267" t="s">
        <v>122</v>
      </c>
      <c r="C92" s="225"/>
    </row>
    <row r="93" spans="1:3" s="37" customFormat="1" ht="18" customHeight="1">
      <c r="A93" s="232" t="s">
        <v>90</v>
      </c>
      <c r="B93" s="437" t="s">
        <v>163</v>
      </c>
      <c r="C93" s="225"/>
    </row>
    <row r="94" spans="1:3" s="37" customFormat="1" ht="18" customHeight="1">
      <c r="A94" s="232" t="s">
        <v>101</v>
      </c>
      <c r="B94" s="438" t="s">
        <v>164</v>
      </c>
      <c r="C94" s="235">
        <f>SUM(C95:C104)</f>
        <v>0</v>
      </c>
    </row>
    <row r="95" spans="1:3" s="37" customFormat="1" ht="18" customHeight="1">
      <c r="A95" s="232" t="s">
        <v>91</v>
      </c>
      <c r="B95" s="267" t="s">
        <v>301</v>
      </c>
      <c r="C95" s="225"/>
    </row>
    <row r="96" spans="1:3" s="37" customFormat="1" ht="18" customHeight="1">
      <c r="A96" s="232" t="s">
        <v>92</v>
      </c>
      <c r="B96" s="269" t="s">
        <v>302</v>
      </c>
      <c r="C96" s="225"/>
    </row>
    <row r="97" spans="1:3" s="37" customFormat="1" ht="18" customHeight="1">
      <c r="A97" s="232" t="s">
        <v>102</v>
      </c>
      <c r="B97" s="267" t="s">
        <v>303</v>
      </c>
      <c r="C97" s="225"/>
    </row>
    <row r="98" spans="1:3" s="37" customFormat="1" ht="18" customHeight="1">
      <c r="A98" s="232" t="s">
        <v>103</v>
      </c>
      <c r="B98" s="267" t="s">
        <v>641</v>
      </c>
      <c r="C98" s="225"/>
    </row>
    <row r="99" spans="1:3" s="37" customFormat="1" ht="18" customHeight="1">
      <c r="A99" s="232" t="s">
        <v>104</v>
      </c>
      <c r="B99" s="269" t="s">
        <v>305</v>
      </c>
      <c r="C99" s="225"/>
    </row>
    <row r="100" spans="1:3" s="37" customFormat="1" ht="18" customHeight="1">
      <c r="A100" s="232" t="s">
        <v>105</v>
      </c>
      <c r="B100" s="269" t="s">
        <v>306</v>
      </c>
      <c r="C100" s="225"/>
    </row>
    <row r="101" spans="1:3" s="37" customFormat="1" ht="18" customHeight="1">
      <c r="A101" s="232" t="s">
        <v>107</v>
      </c>
      <c r="B101" s="267" t="s">
        <v>642</v>
      </c>
      <c r="C101" s="225"/>
    </row>
    <row r="102" spans="1:3" s="37" customFormat="1" ht="18" customHeight="1">
      <c r="A102" s="254" t="s">
        <v>165</v>
      </c>
      <c r="B102" s="270" t="s">
        <v>308</v>
      </c>
      <c r="C102" s="225"/>
    </row>
    <row r="103" spans="1:3" s="37" customFormat="1" ht="18" customHeight="1">
      <c r="A103" s="232" t="s">
        <v>299</v>
      </c>
      <c r="B103" s="270" t="s">
        <v>309</v>
      </c>
      <c r="C103" s="225"/>
    </row>
    <row r="104" spans="1:3" s="37" customFormat="1" ht="18" customHeight="1" thickBot="1">
      <c r="A104" s="255" t="s">
        <v>300</v>
      </c>
      <c r="B104" s="271" t="s">
        <v>310</v>
      </c>
      <c r="C104" s="225"/>
    </row>
    <row r="105" spans="1:3" s="37" customFormat="1" ht="18" customHeight="1" thickBot="1">
      <c r="A105" s="230" t="s">
        <v>13</v>
      </c>
      <c r="B105" s="439" t="s">
        <v>635</v>
      </c>
      <c r="C105" s="223">
        <f>+C106+C108+C110</f>
        <v>0</v>
      </c>
    </row>
    <row r="106" spans="1:3" s="37" customFormat="1" ht="18" customHeight="1">
      <c r="A106" s="231" t="s">
        <v>93</v>
      </c>
      <c r="B106" s="267" t="s">
        <v>190</v>
      </c>
      <c r="C106" s="225"/>
    </row>
    <row r="107" spans="1:3" s="37" customFormat="1" ht="18" customHeight="1">
      <c r="A107" s="231" t="s">
        <v>94</v>
      </c>
      <c r="B107" s="270" t="s">
        <v>314</v>
      </c>
      <c r="C107" s="225"/>
    </row>
    <row r="108" spans="1:3" s="37" customFormat="1" ht="18" customHeight="1">
      <c r="A108" s="231" t="s">
        <v>95</v>
      </c>
      <c r="B108" s="270" t="s">
        <v>166</v>
      </c>
      <c r="C108" s="225"/>
    </row>
    <row r="109" spans="1:3" s="37" customFormat="1" ht="18" customHeight="1">
      <c r="A109" s="231" t="s">
        <v>96</v>
      </c>
      <c r="B109" s="270" t="s">
        <v>315</v>
      </c>
      <c r="C109" s="225"/>
    </row>
    <row r="110" spans="1:3" s="37" customFormat="1" ht="18" customHeight="1">
      <c r="A110" s="231" t="s">
        <v>97</v>
      </c>
      <c r="B110" s="440" t="s">
        <v>192</v>
      </c>
      <c r="C110" s="256">
        <f>SUM(C111:C118)</f>
        <v>0</v>
      </c>
    </row>
    <row r="111" spans="1:3" s="37" customFormat="1" ht="25.5">
      <c r="A111" s="231" t="s">
        <v>106</v>
      </c>
      <c r="B111" s="441" t="s">
        <v>386</v>
      </c>
      <c r="C111" s="225"/>
    </row>
    <row r="112" spans="1:3" s="37" customFormat="1" ht="25.5">
      <c r="A112" s="231" t="s">
        <v>108</v>
      </c>
      <c r="B112" s="274" t="s">
        <v>320</v>
      </c>
      <c r="C112" s="225"/>
    </row>
    <row r="113" spans="1:3" s="37" customFormat="1" ht="25.5">
      <c r="A113" s="231" t="s">
        <v>167</v>
      </c>
      <c r="B113" s="267" t="s">
        <v>304</v>
      </c>
      <c r="C113" s="225"/>
    </row>
    <row r="114" spans="1:3" s="37" customFormat="1" ht="18.75">
      <c r="A114" s="231" t="s">
        <v>168</v>
      </c>
      <c r="B114" s="267" t="s">
        <v>319</v>
      </c>
      <c r="C114" s="225"/>
    </row>
    <row r="115" spans="1:3" s="37" customFormat="1" ht="18.75">
      <c r="A115" s="231" t="s">
        <v>169</v>
      </c>
      <c r="B115" s="267" t="s">
        <v>318</v>
      </c>
      <c r="C115" s="225"/>
    </row>
    <row r="116" spans="1:3" s="37" customFormat="1" ht="25.5">
      <c r="A116" s="231" t="s">
        <v>311</v>
      </c>
      <c r="B116" s="267" t="s">
        <v>307</v>
      </c>
      <c r="C116" s="225"/>
    </row>
    <row r="117" spans="1:3" s="37" customFormat="1" ht="18.75">
      <c r="A117" s="231" t="s">
        <v>312</v>
      </c>
      <c r="B117" s="267" t="s">
        <v>317</v>
      </c>
      <c r="C117" s="225"/>
    </row>
    <row r="118" spans="1:3" s="37" customFormat="1" ht="26.25" thickBot="1">
      <c r="A118" s="254" t="s">
        <v>313</v>
      </c>
      <c r="B118" s="267" t="s">
        <v>316</v>
      </c>
      <c r="C118" s="225"/>
    </row>
    <row r="119" spans="1:3" s="37" customFormat="1" ht="18" customHeight="1" thickBot="1">
      <c r="A119" s="230" t="s">
        <v>14</v>
      </c>
      <c r="B119" s="429" t="s">
        <v>321</v>
      </c>
      <c r="C119" s="223">
        <f>+C120+C121</f>
        <v>0</v>
      </c>
    </row>
    <row r="120" spans="1:3" s="37" customFormat="1" ht="18" customHeight="1">
      <c r="A120" s="231" t="s">
        <v>76</v>
      </c>
      <c r="B120" s="274" t="s">
        <v>46</v>
      </c>
      <c r="C120" s="225"/>
    </row>
    <row r="121" spans="1:3" s="37" customFormat="1" ht="18" customHeight="1" thickBot="1">
      <c r="A121" s="233" t="s">
        <v>77</v>
      </c>
      <c r="B121" s="270" t="s">
        <v>47</v>
      </c>
      <c r="C121" s="225"/>
    </row>
    <row r="122" spans="1:3" s="37" customFormat="1" ht="18" customHeight="1" thickBot="1">
      <c r="A122" s="230" t="s">
        <v>15</v>
      </c>
      <c r="B122" s="429" t="s">
        <v>322</v>
      </c>
      <c r="C122" s="223">
        <f>+C89+C105+C119</f>
        <v>0</v>
      </c>
    </row>
    <row r="123" spans="1:3" s="37" customFormat="1" ht="18" customHeight="1" thickBot="1">
      <c r="A123" s="230" t="s">
        <v>16</v>
      </c>
      <c r="B123" s="429" t="s">
        <v>643</v>
      </c>
      <c r="C123" s="223">
        <f>+C124+C125+C126</f>
        <v>0</v>
      </c>
    </row>
    <row r="124" spans="1:3" s="37" customFormat="1" ht="18" customHeight="1">
      <c r="A124" s="231" t="s">
        <v>80</v>
      </c>
      <c r="B124" s="274" t="s">
        <v>323</v>
      </c>
      <c r="C124" s="225"/>
    </row>
    <row r="125" spans="1:3" s="37" customFormat="1" ht="18" customHeight="1">
      <c r="A125" s="231" t="s">
        <v>81</v>
      </c>
      <c r="B125" s="274" t="s">
        <v>644</v>
      </c>
      <c r="C125" s="225"/>
    </row>
    <row r="126" spans="1:3" s="37" customFormat="1" ht="18" customHeight="1" thickBot="1">
      <c r="A126" s="254" t="s">
        <v>82</v>
      </c>
      <c r="B126" s="442" t="s">
        <v>324</v>
      </c>
      <c r="C126" s="225"/>
    </row>
    <row r="127" spans="1:3" s="37" customFormat="1" ht="18" customHeight="1" thickBot="1">
      <c r="A127" s="230" t="s">
        <v>17</v>
      </c>
      <c r="B127" s="429" t="s">
        <v>372</v>
      </c>
      <c r="C127" s="223">
        <f>+C128+C129+C130+C131</f>
        <v>0</v>
      </c>
    </row>
    <row r="128" spans="1:3" s="37" customFormat="1" ht="18" customHeight="1">
      <c r="A128" s="231" t="s">
        <v>83</v>
      </c>
      <c r="B128" s="274" t="s">
        <v>325</v>
      </c>
      <c r="C128" s="225"/>
    </row>
    <row r="129" spans="1:3" s="37" customFormat="1" ht="18" customHeight="1">
      <c r="A129" s="231" t="s">
        <v>84</v>
      </c>
      <c r="B129" s="274" t="s">
        <v>326</v>
      </c>
      <c r="C129" s="225"/>
    </row>
    <row r="130" spans="1:3" s="37" customFormat="1" ht="18" customHeight="1">
      <c r="A130" s="231" t="s">
        <v>242</v>
      </c>
      <c r="B130" s="274" t="s">
        <v>327</v>
      </c>
      <c r="C130" s="225"/>
    </row>
    <row r="131" spans="1:3" s="37" customFormat="1" ht="18" customHeight="1" thickBot="1">
      <c r="A131" s="254" t="s">
        <v>243</v>
      </c>
      <c r="B131" s="442" t="s">
        <v>328</v>
      </c>
      <c r="C131" s="225"/>
    </row>
    <row r="132" spans="1:3" s="37" customFormat="1" ht="18" customHeight="1" thickBot="1">
      <c r="A132" s="230" t="s">
        <v>18</v>
      </c>
      <c r="B132" s="429" t="s">
        <v>329</v>
      </c>
      <c r="C132" s="223">
        <f>SUM(C133:C136)</f>
        <v>0</v>
      </c>
    </row>
    <row r="133" spans="1:3" s="37" customFormat="1" ht="18" customHeight="1">
      <c r="A133" s="231" t="s">
        <v>85</v>
      </c>
      <c r="B133" s="274" t="s">
        <v>330</v>
      </c>
      <c r="C133" s="225"/>
    </row>
    <row r="134" spans="1:3" s="37" customFormat="1" ht="18" customHeight="1">
      <c r="A134" s="231" t="s">
        <v>86</v>
      </c>
      <c r="B134" s="274" t="s">
        <v>339</v>
      </c>
      <c r="C134" s="225"/>
    </row>
    <row r="135" spans="1:3" s="37" customFormat="1" ht="18" customHeight="1">
      <c r="A135" s="231" t="s">
        <v>252</v>
      </c>
      <c r="B135" s="274" t="s">
        <v>331</v>
      </c>
      <c r="C135" s="225"/>
    </row>
    <row r="136" spans="1:3" s="37" customFormat="1" ht="18" customHeight="1" thickBot="1">
      <c r="A136" s="254" t="s">
        <v>253</v>
      </c>
      <c r="B136" s="442" t="s">
        <v>402</v>
      </c>
      <c r="C136" s="225"/>
    </row>
    <row r="137" spans="1:3" s="37" customFormat="1" ht="18" customHeight="1" thickBot="1">
      <c r="A137" s="230" t="s">
        <v>19</v>
      </c>
      <c r="B137" s="429" t="s">
        <v>332</v>
      </c>
      <c r="C137" s="257">
        <f>SUM(C138:C141)</f>
        <v>0</v>
      </c>
    </row>
    <row r="138" spans="1:3" s="37" customFormat="1" ht="18" customHeight="1">
      <c r="A138" s="231" t="s">
        <v>160</v>
      </c>
      <c r="B138" s="274" t="s">
        <v>333</v>
      </c>
      <c r="C138" s="225"/>
    </row>
    <row r="139" spans="1:3" s="37" customFormat="1" ht="18" customHeight="1">
      <c r="A139" s="231" t="s">
        <v>161</v>
      </c>
      <c r="B139" s="274" t="s">
        <v>334</v>
      </c>
      <c r="C139" s="225"/>
    </row>
    <row r="140" spans="1:3" s="37" customFormat="1" ht="18" customHeight="1">
      <c r="A140" s="231" t="s">
        <v>191</v>
      </c>
      <c r="B140" s="274" t="s">
        <v>335</v>
      </c>
      <c r="C140" s="225"/>
    </row>
    <row r="141" spans="1:3" s="37" customFormat="1" ht="18" customHeight="1" thickBot="1">
      <c r="A141" s="231" t="s">
        <v>255</v>
      </c>
      <c r="B141" s="274" t="s">
        <v>336</v>
      </c>
      <c r="C141" s="225"/>
    </row>
    <row r="142" spans="1:3" s="37" customFormat="1" ht="18" customHeight="1" thickBot="1">
      <c r="A142" s="230" t="s">
        <v>20</v>
      </c>
      <c r="B142" s="429" t="s">
        <v>337</v>
      </c>
      <c r="C142" s="258">
        <f>+C123+C127+C132+C137</f>
        <v>0</v>
      </c>
    </row>
    <row r="143" spans="1:3" s="37" customFormat="1" ht="18" customHeight="1" thickBot="1">
      <c r="A143" s="259" t="s">
        <v>21</v>
      </c>
      <c r="B143" s="443" t="s">
        <v>338</v>
      </c>
      <c r="C143" s="258">
        <f>+C122+C142</f>
        <v>0</v>
      </c>
    </row>
    <row r="144" spans="1:3" s="37" customFormat="1" ht="18" customHeight="1" thickBot="1">
      <c r="A144" s="260"/>
      <c r="B144" s="261"/>
      <c r="C144" s="246"/>
    </row>
    <row r="145" spans="1:7" s="37" customFormat="1" ht="18" customHeight="1" thickBot="1">
      <c r="A145" s="262" t="s">
        <v>420</v>
      </c>
      <c r="B145" s="263"/>
      <c r="C145" s="264"/>
      <c r="D145" s="45"/>
      <c r="E145" s="46"/>
      <c r="F145" s="46"/>
      <c r="G145" s="46"/>
    </row>
    <row r="146" spans="1:3" s="43" customFormat="1" ht="18" customHeight="1" thickBot="1">
      <c r="A146" s="262" t="s">
        <v>182</v>
      </c>
      <c r="B146" s="263"/>
      <c r="C146" s="264"/>
    </row>
    <row r="147" s="37" customFormat="1" ht="18" customHeight="1">
      <c r="C147" s="47"/>
    </row>
  </sheetData>
  <sheetProtection/>
  <mergeCells count="4">
    <mergeCell ref="A3:C3"/>
    <mergeCell ref="A4:B4"/>
    <mergeCell ref="B2:C2"/>
    <mergeCell ref="A1:E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9.2.2. melléklet az 1/2018. (III.6.)  önkormányzati rendelethez</oddHeader>
  </headerFooter>
  <rowBreaks count="1" manualBreakCount="1">
    <brk id="87" max="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G8" sqref="G8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1.625" style="31" customWidth="1"/>
    <col min="4" max="16384" width="9.375" style="32" customWidth="1"/>
  </cols>
  <sheetData>
    <row r="1" spans="1:5" s="37" customFormat="1" ht="36.75" customHeight="1">
      <c r="A1" s="491" t="s">
        <v>629</v>
      </c>
      <c r="B1" s="492"/>
      <c r="C1" s="492"/>
      <c r="D1" s="492"/>
      <c r="E1" s="492"/>
    </row>
    <row r="2" spans="1:3" s="37" customFormat="1" ht="18" customHeight="1">
      <c r="A2" s="417"/>
      <c r="B2" s="489" t="s">
        <v>624</v>
      </c>
      <c r="C2" s="489"/>
    </row>
    <row r="3" spans="1:3" s="37" customFormat="1" ht="18" customHeight="1">
      <c r="A3" s="462" t="s">
        <v>9</v>
      </c>
      <c r="B3" s="462"/>
      <c r="C3" s="462"/>
    </row>
    <row r="4" spans="1:3" s="37" customFormat="1" ht="18" customHeight="1" thickBot="1">
      <c r="A4" s="463" t="s">
        <v>133</v>
      </c>
      <c r="B4" s="463"/>
      <c r="C4" s="38" t="s">
        <v>443</v>
      </c>
    </row>
    <row r="5" spans="1:3" s="37" customFormat="1" ht="18" customHeight="1" thickBot="1">
      <c r="A5" s="39" t="s">
        <v>56</v>
      </c>
      <c r="B5" s="444" t="s">
        <v>11</v>
      </c>
      <c r="C5" s="40" t="s">
        <v>397</v>
      </c>
    </row>
    <row r="6" spans="1:3" s="43" customFormat="1" ht="18" customHeight="1" thickBot="1">
      <c r="A6" s="41">
        <v>1</v>
      </c>
      <c r="B6" s="445">
        <v>2</v>
      </c>
      <c r="C6" s="42">
        <v>3</v>
      </c>
    </row>
    <row r="7" spans="1:3" s="43" customFormat="1" ht="18" customHeight="1" thickBot="1">
      <c r="A7" s="222" t="s">
        <v>12</v>
      </c>
      <c r="B7" s="425" t="s">
        <v>217</v>
      </c>
      <c r="C7" s="223">
        <f>SUM(C8:C11)</f>
        <v>0</v>
      </c>
    </row>
    <row r="8" spans="1:3" s="43" customFormat="1" ht="27">
      <c r="A8" s="231" t="s">
        <v>87</v>
      </c>
      <c r="B8" s="346" t="s">
        <v>403</v>
      </c>
      <c r="C8" s="225"/>
    </row>
    <row r="9" spans="1:3" s="43" customFormat="1" ht="27">
      <c r="A9" s="232" t="s">
        <v>88</v>
      </c>
      <c r="B9" s="265" t="s">
        <v>404</v>
      </c>
      <c r="C9" s="225"/>
    </row>
    <row r="10" spans="1:3" s="43" customFormat="1" ht="27">
      <c r="A10" s="232" t="s">
        <v>89</v>
      </c>
      <c r="B10" s="265" t="s">
        <v>405</v>
      </c>
      <c r="C10" s="225"/>
    </row>
    <row r="11" spans="1:3" s="43" customFormat="1" ht="18.75">
      <c r="A11" s="232" t="s">
        <v>399</v>
      </c>
      <c r="B11" s="265" t="s">
        <v>406</v>
      </c>
      <c r="C11" s="225"/>
    </row>
    <row r="12" spans="1:3" s="43" customFormat="1" ht="25.5">
      <c r="A12" s="232" t="s">
        <v>101</v>
      </c>
      <c r="B12" s="426" t="s">
        <v>408</v>
      </c>
      <c r="C12" s="228"/>
    </row>
    <row r="13" spans="1:3" s="43" customFormat="1" ht="19.5" thickBot="1">
      <c r="A13" s="233" t="s">
        <v>400</v>
      </c>
      <c r="B13" s="265" t="s">
        <v>407</v>
      </c>
      <c r="C13" s="229"/>
    </row>
    <row r="14" spans="1:3" s="43" customFormat="1" ht="18" customHeight="1" thickBot="1">
      <c r="A14" s="230" t="s">
        <v>13</v>
      </c>
      <c r="B14" s="427" t="s">
        <v>638</v>
      </c>
      <c r="C14" s="223">
        <f>+C15+C16+C17+C18+C19</f>
        <v>0</v>
      </c>
    </row>
    <row r="15" spans="1:3" s="43" customFormat="1" ht="18" customHeight="1">
      <c r="A15" s="231" t="s">
        <v>93</v>
      </c>
      <c r="B15" s="346" t="s">
        <v>218</v>
      </c>
      <c r="C15" s="225"/>
    </row>
    <row r="16" spans="1:3" s="43" customFormat="1" ht="18.75">
      <c r="A16" s="232" t="s">
        <v>94</v>
      </c>
      <c r="B16" s="265" t="s">
        <v>219</v>
      </c>
      <c r="C16" s="225"/>
    </row>
    <row r="17" spans="1:3" s="43" customFormat="1" ht="27">
      <c r="A17" s="232" t="s">
        <v>95</v>
      </c>
      <c r="B17" s="265" t="s">
        <v>382</v>
      </c>
      <c r="C17" s="225"/>
    </row>
    <row r="18" spans="1:3" s="43" customFormat="1" ht="27">
      <c r="A18" s="232" t="s">
        <v>96</v>
      </c>
      <c r="B18" s="265" t="s">
        <v>383</v>
      </c>
      <c r="C18" s="225"/>
    </row>
    <row r="19" spans="1:3" s="43" customFormat="1" ht="25.5">
      <c r="A19" s="232" t="s">
        <v>97</v>
      </c>
      <c r="B19" s="221" t="s">
        <v>409</v>
      </c>
      <c r="C19" s="225"/>
    </row>
    <row r="20" spans="1:3" s="43" customFormat="1" ht="19.5" thickBot="1">
      <c r="A20" s="233" t="s">
        <v>106</v>
      </c>
      <c r="B20" s="428" t="s">
        <v>220</v>
      </c>
      <c r="C20" s="225"/>
    </row>
    <row r="21" spans="1:3" s="43" customFormat="1" ht="18" customHeight="1" thickBot="1">
      <c r="A21" s="230" t="s">
        <v>14</v>
      </c>
      <c r="B21" s="429" t="s">
        <v>639</v>
      </c>
      <c r="C21" s="223">
        <f>+C22+C23+C24+C25+C26</f>
        <v>0</v>
      </c>
    </row>
    <row r="22" spans="1:3" s="43" customFormat="1" ht="18.75">
      <c r="A22" s="231" t="s">
        <v>76</v>
      </c>
      <c r="B22" s="346" t="s">
        <v>401</v>
      </c>
      <c r="C22" s="225"/>
    </row>
    <row r="23" spans="1:3" s="43" customFormat="1" ht="27">
      <c r="A23" s="232" t="s">
        <v>77</v>
      </c>
      <c r="B23" s="265" t="s">
        <v>221</v>
      </c>
      <c r="C23" s="225"/>
    </row>
    <row r="24" spans="1:3" s="43" customFormat="1" ht="27">
      <c r="A24" s="232" t="s">
        <v>78</v>
      </c>
      <c r="B24" s="265" t="s">
        <v>384</v>
      </c>
      <c r="C24" s="225"/>
    </row>
    <row r="25" spans="1:3" s="43" customFormat="1" ht="27">
      <c r="A25" s="232" t="s">
        <v>79</v>
      </c>
      <c r="B25" s="265" t="s">
        <v>385</v>
      </c>
      <c r="C25" s="225"/>
    </row>
    <row r="26" spans="1:3" s="43" customFormat="1" ht="18.75">
      <c r="A26" s="232" t="s">
        <v>150</v>
      </c>
      <c r="B26" s="265" t="s">
        <v>222</v>
      </c>
      <c r="C26" s="225"/>
    </row>
    <row r="27" spans="1:3" s="43" customFormat="1" ht="18" customHeight="1" thickBot="1">
      <c r="A27" s="233" t="s">
        <v>151</v>
      </c>
      <c r="B27" s="428" t="s">
        <v>223</v>
      </c>
      <c r="C27" s="225"/>
    </row>
    <row r="28" spans="1:3" s="43" customFormat="1" ht="18" customHeight="1" thickBot="1">
      <c r="A28" s="230" t="s">
        <v>152</v>
      </c>
      <c r="B28" s="429" t="s">
        <v>224</v>
      </c>
      <c r="C28" s="223">
        <f>+C29+C32+C33+C34</f>
        <v>0</v>
      </c>
    </row>
    <row r="29" spans="1:3" s="43" customFormat="1" ht="18" customHeight="1">
      <c r="A29" s="231" t="s">
        <v>225</v>
      </c>
      <c r="B29" s="346" t="s">
        <v>231</v>
      </c>
      <c r="C29" s="225">
        <f>SUM(C30:C31)</f>
        <v>0</v>
      </c>
    </row>
    <row r="30" spans="1:3" s="43" customFormat="1" ht="18" customHeight="1">
      <c r="A30" s="232" t="s">
        <v>226</v>
      </c>
      <c r="B30" s="265" t="s">
        <v>411</v>
      </c>
      <c r="C30" s="225"/>
    </row>
    <row r="31" spans="1:3" s="43" customFormat="1" ht="18" customHeight="1">
      <c r="A31" s="232" t="s">
        <v>227</v>
      </c>
      <c r="B31" s="265" t="s">
        <v>412</v>
      </c>
      <c r="C31" s="225"/>
    </row>
    <row r="32" spans="1:3" s="43" customFormat="1" ht="18" customHeight="1">
      <c r="A32" s="232" t="s">
        <v>228</v>
      </c>
      <c r="B32" s="265" t="s">
        <v>413</v>
      </c>
      <c r="C32" s="225"/>
    </row>
    <row r="33" spans="1:3" s="43" customFormat="1" ht="18.75">
      <c r="A33" s="232" t="s">
        <v>229</v>
      </c>
      <c r="B33" s="265" t="s">
        <v>232</v>
      </c>
      <c r="C33" s="225"/>
    </row>
    <row r="34" spans="1:3" s="43" customFormat="1" ht="18" customHeight="1" thickBot="1">
      <c r="A34" s="233" t="s">
        <v>230</v>
      </c>
      <c r="B34" s="428" t="s">
        <v>233</v>
      </c>
      <c r="C34" s="225"/>
    </row>
    <row r="35" spans="1:3" s="43" customFormat="1" ht="18" customHeight="1" thickBot="1">
      <c r="A35" s="230" t="s">
        <v>16</v>
      </c>
      <c r="B35" s="429" t="s">
        <v>234</v>
      </c>
      <c r="C35" s="223">
        <f>SUM(C36:C45)</f>
        <v>0</v>
      </c>
    </row>
    <row r="36" spans="1:3" s="43" customFormat="1" ht="18" customHeight="1">
      <c r="A36" s="231" t="s">
        <v>80</v>
      </c>
      <c r="B36" s="346" t="s">
        <v>237</v>
      </c>
      <c r="C36" s="225"/>
    </row>
    <row r="37" spans="1:3" s="43" customFormat="1" ht="18" customHeight="1">
      <c r="A37" s="232" t="s">
        <v>81</v>
      </c>
      <c r="B37" s="265" t="s">
        <v>414</v>
      </c>
      <c r="C37" s="225"/>
    </row>
    <row r="38" spans="1:3" s="43" customFormat="1" ht="18" customHeight="1">
      <c r="A38" s="232" t="s">
        <v>82</v>
      </c>
      <c r="B38" s="265" t="s">
        <v>415</v>
      </c>
      <c r="C38" s="225"/>
    </row>
    <row r="39" spans="1:3" s="43" customFormat="1" ht="18" customHeight="1">
      <c r="A39" s="232" t="s">
        <v>154</v>
      </c>
      <c r="B39" s="265" t="s">
        <v>416</v>
      </c>
      <c r="C39" s="225"/>
    </row>
    <row r="40" spans="1:3" s="43" customFormat="1" ht="18" customHeight="1">
      <c r="A40" s="232" t="s">
        <v>155</v>
      </c>
      <c r="B40" s="265" t="s">
        <v>417</v>
      </c>
      <c r="C40" s="225"/>
    </row>
    <row r="41" spans="1:3" s="43" customFormat="1" ht="18" customHeight="1">
      <c r="A41" s="232" t="s">
        <v>156</v>
      </c>
      <c r="B41" s="265" t="s">
        <v>418</v>
      </c>
      <c r="C41" s="225"/>
    </row>
    <row r="42" spans="1:3" s="43" customFormat="1" ht="18" customHeight="1">
      <c r="A42" s="232" t="s">
        <v>157</v>
      </c>
      <c r="B42" s="265" t="s">
        <v>238</v>
      </c>
      <c r="C42" s="225"/>
    </row>
    <row r="43" spans="1:3" s="43" customFormat="1" ht="18" customHeight="1">
      <c r="A43" s="232" t="s">
        <v>158</v>
      </c>
      <c r="B43" s="265" t="s">
        <v>239</v>
      </c>
      <c r="C43" s="225"/>
    </row>
    <row r="44" spans="1:3" s="43" customFormat="1" ht="18" customHeight="1">
      <c r="A44" s="232" t="s">
        <v>235</v>
      </c>
      <c r="B44" s="265" t="s">
        <v>240</v>
      </c>
      <c r="C44" s="225"/>
    </row>
    <row r="45" spans="1:3" s="43" customFormat="1" ht="18" customHeight="1" thickBot="1">
      <c r="A45" s="233" t="s">
        <v>236</v>
      </c>
      <c r="B45" s="428" t="s">
        <v>419</v>
      </c>
      <c r="C45" s="225"/>
    </row>
    <row r="46" spans="1:3" s="43" customFormat="1" ht="18" customHeight="1" thickBot="1">
      <c r="A46" s="230" t="s">
        <v>17</v>
      </c>
      <c r="B46" s="429" t="s">
        <v>241</v>
      </c>
      <c r="C46" s="223">
        <f>SUM(C47:C51)</f>
        <v>0</v>
      </c>
    </row>
    <row r="47" spans="1:3" s="43" customFormat="1" ht="18" customHeight="1">
      <c r="A47" s="231" t="s">
        <v>83</v>
      </c>
      <c r="B47" s="346" t="s">
        <v>245</v>
      </c>
      <c r="C47" s="225"/>
    </row>
    <row r="48" spans="1:3" s="43" customFormat="1" ht="18" customHeight="1">
      <c r="A48" s="232" t="s">
        <v>84</v>
      </c>
      <c r="B48" s="265" t="s">
        <v>246</v>
      </c>
      <c r="C48" s="225"/>
    </row>
    <row r="49" spans="1:3" s="43" customFormat="1" ht="18" customHeight="1">
      <c r="A49" s="232" t="s">
        <v>242</v>
      </c>
      <c r="B49" s="265" t="s">
        <v>247</v>
      </c>
      <c r="C49" s="225"/>
    </row>
    <row r="50" spans="1:3" s="43" customFormat="1" ht="18" customHeight="1">
      <c r="A50" s="232" t="s">
        <v>243</v>
      </c>
      <c r="B50" s="265" t="s">
        <v>248</v>
      </c>
      <c r="C50" s="225"/>
    </row>
    <row r="51" spans="1:3" s="43" customFormat="1" ht="18" customHeight="1" thickBot="1">
      <c r="A51" s="233" t="s">
        <v>244</v>
      </c>
      <c r="B51" s="428" t="s">
        <v>249</v>
      </c>
      <c r="C51" s="225"/>
    </row>
    <row r="52" spans="1:3" s="43" customFormat="1" ht="26.25" thickBot="1">
      <c r="A52" s="230" t="s">
        <v>159</v>
      </c>
      <c r="B52" s="429" t="s">
        <v>410</v>
      </c>
      <c r="C52" s="223">
        <f>SUM(C53:C55)</f>
        <v>0</v>
      </c>
    </row>
    <row r="53" spans="1:3" s="43" customFormat="1" ht="27">
      <c r="A53" s="231" t="s">
        <v>85</v>
      </c>
      <c r="B53" s="346" t="s">
        <v>392</v>
      </c>
      <c r="C53" s="225"/>
    </row>
    <row r="54" spans="1:3" s="43" customFormat="1" ht="27">
      <c r="A54" s="232" t="s">
        <v>86</v>
      </c>
      <c r="B54" s="265" t="s">
        <v>393</v>
      </c>
      <c r="C54" s="225"/>
    </row>
    <row r="55" spans="1:3" s="43" customFormat="1" ht="18.75">
      <c r="A55" s="232" t="s">
        <v>252</v>
      </c>
      <c r="B55" s="265" t="s">
        <v>250</v>
      </c>
      <c r="C55" s="225"/>
    </row>
    <row r="56" spans="1:3" s="43" customFormat="1" ht="19.5" thickBot="1">
      <c r="A56" s="233" t="s">
        <v>253</v>
      </c>
      <c r="B56" s="428" t="s">
        <v>251</v>
      </c>
      <c r="C56" s="225"/>
    </row>
    <row r="57" spans="1:3" s="43" customFormat="1" ht="18" customHeight="1" thickBot="1">
      <c r="A57" s="230" t="s">
        <v>19</v>
      </c>
      <c r="B57" s="427" t="s">
        <v>254</v>
      </c>
      <c r="C57" s="223">
        <f>SUM(C58:C60)</f>
        <v>0</v>
      </c>
    </row>
    <row r="58" spans="1:3" s="43" customFormat="1" ht="27">
      <c r="A58" s="231" t="s">
        <v>160</v>
      </c>
      <c r="B58" s="346" t="s">
        <v>394</v>
      </c>
      <c r="C58" s="225"/>
    </row>
    <row r="59" spans="1:3" s="43" customFormat="1" ht="18.75">
      <c r="A59" s="232" t="s">
        <v>161</v>
      </c>
      <c r="B59" s="265" t="s">
        <v>395</v>
      </c>
      <c r="C59" s="225"/>
    </row>
    <row r="60" spans="1:3" s="43" customFormat="1" ht="18.75">
      <c r="A60" s="232" t="s">
        <v>191</v>
      </c>
      <c r="B60" s="265" t="s">
        <v>256</v>
      </c>
      <c r="C60" s="225"/>
    </row>
    <row r="61" spans="1:3" s="43" customFormat="1" ht="19.5" thickBot="1">
      <c r="A61" s="233" t="s">
        <v>255</v>
      </c>
      <c r="B61" s="428" t="s">
        <v>257</v>
      </c>
      <c r="C61" s="225"/>
    </row>
    <row r="62" spans="1:3" s="43" customFormat="1" ht="19.5" thickBot="1">
      <c r="A62" s="230" t="s">
        <v>20</v>
      </c>
      <c r="B62" s="429" t="s">
        <v>258</v>
      </c>
      <c r="C62" s="223">
        <f>+C7+C14+C21+C28+C35+C46+C52+C57</f>
        <v>0</v>
      </c>
    </row>
    <row r="63" spans="1:3" s="43" customFormat="1" ht="18" customHeight="1" thickBot="1">
      <c r="A63" s="237" t="s">
        <v>373</v>
      </c>
      <c r="B63" s="427" t="s">
        <v>640</v>
      </c>
      <c r="C63" s="223">
        <f>SUM(C64:C66)</f>
        <v>0</v>
      </c>
    </row>
    <row r="64" spans="1:3" s="43" customFormat="1" ht="18" customHeight="1">
      <c r="A64" s="231" t="s">
        <v>287</v>
      </c>
      <c r="B64" s="346" t="s">
        <v>259</v>
      </c>
      <c r="C64" s="225"/>
    </row>
    <row r="65" spans="1:3" s="43" customFormat="1" ht="27">
      <c r="A65" s="232" t="s">
        <v>296</v>
      </c>
      <c r="B65" s="265" t="s">
        <v>260</v>
      </c>
      <c r="C65" s="225"/>
    </row>
    <row r="66" spans="1:3" s="43" customFormat="1" ht="19.5" thickBot="1">
      <c r="A66" s="233" t="s">
        <v>297</v>
      </c>
      <c r="B66" s="430" t="s">
        <v>261</v>
      </c>
      <c r="C66" s="225"/>
    </row>
    <row r="67" spans="1:3" s="43" customFormat="1" ht="18" customHeight="1" thickBot="1">
      <c r="A67" s="237" t="s">
        <v>262</v>
      </c>
      <c r="B67" s="427" t="s">
        <v>263</v>
      </c>
      <c r="C67" s="223">
        <f>SUM(C68:C71)</f>
        <v>0</v>
      </c>
    </row>
    <row r="68" spans="1:3" s="43" customFormat="1" ht="18.75">
      <c r="A68" s="231" t="s">
        <v>130</v>
      </c>
      <c r="B68" s="346" t="s">
        <v>264</v>
      </c>
      <c r="C68" s="225"/>
    </row>
    <row r="69" spans="1:3" s="43" customFormat="1" ht="18.75">
      <c r="A69" s="232" t="s">
        <v>131</v>
      </c>
      <c r="B69" s="265" t="s">
        <v>265</v>
      </c>
      <c r="C69" s="225"/>
    </row>
    <row r="70" spans="1:3" s="43" customFormat="1" ht="18.75">
      <c r="A70" s="232" t="s">
        <v>288</v>
      </c>
      <c r="B70" s="265" t="s">
        <v>266</v>
      </c>
      <c r="C70" s="225"/>
    </row>
    <row r="71" spans="1:3" s="43" customFormat="1" ht="19.5" thickBot="1">
      <c r="A71" s="233" t="s">
        <v>289</v>
      </c>
      <c r="B71" s="428" t="s">
        <v>267</v>
      </c>
      <c r="C71" s="225"/>
    </row>
    <row r="72" spans="1:3" s="43" customFormat="1" ht="18" customHeight="1" thickBot="1">
      <c r="A72" s="237" t="s">
        <v>268</v>
      </c>
      <c r="B72" s="427" t="s">
        <v>269</v>
      </c>
      <c r="C72" s="223">
        <f>SUM(C73:C74)</f>
        <v>0</v>
      </c>
    </row>
    <row r="73" spans="1:3" s="43" customFormat="1" ht="18" customHeight="1">
      <c r="A73" s="231" t="s">
        <v>290</v>
      </c>
      <c r="B73" s="346" t="s">
        <v>270</v>
      </c>
      <c r="C73" s="225"/>
    </row>
    <row r="74" spans="1:3" s="43" customFormat="1" ht="18" customHeight="1" thickBot="1">
      <c r="A74" s="233" t="s">
        <v>291</v>
      </c>
      <c r="B74" s="346" t="s">
        <v>645</v>
      </c>
      <c r="C74" s="225"/>
    </row>
    <row r="75" spans="1:3" s="43" customFormat="1" ht="18" customHeight="1" thickBot="1">
      <c r="A75" s="237" t="s">
        <v>271</v>
      </c>
      <c r="B75" s="427" t="s">
        <v>272</v>
      </c>
      <c r="C75" s="223">
        <f>SUM(C76:C78)</f>
        <v>0</v>
      </c>
    </row>
    <row r="76" spans="1:3" s="43" customFormat="1" ht="18" customHeight="1">
      <c r="A76" s="231" t="s">
        <v>292</v>
      </c>
      <c r="B76" s="346" t="s">
        <v>446</v>
      </c>
      <c r="C76" s="225"/>
    </row>
    <row r="77" spans="1:3" s="43" customFormat="1" ht="18" customHeight="1">
      <c r="A77" s="232" t="s">
        <v>293</v>
      </c>
      <c r="B77" s="265" t="s">
        <v>273</v>
      </c>
      <c r="C77" s="225"/>
    </row>
    <row r="78" spans="1:3" s="43" customFormat="1" ht="18" customHeight="1" thickBot="1">
      <c r="A78" s="233" t="s">
        <v>294</v>
      </c>
      <c r="B78" s="428" t="s">
        <v>637</v>
      </c>
      <c r="C78" s="225"/>
    </row>
    <row r="79" spans="1:3" s="43" customFormat="1" ht="18" customHeight="1" thickBot="1">
      <c r="A79" s="237" t="s">
        <v>275</v>
      </c>
      <c r="B79" s="427" t="s">
        <v>295</v>
      </c>
      <c r="C79" s="223">
        <f>SUM(C80:C83)</f>
        <v>0</v>
      </c>
    </row>
    <row r="80" spans="1:3" s="43" customFormat="1" ht="18" customHeight="1">
      <c r="A80" s="238" t="s">
        <v>276</v>
      </c>
      <c r="B80" s="346" t="s">
        <v>277</v>
      </c>
      <c r="C80" s="225"/>
    </row>
    <row r="81" spans="1:3" s="43" customFormat="1" ht="30">
      <c r="A81" s="239" t="s">
        <v>278</v>
      </c>
      <c r="B81" s="265" t="s">
        <v>279</v>
      </c>
      <c r="C81" s="225"/>
    </row>
    <row r="82" spans="1:3" s="43" customFormat="1" ht="20.25" customHeight="1">
      <c r="A82" s="239" t="s">
        <v>280</v>
      </c>
      <c r="B82" s="265" t="s">
        <v>281</v>
      </c>
      <c r="C82" s="225"/>
    </row>
    <row r="83" spans="1:3" s="43" customFormat="1" ht="18" customHeight="1" thickBot="1">
      <c r="A83" s="240" t="s">
        <v>282</v>
      </c>
      <c r="B83" s="428" t="s">
        <v>283</v>
      </c>
      <c r="C83" s="225"/>
    </row>
    <row r="84" spans="1:3" s="43" customFormat="1" ht="18" customHeight="1" thickBot="1">
      <c r="A84" s="237" t="s">
        <v>284</v>
      </c>
      <c r="B84" s="427" t="s">
        <v>636</v>
      </c>
      <c r="C84" s="225"/>
    </row>
    <row r="85" spans="1:3" s="43" customFormat="1" ht="19.5" thickBot="1">
      <c r="A85" s="237" t="s">
        <v>285</v>
      </c>
      <c r="B85" s="431" t="s">
        <v>286</v>
      </c>
      <c r="C85" s="223">
        <f>+C63+C67+C72+C75+C79+C84</f>
        <v>0</v>
      </c>
    </row>
    <row r="86" spans="1:3" s="43" customFormat="1" ht="18" customHeight="1" thickBot="1">
      <c r="A86" s="242" t="s">
        <v>298</v>
      </c>
      <c r="B86" s="432" t="s">
        <v>378</v>
      </c>
      <c r="C86" s="223">
        <f>+C62+C85</f>
        <v>0</v>
      </c>
    </row>
    <row r="87" spans="1:3" s="43" customFormat="1" ht="19.5" thickBot="1">
      <c r="A87" s="243"/>
      <c r="B87" s="433"/>
      <c r="C87" s="244"/>
    </row>
    <row r="88" spans="1:3" s="37" customFormat="1" ht="18" customHeight="1" thickBot="1">
      <c r="A88" s="419" t="s">
        <v>45</v>
      </c>
      <c r="B88" s="434"/>
      <c r="C88" s="420"/>
    </row>
    <row r="89" spans="1:3" s="44" customFormat="1" ht="18" customHeight="1" thickBot="1">
      <c r="A89" s="230" t="s">
        <v>12</v>
      </c>
      <c r="B89" s="435" t="s">
        <v>634</v>
      </c>
      <c r="C89" s="421">
        <f>SUM(C90:C94)</f>
        <v>0</v>
      </c>
    </row>
    <row r="90" spans="1:3" s="37" customFormat="1" ht="18" customHeight="1">
      <c r="A90" s="231" t="s">
        <v>87</v>
      </c>
      <c r="B90" s="436" t="s">
        <v>40</v>
      </c>
      <c r="C90" s="225"/>
    </row>
    <row r="91" spans="1:3" s="43" customFormat="1" ht="18" customHeight="1">
      <c r="A91" s="232" t="s">
        <v>88</v>
      </c>
      <c r="B91" s="267" t="s">
        <v>162</v>
      </c>
      <c r="C91" s="225"/>
    </row>
    <row r="92" spans="1:3" s="37" customFormat="1" ht="18" customHeight="1">
      <c r="A92" s="232" t="s">
        <v>89</v>
      </c>
      <c r="B92" s="267" t="s">
        <v>122</v>
      </c>
      <c r="C92" s="225"/>
    </row>
    <row r="93" spans="1:3" s="37" customFormat="1" ht="18" customHeight="1">
      <c r="A93" s="232" t="s">
        <v>90</v>
      </c>
      <c r="B93" s="437" t="s">
        <v>163</v>
      </c>
      <c r="C93" s="225"/>
    </row>
    <row r="94" spans="1:3" s="37" customFormat="1" ht="18" customHeight="1">
      <c r="A94" s="232" t="s">
        <v>101</v>
      </c>
      <c r="B94" s="438" t="s">
        <v>164</v>
      </c>
      <c r="C94" s="235">
        <f>SUM(C95:C104)</f>
        <v>0</v>
      </c>
    </row>
    <row r="95" spans="1:3" s="37" customFormat="1" ht="18" customHeight="1">
      <c r="A95" s="232" t="s">
        <v>91</v>
      </c>
      <c r="B95" s="267" t="s">
        <v>301</v>
      </c>
      <c r="C95" s="225"/>
    </row>
    <row r="96" spans="1:3" s="37" customFormat="1" ht="18" customHeight="1">
      <c r="A96" s="232" t="s">
        <v>92</v>
      </c>
      <c r="B96" s="269" t="s">
        <v>302</v>
      </c>
      <c r="C96" s="225"/>
    </row>
    <row r="97" spans="1:3" s="37" customFormat="1" ht="18" customHeight="1">
      <c r="A97" s="232" t="s">
        <v>102</v>
      </c>
      <c r="B97" s="267" t="s">
        <v>303</v>
      </c>
      <c r="C97" s="225"/>
    </row>
    <row r="98" spans="1:3" s="37" customFormat="1" ht="18" customHeight="1">
      <c r="A98" s="232" t="s">
        <v>103</v>
      </c>
      <c r="B98" s="267" t="s">
        <v>641</v>
      </c>
      <c r="C98" s="225"/>
    </row>
    <row r="99" spans="1:3" s="37" customFormat="1" ht="18" customHeight="1">
      <c r="A99" s="232" t="s">
        <v>104</v>
      </c>
      <c r="B99" s="269" t="s">
        <v>305</v>
      </c>
      <c r="C99" s="225"/>
    </row>
    <row r="100" spans="1:3" s="37" customFormat="1" ht="18" customHeight="1">
      <c r="A100" s="232" t="s">
        <v>105</v>
      </c>
      <c r="B100" s="269" t="s">
        <v>306</v>
      </c>
      <c r="C100" s="225"/>
    </row>
    <row r="101" spans="1:3" s="37" customFormat="1" ht="18" customHeight="1">
      <c r="A101" s="232" t="s">
        <v>107</v>
      </c>
      <c r="B101" s="267" t="s">
        <v>642</v>
      </c>
      <c r="C101" s="225"/>
    </row>
    <row r="102" spans="1:3" s="37" customFormat="1" ht="18" customHeight="1">
      <c r="A102" s="254" t="s">
        <v>165</v>
      </c>
      <c r="B102" s="270" t="s">
        <v>308</v>
      </c>
      <c r="C102" s="225"/>
    </row>
    <row r="103" spans="1:3" s="37" customFormat="1" ht="18" customHeight="1">
      <c r="A103" s="232" t="s">
        <v>299</v>
      </c>
      <c r="B103" s="270" t="s">
        <v>309</v>
      </c>
      <c r="C103" s="225"/>
    </row>
    <row r="104" spans="1:3" s="37" customFormat="1" ht="18" customHeight="1" thickBot="1">
      <c r="A104" s="255" t="s">
        <v>300</v>
      </c>
      <c r="B104" s="271" t="s">
        <v>310</v>
      </c>
      <c r="C104" s="225"/>
    </row>
    <row r="105" spans="1:3" s="37" customFormat="1" ht="18" customHeight="1" thickBot="1">
      <c r="A105" s="230" t="s">
        <v>13</v>
      </c>
      <c r="B105" s="439" t="s">
        <v>635</v>
      </c>
      <c r="C105" s="223">
        <f>+C106+C108+C110</f>
        <v>0</v>
      </c>
    </row>
    <row r="106" spans="1:3" s="37" customFormat="1" ht="18" customHeight="1">
      <c r="A106" s="231" t="s">
        <v>93</v>
      </c>
      <c r="B106" s="267" t="s">
        <v>190</v>
      </c>
      <c r="C106" s="225"/>
    </row>
    <row r="107" spans="1:3" s="37" customFormat="1" ht="18" customHeight="1">
      <c r="A107" s="231" t="s">
        <v>94</v>
      </c>
      <c r="B107" s="270" t="s">
        <v>314</v>
      </c>
      <c r="C107" s="225"/>
    </row>
    <row r="108" spans="1:3" s="37" customFormat="1" ht="18" customHeight="1">
      <c r="A108" s="231" t="s">
        <v>95</v>
      </c>
      <c r="B108" s="270" t="s">
        <v>166</v>
      </c>
      <c r="C108" s="225"/>
    </row>
    <row r="109" spans="1:3" s="37" customFormat="1" ht="18" customHeight="1">
      <c r="A109" s="231" t="s">
        <v>96</v>
      </c>
      <c r="B109" s="270" t="s">
        <v>315</v>
      </c>
      <c r="C109" s="225"/>
    </row>
    <row r="110" spans="1:3" s="37" customFormat="1" ht="18" customHeight="1">
      <c r="A110" s="231" t="s">
        <v>97</v>
      </c>
      <c r="B110" s="440" t="s">
        <v>192</v>
      </c>
      <c r="C110" s="256"/>
    </row>
    <row r="111" spans="1:3" s="37" customFormat="1" ht="25.5">
      <c r="A111" s="231" t="s">
        <v>106</v>
      </c>
      <c r="B111" s="441" t="s">
        <v>386</v>
      </c>
      <c r="C111" s="225"/>
    </row>
    <row r="112" spans="1:3" s="37" customFormat="1" ht="25.5">
      <c r="A112" s="231" t="s">
        <v>108</v>
      </c>
      <c r="B112" s="274" t="s">
        <v>320</v>
      </c>
      <c r="C112" s="225"/>
    </row>
    <row r="113" spans="1:3" s="37" customFormat="1" ht="25.5">
      <c r="A113" s="231" t="s">
        <v>167</v>
      </c>
      <c r="B113" s="267" t="s">
        <v>304</v>
      </c>
      <c r="C113" s="225"/>
    </row>
    <row r="114" spans="1:3" s="37" customFormat="1" ht="18.75">
      <c r="A114" s="231" t="s">
        <v>168</v>
      </c>
      <c r="B114" s="267" t="s">
        <v>319</v>
      </c>
      <c r="C114" s="225"/>
    </row>
    <row r="115" spans="1:3" s="37" customFormat="1" ht="18.75">
      <c r="A115" s="231" t="s">
        <v>169</v>
      </c>
      <c r="B115" s="267" t="s">
        <v>318</v>
      </c>
      <c r="C115" s="225"/>
    </row>
    <row r="116" spans="1:3" s="37" customFormat="1" ht="25.5">
      <c r="A116" s="231" t="s">
        <v>311</v>
      </c>
      <c r="B116" s="267" t="s">
        <v>307</v>
      </c>
      <c r="C116" s="225"/>
    </row>
    <row r="117" spans="1:3" s="37" customFormat="1" ht="18.75">
      <c r="A117" s="231" t="s">
        <v>312</v>
      </c>
      <c r="B117" s="267" t="s">
        <v>317</v>
      </c>
      <c r="C117" s="225"/>
    </row>
    <row r="118" spans="1:3" s="37" customFormat="1" ht="26.25" thickBot="1">
      <c r="A118" s="254" t="s">
        <v>313</v>
      </c>
      <c r="B118" s="267" t="s">
        <v>316</v>
      </c>
      <c r="C118" s="225"/>
    </row>
    <row r="119" spans="1:3" s="37" customFormat="1" ht="18" customHeight="1" thickBot="1">
      <c r="A119" s="230" t="s">
        <v>14</v>
      </c>
      <c r="B119" s="429" t="s">
        <v>321</v>
      </c>
      <c r="C119" s="223">
        <f>+C120+C121</f>
        <v>0</v>
      </c>
    </row>
    <row r="120" spans="1:3" s="37" customFormat="1" ht="18" customHeight="1">
      <c r="A120" s="231" t="s">
        <v>76</v>
      </c>
      <c r="B120" s="274" t="s">
        <v>46</v>
      </c>
      <c r="C120" s="225"/>
    </row>
    <row r="121" spans="1:3" s="37" customFormat="1" ht="18" customHeight="1" thickBot="1">
      <c r="A121" s="233" t="s">
        <v>77</v>
      </c>
      <c r="B121" s="270" t="s">
        <v>47</v>
      </c>
      <c r="C121" s="225"/>
    </row>
    <row r="122" spans="1:3" s="37" customFormat="1" ht="18" customHeight="1" thickBot="1">
      <c r="A122" s="230" t="s">
        <v>15</v>
      </c>
      <c r="B122" s="429" t="s">
        <v>322</v>
      </c>
      <c r="C122" s="223">
        <f>+C89+C105+C119</f>
        <v>0</v>
      </c>
    </row>
    <row r="123" spans="1:3" s="37" customFormat="1" ht="18" customHeight="1" thickBot="1">
      <c r="A123" s="230" t="s">
        <v>16</v>
      </c>
      <c r="B123" s="429" t="s">
        <v>643</v>
      </c>
      <c r="C123" s="223">
        <f>+C124+C125+C126</f>
        <v>0</v>
      </c>
    </row>
    <row r="124" spans="1:3" s="37" customFormat="1" ht="18" customHeight="1">
      <c r="A124" s="231" t="s">
        <v>80</v>
      </c>
      <c r="B124" s="274" t="s">
        <v>323</v>
      </c>
      <c r="C124" s="225"/>
    </row>
    <row r="125" spans="1:3" s="37" customFormat="1" ht="18" customHeight="1">
      <c r="A125" s="231" t="s">
        <v>81</v>
      </c>
      <c r="B125" s="274" t="s">
        <v>644</v>
      </c>
      <c r="C125" s="225"/>
    </row>
    <row r="126" spans="1:3" s="37" customFormat="1" ht="18" customHeight="1" thickBot="1">
      <c r="A126" s="254" t="s">
        <v>82</v>
      </c>
      <c r="B126" s="442" t="s">
        <v>324</v>
      </c>
      <c r="C126" s="225"/>
    </row>
    <row r="127" spans="1:3" s="37" customFormat="1" ht="18" customHeight="1" thickBot="1">
      <c r="A127" s="230" t="s">
        <v>17</v>
      </c>
      <c r="B127" s="429" t="s">
        <v>372</v>
      </c>
      <c r="C127" s="223">
        <f>+C128+C129+C130+C131</f>
        <v>0</v>
      </c>
    </row>
    <row r="128" spans="1:3" s="37" customFormat="1" ht="18" customHeight="1">
      <c r="A128" s="231" t="s">
        <v>83</v>
      </c>
      <c r="B128" s="274" t="s">
        <v>325</v>
      </c>
      <c r="C128" s="225"/>
    </row>
    <row r="129" spans="1:3" s="37" customFormat="1" ht="18" customHeight="1">
      <c r="A129" s="231" t="s">
        <v>84</v>
      </c>
      <c r="B129" s="274" t="s">
        <v>326</v>
      </c>
      <c r="C129" s="225"/>
    </row>
    <row r="130" spans="1:3" s="37" customFormat="1" ht="18" customHeight="1">
      <c r="A130" s="231" t="s">
        <v>242</v>
      </c>
      <c r="B130" s="274" t="s">
        <v>327</v>
      </c>
      <c r="C130" s="225"/>
    </row>
    <row r="131" spans="1:3" s="37" customFormat="1" ht="18" customHeight="1" thickBot="1">
      <c r="A131" s="254" t="s">
        <v>243</v>
      </c>
      <c r="B131" s="442" t="s">
        <v>328</v>
      </c>
      <c r="C131" s="225"/>
    </row>
    <row r="132" spans="1:3" s="37" customFormat="1" ht="18" customHeight="1" thickBot="1">
      <c r="A132" s="230" t="s">
        <v>18</v>
      </c>
      <c r="B132" s="429" t="s">
        <v>329</v>
      </c>
      <c r="C132" s="223">
        <f>SUM(C133:C136)</f>
        <v>0</v>
      </c>
    </row>
    <row r="133" spans="1:3" s="37" customFormat="1" ht="18" customHeight="1">
      <c r="A133" s="231" t="s">
        <v>85</v>
      </c>
      <c r="B133" s="274" t="s">
        <v>330</v>
      </c>
      <c r="C133" s="225"/>
    </row>
    <row r="134" spans="1:3" s="37" customFormat="1" ht="18" customHeight="1">
      <c r="A134" s="231" t="s">
        <v>86</v>
      </c>
      <c r="B134" s="274" t="s">
        <v>339</v>
      </c>
      <c r="C134" s="225"/>
    </row>
    <row r="135" spans="1:3" s="37" customFormat="1" ht="18" customHeight="1">
      <c r="A135" s="231" t="s">
        <v>252</v>
      </c>
      <c r="B135" s="274" t="s">
        <v>331</v>
      </c>
      <c r="C135" s="225"/>
    </row>
    <row r="136" spans="1:3" s="37" customFormat="1" ht="18" customHeight="1" thickBot="1">
      <c r="A136" s="254" t="s">
        <v>253</v>
      </c>
      <c r="B136" s="442" t="s">
        <v>402</v>
      </c>
      <c r="C136" s="225"/>
    </row>
    <row r="137" spans="1:3" s="37" customFormat="1" ht="18" customHeight="1" thickBot="1">
      <c r="A137" s="230" t="s">
        <v>19</v>
      </c>
      <c r="B137" s="429" t="s">
        <v>332</v>
      </c>
      <c r="C137" s="257">
        <f>SUM(C138:C141)</f>
        <v>0</v>
      </c>
    </row>
    <row r="138" spans="1:3" s="37" customFormat="1" ht="18" customHeight="1">
      <c r="A138" s="231" t="s">
        <v>160</v>
      </c>
      <c r="B138" s="274" t="s">
        <v>333</v>
      </c>
      <c r="C138" s="225"/>
    </row>
    <row r="139" spans="1:3" s="37" customFormat="1" ht="18" customHeight="1">
      <c r="A139" s="231" t="s">
        <v>161</v>
      </c>
      <c r="B139" s="274" t="s">
        <v>334</v>
      </c>
      <c r="C139" s="225"/>
    </row>
    <row r="140" spans="1:3" s="37" customFormat="1" ht="18" customHeight="1">
      <c r="A140" s="231" t="s">
        <v>191</v>
      </c>
      <c r="B140" s="274" t="s">
        <v>335</v>
      </c>
      <c r="C140" s="225"/>
    </row>
    <row r="141" spans="1:3" s="37" customFormat="1" ht="18" customHeight="1" thickBot="1">
      <c r="A141" s="231" t="s">
        <v>255</v>
      </c>
      <c r="B141" s="274" t="s">
        <v>336</v>
      </c>
      <c r="C141" s="225"/>
    </row>
    <row r="142" spans="1:3" s="37" customFormat="1" ht="18" customHeight="1" thickBot="1">
      <c r="A142" s="230" t="s">
        <v>20</v>
      </c>
      <c r="B142" s="429" t="s">
        <v>337</v>
      </c>
      <c r="C142" s="258">
        <f>+C123+C127+C132+C137</f>
        <v>0</v>
      </c>
    </row>
    <row r="143" spans="1:3" s="37" customFormat="1" ht="18" customHeight="1" thickBot="1">
      <c r="A143" s="259" t="s">
        <v>21</v>
      </c>
      <c r="B143" s="443" t="s">
        <v>338</v>
      </c>
      <c r="C143" s="258">
        <f>+C122+C142</f>
        <v>0</v>
      </c>
    </row>
    <row r="144" spans="1:3" s="37" customFormat="1" ht="18" customHeight="1" thickBot="1">
      <c r="A144" s="260"/>
      <c r="B144" s="261"/>
      <c r="C144" s="246"/>
    </row>
    <row r="145" spans="1:7" s="37" customFormat="1" ht="18" customHeight="1" thickBot="1">
      <c r="A145" s="262" t="s">
        <v>420</v>
      </c>
      <c r="B145" s="263"/>
      <c r="C145" s="264"/>
      <c r="D145" s="45"/>
      <c r="E145" s="46"/>
      <c r="F145" s="46"/>
      <c r="G145" s="46"/>
    </row>
    <row r="146" spans="1:3" s="43" customFormat="1" ht="18" customHeight="1" thickBot="1">
      <c r="A146" s="262" t="s">
        <v>182</v>
      </c>
      <c r="B146" s="263"/>
      <c r="C146" s="264"/>
    </row>
    <row r="147" s="37" customFormat="1" ht="18" customHeight="1">
      <c r="C147" s="47"/>
    </row>
  </sheetData>
  <sheetProtection/>
  <mergeCells count="4">
    <mergeCell ref="A3:C3"/>
    <mergeCell ref="A4:B4"/>
    <mergeCell ref="B2:C2"/>
    <mergeCell ref="A1:E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9.2.3. melléklet az 1/2018. (III.6.) önkormányzati rendelethez</oddHeader>
  </headerFooter>
  <rowBreaks count="1" manualBreakCount="1">
    <brk id="87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G8" sqref="G8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1.625" style="31" customWidth="1"/>
    <col min="4" max="16384" width="9.375" style="32" customWidth="1"/>
  </cols>
  <sheetData>
    <row r="1" spans="1:3" s="37" customFormat="1" ht="53.25" customHeight="1">
      <c r="A1" s="493" t="s">
        <v>625</v>
      </c>
      <c r="B1" s="494"/>
      <c r="C1" s="494"/>
    </row>
    <row r="2" spans="1:3" s="37" customFormat="1" ht="18" customHeight="1">
      <c r="A2" s="417"/>
      <c r="B2" s="489" t="s">
        <v>705</v>
      </c>
      <c r="C2" s="489"/>
    </row>
    <row r="3" spans="1:3" s="37" customFormat="1" ht="18" customHeight="1">
      <c r="A3" s="462" t="s">
        <v>9</v>
      </c>
      <c r="B3" s="462"/>
      <c r="C3" s="462"/>
    </row>
    <row r="4" spans="1:3" s="37" customFormat="1" ht="18" customHeight="1" thickBot="1">
      <c r="A4" s="463" t="s">
        <v>133</v>
      </c>
      <c r="B4" s="463"/>
      <c r="C4" s="38" t="s">
        <v>443</v>
      </c>
    </row>
    <row r="5" spans="1:3" s="37" customFormat="1" ht="18" customHeight="1" thickBot="1">
      <c r="A5" s="39" t="s">
        <v>56</v>
      </c>
      <c r="B5" s="444" t="s">
        <v>11</v>
      </c>
      <c r="C5" s="40" t="s">
        <v>397</v>
      </c>
    </row>
    <row r="6" spans="1:3" s="43" customFormat="1" ht="18" customHeight="1" thickBot="1">
      <c r="A6" s="41">
        <v>1</v>
      </c>
      <c r="B6" s="445">
        <v>2</v>
      </c>
      <c r="C6" s="42">
        <v>3</v>
      </c>
    </row>
    <row r="7" spans="1:3" s="43" customFormat="1" ht="18" customHeight="1" thickBot="1">
      <c r="A7" s="222" t="s">
        <v>12</v>
      </c>
      <c r="B7" s="425" t="s">
        <v>217</v>
      </c>
      <c r="C7" s="223">
        <f>SUM(C8:C11)</f>
        <v>0</v>
      </c>
    </row>
    <row r="8" spans="1:3" s="43" customFormat="1" ht="27">
      <c r="A8" s="231" t="s">
        <v>87</v>
      </c>
      <c r="B8" s="346" t="s">
        <v>403</v>
      </c>
      <c r="C8" s="225">
        <f>SUM('9.3.1'!C8,'9.3.2'!C8,'9.3.3'!C8)</f>
        <v>0</v>
      </c>
    </row>
    <row r="9" spans="1:3" s="43" customFormat="1" ht="27">
      <c r="A9" s="232" t="s">
        <v>88</v>
      </c>
      <c r="B9" s="265" t="s">
        <v>404</v>
      </c>
      <c r="C9" s="225">
        <f>SUM('9.3.1'!C9,'9.3.2'!C9,'9.3.3'!C9)</f>
        <v>0</v>
      </c>
    </row>
    <row r="10" spans="1:3" s="43" customFormat="1" ht="27">
      <c r="A10" s="232" t="s">
        <v>89</v>
      </c>
      <c r="B10" s="265" t="s">
        <v>405</v>
      </c>
      <c r="C10" s="225">
        <f>SUM('9.3.1'!C10,'9.3.2'!C10,'9.3.3'!C10)</f>
        <v>0</v>
      </c>
    </row>
    <row r="11" spans="1:3" s="43" customFormat="1" ht="18.75">
      <c r="A11" s="232" t="s">
        <v>399</v>
      </c>
      <c r="B11" s="265" t="s">
        <v>406</v>
      </c>
      <c r="C11" s="225">
        <f>SUM('9.3.1'!C11,'9.3.2'!C11,'9.3.3'!C11)</f>
        <v>0</v>
      </c>
    </row>
    <row r="12" spans="1:3" s="43" customFormat="1" ht="25.5">
      <c r="A12" s="232" t="s">
        <v>101</v>
      </c>
      <c r="B12" s="426" t="s">
        <v>408</v>
      </c>
      <c r="C12" s="228"/>
    </row>
    <row r="13" spans="1:3" s="43" customFormat="1" ht="19.5" thickBot="1">
      <c r="A13" s="233" t="s">
        <v>400</v>
      </c>
      <c r="B13" s="265" t="s">
        <v>407</v>
      </c>
      <c r="C13" s="229"/>
    </row>
    <row r="14" spans="1:3" s="43" customFormat="1" ht="18" customHeight="1" thickBot="1">
      <c r="A14" s="230" t="s">
        <v>13</v>
      </c>
      <c r="B14" s="427" t="s">
        <v>638</v>
      </c>
      <c r="C14" s="223">
        <f>+C15+C16+C17+C18+C19</f>
        <v>0</v>
      </c>
    </row>
    <row r="15" spans="1:3" s="43" customFormat="1" ht="18" customHeight="1">
      <c r="A15" s="231" t="s">
        <v>93</v>
      </c>
      <c r="B15" s="346" t="s">
        <v>218</v>
      </c>
      <c r="C15" s="225">
        <f>SUM('9.3.1'!C15,'9.3.2'!C15,'9.3.3'!C15)</f>
        <v>0</v>
      </c>
    </row>
    <row r="16" spans="1:3" s="43" customFormat="1" ht="18.75">
      <c r="A16" s="232" t="s">
        <v>94</v>
      </c>
      <c r="B16" s="265" t="s">
        <v>219</v>
      </c>
      <c r="C16" s="225">
        <f>SUM('9.3.1'!C16,'9.3.2'!C16,'9.3.3'!C16)</f>
        <v>0</v>
      </c>
    </row>
    <row r="17" spans="1:3" s="43" customFormat="1" ht="27">
      <c r="A17" s="232" t="s">
        <v>95</v>
      </c>
      <c r="B17" s="265" t="s">
        <v>382</v>
      </c>
      <c r="C17" s="225">
        <f>SUM('9.3.1'!C17,'9.3.2'!C17,'9.3.3'!C17)</f>
        <v>0</v>
      </c>
    </row>
    <row r="18" spans="1:3" s="43" customFormat="1" ht="27">
      <c r="A18" s="232" t="s">
        <v>96</v>
      </c>
      <c r="B18" s="265" t="s">
        <v>383</v>
      </c>
      <c r="C18" s="225">
        <f>SUM('9.3.1'!C18,'9.3.2'!C18,'9.3.3'!C18)</f>
        <v>0</v>
      </c>
    </row>
    <row r="19" spans="1:3" s="43" customFormat="1" ht="25.5">
      <c r="A19" s="232" t="s">
        <v>97</v>
      </c>
      <c r="B19" s="221" t="s">
        <v>409</v>
      </c>
      <c r="C19" s="225">
        <f>SUM('9.3.1'!C19,'9.3.2'!C19,'9.3.3'!C19)</f>
        <v>0</v>
      </c>
    </row>
    <row r="20" spans="1:3" s="43" customFormat="1" ht="19.5" thickBot="1">
      <c r="A20" s="233" t="s">
        <v>106</v>
      </c>
      <c r="B20" s="428" t="s">
        <v>220</v>
      </c>
      <c r="C20" s="225">
        <f>SUM('9.3.1'!C20,'9.3.2'!C20,'9.3.3'!C20)</f>
        <v>0</v>
      </c>
    </row>
    <row r="21" spans="1:3" s="43" customFormat="1" ht="18" customHeight="1" thickBot="1">
      <c r="A21" s="230" t="s">
        <v>14</v>
      </c>
      <c r="B21" s="429" t="s">
        <v>639</v>
      </c>
      <c r="C21" s="223">
        <f>+C22+C23+C24+C25+C26</f>
        <v>0</v>
      </c>
    </row>
    <row r="22" spans="1:3" s="43" customFormat="1" ht="18.75">
      <c r="A22" s="231" t="s">
        <v>76</v>
      </c>
      <c r="B22" s="346" t="s">
        <v>401</v>
      </c>
      <c r="C22" s="225">
        <f>SUM('9.3.1'!C22,'9.3.2'!C22,'9.3.3'!C22)</f>
        <v>0</v>
      </c>
    </row>
    <row r="23" spans="1:3" s="43" customFormat="1" ht="27">
      <c r="A23" s="232" t="s">
        <v>77</v>
      </c>
      <c r="B23" s="265" t="s">
        <v>221</v>
      </c>
      <c r="C23" s="225">
        <f>SUM('9.3.1'!C23,'9.3.2'!C23,'9.3.3'!C23)</f>
        <v>0</v>
      </c>
    </row>
    <row r="24" spans="1:3" s="43" customFormat="1" ht="27">
      <c r="A24" s="232" t="s">
        <v>78</v>
      </c>
      <c r="B24" s="265" t="s">
        <v>384</v>
      </c>
      <c r="C24" s="225">
        <f>SUM('9.3.1'!C24,'9.3.2'!C24,'9.3.3'!C24)</f>
        <v>0</v>
      </c>
    </row>
    <row r="25" spans="1:3" s="43" customFormat="1" ht="27">
      <c r="A25" s="232" t="s">
        <v>79</v>
      </c>
      <c r="B25" s="265" t="s">
        <v>385</v>
      </c>
      <c r="C25" s="225">
        <f>SUM('9.3.1'!C25,'9.3.2'!C25,'9.3.3'!C25)</f>
        <v>0</v>
      </c>
    </row>
    <row r="26" spans="1:3" s="43" customFormat="1" ht="18.75">
      <c r="A26" s="232" t="s">
        <v>150</v>
      </c>
      <c r="B26" s="265" t="s">
        <v>222</v>
      </c>
      <c r="C26" s="225">
        <f>SUM('9.3.1'!C26,'9.3.2'!C26,'9.3.3'!C26)</f>
        <v>0</v>
      </c>
    </row>
    <row r="27" spans="1:3" s="43" customFormat="1" ht="18" customHeight="1" thickBot="1">
      <c r="A27" s="233" t="s">
        <v>151</v>
      </c>
      <c r="B27" s="428" t="s">
        <v>223</v>
      </c>
      <c r="C27" s="225">
        <f>SUM('9.3.1'!C27,'9.3.2'!C27,'9.3.3'!C27)</f>
        <v>0</v>
      </c>
    </row>
    <row r="28" spans="1:3" s="43" customFormat="1" ht="18" customHeight="1" thickBot="1">
      <c r="A28" s="230" t="s">
        <v>152</v>
      </c>
      <c r="B28" s="429" t="s">
        <v>224</v>
      </c>
      <c r="C28" s="223">
        <f>+C29+C32+C33+C34</f>
        <v>0</v>
      </c>
    </row>
    <row r="29" spans="1:3" s="43" customFormat="1" ht="18" customHeight="1">
      <c r="A29" s="231" t="s">
        <v>225</v>
      </c>
      <c r="B29" s="346" t="s">
        <v>231</v>
      </c>
      <c r="C29" s="236">
        <f>+C30+C31</f>
        <v>0</v>
      </c>
    </row>
    <row r="30" spans="1:3" s="43" customFormat="1" ht="18" customHeight="1">
      <c r="A30" s="232" t="s">
        <v>226</v>
      </c>
      <c r="B30" s="265" t="s">
        <v>411</v>
      </c>
      <c r="C30" s="225">
        <f>SUM('9.3.1'!C30,'9.3.2'!C30,'9.3.3'!C30)</f>
        <v>0</v>
      </c>
    </row>
    <row r="31" spans="1:3" s="43" customFormat="1" ht="18" customHeight="1">
      <c r="A31" s="232" t="s">
        <v>227</v>
      </c>
      <c r="B31" s="265" t="s">
        <v>412</v>
      </c>
      <c r="C31" s="225">
        <f>SUM('9.3.1'!C31,'9.3.2'!C31,'9.3.3'!C31)</f>
        <v>0</v>
      </c>
    </row>
    <row r="32" spans="1:3" s="43" customFormat="1" ht="18" customHeight="1">
      <c r="A32" s="232" t="s">
        <v>228</v>
      </c>
      <c r="B32" s="265" t="s">
        <v>413</v>
      </c>
      <c r="C32" s="225">
        <f>SUM('9.3.1'!C32,'9.3.2'!C32,'9.3.3'!C32)</f>
        <v>0</v>
      </c>
    </row>
    <row r="33" spans="1:3" s="43" customFormat="1" ht="18.75">
      <c r="A33" s="232" t="s">
        <v>229</v>
      </c>
      <c r="B33" s="265" t="s">
        <v>232</v>
      </c>
      <c r="C33" s="225">
        <f>SUM('9.3.1'!C33,'9.3.2'!C33,'9.3.3'!C33)</f>
        <v>0</v>
      </c>
    </row>
    <row r="34" spans="1:3" s="43" customFormat="1" ht="18" customHeight="1" thickBot="1">
      <c r="A34" s="233" t="s">
        <v>230</v>
      </c>
      <c r="B34" s="428" t="s">
        <v>233</v>
      </c>
      <c r="C34" s="225">
        <f>SUM('9.3.1'!C34,'9.3.2'!C34,'9.3.3'!C34)</f>
        <v>0</v>
      </c>
    </row>
    <row r="35" spans="1:3" s="43" customFormat="1" ht="18" customHeight="1" thickBot="1">
      <c r="A35" s="230" t="s">
        <v>16</v>
      </c>
      <c r="B35" s="429" t="s">
        <v>234</v>
      </c>
      <c r="C35" s="223">
        <f>SUM(C36:C45)</f>
        <v>0</v>
      </c>
    </row>
    <row r="36" spans="1:3" s="43" customFormat="1" ht="18" customHeight="1">
      <c r="A36" s="231" t="s">
        <v>80</v>
      </c>
      <c r="B36" s="346" t="s">
        <v>237</v>
      </c>
      <c r="C36" s="225">
        <f>SUM('9.3.1'!C36,'9.3.2'!C36,'9.3.3'!C36)</f>
        <v>0</v>
      </c>
    </row>
    <row r="37" spans="1:3" s="43" customFormat="1" ht="18" customHeight="1">
      <c r="A37" s="232" t="s">
        <v>81</v>
      </c>
      <c r="B37" s="265" t="s">
        <v>414</v>
      </c>
      <c r="C37" s="225">
        <f>SUM('9.3.1'!C37,'9.3.2'!C37,'9.3.3'!C37)</f>
        <v>0</v>
      </c>
    </row>
    <row r="38" spans="1:3" s="43" customFormat="1" ht="18" customHeight="1">
      <c r="A38" s="232" t="s">
        <v>82</v>
      </c>
      <c r="B38" s="265" t="s">
        <v>415</v>
      </c>
      <c r="C38" s="225">
        <f>SUM('9.3.1'!C38,'9.3.2'!C38,'9.3.3'!C38)</f>
        <v>0</v>
      </c>
    </row>
    <row r="39" spans="1:3" s="43" customFormat="1" ht="18" customHeight="1">
      <c r="A39" s="232" t="s">
        <v>154</v>
      </c>
      <c r="B39" s="265" t="s">
        <v>416</v>
      </c>
      <c r="C39" s="225">
        <f>SUM('9.3.1'!C39,'9.3.2'!C39,'9.3.3'!C39)</f>
        <v>0</v>
      </c>
    </row>
    <row r="40" spans="1:3" s="43" customFormat="1" ht="18" customHeight="1">
      <c r="A40" s="232" t="s">
        <v>155</v>
      </c>
      <c r="B40" s="265" t="s">
        <v>417</v>
      </c>
      <c r="C40" s="225">
        <f>SUM('9.3.1'!C40,'9.3.2'!C40,'9.3.3'!C40)</f>
        <v>0</v>
      </c>
    </row>
    <row r="41" spans="1:3" s="43" customFormat="1" ht="18" customHeight="1">
      <c r="A41" s="232" t="s">
        <v>156</v>
      </c>
      <c r="B41" s="265" t="s">
        <v>418</v>
      </c>
      <c r="C41" s="225">
        <f>SUM('9.3.1'!C41,'9.3.2'!C41,'9.3.3'!C41)</f>
        <v>0</v>
      </c>
    </row>
    <row r="42" spans="1:3" s="43" customFormat="1" ht="18" customHeight="1">
      <c r="A42" s="232" t="s">
        <v>157</v>
      </c>
      <c r="B42" s="265" t="s">
        <v>238</v>
      </c>
      <c r="C42" s="225">
        <f>SUM('9.3.1'!C42,'9.3.2'!C42,'9.3.3'!C42)</f>
        <v>0</v>
      </c>
    </row>
    <row r="43" spans="1:3" s="43" customFormat="1" ht="18" customHeight="1">
      <c r="A43" s="232" t="s">
        <v>158</v>
      </c>
      <c r="B43" s="265" t="s">
        <v>239</v>
      </c>
      <c r="C43" s="225">
        <f>SUM('9.3.1'!C43,'9.3.2'!C43,'9.3.3'!C43)</f>
        <v>0</v>
      </c>
    </row>
    <row r="44" spans="1:3" s="43" customFormat="1" ht="18" customHeight="1">
      <c r="A44" s="232" t="s">
        <v>235</v>
      </c>
      <c r="B44" s="265" t="s">
        <v>240</v>
      </c>
      <c r="C44" s="225">
        <f>SUM('9.3.1'!C44,'9.3.2'!C44,'9.3.3'!C44)</f>
        <v>0</v>
      </c>
    </row>
    <row r="45" spans="1:3" s="43" customFormat="1" ht="18" customHeight="1" thickBot="1">
      <c r="A45" s="233" t="s">
        <v>236</v>
      </c>
      <c r="B45" s="428" t="s">
        <v>419</v>
      </c>
      <c r="C45" s="225">
        <f>SUM('9.3.1'!C45,'9.3.2'!C45,'9.3.3'!C45)</f>
        <v>0</v>
      </c>
    </row>
    <row r="46" spans="1:3" s="43" customFormat="1" ht="18" customHeight="1" thickBot="1">
      <c r="A46" s="230" t="s">
        <v>17</v>
      </c>
      <c r="B46" s="429" t="s">
        <v>241</v>
      </c>
      <c r="C46" s="223">
        <f>SUM(C47:C51)</f>
        <v>0</v>
      </c>
    </row>
    <row r="47" spans="1:3" s="43" customFormat="1" ht="18" customHeight="1">
      <c r="A47" s="231" t="s">
        <v>83</v>
      </c>
      <c r="B47" s="346" t="s">
        <v>245</v>
      </c>
      <c r="C47" s="225">
        <f>SUM('9.3.1'!C47,'9.3.2'!C47,'9.3.3'!C47)</f>
        <v>0</v>
      </c>
    </row>
    <row r="48" spans="1:3" s="43" customFormat="1" ht="18" customHeight="1">
      <c r="A48" s="232" t="s">
        <v>84</v>
      </c>
      <c r="B48" s="265" t="s">
        <v>246</v>
      </c>
      <c r="C48" s="225">
        <f>SUM('9.3.1'!C48,'9.3.2'!C48,'9.3.3'!C48)</f>
        <v>0</v>
      </c>
    </row>
    <row r="49" spans="1:3" s="43" customFormat="1" ht="18" customHeight="1">
      <c r="A49" s="232" t="s">
        <v>242</v>
      </c>
      <c r="B49" s="265" t="s">
        <v>247</v>
      </c>
      <c r="C49" s="225">
        <f>SUM('9.3.1'!C49,'9.3.2'!C49,'9.3.3'!C49)</f>
        <v>0</v>
      </c>
    </row>
    <row r="50" spans="1:3" s="43" customFormat="1" ht="18" customHeight="1">
      <c r="A50" s="232" t="s">
        <v>243</v>
      </c>
      <c r="B50" s="265" t="s">
        <v>248</v>
      </c>
      <c r="C50" s="225">
        <f>SUM('9.3.1'!C50,'9.3.2'!C50,'9.3.3'!C50)</f>
        <v>0</v>
      </c>
    </row>
    <row r="51" spans="1:3" s="43" customFormat="1" ht="18" customHeight="1" thickBot="1">
      <c r="A51" s="233" t="s">
        <v>244</v>
      </c>
      <c r="B51" s="428" t="s">
        <v>249</v>
      </c>
      <c r="C51" s="225">
        <f>SUM('9.3.1'!C51,'9.3.2'!C51,'9.3.3'!C51)</f>
        <v>0</v>
      </c>
    </row>
    <row r="52" spans="1:3" s="43" customFormat="1" ht="26.25" thickBot="1">
      <c r="A52" s="230" t="s">
        <v>159</v>
      </c>
      <c r="B52" s="429" t="s">
        <v>410</v>
      </c>
      <c r="C52" s="223">
        <f>SUM(C53:C55)</f>
        <v>0</v>
      </c>
    </row>
    <row r="53" spans="1:3" s="43" customFormat="1" ht="27">
      <c r="A53" s="231" t="s">
        <v>85</v>
      </c>
      <c r="B53" s="346" t="s">
        <v>392</v>
      </c>
      <c r="C53" s="225">
        <f>SUM('9.3.1'!C53,'9.3.2'!C53,'9.3.3'!C53)</f>
        <v>0</v>
      </c>
    </row>
    <row r="54" spans="1:3" s="43" customFormat="1" ht="27">
      <c r="A54" s="232" t="s">
        <v>86</v>
      </c>
      <c r="B54" s="265" t="s">
        <v>393</v>
      </c>
      <c r="C54" s="225">
        <f>SUM('9.3.1'!C54,'9.3.2'!C54,'9.3.3'!C54)</f>
        <v>0</v>
      </c>
    </row>
    <row r="55" spans="1:3" s="43" customFormat="1" ht="18.75">
      <c r="A55" s="232" t="s">
        <v>252</v>
      </c>
      <c r="B55" s="265" t="s">
        <v>250</v>
      </c>
      <c r="C55" s="225">
        <f>SUM('9.3.1'!C55,'9.3.2'!C55,'9.3.3'!C55)</f>
        <v>0</v>
      </c>
    </row>
    <row r="56" spans="1:3" s="43" customFormat="1" ht="19.5" thickBot="1">
      <c r="A56" s="233" t="s">
        <v>253</v>
      </c>
      <c r="B56" s="428" t="s">
        <v>251</v>
      </c>
      <c r="C56" s="225">
        <f>SUM('9.3.1'!C56,'9.3.2'!C56,'9.3.3'!C56)</f>
        <v>0</v>
      </c>
    </row>
    <row r="57" spans="1:3" s="43" customFormat="1" ht="18" customHeight="1" thickBot="1">
      <c r="A57" s="230" t="s">
        <v>19</v>
      </c>
      <c r="B57" s="427" t="s">
        <v>254</v>
      </c>
      <c r="C57" s="223">
        <f>SUM(C58:C60)</f>
        <v>0</v>
      </c>
    </row>
    <row r="58" spans="1:3" s="43" customFormat="1" ht="27">
      <c r="A58" s="231" t="s">
        <v>160</v>
      </c>
      <c r="B58" s="346" t="s">
        <v>394</v>
      </c>
      <c r="C58" s="225">
        <f>SUM('9.3.1'!C58,'9.3.2'!C58,'9.3.3'!C58)</f>
        <v>0</v>
      </c>
    </row>
    <row r="59" spans="1:3" s="43" customFormat="1" ht="18.75">
      <c r="A59" s="232" t="s">
        <v>161</v>
      </c>
      <c r="B59" s="265" t="s">
        <v>395</v>
      </c>
      <c r="C59" s="225">
        <f>SUM('9.3.1'!C59,'9.3.2'!C59,'9.3.3'!C59)</f>
        <v>0</v>
      </c>
    </row>
    <row r="60" spans="1:3" s="43" customFormat="1" ht="18.75">
      <c r="A60" s="232" t="s">
        <v>191</v>
      </c>
      <c r="B60" s="265" t="s">
        <v>256</v>
      </c>
      <c r="C60" s="225">
        <f>SUM('9.3.1'!C60,'9.3.2'!C60,'9.3.3'!C60)</f>
        <v>0</v>
      </c>
    </row>
    <row r="61" spans="1:3" s="43" customFormat="1" ht="19.5" thickBot="1">
      <c r="A61" s="233" t="s">
        <v>255</v>
      </c>
      <c r="B61" s="428" t="s">
        <v>257</v>
      </c>
      <c r="C61" s="225">
        <f>SUM('9.3.1'!C61,'9.3.2'!C61,'9.3.3'!C61)</f>
        <v>0</v>
      </c>
    </row>
    <row r="62" spans="1:3" s="43" customFormat="1" ht="19.5" thickBot="1">
      <c r="A62" s="230" t="s">
        <v>20</v>
      </c>
      <c r="B62" s="429" t="s">
        <v>258</v>
      </c>
      <c r="C62" s="223">
        <f>+C7+C14+C21+C28+C35+C46+C52+C57</f>
        <v>0</v>
      </c>
    </row>
    <row r="63" spans="1:3" s="43" customFormat="1" ht="18" customHeight="1" thickBot="1">
      <c r="A63" s="237" t="s">
        <v>373</v>
      </c>
      <c r="B63" s="427" t="s">
        <v>640</v>
      </c>
      <c r="C63" s="223">
        <f>SUM(C64:C66)</f>
        <v>0</v>
      </c>
    </row>
    <row r="64" spans="1:3" s="43" customFormat="1" ht="18" customHeight="1">
      <c r="A64" s="231" t="s">
        <v>287</v>
      </c>
      <c r="B64" s="346" t="s">
        <v>259</v>
      </c>
      <c r="C64" s="225">
        <f>SUM('9.3.1'!C64,'9.3.2'!C64,'9.3.3'!C64)</f>
        <v>0</v>
      </c>
    </row>
    <row r="65" spans="1:3" s="43" customFormat="1" ht="27">
      <c r="A65" s="232" t="s">
        <v>296</v>
      </c>
      <c r="B65" s="265" t="s">
        <v>260</v>
      </c>
      <c r="C65" s="225">
        <f>SUM('9.3.1'!C65,'9.3.2'!C65,'9.3.3'!C65)</f>
        <v>0</v>
      </c>
    </row>
    <row r="66" spans="1:3" s="43" customFormat="1" ht="19.5" thickBot="1">
      <c r="A66" s="233" t="s">
        <v>297</v>
      </c>
      <c r="B66" s="430" t="s">
        <v>261</v>
      </c>
      <c r="C66" s="225">
        <f>SUM('9.3.1'!C66,'9.3.2'!C66,'9.3.3'!C66)</f>
        <v>0</v>
      </c>
    </row>
    <row r="67" spans="1:3" s="43" customFormat="1" ht="18" customHeight="1" thickBot="1">
      <c r="A67" s="237" t="s">
        <v>262</v>
      </c>
      <c r="B67" s="427" t="s">
        <v>263</v>
      </c>
      <c r="C67" s="223">
        <f>SUM(C68:C71)</f>
        <v>0</v>
      </c>
    </row>
    <row r="68" spans="1:3" s="43" customFormat="1" ht="18.75">
      <c r="A68" s="231" t="s">
        <v>130</v>
      </c>
      <c r="B68" s="346" t="s">
        <v>264</v>
      </c>
      <c r="C68" s="225">
        <f>SUM('9.3.1'!C68,'9.3.2'!C68,'9.3.3'!C68)</f>
        <v>0</v>
      </c>
    </row>
    <row r="69" spans="1:3" s="43" customFormat="1" ht="18.75">
      <c r="A69" s="232" t="s">
        <v>131</v>
      </c>
      <c r="B69" s="265" t="s">
        <v>265</v>
      </c>
      <c r="C69" s="225">
        <f>SUM('9.3.1'!C69,'9.3.2'!C69,'9.3.3'!C69)</f>
        <v>0</v>
      </c>
    </row>
    <row r="70" spans="1:3" s="43" customFormat="1" ht="18.75">
      <c r="A70" s="232" t="s">
        <v>288</v>
      </c>
      <c r="B70" s="265" t="s">
        <v>266</v>
      </c>
      <c r="C70" s="225">
        <f>SUM('9.3.1'!C70,'9.3.2'!C70,'9.3.3'!C70)</f>
        <v>0</v>
      </c>
    </row>
    <row r="71" spans="1:3" s="43" customFormat="1" ht="19.5" thickBot="1">
      <c r="A71" s="233" t="s">
        <v>289</v>
      </c>
      <c r="B71" s="428" t="s">
        <v>267</v>
      </c>
      <c r="C71" s="225">
        <f>SUM('9.3.1'!C71,'9.3.2'!C71,'9.3.3'!C71)</f>
        <v>0</v>
      </c>
    </row>
    <row r="72" spans="1:3" s="43" customFormat="1" ht="18" customHeight="1" thickBot="1">
      <c r="A72" s="237" t="s">
        <v>268</v>
      </c>
      <c r="B72" s="427" t="s">
        <v>269</v>
      </c>
      <c r="C72" s="223">
        <f>SUM(C73:C74)</f>
        <v>132758</v>
      </c>
    </row>
    <row r="73" spans="1:3" s="43" customFormat="1" ht="18" customHeight="1">
      <c r="A73" s="231" t="s">
        <v>290</v>
      </c>
      <c r="B73" s="346" t="s">
        <v>270</v>
      </c>
      <c r="C73" s="225">
        <f>SUM('9.3.1'!C73,'9.3.2'!C73,'9.3.3'!C73)</f>
        <v>132758</v>
      </c>
    </row>
    <row r="74" spans="1:3" s="43" customFormat="1" ht="18" customHeight="1" thickBot="1">
      <c r="A74" s="233" t="s">
        <v>291</v>
      </c>
      <c r="B74" s="346" t="s">
        <v>645</v>
      </c>
      <c r="C74" s="225">
        <f>SUM('9.3.1'!C74,'9.3.2'!C74,'9.3.3'!C74)</f>
        <v>0</v>
      </c>
    </row>
    <row r="75" spans="1:3" s="43" customFormat="1" ht="18" customHeight="1" thickBot="1">
      <c r="A75" s="237" t="s">
        <v>271</v>
      </c>
      <c r="B75" s="427" t="s">
        <v>272</v>
      </c>
      <c r="C75" s="223">
        <f>SUM(C76:C78)</f>
        <v>69581070</v>
      </c>
    </row>
    <row r="76" spans="1:3" s="43" customFormat="1" ht="18" customHeight="1">
      <c r="A76" s="231" t="s">
        <v>292</v>
      </c>
      <c r="B76" s="346" t="s">
        <v>446</v>
      </c>
      <c r="C76" s="225">
        <f>SUM('9.3.1'!C76,'9.3.2'!C76,'9.3.3'!C76)</f>
        <v>0</v>
      </c>
    </row>
    <row r="77" spans="1:3" s="43" customFormat="1" ht="18" customHeight="1">
      <c r="A77" s="232" t="s">
        <v>293</v>
      </c>
      <c r="B77" s="265" t="s">
        <v>273</v>
      </c>
      <c r="C77" s="225">
        <f>SUM('9.3.1'!C77,'9.3.2'!C77,'9.3.3'!C77)</f>
        <v>0</v>
      </c>
    </row>
    <row r="78" spans="1:3" s="43" customFormat="1" ht="18" customHeight="1" thickBot="1">
      <c r="A78" s="233" t="s">
        <v>294</v>
      </c>
      <c r="B78" s="428" t="s">
        <v>637</v>
      </c>
      <c r="C78" s="225">
        <f>SUM('9.3.1'!C78,'9.3.2'!C78,'9.3.3'!C78)</f>
        <v>69581070</v>
      </c>
    </row>
    <row r="79" spans="1:3" s="43" customFormat="1" ht="18" customHeight="1" thickBot="1">
      <c r="A79" s="237" t="s">
        <v>275</v>
      </c>
      <c r="B79" s="427" t="s">
        <v>295</v>
      </c>
      <c r="C79" s="223">
        <f>SUM(C80:C83)</f>
        <v>0</v>
      </c>
    </row>
    <row r="80" spans="1:3" s="43" customFormat="1" ht="18" customHeight="1">
      <c r="A80" s="238" t="s">
        <v>276</v>
      </c>
      <c r="B80" s="346" t="s">
        <v>277</v>
      </c>
      <c r="C80" s="225">
        <f>SUM('9.3.1'!C80,'9.3.2'!C80,'9.3.3'!C80)</f>
        <v>0</v>
      </c>
    </row>
    <row r="81" spans="1:3" s="43" customFormat="1" ht="30">
      <c r="A81" s="239" t="s">
        <v>278</v>
      </c>
      <c r="B81" s="265" t="s">
        <v>279</v>
      </c>
      <c r="C81" s="225">
        <f>SUM('9.3.1'!C81,'9.3.2'!C81,'9.3.3'!C81)</f>
        <v>0</v>
      </c>
    </row>
    <row r="82" spans="1:3" s="43" customFormat="1" ht="20.25" customHeight="1">
      <c r="A82" s="239" t="s">
        <v>280</v>
      </c>
      <c r="B82" s="265" t="s">
        <v>281</v>
      </c>
      <c r="C82" s="225">
        <f>SUM('9.3.1'!C82,'9.3.2'!C82,'9.3.3'!C82)</f>
        <v>0</v>
      </c>
    </row>
    <row r="83" spans="1:3" s="43" customFormat="1" ht="18" customHeight="1" thickBot="1">
      <c r="A83" s="240" t="s">
        <v>282</v>
      </c>
      <c r="B83" s="428" t="s">
        <v>283</v>
      </c>
      <c r="C83" s="225">
        <f>SUM('9.3.1'!C83,'9.3.2'!C83,'9.3.3'!C83)</f>
        <v>0</v>
      </c>
    </row>
    <row r="84" spans="1:3" s="43" customFormat="1" ht="18" customHeight="1" thickBot="1">
      <c r="A84" s="237" t="s">
        <v>284</v>
      </c>
      <c r="B84" s="427" t="s">
        <v>636</v>
      </c>
      <c r="C84" s="225">
        <f>SUM('9.3.1'!C84,'9.3.2'!C84,'9.3.3'!C84)</f>
        <v>0</v>
      </c>
    </row>
    <row r="85" spans="1:3" s="43" customFormat="1" ht="19.5" thickBot="1">
      <c r="A85" s="237" t="s">
        <v>285</v>
      </c>
      <c r="B85" s="431" t="s">
        <v>286</v>
      </c>
      <c r="C85" s="223">
        <f>+C63+C67+C72+C75+C79+C84</f>
        <v>69713828</v>
      </c>
    </row>
    <row r="86" spans="1:3" s="43" customFormat="1" ht="18" customHeight="1" thickBot="1">
      <c r="A86" s="242" t="s">
        <v>298</v>
      </c>
      <c r="B86" s="432" t="s">
        <v>378</v>
      </c>
      <c r="C86" s="223">
        <f>+C62+C85</f>
        <v>69713828</v>
      </c>
    </row>
    <row r="87" spans="1:3" s="43" customFormat="1" ht="19.5" thickBot="1">
      <c r="A87" s="243"/>
      <c r="B87" s="433"/>
      <c r="C87" s="244"/>
    </row>
    <row r="88" spans="1:3" s="37" customFormat="1" ht="18" customHeight="1" thickBot="1">
      <c r="A88" s="247" t="s">
        <v>45</v>
      </c>
      <c r="B88" s="434"/>
      <c r="C88" s="248"/>
    </row>
    <row r="89" spans="1:3" s="44" customFormat="1" ht="18" customHeight="1" thickBot="1">
      <c r="A89" s="250" t="s">
        <v>12</v>
      </c>
      <c r="B89" s="435" t="s">
        <v>634</v>
      </c>
      <c r="C89" s="251">
        <f>SUM(C90:C94)</f>
        <v>69332828</v>
      </c>
    </row>
    <row r="90" spans="1:3" s="37" customFormat="1" ht="18" customHeight="1">
      <c r="A90" s="252" t="s">
        <v>87</v>
      </c>
      <c r="B90" s="436" t="s">
        <v>40</v>
      </c>
      <c r="C90" s="422">
        <f>SUM('9.3.1'!C90,'9.3.2'!C90,'9.3.3'!C90)</f>
        <v>45306828</v>
      </c>
    </row>
    <row r="91" spans="1:3" s="43" customFormat="1" ht="18" customHeight="1">
      <c r="A91" s="232" t="s">
        <v>88</v>
      </c>
      <c r="B91" s="267" t="s">
        <v>162</v>
      </c>
      <c r="C91" s="423">
        <f>SUM('9.3.1'!C91,'9.3.2'!C91,'9.3.3'!C91)</f>
        <v>8700000</v>
      </c>
    </row>
    <row r="92" spans="1:3" s="37" customFormat="1" ht="18" customHeight="1">
      <c r="A92" s="232" t="s">
        <v>89</v>
      </c>
      <c r="B92" s="267" t="s">
        <v>122</v>
      </c>
      <c r="C92" s="423">
        <f>SUM('9.3.1'!C92,'9.3.2'!C92,'9.3.3'!C92)</f>
        <v>15326000</v>
      </c>
    </row>
    <row r="93" spans="1:3" s="37" customFormat="1" ht="18" customHeight="1">
      <c r="A93" s="232" t="s">
        <v>90</v>
      </c>
      <c r="B93" s="437" t="s">
        <v>163</v>
      </c>
      <c r="C93" s="423">
        <f>SUM('9.3.1'!C93,'9.3.2'!C93,'9.3.3'!C93)</f>
        <v>0</v>
      </c>
    </row>
    <row r="94" spans="1:3" s="37" customFormat="1" ht="18" customHeight="1">
      <c r="A94" s="232" t="s">
        <v>101</v>
      </c>
      <c r="B94" s="438" t="s">
        <v>164</v>
      </c>
      <c r="C94" s="423">
        <f>SUM('9.3.1'!C94,'9.3.2'!C94,'9.3.3'!C94)</f>
        <v>0</v>
      </c>
    </row>
    <row r="95" spans="1:3" s="37" customFormat="1" ht="18" customHeight="1">
      <c r="A95" s="232" t="s">
        <v>91</v>
      </c>
      <c r="B95" s="267" t="s">
        <v>301</v>
      </c>
      <c r="C95" s="423">
        <f>SUM('9.3.1'!C95,'9.3.2'!C95,'9.3.3'!C95)</f>
        <v>0</v>
      </c>
    </row>
    <row r="96" spans="1:3" s="37" customFormat="1" ht="18" customHeight="1">
      <c r="A96" s="232" t="s">
        <v>92</v>
      </c>
      <c r="B96" s="269" t="s">
        <v>302</v>
      </c>
      <c r="C96" s="423">
        <f>SUM('9.3.1'!C96,'9.3.2'!C96,'9.3.3'!C96)</f>
        <v>0</v>
      </c>
    </row>
    <row r="97" spans="1:3" s="37" customFormat="1" ht="18" customHeight="1">
      <c r="A97" s="232" t="s">
        <v>102</v>
      </c>
      <c r="B97" s="267" t="s">
        <v>303</v>
      </c>
      <c r="C97" s="423">
        <f>SUM('9.3.1'!C97,'9.3.2'!C97,'9.3.3'!C97)</f>
        <v>0</v>
      </c>
    </row>
    <row r="98" spans="1:3" s="37" customFormat="1" ht="18" customHeight="1">
      <c r="A98" s="232" t="s">
        <v>103</v>
      </c>
      <c r="B98" s="267" t="s">
        <v>641</v>
      </c>
      <c r="C98" s="423">
        <f>SUM('9.3.1'!C98,'9.3.2'!C98,'9.3.3'!C98)</f>
        <v>0</v>
      </c>
    </row>
    <row r="99" spans="1:3" s="37" customFormat="1" ht="18" customHeight="1">
      <c r="A99" s="232" t="s">
        <v>104</v>
      </c>
      <c r="B99" s="269" t="s">
        <v>305</v>
      </c>
      <c r="C99" s="423">
        <f>SUM('9.3.1'!C99,'9.3.2'!C99,'9.3.3'!C99)</f>
        <v>0</v>
      </c>
    </row>
    <row r="100" spans="1:3" s="37" customFormat="1" ht="18" customHeight="1">
      <c r="A100" s="232" t="s">
        <v>105</v>
      </c>
      <c r="B100" s="269" t="s">
        <v>306</v>
      </c>
      <c r="C100" s="423">
        <f>SUM('9.3.1'!C100,'9.3.2'!C100,'9.3.3'!C100)</f>
        <v>0</v>
      </c>
    </row>
    <row r="101" spans="1:3" s="37" customFormat="1" ht="18" customHeight="1">
      <c r="A101" s="232" t="s">
        <v>107</v>
      </c>
      <c r="B101" s="267" t="s">
        <v>642</v>
      </c>
      <c r="C101" s="423">
        <f>SUM('9.3.1'!C101,'9.3.2'!C101,'9.3.3'!C101)</f>
        <v>0</v>
      </c>
    </row>
    <row r="102" spans="1:3" s="37" customFormat="1" ht="18" customHeight="1">
      <c r="A102" s="254" t="s">
        <v>165</v>
      </c>
      <c r="B102" s="270" t="s">
        <v>308</v>
      </c>
      <c r="C102" s="423">
        <f>SUM('9.3.1'!C102,'9.3.2'!C102,'9.3.3'!C102)</f>
        <v>0</v>
      </c>
    </row>
    <row r="103" spans="1:3" s="37" customFormat="1" ht="18" customHeight="1">
      <c r="A103" s="232" t="s">
        <v>299</v>
      </c>
      <c r="B103" s="270" t="s">
        <v>309</v>
      </c>
      <c r="C103" s="423">
        <f>SUM('9.3.1'!C103,'9.3.2'!C103,'9.3.3'!C103)</f>
        <v>0</v>
      </c>
    </row>
    <row r="104" spans="1:3" s="37" customFormat="1" ht="18" customHeight="1" thickBot="1">
      <c r="A104" s="255" t="s">
        <v>300</v>
      </c>
      <c r="B104" s="271" t="s">
        <v>310</v>
      </c>
      <c r="C104" s="225">
        <f>SUM('9.3.1'!C104,'9.3.2'!C104,'9.3.3'!C104)</f>
        <v>0</v>
      </c>
    </row>
    <row r="105" spans="1:3" s="37" customFormat="1" ht="18" customHeight="1" thickBot="1">
      <c r="A105" s="230" t="s">
        <v>13</v>
      </c>
      <c r="B105" s="439" t="s">
        <v>635</v>
      </c>
      <c r="C105" s="223">
        <f>+C106+C108+C110</f>
        <v>381000</v>
      </c>
    </row>
    <row r="106" spans="1:3" s="37" customFormat="1" ht="18" customHeight="1">
      <c r="A106" s="231" t="s">
        <v>93</v>
      </c>
      <c r="B106" s="267" t="s">
        <v>190</v>
      </c>
      <c r="C106" s="422">
        <f>SUM('9.3.1'!C106,'9.3.2'!C106,'9.3.3'!C106)</f>
        <v>381000</v>
      </c>
    </row>
    <row r="107" spans="1:3" s="37" customFormat="1" ht="18" customHeight="1">
      <c r="A107" s="231" t="s">
        <v>94</v>
      </c>
      <c r="B107" s="270" t="s">
        <v>314</v>
      </c>
      <c r="C107" s="423">
        <f>SUM('9.3.1'!C107,'9.3.2'!C107,'9.3.3'!C107)</f>
        <v>0</v>
      </c>
    </row>
    <row r="108" spans="1:3" s="37" customFormat="1" ht="18" customHeight="1">
      <c r="A108" s="231" t="s">
        <v>95</v>
      </c>
      <c r="B108" s="270" t="s">
        <v>166</v>
      </c>
      <c r="C108" s="423">
        <f>SUM('9.3.1'!C108,'9.3.2'!C108,'9.3.3'!C108)</f>
        <v>0</v>
      </c>
    </row>
    <row r="109" spans="1:3" s="37" customFormat="1" ht="18" customHeight="1">
      <c r="A109" s="231" t="s">
        <v>96</v>
      </c>
      <c r="B109" s="270" t="s">
        <v>315</v>
      </c>
      <c r="C109" s="423">
        <f>SUM('9.3.1'!C109,'9.3.2'!C109,'9.3.3'!C109)</f>
        <v>0</v>
      </c>
    </row>
    <row r="110" spans="1:3" s="37" customFormat="1" ht="18" customHeight="1">
      <c r="A110" s="231" t="s">
        <v>97</v>
      </c>
      <c r="B110" s="440" t="s">
        <v>192</v>
      </c>
      <c r="C110" s="423">
        <f>SUM('9.3.1'!C110,'9.3.2'!C110,'9.3.3'!C110)</f>
        <v>0</v>
      </c>
    </row>
    <row r="111" spans="1:3" s="37" customFormat="1" ht="25.5">
      <c r="A111" s="231" t="s">
        <v>106</v>
      </c>
      <c r="B111" s="441" t="s">
        <v>386</v>
      </c>
      <c r="C111" s="423">
        <f>SUM('9.3.1'!C111,'9.3.2'!C111,'9.3.3'!C111)</f>
        <v>0</v>
      </c>
    </row>
    <row r="112" spans="1:3" s="37" customFormat="1" ht="25.5">
      <c r="A112" s="231" t="s">
        <v>108</v>
      </c>
      <c r="B112" s="274" t="s">
        <v>320</v>
      </c>
      <c r="C112" s="423">
        <f>SUM('9.3.1'!C112,'9.3.2'!C112,'9.3.3'!C112)</f>
        <v>0</v>
      </c>
    </row>
    <row r="113" spans="1:3" s="37" customFormat="1" ht="25.5">
      <c r="A113" s="231" t="s">
        <v>167</v>
      </c>
      <c r="B113" s="267" t="s">
        <v>304</v>
      </c>
      <c r="C113" s="423">
        <f>SUM('9.3.1'!C113,'9.3.2'!C113,'9.3.3'!C113)</f>
        <v>0</v>
      </c>
    </row>
    <row r="114" spans="1:3" s="37" customFormat="1" ht="18.75">
      <c r="A114" s="231" t="s">
        <v>168</v>
      </c>
      <c r="B114" s="267" t="s">
        <v>319</v>
      </c>
      <c r="C114" s="423">
        <f>SUM('9.3.1'!C114,'9.3.2'!C114,'9.3.3'!C114)</f>
        <v>0</v>
      </c>
    </row>
    <row r="115" spans="1:3" s="37" customFormat="1" ht="18.75">
      <c r="A115" s="231" t="s">
        <v>169</v>
      </c>
      <c r="B115" s="267" t="s">
        <v>318</v>
      </c>
      <c r="C115" s="423">
        <f>SUM('9.3.1'!C115,'9.3.2'!C115,'9.3.3'!C115)</f>
        <v>0</v>
      </c>
    </row>
    <row r="116" spans="1:3" s="37" customFormat="1" ht="25.5">
      <c r="A116" s="231" t="s">
        <v>311</v>
      </c>
      <c r="B116" s="267" t="s">
        <v>307</v>
      </c>
      <c r="C116" s="423">
        <f>SUM('9.3.1'!C116,'9.3.2'!C116,'9.3.3'!C116)</f>
        <v>0</v>
      </c>
    </row>
    <row r="117" spans="1:3" s="37" customFormat="1" ht="18.75">
      <c r="A117" s="231" t="s">
        <v>312</v>
      </c>
      <c r="B117" s="267" t="s">
        <v>317</v>
      </c>
      <c r="C117" s="423">
        <f>SUM('9.3.1'!C117,'9.3.2'!C117,'9.3.3'!C117)</f>
        <v>0</v>
      </c>
    </row>
    <row r="118" spans="1:3" s="37" customFormat="1" ht="26.25" thickBot="1">
      <c r="A118" s="254" t="s">
        <v>313</v>
      </c>
      <c r="B118" s="267" t="s">
        <v>316</v>
      </c>
      <c r="C118" s="423">
        <f>SUM('9.3.1'!C118,'9.3.2'!C118,'9.3.3'!C118)</f>
        <v>0</v>
      </c>
    </row>
    <row r="119" spans="1:3" s="37" customFormat="1" ht="18" customHeight="1" thickBot="1">
      <c r="A119" s="230" t="s">
        <v>14</v>
      </c>
      <c r="B119" s="429" t="s">
        <v>321</v>
      </c>
      <c r="C119" s="223">
        <f>+C120+C121</f>
        <v>0</v>
      </c>
    </row>
    <row r="120" spans="1:3" s="37" customFormat="1" ht="18" customHeight="1">
      <c r="A120" s="231" t="s">
        <v>76</v>
      </c>
      <c r="B120" s="274" t="s">
        <v>46</v>
      </c>
      <c r="C120" s="423">
        <f>SUM('9.3.1'!C120,'9.3.2'!C120,'9.3.3'!C120)</f>
        <v>0</v>
      </c>
    </row>
    <row r="121" spans="1:3" s="37" customFormat="1" ht="18" customHeight="1" thickBot="1">
      <c r="A121" s="233" t="s">
        <v>77</v>
      </c>
      <c r="B121" s="270" t="s">
        <v>47</v>
      </c>
      <c r="C121" s="423">
        <f>SUM('9.3.1'!C121,'9.3.2'!C121,'9.3.3'!C121)</f>
        <v>0</v>
      </c>
    </row>
    <row r="122" spans="1:3" s="37" customFormat="1" ht="18" customHeight="1" thickBot="1">
      <c r="A122" s="230" t="s">
        <v>15</v>
      </c>
      <c r="B122" s="429" t="s">
        <v>322</v>
      </c>
      <c r="C122" s="223">
        <f>+C89+C105+C119</f>
        <v>69713828</v>
      </c>
    </row>
    <row r="123" spans="1:3" s="37" customFormat="1" ht="18" customHeight="1" thickBot="1">
      <c r="A123" s="230" t="s">
        <v>16</v>
      </c>
      <c r="B123" s="429" t="s">
        <v>643</v>
      </c>
      <c r="C123" s="223">
        <f>+C124+C125+C126</f>
        <v>0</v>
      </c>
    </row>
    <row r="124" spans="1:3" s="37" customFormat="1" ht="18" customHeight="1">
      <c r="A124" s="231" t="s">
        <v>80</v>
      </c>
      <c r="B124" s="274" t="s">
        <v>323</v>
      </c>
      <c r="C124" s="423">
        <f>SUM('9.3.1'!C124,'9.3.2'!C124,'9.3.3'!C124)</f>
        <v>0</v>
      </c>
    </row>
    <row r="125" spans="1:3" s="37" customFormat="1" ht="18" customHeight="1">
      <c r="A125" s="231" t="s">
        <v>81</v>
      </c>
      <c r="B125" s="274" t="s">
        <v>644</v>
      </c>
      <c r="C125" s="423">
        <f>SUM('9.3.1'!C125,'9.3.2'!C125,'9.3.3'!C125)</f>
        <v>0</v>
      </c>
    </row>
    <row r="126" spans="1:3" s="37" customFormat="1" ht="18" customHeight="1" thickBot="1">
      <c r="A126" s="254" t="s">
        <v>82</v>
      </c>
      <c r="B126" s="442" t="s">
        <v>324</v>
      </c>
      <c r="C126" s="423">
        <f>SUM('9.3.1'!C126,'9.3.2'!C126,'9.3.3'!C126)</f>
        <v>0</v>
      </c>
    </row>
    <row r="127" spans="1:3" s="37" customFormat="1" ht="18" customHeight="1" thickBot="1">
      <c r="A127" s="230" t="s">
        <v>17</v>
      </c>
      <c r="B127" s="429" t="s">
        <v>372</v>
      </c>
      <c r="C127" s="223">
        <f>+C128+C129+C130+C131</f>
        <v>0</v>
      </c>
    </row>
    <row r="128" spans="1:3" s="37" customFormat="1" ht="18" customHeight="1">
      <c r="A128" s="231" t="s">
        <v>83</v>
      </c>
      <c r="B128" s="274" t="s">
        <v>325</v>
      </c>
      <c r="C128" s="423">
        <f>SUM('9.3.1'!C128,'9.3.2'!C128,'9.3.3'!C128)</f>
        <v>0</v>
      </c>
    </row>
    <row r="129" spans="1:3" s="37" customFormat="1" ht="18" customHeight="1">
      <c r="A129" s="231" t="s">
        <v>84</v>
      </c>
      <c r="B129" s="274" t="s">
        <v>326</v>
      </c>
      <c r="C129" s="423">
        <f>SUM('9.3.1'!C129,'9.3.2'!C129,'9.3.3'!C129)</f>
        <v>0</v>
      </c>
    </row>
    <row r="130" spans="1:3" s="37" customFormat="1" ht="18" customHeight="1">
      <c r="A130" s="231" t="s">
        <v>242</v>
      </c>
      <c r="B130" s="274" t="s">
        <v>327</v>
      </c>
      <c r="C130" s="423">
        <f>SUM('9.3.1'!C130,'9.3.2'!C130,'9.3.3'!C130)</f>
        <v>0</v>
      </c>
    </row>
    <row r="131" spans="1:3" s="37" customFormat="1" ht="18" customHeight="1" thickBot="1">
      <c r="A131" s="254" t="s">
        <v>243</v>
      </c>
      <c r="B131" s="442" t="s">
        <v>328</v>
      </c>
      <c r="C131" s="423">
        <f>SUM('9.3.1'!C131,'9.3.2'!C131,'9.3.3'!C131)</f>
        <v>0</v>
      </c>
    </row>
    <row r="132" spans="1:3" s="37" customFormat="1" ht="18" customHeight="1" thickBot="1">
      <c r="A132" s="230" t="s">
        <v>18</v>
      </c>
      <c r="B132" s="429" t="s">
        <v>329</v>
      </c>
      <c r="C132" s="223">
        <f>SUM(C133:C136)</f>
        <v>0</v>
      </c>
    </row>
    <row r="133" spans="1:3" s="37" customFormat="1" ht="18" customHeight="1">
      <c r="A133" s="231" t="s">
        <v>85</v>
      </c>
      <c r="B133" s="274" t="s">
        <v>330</v>
      </c>
      <c r="C133" s="423">
        <f>SUM('9.3.1'!C133,'9.3.2'!C133,'9.3.3'!C133)</f>
        <v>0</v>
      </c>
    </row>
    <row r="134" spans="1:3" s="37" customFormat="1" ht="18" customHeight="1">
      <c r="A134" s="231" t="s">
        <v>86</v>
      </c>
      <c r="B134" s="274" t="s">
        <v>339</v>
      </c>
      <c r="C134" s="423">
        <f>SUM('9.3.1'!C134,'9.3.2'!C134,'9.3.3'!C134)</f>
        <v>0</v>
      </c>
    </row>
    <row r="135" spans="1:3" s="37" customFormat="1" ht="18" customHeight="1">
      <c r="A135" s="231" t="s">
        <v>252</v>
      </c>
      <c r="B135" s="274" t="s">
        <v>331</v>
      </c>
      <c r="C135" s="423">
        <f>SUM('9.3.1'!C135,'9.3.2'!C135,'9.3.3'!C135)</f>
        <v>0</v>
      </c>
    </row>
    <row r="136" spans="1:3" s="37" customFormat="1" ht="18" customHeight="1" thickBot="1">
      <c r="A136" s="254" t="s">
        <v>253</v>
      </c>
      <c r="B136" s="442" t="s">
        <v>402</v>
      </c>
      <c r="C136" s="423">
        <f>SUM('9.3.1'!C136,'9.3.2'!C136,'9.3.3'!C136)</f>
        <v>0</v>
      </c>
    </row>
    <row r="137" spans="1:3" s="37" customFormat="1" ht="18" customHeight="1" thickBot="1">
      <c r="A137" s="230" t="s">
        <v>19</v>
      </c>
      <c r="B137" s="429" t="s">
        <v>332</v>
      </c>
      <c r="C137" s="257">
        <f>SUM(C138:C141)</f>
        <v>0</v>
      </c>
    </row>
    <row r="138" spans="1:3" s="37" customFormat="1" ht="18" customHeight="1">
      <c r="A138" s="231" t="s">
        <v>160</v>
      </c>
      <c r="B138" s="274" t="s">
        <v>333</v>
      </c>
      <c r="C138" s="423">
        <f>SUM('9.3.1'!C138,'9.3.2'!C138,'9.3.3'!C138)</f>
        <v>0</v>
      </c>
    </row>
    <row r="139" spans="1:3" s="37" customFormat="1" ht="18" customHeight="1">
      <c r="A139" s="231" t="s">
        <v>161</v>
      </c>
      <c r="B139" s="274" t="s">
        <v>334</v>
      </c>
      <c r="C139" s="423">
        <f>SUM('9.3.1'!C139,'9.3.2'!C139,'9.3.3'!C139)</f>
        <v>0</v>
      </c>
    </row>
    <row r="140" spans="1:3" s="37" customFormat="1" ht="18" customHeight="1">
      <c r="A140" s="231" t="s">
        <v>191</v>
      </c>
      <c r="B140" s="274" t="s">
        <v>335</v>
      </c>
      <c r="C140" s="423">
        <f>SUM('9.3.1'!C140,'9.3.2'!C140,'9.3.3'!C140)</f>
        <v>0</v>
      </c>
    </row>
    <row r="141" spans="1:3" s="37" customFormat="1" ht="18" customHeight="1" thickBot="1">
      <c r="A141" s="231" t="s">
        <v>255</v>
      </c>
      <c r="B141" s="274" t="s">
        <v>336</v>
      </c>
      <c r="C141" s="423">
        <f>SUM('9.3.1'!C141,'9.3.2'!C141,'9.3.3'!C141)</f>
        <v>0</v>
      </c>
    </row>
    <row r="142" spans="1:3" s="37" customFormat="1" ht="18" customHeight="1" thickBot="1">
      <c r="A142" s="230" t="s">
        <v>20</v>
      </c>
      <c r="B142" s="429" t="s">
        <v>337</v>
      </c>
      <c r="C142" s="258">
        <f>+C123+C127+C132+C137</f>
        <v>0</v>
      </c>
    </row>
    <row r="143" spans="1:3" s="37" customFormat="1" ht="18" customHeight="1" thickBot="1">
      <c r="A143" s="259" t="s">
        <v>21</v>
      </c>
      <c r="B143" s="443" t="s">
        <v>338</v>
      </c>
      <c r="C143" s="258">
        <f>+C122+C142</f>
        <v>69713828</v>
      </c>
    </row>
    <row r="144" spans="1:3" s="37" customFormat="1" ht="18" customHeight="1" thickBot="1">
      <c r="A144" s="260"/>
      <c r="B144" s="261"/>
      <c r="C144" s="246"/>
    </row>
    <row r="145" spans="1:7" s="37" customFormat="1" ht="18" customHeight="1" thickBot="1">
      <c r="A145" s="262" t="s">
        <v>420</v>
      </c>
      <c r="B145" s="263"/>
      <c r="C145" s="264">
        <f>SUM('9.3.1'!C145,'9.3.2'!C145,'9.3.3'!C145)</f>
        <v>12</v>
      </c>
      <c r="D145" s="45"/>
      <c r="E145" s="46"/>
      <c r="F145" s="46"/>
      <c r="G145" s="46"/>
    </row>
    <row r="146" spans="1:3" s="43" customFormat="1" ht="18" customHeight="1" thickBot="1">
      <c r="A146" s="262" t="s">
        <v>182</v>
      </c>
      <c r="B146" s="263"/>
      <c r="C146" s="264">
        <f>SUM('9.3.1'!C146,'9.3.2'!C146,'9.3.3'!C146)</f>
        <v>0</v>
      </c>
    </row>
    <row r="147" s="37" customFormat="1" ht="18" customHeight="1">
      <c r="C147" s="47"/>
    </row>
  </sheetData>
  <sheetProtection/>
  <mergeCells count="4">
    <mergeCell ref="A3:C3"/>
    <mergeCell ref="A4:B4"/>
    <mergeCell ref="B2:C2"/>
    <mergeCell ref="A1:C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9.3.melléklet az 1/2018. (III.6.)  önkormányzati rendelethez</oddHeader>
  </headerFooter>
  <rowBreaks count="1" manualBreakCount="1">
    <brk id="87" max="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G7" sqref="G7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1.625" style="31" customWidth="1"/>
    <col min="4" max="16384" width="9.375" style="32" customWidth="1"/>
  </cols>
  <sheetData>
    <row r="1" spans="1:3" s="37" customFormat="1" ht="39" customHeight="1">
      <c r="A1" s="493" t="s">
        <v>627</v>
      </c>
      <c r="B1" s="494"/>
      <c r="C1" s="494"/>
    </row>
    <row r="2" spans="1:3" s="37" customFormat="1" ht="18" customHeight="1">
      <c r="A2" s="417"/>
      <c r="B2" s="489" t="s">
        <v>705</v>
      </c>
      <c r="C2" s="489"/>
    </row>
    <row r="3" spans="1:3" s="37" customFormat="1" ht="18" customHeight="1">
      <c r="A3" s="462" t="s">
        <v>9</v>
      </c>
      <c r="B3" s="462"/>
      <c r="C3" s="462"/>
    </row>
    <row r="4" spans="1:3" s="37" customFormat="1" ht="18" customHeight="1" thickBot="1">
      <c r="A4" s="463" t="s">
        <v>133</v>
      </c>
      <c r="B4" s="463"/>
      <c r="C4" s="38" t="s">
        <v>443</v>
      </c>
    </row>
    <row r="5" spans="1:3" s="37" customFormat="1" ht="18" customHeight="1" thickBot="1">
      <c r="A5" s="39" t="s">
        <v>56</v>
      </c>
      <c r="B5" s="444" t="s">
        <v>11</v>
      </c>
      <c r="C5" s="40" t="s">
        <v>397</v>
      </c>
    </row>
    <row r="6" spans="1:3" s="43" customFormat="1" ht="18" customHeight="1" thickBot="1">
      <c r="A6" s="41">
        <v>1</v>
      </c>
      <c r="B6" s="445">
        <v>2</v>
      </c>
      <c r="C6" s="42">
        <v>3</v>
      </c>
    </row>
    <row r="7" spans="1:3" s="43" customFormat="1" ht="18" customHeight="1" thickBot="1">
      <c r="A7" s="222" t="s">
        <v>12</v>
      </c>
      <c r="B7" s="425" t="s">
        <v>217</v>
      </c>
      <c r="C7" s="223">
        <f>SUM(C8:C11)</f>
        <v>0</v>
      </c>
    </row>
    <row r="8" spans="1:3" s="43" customFormat="1" ht="27">
      <c r="A8" s="231" t="s">
        <v>87</v>
      </c>
      <c r="B8" s="346" t="s">
        <v>403</v>
      </c>
      <c r="C8" s="225"/>
    </row>
    <row r="9" spans="1:3" s="43" customFormat="1" ht="27">
      <c r="A9" s="232" t="s">
        <v>88</v>
      </c>
      <c r="B9" s="265" t="s">
        <v>404</v>
      </c>
      <c r="C9" s="227"/>
    </row>
    <row r="10" spans="1:3" s="43" customFormat="1" ht="27">
      <c r="A10" s="232" t="s">
        <v>89</v>
      </c>
      <c r="B10" s="265" t="s">
        <v>405</v>
      </c>
      <c r="C10" s="227"/>
    </row>
    <row r="11" spans="1:3" s="43" customFormat="1" ht="18.75">
      <c r="A11" s="232" t="s">
        <v>399</v>
      </c>
      <c r="B11" s="265" t="s">
        <v>406</v>
      </c>
      <c r="C11" s="227"/>
    </row>
    <row r="12" spans="1:3" s="43" customFormat="1" ht="25.5">
      <c r="A12" s="232" t="s">
        <v>101</v>
      </c>
      <c r="B12" s="426" t="s">
        <v>408</v>
      </c>
      <c r="C12" s="228"/>
    </row>
    <row r="13" spans="1:3" s="43" customFormat="1" ht="19.5" thickBot="1">
      <c r="A13" s="233" t="s">
        <v>400</v>
      </c>
      <c r="B13" s="265" t="s">
        <v>407</v>
      </c>
      <c r="C13" s="229"/>
    </row>
    <row r="14" spans="1:3" s="43" customFormat="1" ht="18" customHeight="1" thickBot="1">
      <c r="A14" s="230" t="s">
        <v>13</v>
      </c>
      <c r="B14" s="427" t="s">
        <v>638</v>
      </c>
      <c r="C14" s="223">
        <f>+C15+C16+C17+C18+C19</f>
        <v>0</v>
      </c>
    </row>
    <row r="15" spans="1:3" s="43" customFormat="1" ht="18" customHeight="1">
      <c r="A15" s="231" t="s">
        <v>93</v>
      </c>
      <c r="B15" s="346" t="s">
        <v>218</v>
      </c>
      <c r="C15" s="225"/>
    </row>
    <row r="16" spans="1:3" s="43" customFormat="1" ht="18.75">
      <c r="A16" s="232" t="s">
        <v>94</v>
      </c>
      <c r="B16" s="265" t="s">
        <v>219</v>
      </c>
      <c r="C16" s="227"/>
    </row>
    <row r="17" spans="1:3" s="43" customFormat="1" ht="27">
      <c r="A17" s="232" t="s">
        <v>95</v>
      </c>
      <c r="B17" s="265" t="s">
        <v>382</v>
      </c>
      <c r="C17" s="227"/>
    </row>
    <row r="18" spans="1:3" s="43" customFormat="1" ht="27">
      <c r="A18" s="232" t="s">
        <v>96</v>
      </c>
      <c r="B18" s="265" t="s">
        <v>383</v>
      </c>
      <c r="C18" s="227"/>
    </row>
    <row r="19" spans="1:3" s="43" customFormat="1" ht="25.5">
      <c r="A19" s="232" t="s">
        <v>97</v>
      </c>
      <c r="B19" s="221" t="s">
        <v>409</v>
      </c>
      <c r="C19" s="227"/>
    </row>
    <row r="20" spans="1:3" s="43" customFormat="1" ht="19.5" thickBot="1">
      <c r="A20" s="233" t="s">
        <v>106</v>
      </c>
      <c r="B20" s="428" t="s">
        <v>220</v>
      </c>
      <c r="C20" s="235"/>
    </row>
    <row r="21" spans="1:3" s="43" customFormat="1" ht="18" customHeight="1" thickBot="1">
      <c r="A21" s="230" t="s">
        <v>14</v>
      </c>
      <c r="B21" s="429" t="s">
        <v>639</v>
      </c>
      <c r="C21" s="223">
        <f>+C22+C23+C24+C25+C26</f>
        <v>0</v>
      </c>
    </row>
    <row r="22" spans="1:3" s="43" customFormat="1" ht="18.75">
      <c r="A22" s="231" t="s">
        <v>76</v>
      </c>
      <c r="B22" s="346" t="s">
        <v>401</v>
      </c>
      <c r="C22" s="225"/>
    </row>
    <row r="23" spans="1:3" s="43" customFormat="1" ht="27">
      <c r="A23" s="232" t="s">
        <v>77</v>
      </c>
      <c r="B23" s="265" t="s">
        <v>221</v>
      </c>
      <c r="C23" s="227"/>
    </row>
    <row r="24" spans="1:3" s="43" customFormat="1" ht="27">
      <c r="A24" s="232" t="s">
        <v>78</v>
      </c>
      <c r="B24" s="265" t="s">
        <v>384</v>
      </c>
      <c r="C24" s="227"/>
    </row>
    <row r="25" spans="1:3" s="43" customFormat="1" ht="27">
      <c r="A25" s="232" t="s">
        <v>79</v>
      </c>
      <c r="B25" s="265" t="s">
        <v>385</v>
      </c>
      <c r="C25" s="227"/>
    </row>
    <row r="26" spans="1:3" s="43" customFormat="1" ht="18.75">
      <c r="A26" s="232" t="s">
        <v>150</v>
      </c>
      <c r="B26" s="265" t="s">
        <v>222</v>
      </c>
      <c r="C26" s="227"/>
    </row>
    <row r="27" spans="1:3" s="43" customFormat="1" ht="18" customHeight="1" thickBot="1">
      <c r="A27" s="233" t="s">
        <v>151</v>
      </c>
      <c r="B27" s="428" t="s">
        <v>223</v>
      </c>
      <c r="C27" s="235"/>
    </row>
    <row r="28" spans="1:3" s="43" customFormat="1" ht="18" customHeight="1" thickBot="1">
      <c r="A28" s="230" t="s">
        <v>152</v>
      </c>
      <c r="B28" s="429" t="s">
        <v>224</v>
      </c>
      <c r="C28" s="223">
        <f>+C29+C32+C33+C34</f>
        <v>0</v>
      </c>
    </row>
    <row r="29" spans="1:3" s="43" customFormat="1" ht="18" customHeight="1">
      <c r="A29" s="231" t="s">
        <v>225</v>
      </c>
      <c r="B29" s="346" t="s">
        <v>231</v>
      </c>
      <c r="C29" s="236">
        <f>+C30+C31</f>
        <v>0</v>
      </c>
    </row>
    <row r="30" spans="1:3" s="43" customFormat="1" ht="18" customHeight="1">
      <c r="A30" s="232" t="s">
        <v>226</v>
      </c>
      <c r="B30" s="265" t="s">
        <v>411</v>
      </c>
      <c r="C30" s="266"/>
    </row>
    <row r="31" spans="1:3" s="43" customFormat="1" ht="18" customHeight="1">
      <c r="A31" s="232" t="s">
        <v>227</v>
      </c>
      <c r="B31" s="265" t="s">
        <v>412</v>
      </c>
      <c r="C31" s="266"/>
    </row>
    <row r="32" spans="1:3" s="43" customFormat="1" ht="18" customHeight="1">
      <c r="A32" s="232" t="s">
        <v>228</v>
      </c>
      <c r="B32" s="265" t="s">
        <v>413</v>
      </c>
      <c r="C32" s="227"/>
    </row>
    <row r="33" spans="1:3" s="43" customFormat="1" ht="18.75">
      <c r="A33" s="232" t="s">
        <v>229</v>
      </c>
      <c r="B33" s="265" t="s">
        <v>232</v>
      </c>
      <c r="C33" s="227"/>
    </row>
    <row r="34" spans="1:3" s="43" customFormat="1" ht="18" customHeight="1" thickBot="1">
      <c r="A34" s="233" t="s">
        <v>230</v>
      </c>
      <c r="B34" s="428" t="s">
        <v>233</v>
      </c>
      <c r="C34" s="235"/>
    </row>
    <row r="35" spans="1:3" s="43" customFormat="1" ht="18" customHeight="1" thickBot="1">
      <c r="A35" s="230" t="s">
        <v>16</v>
      </c>
      <c r="B35" s="429" t="s">
        <v>234</v>
      </c>
      <c r="C35" s="223">
        <f>SUM(C36:C45)</f>
        <v>0</v>
      </c>
    </row>
    <row r="36" spans="1:3" s="43" customFormat="1" ht="18" customHeight="1">
      <c r="A36" s="231" t="s">
        <v>80</v>
      </c>
      <c r="B36" s="346" t="s">
        <v>237</v>
      </c>
      <c r="C36" s="225"/>
    </row>
    <row r="37" spans="1:3" s="43" customFormat="1" ht="18" customHeight="1">
      <c r="A37" s="232" t="s">
        <v>81</v>
      </c>
      <c r="B37" s="265" t="s">
        <v>414</v>
      </c>
      <c r="C37" s="227"/>
    </row>
    <row r="38" spans="1:3" s="43" customFormat="1" ht="18" customHeight="1">
      <c r="A38" s="232" t="s">
        <v>82</v>
      </c>
      <c r="B38" s="265" t="s">
        <v>415</v>
      </c>
      <c r="C38" s="227"/>
    </row>
    <row r="39" spans="1:3" s="43" customFormat="1" ht="18" customHeight="1">
      <c r="A39" s="232" t="s">
        <v>154</v>
      </c>
      <c r="B39" s="265" t="s">
        <v>416</v>
      </c>
      <c r="C39" s="227"/>
    </row>
    <row r="40" spans="1:3" s="43" customFormat="1" ht="18" customHeight="1">
      <c r="A40" s="232" t="s">
        <v>155</v>
      </c>
      <c r="B40" s="265" t="s">
        <v>417</v>
      </c>
      <c r="C40" s="227"/>
    </row>
    <row r="41" spans="1:3" s="43" customFormat="1" ht="18" customHeight="1">
      <c r="A41" s="232" t="s">
        <v>156</v>
      </c>
      <c r="B41" s="265" t="s">
        <v>418</v>
      </c>
      <c r="C41" s="227"/>
    </row>
    <row r="42" spans="1:3" s="43" customFormat="1" ht="18" customHeight="1">
      <c r="A42" s="232" t="s">
        <v>157</v>
      </c>
      <c r="B42" s="265" t="s">
        <v>238</v>
      </c>
      <c r="C42" s="227"/>
    </row>
    <row r="43" spans="1:3" s="43" customFormat="1" ht="18" customHeight="1">
      <c r="A43" s="232" t="s">
        <v>158</v>
      </c>
      <c r="B43" s="265" t="s">
        <v>239</v>
      </c>
      <c r="C43" s="227"/>
    </row>
    <row r="44" spans="1:3" s="43" customFormat="1" ht="18" customHeight="1">
      <c r="A44" s="232" t="s">
        <v>235</v>
      </c>
      <c r="B44" s="265" t="s">
        <v>240</v>
      </c>
      <c r="C44" s="227"/>
    </row>
    <row r="45" spans="1:3" s="43" customFormat="1" ht="18" customHeight="1" thickBot="1">
      <c r="A45" s="233" t="s">
        <v>236</v>
      </c>
      <c r="B45" s="428" t="s">
        <v>419</v>
      </c>
      <c r="C45" s="235"/>
    </row>
    <row r="46" spans="1:3" s="43" customFormat="1" ht="18" customHeight="1" thickBot="1">
      <c r="A46" s="230" t="s">
        <v>17</v>
      </c>
      <c r="B46" s="429" t="s">
        <v>241</v>
      </c>
      <c r="C46" s="223">
        <f>SUM(C47:C51)</f>
        <v>0</v>
      </c>
    </row>
    <row r="47" spans="1:3" s="43" customFormat="1" ht="18" customHeight="1">
      <c r="A47" s="231" t="s">
        <v>83</v>
      </c>
      <c r="B47" s="346" t="s">
        <v>245</v>
      </c>
      <c r="C47" s="225"/>
    </row>
    <row r="48" spans="1:3" s="43" customFormat="1" ht="18" customHeight="1">
      <c r="A48" s="232" t="s">
        <v>84</v>
      </c>
      <c r="B48" s="265" t="s">
        <v>246</v>
      </c>
      <c r="C48" s="227"/>
    </row>
    <row r="49" spans="1:3" s="43" customFormat="1" ht="18" customHeight="1">
      <c r="A49" s="232" t="s">
        <v>242</v>
      </c>
      <c r="B49" s="265" t="s">
        <v>247</v>
      </c>
      <c r="C49" s="227"/>
    </row>
    <row r="50" spans="1:3" s="43" customFormat="1" ht="18" customHeight="1">
      <c r="A50" s="232" t="s">
        <v>243</v>
      </c>
      <c r="B50" s="265" t="s">
        <v>248</v>
      </c>
      <c r="C50" s="227"/>
    </row>
    <row r="51" spans="1:3" s="43" customFormat="1" ht="18" customHeight="1" thickBot="1">
      <c r="A51" s="233" t="s">
        <v>244</v>
      </c>
      <c r="B51" s="428" t="s">
        <v>249</v>
      </c>
      <c r="C51" s="235"/>
    </row>
    <row r="52" spans="1:3" s="43" customFormat="1" ht="26.25" thickBot="1">
      <c r="A52" s="230" t="s">
        <v>159</v>
      </c>
      <c r="B52" s="429" t="s">
        <v>410</v>
      </c>
      <c r="C52" s="223">
        <f>SUM(C53:C55)</f>
        <v>0</v>
      </c>
    </row>
    <row r="53" spans="1:3" s="43" customFormat="1" ht="27">
      <c r="A53" s="231" t="s">
        <v>85</v>
      </c>
      <c r="B53" s="346" t="s">
        <v>392</v>
      </c>
      <c r="C53" s="225"/>
    </row>
    <row r="54" spans="1:3" s="43" customFormat="1" ht="27">
      <c r="A54" s="232" t="s">
        <v>86</v>
      </c>
      <c r="B54" s="265" t="s">
        <v>393</v>
      </c>
      <c r="C54" s="227"/>
    </row>
    <row r="55" spans="1:3" s="43" customFormat="1" ht="18.75">
      <c r="A55" s="232" t="s">
        <v>252</v>
      </c>
      <c r="B55" s="265" t="s">
        <v>250</v>
      </c>
      <c r="C55" s="227"/>
    </row>
    <row r="56" spans="1:3" s="43" customFormat="1" ht="19.5" thickBot="1">
      <c r="A56" s="233" t="s">
        <v>253</v>
      </c>
      <c r="B56" s="428" t="s">
        <v>251</v>
      </c>
      <c r="C56" s="235"/>
    </row>
    <row r="57" spans="1:3" s="43" customFormat="1" ht="18" customHeight="1" thickBot="1">
      <c r="A57" s="230" t="s">
        <v>19</v>
      </c>
      <c r="B57" s="427" t="s">
        <v>254</v>
      </c>
      <c r="C57" s="223">
        <f>SUM(C58:C60)</f>
        <v>0</v>
      </c>
    </row>
    <row r="58" spans="1:3" s="43" customFormat="1" ht="27">
      <c r="A58" s="231" t="s">
        <v>160</v>
      </c>
      <c r="B58" s="346" t="s">
        <v>394</v>
      </c>
      <c r="C58" s="227"/>
    </row>
    <row r="59" spans="1:3" s="43" customFormat="1" ht="18.75">
      <c r="A59" s="232" t="s">
        <v>161</v>
      </c>
      <c r="B59" s="265" t="s">
        <v>395</v>
      </c>
      <c r="C59" s="227"/>
    </row>
    <row r="60" spans="1:3" s="43" customFormat="1" ht="18.75">
      <c r="A60" s="232" t="s">
        <v>191</v>
      </c>
      <c r="B60" s="265" t="s">
        <v>256</v>
      </c>
      <c r="C60" s="227"/>
    </row>
    <row r="61" spans="1:3" s="43" customFormat="1" ht="19.5" thickBot="1">
      <c r="A61" s="233" t="s">
        <v>255</v>
      </c>
      <c r="B61" s="428" t="s">
        <v>257</v>
      </c>
      <c r="C61" s="227"/>
    </row>
    <row r="62" spans="1:3" s="43" customFormat="1" ht="19.5" thickBot="1">
      <c r="A62" s="230" t="s">
        <v>20</v>
      </c>
      <c r="B62" s="429" t="s">
        <v>258</v>
      </c>
      <c r="C62" s="223">
        <f>+C7+C14+C21+C28+C35+C46+C52+C57</f>
        <v>0</v>
      </c>
    </row>
    <row r="63" spans="1:3" s="43" customFormat="1" ht="18" customHeight="1" thickBot="1">
      <c r="A63" s="237" t="s">
        <v>373</v>
      </c>
      <c r="B63" s="427" t="s">
        <v>640</v>
      </c>
      <c r="C63" s="223">
        <f>SUM(C64:C66)</f>
        <v>0</v>
      </c>
    </row>
    <row r="64" spans="1:3" s="43" customFormat="1" ht="18" customHeight="1">
      <c r="A64" s="231" t="s">
        <v>287</v>
      </c>
      <c r="B64" s="346" t="s">
        <v>259</v>
      </c>
      <c r="C64" s="227"/>
    </row>
    <row r="65" spans="1:3" s="43" customFormat="1" ht="27">
      <c r="A65" s="232" t="s">
        <v>296</v>
      </c>
      <c r="B65" s="265" t="s">
        <v>260</v>
      </c>
      <c r="C65" s="227"/>
    </row>
    <row r="66" spans="1:3" s="43" customFormat="1" ht="19.5" thickBot="1">
      <c r="A66" s="233" t="s">
        <v>297</v>
      </c>
      <c r="B66" s="430" t="s">
        <v>261</v>
      </c>
      <c r="C66" s="227"/>
    </row>
    <row r="67" spans="1:3" s="43" customFormat="1" ht="18" customHeight="1" thickBot="1">
      <c r="A67" s="237" t="s">
        <v>262</v>
      </c>
      <c r="B67" s="427" t="s">
        <v>263</v>
      </c>
      <c r="C67" s="223">
        <f>SUM(C68:C71)</f>
        <v>0</v>
      </c>
    </row>
    <row r="68" spans="1:3" s="43" customFormat="1" ht="18.75">
      <c r="A68" s="231" t="s">
        <v>130</v>
      </c>
      <c r="B68" s="346" t="s">
        <v>264</v>
      </c>
      <c r="C68" s="227"/>
    </row>
    <row r="69" spans="1:3" s="43" customFormat="1" ht="18.75">
      <c r="A69" s="232" t="s">
        <v>131</v>
      </c>
      <c r="B69" s="265" t="s">
        <v>265</v>
      </c>
      <c r="C69" s="227"/>
    </row>
    <row r="70" spans="1:3" s="43" customFormat="1" ht="18.75">
      <c r="A70" s="232" t="s">
        <v>288</v>
      </c>
      <c r="B70" s="265" t="s">
        <v>266</v>
      </c>
      <c r="C70" s="227"/>
    </row>
    <row r="71" spans="1:3" s="43" customFormat="1" ht="19.5" thickBot="1">
      <c r="A71" s="233" t="s">
        <v>289</v>
      </c>
      <c r="B71" s="428" t="s">
        <v>267</v>
      </c>
      <c r="C71" s="227"/>
    </row>
    <row r="72" spans="1:3" s="43" customFormat="1" ht="18" customHeight="1" thickBot="1">
      <c r="A72" s="237" t="s">
        <v>268</v>
      </c>
      <c r="B72" s="427" t="s">
        <v>269</v>
      </c>
      <c r="C72" s="223">
        <f>SUM(C73:C74)</f>
        <v>132758</v>
      </c>
    </row>
    <row r="73" spans="1:3" s="43" customFormat="1" ht="18" customHeight="1">
      <c r="A73" s="231" t="s">
        <v>290</v>
      </c>
      <c r="B73" s="346" t="s">
        <v>270</v>
      </c>
      <c r="C73" s="227">
        <v>132758</v>
      </c>
    </row>
    <row r="74" spans="1:3" s="43" customFormat="1" ht="18" customHeight="1" thickBot="1">
      <c r="A74" s="233" t="s">
        <v>291</v>
      </c>
      <c r="B74" s="346" t="s">
        <v>645</v>
      </c>
      <c r="C74" s="227">
        <v>0</v>
      </c>
    </row>
    <row r="75" spans="1:3" s="43" customFormat="1" ht="18" customHeight="1" thickBot="1">
      <c r="A75" s="237" t="s">
        <v>271</v>
      </c>
      <c r="B75" s="427" t="s">
        <v>272</v>
      </c>
      <c r="C75" s="223">
        <f>SUM(C76:C78)</f>
        <v>69581070</v>
      </c>
    </row>
    <row r="76" spans="1:2" s="43" customFormat="1" ht="18" customHeight="1">
      <c r="A76" s="231" t="s">
        <v>292</v>
      </c>
      <c r="B76" s="346" t="s">
        <v>446</v>
      </c>
    </row>
    <row r="77" spans="1:3" s="43" customFormat="1" ht="18" customHeight="1">
      <c r="A77" s="232" t="s">
        <v>293</v>
      </c>
      <c r="B77" s="265" t="s">
        <v>273</v>
      </c>
      <c r="C77" s="227"/>
    </row>
    <row r="78" spans="1:3" s="43" customFormat="1" ht="18" customHeight="1" thickBot="1">
      <c r="A78" s="233" t="s">
        <v>294</v>
      </c>
      <c r="B78" s="428" t="s">
        <v>637</v>
      </c>
      <c r="C78" s="227">
        <v>69581070</v>
      </c>
    </row>
    <row r="79" spans="1:3" s="43" customFormat="1" ht="18" customHeight="1" thickBot="1">
      <c r="A79" s="237" t="s">
        <v>275</v>
      </c>
      <c r="B79" s="427" t="s">
        <v>295</v>
      </c>
      <c r="C79" s="223">
        <f>SUM(C80:C83)</f>
        <v>0</v>
      </c>
    </row>
    <row r="80" spans="1:3" s="43" customFormat="1" ht="18" customHeight="1">
      <c r="A80" s="238" t="s">
        <v>276</v>
      </c>
      <c r="B80" s="346" t="s">
        <v>277</v>
      </c>
      <c r="C80" s="227"/>
    </row>
    <row r="81" spans="1:3" s="43" customFormat="1" ht="30">
      <c r="A81" s="239" t="s">
        <v>278</v>
      </c>
      <c r="B81" s="265" t="s">
        <v>279</v>
      </c>
      <c r="C81" s="227"/>
    </row>
    <row r="82" spans="1:3" s="43" customFormat="1" ht="20.25" customHeight="1">
      <c r="A82" s="239" t="s">
        <v>280</v>
      </c>
      <c r="B82" s="265" t="s">
        <v>281</v>
      </c>
      <c r="C82" s="227"/>
    </row>
    <row r="83" spans="1:3" s="43" customFormat="1" ht="18" customHeight="1" thickBot="1">
      <c r="A83" s="240" t="s">
        <v>282</v>
      </c>
      <c r="B83" s="428" t="s">
        <v>283</v>
      </c>
      <c r="C83" s="227"/>
    </row>
    <row r="84" spans="1:3" s="43" customFormat="1" ht="18" customHeight="1" thickBot="1">
      <c r="A84" s="237" t="s">
        <v>284</v>
      </c>
      <c r="B84" s="427" t="s">
        <v>636</v>
      </c>
      <c r="C84" s="241"/>
    </row>
    <row r="85" spans="1:3" s="43" customFormat="1" ht="19.5" thickBot="1">
      <c r="A85" s="237" t="s">
        <v>285</v>
      </c>
      <c r="B85" s="431" t="s">
        <v>286</v>
      </c>
      <c r="C85" s="223">
        <f>+C63+C67+C72+C75+C79+C84</f>
        <v>69713828</v>
      </c>
    </row>
    <row r="86" spans="1:3" s="43" customFormat="1" ht="18" customHeight="1" thickBot="1">
      <c r="A86" s="242" t="s">
        <v>298</v>
      </c>
      <c r="B86" s="432" t="s">
        <v>378</v>
      </c>
      <c r="C86" s="223">
        <f>+C62+C85</f>
        <v>69713828</v>
      </c>
    </row>
    <row r="87" spans="1:3" s="43" customFormat="1" ht="19.5" thickBot="1">
      <c r="A87" s="243"/>
      <c r="B87" s="433"/>
      <c r="C87" s="244"/>
    </row>
    <row r="88" spans="1:3" s="37" customFormat="1" ht="18" customHeight="1" thickBot="1">
      <c r="A88" s="419" t="s">
        <v>45</v>
      </c>
      <c r="B88" s="434"/>
      <c r="C88" s="420"/>
    </row>
    <row r="89" spans="1:3" s="44" customFormat="1" ht="18" customHeight="1" thickBot="1">
      <c r="A89" s="230" t="s">
        <v>12</v>
      </c>
      <c r="B89" s="435" t="s">
        <v>634</v>
      </c>
      <c r="C89" s="421">
        <f>SUM(C90:C94)</f>
        <v>69332828</v>
      </c>
    </row>
    <row r="90" spans="1:3" s="37" customFormat="1" ht="18" customHeight="1">
      <c r="A90" s="231" t="s">
        <v>87</v>
      </c>
      <c r="B90" s="436" t="s">
        <v>40</v>
      </c>
      <c r="C90" s="225">
        <v>45306828</v>
      </c>
    </row>
    <row r="91" spans="1:3" s="43" customFormat="1" ht="18" customHeight="1">
      <c r="A91" s="232" t="s">
        <v>88</v>
      </c>
      <c r="B91" s="267" t="s">
        <v>162</v>
      </c>
      <c r="C91" s="225">
        <v>8700000</v>
      </c>
    </row>
    <row r="92" spans="1:3" s="37" customFormat="1" ht="18" customHeight="1">
      <c r="A92" s="232" t="s">
        <v>89</v>
      </c>
      <c r="B92" s="267" t="s">
        <v>122</v>
      </c>
      <c r="C92" s="225">
        <v>15326000</v>
      </c>
    </row>
    <row r="93" spans="1:3" s="37" customFormat="1" ht="18" customHeight="1">
      <c r="A93" s="232" t="s">
        <v>90</v>
      </c>
      <c r="B93" s="437" t="s">
        <v>163</v>
      </c>
      <c r="C93" s="225">
        <v>0</v>
      </c>
    </row>
    <row r="94" spans="1:3" s="37" customFormat="1" ht="18" customHeight="1">
      <c r="A94" s="232" t="s">
        <v>101</v>
      </c>
      <c r="B94" s="438" t="s">
        <v>164</v>
      </c>
      <c r="C94" s="235">
        <f>SUM(C95:C104)</f>
        <v>0</v>
      </c>
    </row>
    <row r="95" spans="1:3" s="37" customFormat="1" ht="18" customHeight="1">
      <c r="A95" s="232" t="s">
        <v>91</v>
      </c>
      <c r="B95" s="267" t="s">
        <v>301</v>
      </c>
      <c r="C95" s="225"/>
    </row>
    <row r="96" spans="1:3" s="37" customFormat="1" ht="18" customHeight="1">
      <c r="A96" s="232" t="s">
        <v>92</v>
      </c>
      <c r="B96" s="269" t="s">
        <v>302</v>
      </c>
      <c r="C96" s="225"/>
    </row>
    <row r="97" spans="1:3" s="37" customFormat="1" ht="18" customHeight="1">
      <c r="A97" s="232" t="s">
        <v>102</v>
      </c>
      <c r="B97" s="267" t="s">
        <v>303</v>
      </c>
      <c r="C97" s="225"/>
    </row>
    <row r="98" spans="1:3" s="37" customFormat="1" ht="18" customHeight="1">
      <c r="A98" s="232" t="s">
        <v>103</v>
      </c>
      <c r="B98" s="267" t="s">
        <v>641</v>
      </c>
      <c r="C98" s="225"/>
    </row>
    <row r="99" spans="1:3" s="37" customFormat="1" ht="18" customHeight="1">
      <c r="A99" s="232" t="s">
        <v>104</v>
      </c>
      <c r="B99" s="269" t="s">
        <v>305</v>
      </c>
      <c r="C99" s="225"/>
    </row>
    <row r="100" spans="1:3" s="37" customFormat="1" ht="18" customHeight="1">
      <c r="A100" s="232" t="s">
        <v>105</v>
      </c>
      <c r="B100" s="269" t="s">
        <v>306</v>
      </c>
      <c r="C100" s="225"/>
    </row>
    <row r="101" spans="1:3" s="37" customFormat="1" ht="18" customHeight="1">
      <c r="A101" s="232" t="s">
        <v>107</v>
      </c>
      <c r="B101" s="267" t="s">
        <v>642</v>
      </c>
      <c r="C101" s="225"/>
    </row>
    <row r="102" spans="1:3" s="37" customFormat="1" ht="18" customHeight="1">
      <c r="A102" s="254" t="s">
        <v>165</v>
      </c>
      <c r="B102" s="270" t="s">
        <v>308</v>
      </c>
      <c r="C102" s="225"/>
    </row>
    <row r="103" spans="1:3" s="37" customFormat="1" ht="18" customHeight="1">
      <c r="A103" s="232" t="s">
        <v>299</v>
      </c>
      <c r="B103" s="270" t="s">
        <v>309</v>
      </c>
      <c r="C103" s="225"/>
    </row>
    <row r="104" spans="1:3" s="37" customFormat="1" ht="18" customHeight="1" thickBot="1">
      <c r="A104" s="255" t="s">
        <v>300</v>
      </c>
      <c r="B104" s="271" t="s">
        <v>310</v>
      </c>
      <c r="C104" s="225"/>
    </row>
    <row r="105" spans="1:3" s="37" customFormat="1" ht="18" customHeight="1" thickBot="1">
      <c r="A105" s="230" t="s">
        <v>13</v>
      </c>
      <c r="B105" s="439" t="s">
        <v>635</v>
      </c>
      <c r="C105" s="223">
        <f>+C106+C108+C110</f>
        <v>381000</v>
      </c>
    </row>
    <row r="106" spans="1:3" s="37" customFormat="1" ht="18" customHeight="1">
      <c r="A106" s="231" t="s">
        <v>93</v>
      </c>
      <c r="B106" s="267" t="s">
        <v>190</v>
      </c>
      <c r="C106" s="225">
        <v>381000</v>
      </c>
    </row>
    <row r="107" spans="1:3" s="37" customFormat="1" ht="18" customHeight="1">
      <c r="A107" s="231" t="s">
        <v>94</v>
      </c>
      <c r="B107" s="270" t="s">
        <v>314</v>
      </c>
      <c r="C107" s="225"/>
    </row>
    <row r="108" spans="1:3" s="37" customFormat="1" ht="18" customHeight="1">
      <c r="A108" s="231" t="s">
        <v>95</v>
      </c>
      <c r="B108" s="270" t="s">
        <v>166</v>
      </c>
      <c r="C108" s="225"/>
    </row>
    <row r="109" spans="1:3" s="37" customFormat="1" ht="18" customHeight="1">
      <c r="A109" s="231" t="s">
        <v>96</v>
      </c>
      <c r="B109" s="270" t="s">
        <v>315</v>
      </c>
      <c r="C109" s="225"/>
    </row>
    <row r="110" spans="1:3" s="37" customFormat="1" ht="18" customHeight="1">
      <c r="A110" s="231" t="s">
        <v>97</v>
      </c>
      <c r="B110" s="440" t="s">
        <v>192</v>
      </c>
      <c r="C110" s="256">
        <f>SUM(C111:C118)</f>
        <v>0</v>
      </c>
    </row>
    <row r="111" spans="1:3" s="37" customFormat="1" ht="25.5">
      <c r="A111" s="231" t="s">
        <v>106</v>
      </c>
      <c r="B111" s="441" t="s">
        <v>386</v>
      </c>
      <c r="C111" s="225"/>
    </row>
    <row r="112" spans="1:3" s="37" customFormat="1" ht="25.5">
      <c r="A112" s="231" t="s">
        <v>108</v>
      </c>
      <c r="B112" s="274" t="s">
        <v>320</v>
      </c>
      <c r="C112" s="225"/>
    </row>
    <row r="113" spans="1:3" s="37" customFormat="1" ht="25.5">
      <c r="A113" s="231" t="s">
        <v>167</v>
      </c>
      <c r="B113" s="267" t="s">
        <v>304</v>
      </c>
      <c r="C113" s="225"/>
    </row>
    <row r="114" spans="1:3" s="37" customFormat="1" ht="18.75">
      <c r="A114" s="231" t="s">
        <v>168</v>
      </c>
      <c r="B114" s="267" t="s">
        <v>319</v>
      </c>
      <c r="C114" s="225"/>
    </row>
    <row r="115" spans="1:3" s="37" customFormat="1" ht="18.75">
      <c r="A115" s="231" t="s">
        <v>169</v>
      </c>
      <c r="B115" s="267" t="s">
        <v>318</v>
      </c>
      <c r="C115" s="225"/>
    </row>
    <row r="116" spans="1:3" s="37" customFormat="1" ht="25.5">
      <c r="A116" s="231" t="s">
        <v>311</v>
      </c>
      <c r="B116" s="267" t="s">
        <v>307</v>
      </c>
      <c r="C116" s="225"/>
    </row>
    <row r="117" spans="1:3" s="37" customFormat="1" ht="18.75">
      <c r="A117" s="231" t="s">
        <v>312</v>
      </c>
      <c r="B117" s="267" t="s">
        <v>317</v>
      </c>
      <c r="C117" s="225"/>
    </row>
    <row r="118" spans="1:3" s="37" customFormat="1" ht="26.25" thickBot="1">
      <c r="A118" s="254" t="s">
        <v>313</v>
      </c>
      <c r="B118" s="267" t="s">
        <v>316</v>
      </c>
      <c r="C118" s="225"/>
    </row>
    <row r="119" spans="1:3" s="37" customFormat="1" ht="18" customHeight="1" thickBot="1">
      <c r="A119" s="230" t="s">
        <v>14</v>
      </c>
      <c r="B119" s="429" t="s">
        <v>321</v>
      </c>
      <c r="C119" s="223">
        <f>+C120+C121</f>
        <v>0</v>
      </c>
    </row>
    <row r="120" spans="1:3" s="37" customFormat="1" ht="18" customHeight="1">
      <c r="A120" s="231" t="s">
        <v>76</v>
      </c>
      <c r="B120" s="274" t="s">
        <v>46</v>
      </c>
      <c r="C120" s="225"/>
    </row>
    <row r="121" spans="1:3" s="37" customFormat="1" ht="18" customHeight="1" thickBot="1">
      <c r="A121" s="233" t="s">
        <v>77</v>
      </c>
      <c r="B121" s="270" t="s">
        <v>47</v>
      </c>
      <c r="C121" s="225"/>
    </row>
    <row r="122" spans="1:3" s="37" customFormat="1" ht="18" customHeight="1" thickBot="1">
      <c r="A122" s="230" t="s">
        <v>15</v>
      </c>
      <c r="B122" s="429" t="s">
        <v>322</v>
      </c>
      <c r="C122" s="223">
        <f>+C89+C105+C119</f>
        <v>69713828</v>
      </c>
    </row>
    <row r="123" spans="1:3" s="37" customFormat="1" ht="18" customHeight="1" thickBot="1">
      <c r="A123" s="230" t="s">
        <v>16</v>
      </c>
      <c r="B123" s="429" t="s">
        <v>643</v>
      </c>
      <c r="C123" s="223">
        <f>+C124+C125+C126</f>
        <v>0</v>
      </c>
    </row>
    <row r="124" spans="1:3" s="37" customFormat="1" ht="18" customHeight="1">
      <c r="A124" s="231" t="s">
        <v>80</v>
      </c>
      <c r="B124" s="274" t="s">
        <v>323</v>
      </c>
      <c r="C124" s="225"/>
    </row>
    <row r="125" spans="1:3" s="37" customFormat="1" ht="18" customHeight="1">
      <c r="A125" s="231" t="s">
        <v>81</v>
      </c>
      <c r="B125" s="274" t="s">
        <v>644</v>
      </c>
      <c r="C125" s="225"/>
    </row>
    <row r="126" spans="1:3" s="37" customFormat="1" ht="18" customHeight="1" thickBot="1">
      <c r="A126" s="254" t="s">
        <v>82</v>
      </c>
      <c r="B126" s="442" t="s">
        <v>324</v>
      </c>
      <c r="C126" s="225"/>
    </row>
    <row r="127" spans="1:3" s="37" customFormat="1" ht="18" customHeight="1" thickBot="1">
      <c r="A127" s="230" t="s">
        <v>17</v>
      </c>
      <c r="B127" s="429" t="s">
        <v>372</v>
      </c>
      <c r="C127" s="223">
        <f>+C128+C129+C130+C131</f>
        <v>0</v>
      </c>
    </row>
    <row r="128" spans="1:3" s="37" customFormat="1" ht="18" customHeight="1">
      <c r="A128" s="231" t="s">
        <v>83</v>
      </c>
      <c r="B128" s="274" t="s">
        <v>325</v>
      </c>
      <c r="C128" s="225"/>
    </row>
    <row r="129" spans="1:3" s="37" customFormat="1" ht="18" customHeight="1">
      <c r="A129" s="231" t="s">
        <v>84</v>
      </c>
      <c r="B129" s="274" t="s">
        <v>326</v>
      </c>
      <c r="C129" s="225"/>
    </row>
    <row r="130" spans="1:3" s="37" customFormat="1" ht="18" customHeight="1">
      <c r="A130" s="231" t="s">
        <v>242</v>
      </c>
      <c r="B130" s="274" t="s">
        <v>327</v>
      </c>
      <c r="C130" s="225"/>
    </row>
    <row r="131" spans="1:3" s="37" customFormat="1" ht="18" customHeight="1" thickBot="1">
      <c r="A131" s="254" t="s">
        <v>243</v>
      </c>
      <c r="B131" s="442" t="s">
        <v>328</v>
      </c>
      <c r="C131" s="225"/>
    </row>
    <row r="132" spans="1:3" s="37" customFormat="1" ht="18" customHeight="1" thickBot="1">
      <c r="A132" s="230" t="s">
        <v>18</v>
      </c>
      <c r="B132" s="429" t="s">
        <v>329</v>
      </c>
      <c r="C132" s="223">
        <f>SUM(C133:C136)</f>
        <v>0</v>
      </c>
    </row>
    <row r="133" spans="1:3" s="37" customFormat="1" ht="18" customHeight="1">
      <c r="A133" s="231" t="s">
        <v>85</v>
      </c>
      <c r="B133" s="274" t="s">
        <v>330</v>
      </c>
      <c r="C133" s="225"/>
    </row>
    <row r="134" spans="1:3" s="37" customFormat="1" ht="18" customHeight="1">
      <c r="A134" s="231" t="s">
        <v>86</v>
      </c>
      <c r="B134" s="274" t="s">
        <v>339</v>
      </c>
      <c r="C134" s="225"/>
    </row>
    <row r="135" spans="1:3" s="37" customFormat="1" ht="18" customHeight="1">
      <c r="A135" s="231" t="s">
        <v>252</v>
      </c>
      <c r="B135" s="274" t="s">
        <v>331</v>
      </c>
      <c r="C135" s="225"/>
    </row>
    <row r="136" spans="1:3" s="37" customFormat="1" ht="18" customHeight="1" thickBot="1">
      <c r="A136" s="254" t="s">
        <v>253</v>
      </c>
      <c r="B136" s="442" t="s">
        <v>402</v>
      </c>
      <c r="C136" s="225"/>
    </row>
    <row r="137" spans="1:3" s="37" customFormat="1" ht="18" customHeight="1" thickBot="1">
      <c r="A137" s="230" t="s">
        <v>19</v>
      </c>
      <c r="B137" s="429" t="s">
        <v>332</v>
      </c>
      <c r="C137" s="257">
        <f>SUM(C138:C141)</f>
        <v>0</v>
      </c>
    </row>
    <row r="138" spans="1:3" s="37" customFormat="1" ht="18" customHeight="1">
      <c r="A138" s="231" t="s">
        <v>160</v>
      </c>
      <c r="B138" s="274" t="s">
        <v>333</v>
      </c>
      <c r="C138" s="225"/>
    </row>
    <row r="139" spans="1:3" s="37" customFormat="1" ht="18" customHeight="1">
      <c r="A139" s="231" t="s">
        <v>161</v>
      </c>
      <c r="B139" s="274" t="s">
        <v>334</v>
      </c>
      <c r="C139" s="225"/>
    </row>
    <row r="140" spans="1:3" s="37" customFormat="1" ht="18" customHeight="1">
      <c r="A140" s="231" t="s">
        <v>191</v>
      </c>
      <c r="B140" s="274" t="s">
        <v>335</v>
      </c>
      <c r="C140" s="225"/>
    </row>
    <row r="141" spans="1:3" s="37" customFormat="1" ht="18" customHeight="1" thickBot="1">
      <c r="A141" s="231" t="s">
        <v>255</v>
      </c>
      <c r="B141" s="274" t="s">
        <v>336</v>
      </c>
      <c r="C141" s="225"/>
    </row>
    <row r="142" spans="1:3" s="37" customFormat="1" ht="18" customHeight="1" thickBot="1">
      <c r="A142" s="230" t="s">
        <v>20</v>
      </c>
      <c r="B142" s="429" t="s">
        <v>337</v>
      </c>
      <c r="C142" s="258">
        <f>+C123+C127+C132+C137</f>
        <v>0</v>
      </c>
    </row>
    <row r="143" spans="1:3" s="37" customFormat="1" ht="18" customHeight="1" thickBot="1">
      <c r="A143" s="259" t="s">
        <v>21</v>
      </c>
      <c r="B143" s="443" t="s">
        <v>338</v>
      </c>
      <c r="C143" s="258">
        <f>+C122+C142</f>
        <v>69713828</v>
      </c>
    </row>
    <row r="144" spans="1:3" s="37" customFormat="1" ht="18" customHeight="1" thickBot="1">
      <c r="A144" s="260"/>
      <c r="B144" s="261"/>
      <c r="C144" s="246"/>
    </row>
    <row r="145" spans="1:7" s="37" customFormat="1" ht="18" customHeight="1" thickBot="1">
      <c r="A145" s="262" t="s">
        <v>420</v>
      </c>
      <c r="B145" s="263"/>
      <c r="C145" s="264">
        <v>12</v>
      </c>
      <c r="D145" s="45"/>
      <c r="E145" s="46"/>
      <c r="F145" s="46"/>
      <c r="G145" s="46"/>
    </row>
    <row r="146" spans="1:3" s="43" customFormat="1" ht="18" customHeight="1" thickBot="1">
      <c r="A146" s="262" t="s">
        <v>182</v>
      </c>
      <c r="B146" s="263"/>
      <c r="C146" s="264"/>
    </row>
    <row r="147" s="37" customFormat="1" ht="18" customHeight="1">
      <c r="C147" s="47"/>
    </row>
  </sheetData>
  <sheetProtection/>
  <mergeCells count="4">
    <mergeCell ref="A3:C3"/>
    <mergeCell ref="A4:B4"/>
    <mergeCell ref="B2:C2"/>
    <mergeCell ref="A1:C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9.3.1. melléklet az 1/2018. (III.6.) önkormányzati rendelethez</oddHeader>
  </headerFooter>
  <rowBreaks count="1" manualBreakCount="1">
    <brk id="87" max="2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B2" sqref="B2:C2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1.625" style="31" customWidth="1"/>
    <col min="4" max="16384" width="9.375" style="32" customWidth="1"/>
  </cols>
  <sheetData>
    <row r="1" spans="1:3" s="37" customFormat="1" ht="53.25" customHeight="1">
      <c r="A1" s="491" t="s">
        <v>628</v>
      </c>
      <c r="B1" s="495"/>
      <c r="C1" s="495"/>
    </row>
    <row r="2" spans="1:3" s="37" customFormat="1" ht="18" customHeight="1">
      <c r="A2" s="417"/>
      <c r="B2" s="489" t="s">
        <v>705</v>
      </c>
      <c r="C2" s="489"/>
    </row>
    <row r="3" spans="1:3" s="37" customFormat="1" ht="18" customHeight="1">
      <c r="A3" s="462" t="s">
        <v>9</v>
      </c>
      <c r="B3" s="462"/>
      <c r="C3" s="462"/>
    </row>
    <row r="4" spans="1:3" s="37" customFormat="1" ht="18" customHeight="1" thickBot="1">
      <c r="A4" s="463" t="s">
        <v>133</v>
      </c>
      <c r="B4" s="463"/>
      <c r="C4" s="38" t="s">
        <v>443</v>
      </c>
    </row>
    <row r="5" spans="1:3" s="37" customFormat="1" ht="18" customHeight="1" thickBot="1">
      <c r="A5" s="39" t="s">
        <v>56</v>
      </c>
      <c r="B5" s="444" t="s">
        <v>11</v>
      </c>
      <c r="C5" s="40" t="s">
        <v>397</v>
      </c>
    </row>
    <row r="6" spans="1:3" s="43" customFormat="1" ht="18" customHeight="1" thickBot="1">
      <c r="A6" s="41">
        <v>1</v>
      </c>
      <c r="B6" s="445">
        <v>2</v>
      </c>
      <c r="C6" s="42">
        <v>3</v>
      </c>
    </row>
    <row r="7" spans="1:3" s="43" customFormat="1" ht="18" customHeight="1" thickBot="1">
      <c r="A7" s="222" t="s">
        <v>12</v>
      </c>
      <c r="B7" s="425" t="s">
        <v>217</v>
      </c>
      <c r="C7" s="223">
        <f>SUM(C8:C11)</f>
        <v>0</v>
      </c>
    </row>
    <row r="8" spans="1:3" s="43" customFormat="1" ht="27">
      <c r="A8" s="231" t="s">
        <v>87</v>
      </c>
      <c r="B8" s="346" t="s">
        <v>403</v>
      </c>
      <c r="C8" s="225"/>
    </row>
    <row r="9" spans="1:3" s="43" customFormat="1" ht="27">
      <c r="A9" s="232" t="s">
        <v>88</v>
      </c>
      <c r="B9" s="265" t="s">
        <v>404</v>
      </c>
      <c r="C9" s="227"/>
    </row>
    <row r="10" spans="1:3" s="43" customFormat="1" ht="27">
      <c r="A10" s="232" t="s">
        <v>89</v>
      </c>
      <c r="B10" s="265" t="s">
        <v>405</v>
      </c>
      <c r="C10" s="227"/>
    </row>
    <row r="11" spans="1:3" s="43" customFormat="1" ht="18.75">
      <c r="A11" s="232" t="s">
        <v>399</v>
      </c>
      <c r="B11" s="265" t="s">
        <v>406</v>
      </c>
      <c r="C11" s="227"/>
    </row>
    <row r="12" spans="1:3" s="43" customFormat="1" ht="25.5">
      <c r="A12" s="232" t="s">
        <v>101</v>
      </c>
      <c r="B12" s="426" t="s">
        <v>408</v>
      </c>
      <c r="C12" s="228"/>
    </row>
    <row r="13" spans="1:3" s="43" customFormat="1" ht="19.5" thickBot="1">
      <c r="A13" s="233" t="s">
        <v>400</v>
      </c>
      <c r="B13" s="265" t="s">
        <v>407</v>
      </c>
      <c r="C13" s="229"/>
    </row>
    <row r="14" spans="1:3" s="43" customFormat="1" ht="18" customHeight="1" thickBot="1">
      <c r="A14" s="230" t="s">
        <v>13</v>
      </c>
      <c r="B14" s="427" t="s">
        <v>638</v>
      </c>
      <c r="C14" s="223">
        <f>+C15+C16+C17+C18+C19</f>
        <v>0</v>
      </c>
    </row>
    <row r="15" spans="1:3" s="43" customFormat="1" ht="18" customHeight="1">
      <c r="A15" s="231" t="s">
        <v>93</v>
      </c>
      <c r="B15" s="346" t="s">
        <v>218</v>
      </c>
      <c r="C15" s="225"/>
    </row>
    <row r="16" spans="1:3" s="43" customFormat="1" ht="18.75">
      <c r="A16" s="232" t="s">
        <v>94</v>
      </c>
      <c r="B16" s="265" t="s">
        <v>219</v>
      </c>
      <c r="C16" s="227"/>
    </row>
    <row r="17" spans="1:3" s="43" customFormat="1" ht="27">
      <c r="A17" s="232" t="s">
        <v>95</v>
      </c>
      <c r="B17" s="265" t="s">
        <v>382</v>
      </c>
      <c r="C17" s="227"/>
    </row>
    <row r="18" spans="1:3" s="43" customFormat="1" ht="27">
      <c r="A18" s="232" t="s">
        <v>96</v>
      </c>
      <c r="B18" s="265" t="s">
        <v>383</v>
      </c>
      <c r="C18" s="227"/>
    </row>
    <row r="19" spans="1:3" s="43" customFormat="1" ht="25.5">
      <c r="A19" s="232" t="s">
        <v>97</v>
      </c>
      <c r="B19" s="221" t="s">
        <v>409</v>
      </c>
      <c r="C19" s="227"/>
    </row>
    <row r="20" spans="1:3" s="43" customFormat="1" ht="19.5" thickBot="1">
      <c r="A20" s="233" t="s">
        <v>106</v>
      </c>
      <c r="B20" s="428" t="s">
        <v>220</v>
      </c>
      <c r="C20" s="235"/>
    </row>
    <row r="21" spans="1:3" s="43" customFormat="1" ht="18" customHeight="1" thickBot="1">
      <c r="A21" s="230" t="s">
        <v>14</v>
      </c>
      <c r="B21" s="429" t="s">
        <v>639</v>
      </c>
      <c r="C21" s="223">
        <f>+C22+C23+C24+C25+C26</f>
        <v>0</v>
      </c>
    </row>
    <row r="22" spans="1:3" s="43" customFormat="1" ht="18.75">
      <c r="A22" s="231" t="s">
        <v>76</v>
      </c>
      <c r="B22" s="346" t="s">
        <v>401</v>
      </c>
      <c r="C22" s="225"/>
    </row>
    <row r="23" spans="1:3" s="43" customFormat="1" ht="27">
      <c r="A23" s="232" t="s">
        <v>77</v>
      </c>
      <c r="B23" s="265" t="s">
        <v>221</v>
      </c>
      <c r="C23" s="227"/>
    </row>
    <row r="24" spans="1:3" s="43" customFormat="1" ht="27">
      <c r="A24" s="232" t="s">
        <v>78</v>
      </c>
      <c r="B24" s="265" t="s">
        <v>384</v>
      </c>
      <c r="C24" s="227"/>
    </row>
    <row r="25" spans="1:3" s="43" customFormat="1" ht="27">
      <c r="A25" s="232" t="s">
        <v>79</v>
      </c>
      <c r="B25" s="265" t="s">
        <v>385</v>
      </c>
      <c r="C25" s="227"/>
    </row>
    <row r="26" spans="1:3" s="43" customFormat="1" ht="18.75">
      <c r="A26" s="232" t="s">
        <v>150</v>
      </c>
      <c r="B26" s="265" t="s">
        <v>222</v>
      </c>
      <c r="C26" s="227"/>
    </row>
    <row r="27" spans="1:3" s="43" customFormat="1" ht="18" customHeight="1" thickBot="1">
      <c r="A27" s="233" t="s">
        <v>151</v>
      </c>
      <c r="B27" s="428" t="s">
        <v>223</v>
      </c>
      <c r="C27" s="235"/>
    </row>
    <row r="28" spans="1:3" s="43" customFormat="1" ht="18" customHeight="1" thickBot="1">
      <c r="A28" s="230" t="s">
        <v>152</v>
      </c>
      <c r="B28" s="429" t="s">
        <v>224</v>
      </c>
      <c r="C28" s="223">
        <f>+C29+C32+C33+C34</f>
        <v>0</v>
      </c>
    </row>
    <row r="29" spans="1:3" s="43" customFormat="1" ht="18" customHeight="1">
      <c r="A29" s="231" t="s">
        <v>225</v>
      </c>
      <c r="B29" s="346" t="s">
        <v>231</v>
      </c>
      <c r="C29" s="236">
        <f>SUM(C30:C31)</f>
        <v>0</v>
      </c>
    </row>
    <row r="30" spans="1:3" s="43" customFormat="1" ht="18" customHeight="1">
      <c r="A30" s="232" t="s">
        <v>226</v>
      </c>
      <c r="B30" s="265" t="s">
        <v>411</v>
      </c>
      <c r="C30" s="266"/>
    </row>
    <row r="31" spans="1:3" s="43" customFormat="1" ht="18" customHeight="1">
      <c r="A31" s="232" t="s">
        <v>227</v>
      </c>
      <c r="B31" s="265" t="s">
        <v>412</v>
      </c>
      <c r="C31" s="266"/>
    </row>
    <row r="32" spans="1:3" s="43" customFormat="1" ht="18" customHeight="1">
      <c r="A32" s="232" t="s">
        <v>228</v>
      </c>
      <c r="B32" s="265" t="s">
        <v>413</v>
      </c>
      <c r="C32" s="227"/>
    </row>
    <row r="33" spans="1:3" s="43" customFormat="1" ht="18.75">
      <c r="A33" s="232" t="s">
        <v>229</v>
      </c>
      <c r="B33" s="265" t="s">
        <v>232</v>
      </c>
      <c r="C33" s="227"/>
    </row>
    <row r="34" spans="1:3" s="43" customFormat="1" ht="18" customHeight="1" thickBot="1">
      <c r="A34" s="233" t="s">
        <v>230</v>
      </c>
      <c r="B34" s="428" t="s">
        <v>233</v>
      </c>
      <c r="C34" s="235"/>
    </row>
    <row r="35" spans="1:3" s="43" customFormat="1" ht="18" customHeight="1" thickBot="1">
      <c r="A35" s="230" t="s">
        <v>16</v>
      </c>
      <c r="B35" s="429" t="s">
        <v>234</v>
      </c>
      <c r="C35" s="223">
        <f>SUM(C36:C45)</f>
        <v>0</v>
      </c>
    </row>
    <row r="36" spans="1:3" s="43" customFormat="1" ht="18" customHeight="1">
      <c r="A36" s="231" t="s">
        <v>80</v>
      </c>
      <c r="B36" s="346" t="s">
        <v>237</v>
      </c>
      <c r="C36" s="225"/>
    </row>
    <row r="37" spans="1:3" s="43" customFormat="1" ht="18" customHeight="1">
      <c r="A37" s="232" t="s">
        <v>81</v>
      </c>
      <c r="B37" s="265" t="s">
        <v>414</v>
      </c>
      <c r="C37" s="227"/>
    </row>
    <row r="38" spans="1:3" s="43" customFormat="1" ht="18" customHeight="1">
      <c r="A38" s="232" t="s">
        <v>82</v>
      </c>
      <c r="B38" s="265" t="s">
        <v>415</v>
      </c>
      <c r="C38" s="227"/>
    </row>
    <row r="39" spans="1:3" s="43" customFormat="1" ht="18" customHeight="1">
      <c r="A39" s="232" t="s">
        <v>154</v>
      </c>
      <c r="B39" s="265" t="s">
        <v>416</v>
      </c>
      <c r="C39" s="227"/>
    </row>
    <row r="40" spans="1:3" s="43" customFormat="1" ht="18" customHeight="1">
      <c r="A40" s="232" t="s">
        <v>155</v>
      </c>
      <c r="B40" s="265" t="s">
        <v>417</v>
      </c>
      <c r="C40" s="227"/>
    </row>
    <row r="41" spans="1:3" s="43" customFormat="1" ht="18" customHeight="1">
      <c r="A41" s="232" t="s">
        <v>156</v>
      </c>
      <c r="B41" s="265" t="s">
        <v>418</v>
      </c>
      <c r="C41" s="227"/>
    </row>
    <row r="42" spans="1:3" s="43" customFormat="1" ht="18" customHeight="1">
      <c r="A42" s="232" t="s">
        <v>157</v>
      </c>
      <c r="B42" s="265" t="s">
        <v>238</v>
      </c>
      <c r="C42" s="227"/>
    </row>
    <row r="43" spans="1:3" s="43" customFormat="1" ht="18" customHeight="1">
      <c r="A43" s="232" t="s">
        <v>158</v>
      </c>
      <c r="B43" s="265" t="s">
        <v>239</v>
      </c>
      <c r="C43" s="227"/>
    </row>
    <row r="44" spans="1:3" s="43" customFormat="1" ht="18" customHeight="1">
      <c r="A44" s="232" t="s">
        <v>235</v>
      </c>
      <c r="B44" s="265" t="s">
        <v>240</v>
      </c>
      <c r="C44" s="227"/>
    </row>
    <row r="45" spans="1:3" s="43" customFormat="1" ht="18" customHeight="1" thickBot="1">
      <c r="A45" s="233" t="s">
        <v>236</v>
      </c>
      <c r="B45" s="428" t="s">
        <v>419</v>
      </c>
      <c r="C45" s="235"/>
    </row>
    <row r="46" spans="1:3" s="43" customFormat="1" ht="18" customHeight="1" thickBot="1">
      <c r="A46" s="230" t="s">
        <v>17</v>
      </c>
      <c r="B46" s="429" t="s">
        <v>241</v>
      </c>
      <c r="C46" s="223">
        <f>SUM(C47:C51)</f>
        <v>0</v>
      </c>
    </row>
    <row r="47" spans="1:3" s="43" customFormat="1" ht="18" customHeight="1">
      <c r="A47" s="231" t="s">
        <v>83</v>
      </c>
      <c r="B47" s="346" t="s">
        <v>245</v>
      </c>
      <c r="C47" s="225"/>
    </row>
    <row r="48" spans="1:3" s="43" customFormat="1" ht="18" customHeight="1">
      <c r="A48" s="232" t="s">
        <v>84</v>
      </c>
      <c r="B48" s="265" t="s">
        <v>246</v>
      </c>
      <c r="C48" s="227"/>
    </row>
    <row r="49" spans="1:3" s="43" customFormat="1" ht="18" customHeight="1">
      <c r="A49" s="232" t="s">
        <v>242</v>
      </c>
      <c r="B49" s="265" t="s">
        <v>247</v>
      </c>
      <c r="C49" s="227"/>
    </row>
    <row r="50" spans="1:3" s="43" customFormat="1" ht="18" customHeight="1">
      <c r="A50" s="232" t="s">
        <v>243</v>
      </c>
      <c r="B50" s="265" t="s">
        <v>248</v>
      </c>
      <c r="C50" s="227"/>
    </row>
    <row r="51" spans="1:3" s="43" customFormat="1" ht="18" customHeight="1" thickBot="1">
      <c r="A51" s="233" t="s">
        <v>244</v>
      </c>
      <c r="B51" s="428" t="s">
        <v>249</v>
      </c>
      <c r="C51" s="235"/>
    </row>
    <row r="52" spans="1:3" s="43" customFormat="1" ht="26.25" thickBot="1">
      <c r="A52" s="230" t="s">
        <v>159</v>
      </c>
      <c r="B52" s="429" t="s">
        <v>410</v>
      </c>
      <c r="C52" s="223">
        <f>SUM(C53:C55)</f>
        <v>0</v>
      </c>
    </row>
    <row r="53" spans="1:3" s="43" customFormat="1" ht="27">
      <c r="A53" s="231" t="s">
        <v>85</v>
      </c>
      <c r="B53" s="346" t="s">
        <v>392</v>
      </c>
      <c r="C53" s="225"/>
    </row>
    <row r="54" spans="1:3" s="43" customFormat="1" ht="27">
      <c r="A54" s="232" t="s">
        <v>86</v>
      </c>
      <c r="B54" s="265" t="s">
        <v>393</v>
      </c>
      <c r="C54" s="227"/>
    </row>
    <row r="55" spans="1:3" s="43" customFormat="1" ht="18.75">
      <c r="A55" s="232" t="s">
        <v>252</v>
      </c>
      <c r="B55" s="265" t="s">
        <v>250</v>
      </c>
      <c r="C55" s="227"/>
    </row>
    <row r="56" spans="1:3" s="43" customFormat="1" ht="19.5" thickBot="1">
      <c r="A56" s="233" t="s">
        <v>253</v>
      </c>
      <c r="B56" s="428" t="s">
        <v>251</v>
      </c>
      <c r="C56" s="235"/>
    </row>
    <row r="57" spans="1:3" s="43" customFormat="1" ht="18" customHeight="1" thickBot="1">
      <c r="A57" s="230" t="s">
        <v>19</v>
      </c>
      <c r="B57" s="427" t="s">
        <v>254</v>
      </c>
      <c r="C57" s="223">
        <f>SUM(C58:C60)</f>
        <v>0</v>
      </c>
    </row>
    <row r="58" spans="1:3" s="43" customFormat="1" ht="27">
      <c r="A58" s="231" t="s">
        <v>160</v>
      </c>
      <c r="B58" s="346" t="s">
        <v>394</v>
      </c>
      <c r="C58" s="227"/>
    </row>
    <row r="59" spans="1:3" s="43" customFormat="1" ht="18.75">
      <c r="A59" s="232" t="s">
        <v>161</v>
      </c>
      <c r="B59" s="265" t="s">
        <v>395</v>
      </c>
      <c r="C59" s="227"/>
    </row>
    <row r="60" spans="1:3" s="43" customFormat="1" ht="18.75">
      <c r="A60" s="232" t="s">
        <v>191</v>
      </c>
      <c r="B60" s="265" t="s">
        <v>256</v>
      </c>
      <c r="C60" s="227"/>
    </row>
    <row r="61" spans="1:3" s="43" customFormat="1" ht="19.5" thickBot="1">
      <c r="A61" s="233" t="s">
        <v>255</v>
      </c>
      <c r="B61" s="428" t="s">
        <v>257</v>
      </c>
      <c r="C61" s="227"/>
    </row>
    <row r="62" spans="1:3" s="43" customFormat="1" ht="19.5" thickBot="1">
      <c r="A62" s="230" t="s">
        <v>20</v>
      </c>
      <c r="B62" s="429" t="s">
        <v>258</v>
      </c>
      <c r="C62" s="223">
        <f>+C7+C14+C21+C28+C35+C46+C52+C57</f>
        <v>0</v>
      </c>
    </row>
    <row r="63" spans="1:3" s="43" customFormat="1" ht="18" customHeight="1" thickBot="1">
      <c r="A63" s="237" t="s">
        <v>373</v>
      </c>
      <c r="B63" s="427" t="s">
        <v>640</v>
      </c>
      <c r="C63" s="223">
        <f>SUM(C64:C66)</f>
        <v>0</v>
      </c>
    </row>
    <row r="64" spans="1:3" s="43" customFormat="1" ht="18" customHeight="1">
      <c r="A64" s="231" t="s">
        <v>287</v>
      </c>
      <c r="B64" s="346" t="s">
        <v>259</v>
      </c>
      <c r="C64" s="227"/>
    </row>
    <row r="65" spans="1:3" s="43" customFormat="1" ht="27">
      <c r="A65" s="232" t="s">
        <v>296</v>
      </c>
      <c r="B65" s="265" t="s">
        <v>260</v>
      </c>
      <c r="C65" s="227"/>
    </row>
    <row r="66" spans="1:3" s="43" customFormat="1" ht="19.5" thickBot="1">
      <c r="A66" s="233" t="s">
        <v>297</v>
      </c>
      <c r="B66" s="430" t="s">
        <v>261</v>
      </c>
      <c r="C66" s="227"/>
    </row>
    <row r="67" spans="1:3" s="43" customFormat="1" ht="18" customHeight="1" thickBot="1">
      <c r="A67" s="237" t="s">
        <v>262</v>
      </c>
      <c r="B67" s="427" t="s">
        <v>263</v>
      </c>
      <c r="C67" s="223">
        <f>SUM(C68:C71)</f>
        <v>0</v>
      </c>
    </row>
    <row r="68" spans="1:3" s="43" customFormat="1" ht="18.75">
      <c r="A68" s="231" t="s">
        <v>130</v>
      </c>
      <c r="B68" s="346" t="s">
        <v>264</v>
      </c>
      <c r="C68" s="227"/>
    </row>
    <row r="69" spans="1:3" s="43" customFormat="1" ht="18.75">
      <c r="A69" s="232" t="s">
        <v>131</v>
      </c>
      <c r="B69" s="265" t="s">
        <v>265</v>
      </c>
      <c r="C69" s="227"/>
    </row>
    <row r="70" spans="1:3" s="43" customFormat="1" ht="18.75">
      <c r="A70" s="232" t="s">
        <v>288</v>
      </c>
      <c r="B70" s="265" t="s">
        <v>266</v>
      </c>
      <c r="C70" s="227"/>
    </row>
    <row r="71" spans="1:3" s="43" customFormat="1" ht="19.5" thickBot="1">
      <c r="A71" s="233" t="s">
        <v>289</v>
      </c>
      <c r="B71" s="428" t="s">
        <v>267</v>
      </c>
      <c r="C71" s="227"/>
    </row>
    <row r="72" spans="1:3" s="43" customFormat="1" ht="18" customHeight="1" thickBot="1">
      <c r="A72" s="237" t="s">
        <v>268</v>
      </c>
      <c r="B72" s="427" t="s">
        <v>269</v>
      </c>
      <c r="C72" s="223">
        <f>SUM(C73:C74)</f>
        <v>0</v>
      </c>
    </row>
    <row r="73" spans="1:3" s="43" customFormat="1" ht="18" customHeight="1">
      <c r="A73" s="231" t="s">
        <v>290</v>
      </c>
      <c r="B73" s="346" t="s">
        <v>270</v>
      </c>
      <c r="C73" s="227"/>
    </row>
    <row r="74" spans="1:3" s="43" customFormat="1" ht="18" customHeight="1" thickBot="1">
      <c r="A74" s="233" t="s">
        <v>291</v>
      </c>
      <c r="B74" s="346" t="s">
        <v>645</v>
      </c>
      <c r="C74" s="227"/>
    </row>
    <row r="75" spans="1:3" s="43" customFormat="1" ht="18" customHeight="1" thickBot="1">
      <c r="A75" s="237" t="s">
        <v>271</v>
      </c>
      <c r="B75" s="427" t="s">
        <v>272</v>
      </c>
      <c r="C75" s="223">
        <f>SUM(C76:C78)</f>
        <v>0</v>
      </c>
    </row>
    <row r="76" spans="1:2" s="43" customFormat="1" ht="18" customHeight="1">
      <c r="A76" s="231" t="s">
        <v>292</v>
      </c>
      <c r="B76" s="346" t="s">
        <v>446</v>
      </c>
    </row>
    <row r="77" spans="1:3" s="43" customFormat="1" ht="18" customHeight="1">
      <c r="A77" s="232" t="s">
        <v>293</v>
      </c>
      <c r="B77" s="265" t="s">
        <v>273</v>
      </c>
      <c r="C77" s="227"/>
    </row>
    <row r="78" spans="1:3" s="43" customFormat="1" ht="18" customHeight="1" thickBot="1">
      <c r="A78" s="233" t="s">
        <v>294</v>
      </c>
      <c r="B78" s="428" t="s">
        <v>637</v>
      </c>
      <c r="C78" s="227"/>
    </row>
    <row r="79" spans="1:3" s="43" customFormat="1" ht="18" customHeight="1" thickBot="1">
      <c r="A79" s="237" t="s">
        <v>275</v>
      </c>
      <c r="B79" s="427" t="s">
        <v>295</v>
      </c>
      <c r="C79" s="223">
        <f>SUM(C80:C83)</f>
        <v>0</v>
      </c>
    </row>
    <row r="80" spans="1:3" s="43" customFormat="1" ht="18" customHeight="1">
      <c r="A80" s="238" t="s">
        <v>276</v>
      </c>
      <c r="B80" s="346" t="s">
        <v>277</v>
      </c>
      <c r="C80" s="227"/>
    </row>
    <row r="81" spans="1:3" s="43" customFormat="1" ht="30">
      <c r="A81" s="239" t="s">
        <v>278</v>
      </c>
      <c r="B81" s="265" t="s">
        <v>279</v>
      </c>
      <c r="C81" s="227"/>
    </row>
    <row r="82" spans="1:3" s="43" customFormat="1" ht="20.25" customHeight="1">
      <c r="A82" s="239" t="s">
        <v>280</v>
      </c>
      <c r="B82" s="265" t="s">
        <v>281</v>
      </c>
      <c r="C82" s="227"/>
    </row>
    <row r="83" spans="1:3" s="43" customFormat="1" ht="18" customHeight="1" thickBot="1">
      <c r="A83" s="240" t="s">
        <v>282</v>
      </c>
      <c r="B83" s="428" t="s">
        <v>283</v>
      </c>
      <c r="C83" s="227"/>
    </row>
    <row r="84" spans="1:3" s="43" customFormat="1" ht="18" customHeight="1" thickBot="1">
      <c r="A84" s="237" t="s">
        <v>284</v>
      </c>
      <c r="B84" s="427" t="s">
        <v>636</v>
      </c>
      <c r="C84" s="241"/>
    </row>
    <row r="85" spans="1:3" s="43" customFormat="1" ht="19.5" thickBot="1">
      <c r="A85" s="237" t="s">
        <v>285</v>
      </c>
      <c r="B85" s="431" t="s">
        <v>286</v>
      </c>
      <c r="C85" s="223">
        <f>+C63+C67+C72+C75+C79+C84</f>
        <v>0</v>
      </c>
    </row>
    <row r="86" spans="1:3" s="43" customFormat="1" ht="18" customHeight="1" thickBot="1">
      <c r="A86" s="242" t="s">
        <v>298</v>
      </c>
      <c r="B86" s="432" t="s">
        <v>378</v>
      </c>
      <c r="C86" s="223">
        <f>+C62+C85</f>
        <v>0</v>
      </c>
    </row>
    <row r="87" spans="1:3" s="43" customFormat="1" ht="19.5" thickBot="1">
      <c r="A87" s="243"/>
      <c r="B87" s="433"/>
      <c r="C87" s="244"/>
    </row>
    <row r="88" spans="1:3" s="37" customFormat="1" ht="18" customHeight="1" thickBot="1">
      <c r="A88" s="419" t="s">
        <v>45</v>
      </c>
      <c r="B88" s="434"/>
      <c r="C88" s="420"/>
    </row>
    <row r="89" spans="1:3" s="44" customFormat="1" ht="18" customHeight="1" thickBot="1">
      <c r="A89" s="230" t="s">
        <v>12</v>
      </c>
      <c r="B89" s="435" t="s">
        <v>634</v>
      </c>
      <c r="C89" s="421">
        <f>SUM(C90:C94)</f>
        <v>0</v>
      </c>
    </row>
    <row r="90" spans="1:3" s="37" customFormat="1" ht="18" customHeight="1">
      <c r="A90" s="231" t="s">
        <v>87</v>
      </c>
      <c r="B90" s="436" t="s">
        <v>40</v>
      </c>
      <c r="C90" s="225"/>
    </row>
    <row r="91" spans="1:3" s="43" customFormat="1" ht="18" customHeight="1">
      <c r="A91" s="232" t="s">
        <v>88</v>
      </c>
      <c r="B91" s="267" t="s">
        <v>162</v>
      </c>
      <c r="C91" s="225"/>
    </row>
    <row r="92" spans="1:3" s="37" customFormat="1" ht="18" customHeight="1">
      <c r="A92" s="232" t="s">
        <v>89</v>
      </c>
      <c r="B92" s="267" t="s">
        <v>122</v>
      </c>
      <c r="C92" s="225"/>
    </row>
    <row r="93" spans="1:3" s="37" customFormat="1" ht="18" customHeight="1">
      <c r="A93" s="232" t="s">
        <v>90</v>
      </c>
      <c r="B93" s="437" t="s">
        <v>163</v>
      </c>
      <c r="C93" s="225"/>
    </row>
    <row r="94" spans="1:3" s="37" customFormat="1" ht="18" customHeight="1">
      <c r="A94" s="232" t="s">
        <v>101</v>
      </c>
      <c r="B94" s="438" t="s">
        <v>164</v>
      </c>
      <c r="C94" s="235">
        <f>SUM(C95:C104)</f>
        <v>0</v>
      </c>
    </row>
    <row r="95" spans="1:3" s="37" customFormat="1" ht="18" customHeight="1">
      <c r="A95" s="232" t="s">
        <v>91</v>
      </c>
      <c r="B95" s="267" t="s">
        <v>301</v>
      </c>
      <c r="C95" s="225"/>
    </row>
    <row r="96" spans="1:3" s="37" customFormat="1" ht="18" customHeight="1">
      <c r="A96" s="232" t="s">
        <v>92</v>
      </c>
      <c r="B96" s="269" t="s">
        <v>302</v>
      </c>
      <c r="C96" s="225"/>
    </row>
    <row r="97" spans="1:3" s="37" customFormat="1" ht="18" customHeight="1">
      <c r="A97" s="232" t="s">
        <v>102</v>
      </c>
      <c r="B97" s="267" t="s">
        <v>303</v>
      </c>
      <c r="C97" s="225"/>
    </row>
    <row r="98" spans="1:3" s="37" customFormat="1" ht="18" customHeight="1">
      <c r="A98" s="232" t="s">
        <v>103</v>
      </c>
      <c r="B98" s="267" t="s">
        <v>641</v>
      </c>
      <c r="C98" s="225"/>
    </row>
    <row r="99" spans="1:3" s="37" customFormat="1" ht="18" customHeight="1">
      <c r="A99" s="232" t="s">
        <v>104</v>
      </c>
      <c r="B99" s="269" t="s">
        <v>305</v>
      </c>
      <c r="C99" s="225"/>
    </row>
    <row r="100" spans="1:3" s="37" customFormat="1" ht="18" customHeight="1">
      <c r="A100" s="232" t="s">
        <v>105</v>
      </c>
      <c r="B100" s="269" t="s">
        <v>306</v>
      </c>
      <c r="C100" s="225"/>
    </row>
    <row r="101" spans="1:3" s="37" customFormat="1" ht="18" customHeight="1">
      <c r="A101" s="232" t="s">
        <v>107</v>
      </c>
      <c r="B101" s="267" t="s">
        <v>642</v>
      </c>
      <c r="C101" s="225"/>
    </row>
    <row r="102" spans="1:3" s="37" customFormat="1" ht="18" customHeight="1">
      <c r="A102" s="254" t="s">
        <v>165</v>
      </c>
      <c r="B102" s="270" t="s">
        <v>308</v>
      </c>
      <c r="C102" s="225"/>
    </row>
    <row r="103" spans="1:3" s="37" customFormat="1" ht="18" customHeight="1">
      <c r="A103" s="232" t="s">
        <v>299</v>
      </c>
      <c r="B103" s="270" t="s">
        <v>309</v>
      </c>
      <c r="C103" s="225"/>
    </row>
    <row r="104" spans="1:3" s="37" customFormat="1" ht="18" customHeight="1" thickBot="1">
      <c r="A104" s="255" t="s">
        <v>300</v>
      </c>
      <c r="B104" s="271" t="s">
        <v>310</v>
      </c>
      <c r="C104" s="225"/>
    </row>
    <row r="105" spans="1:3" s="37" customFormat="1" ht="18" customHeight="1" thickBot="1">
      <c r="A105" s="230" t="s">
        <v>13</v>
      </c>
      <c r="B105" s="439" t="s">
        <v>635</v>
      </c>
      <c r="C105" s="223">
        <f>+C106+C108+C110</f>
        <v>0</v>
      </c>
    </row>
    <row r="106" spans="1:3" s="37" customFormat="1" ht="18" customHeight="1">
      <c r="A106" s="231" t="s">
        <v>93</v>
      </c>
      <c r="B106" s="267" t="s">
        <v>190</v>
      </c>
      <c r="C106" s="225"/>
    </row>
    <row r="107" spans="1:3" s="37" customFormat="1" ht="18" customHeight="1">
      <c r="A107" s="231" t="s">
        <v>94</v>
      </c>
      <c r="B107" s="270" t="s">
        <v>314</v>
      </c>
      <c r="C107" s="225"/>
    </row>
    <row r="108" spans="1:3" s="37" customFormat="1" ht="18" customHeight="1">
      <c r="A108" s="231" t="s">
        <v>95</v>
      </c>
      <c r="B108" s="270" t="s">
        <v>166</v>
      </c>
      <c r="C108" s="225"/>
    </row>
    <row r="109" spans="1:3" s="37" customFormat="1" ht="18" customHeight="1">
      <c r="A109" s="231" t="s">
        <v>96</v>
      </c>
      <c r="B109" s="270" t="s">
        <v>315</v>
      </c>
      <c r="C109" s="225"/>
    </row>
    <row r="110" spans="1:3" s="37" customFormat="1" ht="18" customHeight="1">
      <c r="A110" s="231" t="s">
        <v>97</v>
      </c>
      <c r="B110" s="440" t="s">
        <v>192</v>
      </c>
      <c r="C110" s="256">
        <f>SUM(C111:C118)</f>
        <v>0</v>
      </c>
    </row>
    <row r="111" spans="1:3" s="37" customFormat="1" ht="25.5">
      <c r="A111" s="231" t="s">
        <v>106</v>
      </c>
      <c r="B111" s="441" t="s">
        <v>386</v>
      </c>
      <c r="C111" s="225"/>
    </row>
    <row r="112" spans="1:3" s="37" customFormat="1" ht="25.5">
      <c r="A112" s="231" t="s">
        <v>108</v>
      </c>
      <c r="B112" s="274" t="s">
        <v>320</v>
      </c>
      <c r="C112" s="225"/>
    </row>
    <row r="113" spans="1:3" s="37" customFormat="1" ht="25.5">
      <c r="A113" s="231" t="s">
        <v>167</v>
      </c>
      <c r="B113" s="267" t="s">
        <v>304</v>
      </c>
      <c r="C113" s="225"/>
    </row>
    <row r="114" spans="1:3" s="37" customFormat="1" ht="18.75">
      <c r="A114" s="231" t="s">
        <v>168</v>
      </c>
      <c r="B114" s="267" t="s">
        <v>319</v>
      </c>
      <c r="C114" s="225"/>
    </row>
    <row r="115" spans="1:3" s="37" customFormat="1" ht="18.75">
      <c r="A115" s="231" t="s">
        <v>169</v>
      </c>
      <c r="B115" s="267" t="s">
        <v>318</v>
      </c>
      <c r="C115" s="225"/>
    </row>
    <row r="116" spans="1:3" s="37" customFormat="1" ht="25.5">
      <c r="A116" s="231" t="s">
        <v>311</v>
      </c>
      <c r="B116" s="267" t="s">
        <v>307</v>
      </c>
      <c r="C116" s="225"/>
    </row>
    <row r="117" spans="1:3" s="37" customFormat="1" ht="18.75">
      <c r="A117" s="231" t="s">
        <v>312</v>
      </c>
      <c r="B117" s="267" t="s">
        <v>317</v>
      </c>
      <c r="C117" s="225"/>
    </row>
    <row r="118" spans="1:3" s="37" customFormat="1" ht="26.25" thickBot="1">
      <c r="A118" s="254" t="s">
        <v>313</v>
      </c>
      <c r="B118" s="267" t="s">
        <v>316</v>
      </c>
      <c r="C118" s="225"/>
    </row>
    <row r="119" spans="1:3" s="37" customFormat="1" ht="18" customHeight="1" thickBot="1">
      <c r="A119" s="230" t="s">
        <v>14</v>
      </c>
      <c r="B119" s="429" t="s">
        <v>321</v>
      </c>
      <c r="C119" s="223">
        <f>+C120+C121</f>
        <v>0</v>
      </c>
    </row>
    <row r="120" spans="1:3" s="37" customFormat="1" ht="18" customHeight="1">
      <c r="A120" s="231" t="s">
        <v>76</v>
      </c>
      <c r="B120" s="274" t="s">
        <v>46</v>
      </c>
      <c r="C120" s="225"/>
    </row>
    <row r="121" spans="1:3" s="37" customFormat="1" ht="18" customHeight="1" thickBot="1">
      <c r="A121" s="233" t="s">
        <v>77</v>
      </c>
      <c r="B121" s="270" t="s">
        <v>47</v>
      </c>
      <c r="C121" s="225"/>
    </row>
    <row r="122" spans="1:3" s="37" customFormat="1" ht="18" customHeight="1" thickBot="1">
      <c r="A122" s="230" t="s">
        <v>15</v>
      </c>
      <c r="B122" s="429" t="s">
        <v>322</v>
      </c>
      <c r="C122" s="223">
        <f>+C89+C105+C119</f>
        <v>0</v>
      </c>
    </row>
    <row r="123" spans="1:3" s="37" customFormat="1" ht="18" customHeight="1" thickBot="1">
      <c r="A123" s="230" t="s">
        <v>16</v>
      </c>
      <c r="B123" s="429" t="s">
        <v>643</v>
      </c>
      <c r="C123" s="223">
        <f>+C124+C125+C126</f>
        <v>0</v>
      </c>
    </row>
    <row r="124" spans="1:3" s="37" customFormat="1" ht="18" customHeight="1">
      <c r="A124" s="231" t="s">
        <v>80</v>
      </c>
      <c r="B124" s="274" t="s">
        <v>323</v>
      </c>
      <c r="C124" s="225"/>
    </row>
    <row r="125" spans="1:3" s="37" customFormat="1" ht="18" customHeight="1">
      <c r="A125" s="231" t="s">
        <v>81</v>
      </c>
      <c r="B125" s="274" t="s">
        <v>644</v>
      </c>
      <c r="C125" s="225"/>
    </row>
    <row r="126" spans="1:3" s="37" customFormat="1" ht="18" customHeight="1" thickBot="1">
      <c r="A126" s="254" t="s">
        <v>82</v>
      </c>
      <c r="B126" s="442" t="s">
        <v>324</v>
      </c>
      <c r="C126" s="225"/>
    </row>
    <row r="127" spans="1:3" s="37" customFormat="1" ht="18" customHeight="1" thickBot="1">
      <c r="A127" s="230" t="s">
        <v>17</v>
      </c>
      <c r="B127" s="429" t="s">
        <v>372</v>
      </c>
      <c r="C127" s="223">
        <f>+C128+C129+C130+C131</f>
        <v>0</v>
      </c>
    </row>
    <row r="128" spans="1:3" s="37" customFormat="1" ht="18" customHeight="1">
      <c r="A128" s="231" t="s">
        <v>83</v>
      </c>
      <c r="B128" s="274" t="s">
        <v>325</v>
      </c>
      <c r="C128" s="225"/>
    </row>
    <row r="129" spans="1:3" s="37" customFormat="1" ht="18" customHeight="1">
      <c r="A129" s="231" t="s">
        <v>84</v>
      </c>
      <c r="B129" s="274" t="s">
        <v>326</v>
      </c>
      <c r="C129" s="225"/>
    </row>
    <row r="130" spans="1:3" s="37" customFormat="1" ht="18" customHeight="1">
      <c r="A130" s="231" t="s">
        <v>242</v>
      </c>
      <c r="B130" s="274" t="s">
        <v>327</v>
      </c>
      <c r="C130" s="225"/>
    </row>
    <row r="131" spans="1:3" s="37" customFormat="1" ht="18" customHeight="1" thickBot="1">
      <c r="A131" s="254" t="s">
        <v>243</v>
      </c>
      <c r="B131" s="442" t="s">
        <v>328</v>
      </c>
      <c r="C131" s="225"/>
    </row>
    <row r="132" spans="1:3" s="37" customFormat="1" ht="18" customHeight="1" thickBot="1">
      <c r="A132" s="230" t="s">
        <v>18</v>
      </c>
      <c r="B132" s="429" t="s">
        <v>329</v>
      </c>
      <c r="C132" s="223">
        <f>SUM(C133:C136)</f>
        <v>0</v>
      </c>
    </row>
    <row r="133" spans="1:3" s="37" customFormat="1" ht="18" customHeight="1">
      <c r="A133" s="231" t="s">
        <v>85</v>
      </c>
      <c r="B133" s="274" t="s">
        <v>330</v>
      </c>
      <c r="C133" s="225"/>
    </row>
    <row r="134" spans="1:3" s="37" customFormat="1" ht="18" customHeight="1">
      <c r="A134" s="231" t="s">
        <v>86</v>
      </c>
      <c r="B134" s="274" t="s">
        <v>339</v>
      </c>
      <c r="C134" s="225"/>
    </row>
    <row r="135" spans="1:3" s="37" customFormat="1" ht="18" customHeight="1">
      <c r="A135" s="231" t="s">
        <v>252</v>
      </c>
      <c r="B135" s="274" t="s">
        <v>331</v>
      </c>
      <c r="C135" s="225"/>
    </row>
    <row r="136" spans="1:3" s="37" customFormat="1" ht="18" customHeight="1" thickBot="1">
      <c r="A136" s="254" t="s">
        <v>253</v>
      </c>
      <c r="B136" s="442" t="s">
        <v>402</v>
      </c>
      <c r="C136" s="225"/>
    </row>
    <row r="137" spans="1:3" s="37" customFormat="1" ht="18" customHeight="1" thickBot="1">
      <c r="A137" s="230" t="s">
        <v>19</v>
      </c>
      <c r="B137" s="429" t="s">
        <v>332</v>
      </c>
      <c r="C137" s="257">
        <f>SUM(C138:C141)</f>
        <v>0</v>
      </c>
    </row>
    <row r="138" spans="1:3" s="37" customFormat="1" ht="18" customHeight="1">
      <c r="A138" s="231" t="s">
        <v>160</v>
      </c>
      <c r="B138" s="274" t="s">
        <v>333</v>
      </c>
      <c r="C138" s="225"/>
    </row>
    <row r="139" spans="1:3" s="37" customFormat="1" ht="18" customHeight="1">
      <c r="A139" s="231" t="s">
        <v>161</v>
      </c>
      <c r="B139" s="274" t="s">
        <v>334</v>
      </c>
      <c r="C139" s="225"/>
    </row>
    <row r="140" spans="1:3" s="37" customFormat="1" ht="18" customHeight="1">
      <c r="A140" s="231" t="s">
        <v>191</v>
      </c>
      <c r="B140" s="274" t="s">
        <v>335</v>
      </c>
      <c r="C140" s="225"/>
    </row>
    <row r="141" spans="1:3" s="37" customFormat="1" ht="18" customHeight="1" thickBot="1">
      <c r="A141" s="231" t="s">
        <v>255</v>
      </c>
      <c r="B141" s="274" t="s">
        <v>336</v>
      </c>
      <c r="C141" s="225"/>
    </row>
    <row r="142" spans="1:3" s="37" customFormat="1" ht="18" customHeight="1" thickBot="1">
      <c r="A142" s="230" t="s">
        <v>20</v>
      </c>
      <c r="B142" s="429" t="s">
        <v>337</v>
      </c>
      <c r="C142" s="258">
        <f>+C123+C127+C132+C137</f>
        <v>0</v>
      </c>
    </row>
    <row r="143" spans="1:3" s="37" customFormat="1" ht="18" customHeight="1" thickBot="1">
      <c r="A143" s="259" t="s">
        <v>21</v>
      </c>
      <c r="B143" s="443" t="s">
        <v>338</v>
      </c>
      <c r="C143" s="258">
        <f>+C122+C142</f>
        <v>0</v>
      </c>
    </row>
    <row r="144" spans="1:3" s="37" customFormat="1" ht="18" customHeight="1" thickBot="1">
      <c r="A144" s="260"/>
      <c r="B144" s="261"/>
      <c r="C144" s="246"/>
    </row>
    <row r="145" spans="1:7" s="37" customFormat="1" ht="18" customHeight="1" thickBot="1">
      <c r="A145" s="262" t="s">
        <v>420</v>
      </c>
      <c r="B145" s="263"/>
      <c r="C145" s="264"/>
      <c r="D145" s="45"/>
      <c r="E145" s="46"/>
      <c r="F145" s="46"/>
      <c r="G145" s="46"/>
    </row>
    <row r="146" spans="1:3" s="43" customFormat="1" ht="18" customHeight="1" thickBot="1">
      <c r="A146" s="262" t="s">
        <v>182</v>
      </c>
      <c r="B146" s="263"/>
      <c r="C146" s="264"/>
    </row>
    <row r="147" s="37" customFormat="1" ht="18" customHeight="1">
      <c r="C147" s="47"/>
    </row>
  </sheetData>
  <sheetProtection/>
  <mergeCells count="4">
    <mergeCell ref="A3:C3"/>
    <mergeCell ref="A4:B4"/>
    <mergeCell ref="A1:C1"/>
    <mergeCell ref="B2:C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9.3.2. melléklet az 1/2018. (III.6.)  önkormányzati rendelethez</oddHeader>
  </headerFooter>
  <rowBreaks count="1" manualBreakCount="1">
    <brk id="87" max="2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G11" sqref="G11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1.625" style="31" customWidth="1"/>
    <col min="4" max="16384" width="9.375" style="32" customWidth="1"/>
  </cols>
  <sheetData>
    <row r="1" spans="1:3" s="37" customFormat="1" ht="45.75" customHeight="1">
      <c r="A1" s="490" t="s">
        <v>629</v>
      </c>
      <c r="B1" s="490"/>
      <c r="C1" s="490"/>
    </row>
    <row r="2" spans="1:3" s="37" customFormat="1" ht="18" customHeight="1">
      <c r="A2" s="417"/>
      <c r="B2" s="489" t="s">
        <v>705</v>
      </c>
      <c r="C2" s="489"/>
    </row>
    <row r="3" spans="1:3" s="37" customFormat="1" ht="18" customHeight="1">
      <c r="A3" s="462" t="s">
        <v>9</v>
      </c>
      <c r="B3" s="462"/>
      <c r="C3" s="462"/>
    </row>
    <row r="4" spans="1:3" s="37" customFormat="1" ht="18" customHeight="1" thickBot="1">
      <c r="A4" s="463" t="s">
        <v>133</v>
      </c>
      <c r="B4" s="463"/>
      <c r="C4" s="38" t="s">
        <v>443</v>
      </c>
    </row>
    <row r="5" spans="1:3" s="37" customFormat="1" ht="18" customHeight="1" thickBot="1">
      <c r="A5" s="39" t="s">
        <v>56</v>
      </c>
      <c r="B5" s="444" t="s">
        <v>11</v>
      </c>
      <c r="C5" s="40" t="s">
        <v>397</v>
      </c>
    </row>
    <row r="6" spans="1:3" s="43" customFormat="1" ht="18" customHeight="1" thickBot="1">
      <c r="A6" s="41">
        <v>1</v>
      </c>
      <c r="B6" s="445">
        <v>2</v>
      </c>
      <c r="C6" s="42">
        <v>3</v>
      </c>
    </row>
    <row r="7" spans="1:3" s="43" customFormat="1" ht="18" customHeight="1" thickBot="1">
      <c r="A7" s="222" t="s">
        <v>12</v>
      </c>
      <c r="B7" s="425" t="s">
        <v>217</v>
      </c>
      <c r="C7" s="223">
        <f>SUM(C8:C11)</f>
        <v>0</v>
      </c>
    </row>
    <row r="8" spans="1:3" s="43" customFormat="1" ht="27">
      <c r="A8" s="231" t="s">
        <v>87</v>
      </c>
      <c r="B8" s="346" t="s">
        <v>403</v>
      </c>
      <c r="C8" s="225"/>
    </row>
    <row r="9" spans="1:3" s="43" customFormat="1" ht="27">
      <c r="A9" s="232" t="s">
        <v>88</v>
      </c>
      <c r="B9" s="265" t="s">
        <v>404</v>
      </c>
      <c r="C9" s="227"/>
    </row>
    <row r="10" spans="1:3" s="43" customFormat="1" ht="27">
      <c r="A10" s="232" t="s">
        <v>89</v>
      </c>
      <c r="B10" s="265" t="s">
        <v>405</v>
      </c>
      <c r="C10" s="227"/>
    </row>
    <row r="11" spans="1:3" s="43" customFormat="1" ht="18.75">
      <c r="A11" s="232" t="s">
        <v>399</v>
      </c>
      <c r="B11" s="265" t="s">
        <v>406</v>
      </c>
      <c r="C11" s="227"/>
    </row>
    <row r="12" spans="1:3" s="43" customFormat="1" ht="25.5">
      <c r="A12" s="232" t="s">
        <v>101</v>
      </c>
      <c r="B12" s="426" t="s">
        <v>408</v>
      </c>
      <c r="C12" s="228"/>
    </row>
    <row r="13" spans="1:3" s="43" customFormat="1" ht="19.5" thickBot="1">
      <c r="A13" s="233" t="s">
        <v>400</v>
      </c>
      <c r="B13" s="265" t="s">
        <v>407</v>
      </c>
      <c r="C13" s="229"/>
    </row>
    <row r="14" spans="1:3" s="43" customFormat="1" ht="18" customHeight="1" thickBot="1">
      <c r="A14" s="230" t="s">
        <v>13</v>
      </c>
      <c r="B14" s="427" t="s">
        <v>638</v>
      </c>
      <c r="C14" s="223">
        <f>+C15+C16+C17+C18+C19</f>
        <v>0</v>
      </c>
    </row>
    <row r="15" spans="1:3" s="43" customFormat="1" ht="18" customHeight="1">
      <c r="A15" s="231" t="s">
        <v>93</v>
      </c>
      <c r="B15" s="346" t="s">
        <v>218</v>
      </c>
      <c r="C15" s="225"/>
    </row>
    <row r="16" spans="1:3" s="43" customFormat="1" ht="18.75">
      <c r="A16" s="232" t="s">
        <v>94</v>
      </c>
      <c r="B16" s="265" t="s">
        <v>219</v>
      </c>
      <c r="C16" s="227"/>
    </row>
    <row r="17" spans="1:3" s="43" customFormat="1" ht="27">
      <c r="A17" s="232" t="s">
        <v>95</v>
      </c>
      <c r="B17" s="265" t="s">
        <v>382</v>
      </c>
      <c r="C17" s="227"/>
    </row>
    <row r="18" spans="1:3" s="43" customFormat="1" ht="27">
      <c r="A18" s="232" t="s">
        <v>96</v>
      </c>
      <c r="B18" s="265" t="s">
        <v>383</v>
      </c>
      <c r="C18" s="227"/>
    </row>
    <row r="19" spans="1:3" s="43" customFormat="1" ht="25.5">
      <c r="A19" s="232" t="s">
        <v>97</v>
      </c>
      <c r="B19" s="221" t="s">
        <v>409</v>
      </c>
      <c r="C19" s="227"/>
    </row>
    <row r="20" spans="1:3" s="43" customFormat="1" ht="19.5" thickBot="1">
      <c r="A20" s="233" t="s">
        <v>106</v>
      </c>
      <c r="B20" s="428" t="s">
        <v>220</v>
      </c>
      <c r="C20" s="235"/>
    </row>
    <row r="21" spans="1:3" s="43" customFormat="1" ht="18" customHeight="1" thickBot="1">
      <c r="A21" s="230" t="s">
        <v>14</v>
      </c>
      <c r="B21" s="429" t="s">
        <v>639</v>
      </c>
      <c r="C21" s="223">
        <f>+C22+C23+C24+C25+C26</f>
        <v>0</v>
      </c>
    </row>
    <row r="22" spans="1:3" s="43" customFormat="1" ht="18.75">
      <c r="A22" s="231" t="s">
        <v>76</v>
      </c>
      <c r="B22" s="346" t="s">
        <v>401</v>
      </c>
      <c r="C22" s="225"/>
    </row>
    <row r="23" spans="1:3" s="43" customFormat="1" ht="27">
      <c r="A23" s="232" t="s">
        <v>77</v>
      </c>
      <c r="B23" s="265" t="s">
        <v>221</v>
      </c>
      <c r="C23" s="227"/>
    </row>
    <row r="24" spans="1:3" s="43" customFormat="1" ht="27">
      <c r="A24" s="232" t="s">
        <v>78</v>
      </c>
      <c r="B24" s="265" t="s">
        <v>384</v>
      </c>
      <c r="C24" s="227"/>
    </row>
    <row r="25" spans="1:3" s="43" customFormat="1" ht="27">
      <c r="A25" s="232" t="s">
        <v>79</v>
      </c>
      <c r="B25" s="265" t="s">
        <v>385</v>
      </c>
      <c r="C25" s="227"/>
    </row>
    <row r="26" spans="1:3" s="43" customFormat="1" ht="18.75">
      <c r="A26" s="232" t="s">
        <v>150</v>
      </c>
      <c r="B26" s="265" t="s">
        <v>222</v>
      </c>
      <c r="C26" s="227"/>
    </row>
    <row r="27" spans="1:3" s="43" customFormat="1" ht="18" customHeight="1" thickBot="1">
      <c r="A27" s="233" t="s">
        <v>151</v>
      </c>
      <c r="B27" s="428" t="s">
        <v>223</v>
      </c>
      <c r="C27" s="235"/>
    </row>
    <row r="28" spans="1:3" s="43" customFormat="1" ht="18" customHeight="1" thickBot="1">
      <c r="A28" s="230" t="s">
        <v>152</v>
      </c>
      <c r="B28" s="429" t="s">
        <v>224</v>
      </c>
      <c r="C28" s="223">
        <f>+C29+C32+C33+C34</f>
        <v>0</v>
      </c>
    </row>
    <row r="29" spans="1:3" s="43" customFormat="1" ht="18" customHeight="1">
      <c r="A29" s="231" t="s">
        <v>225</v>
      </c>
      <c r="B29" s="346" t="s">
        <v>231</v>
      </c>
      <c r="C29" s="236">
        <f>SUM(C30:C31)</f>
        <v>0</v>
      </c>
    </row>
    <row r="30" spans="1:3" s="43" customFormat="1" ht="18" customHeight="1">
      <c r="A30" s="232" t="s">
        <v>226</v>
      </c>
      <c r="B30" s="265" t="s">
        <v>411</v>
      </c>
      <c r="C30" s="266"/>
    </row>
    <row r="31" spans="1:3" s="43" customFormat="1" ht="18" customHeight="1">
      <c r="A31" s="232" t="s">
        <v>227</v>
      </c>
      <c r="B31" s="265" t="s">
        <v>412</v>
      </c>
      <c r="C31" s="266"/>
    </row>
    <row r="32" spans="1:3" s="43" customFormat="1" ht="18" customHeight="1">
      <c r="A32" s="232" t="s">
        <v>228</v>
      </c>
      <c r="B32" s="265" t="s">
        <v>413</v>
      </c>
      <c r="C32" s="227"/>
    </row>
    <row r="33" spans="1:3" s="43" customFormat="1" ht="18.75">
      <c r="A33" s="232" t="s">
        <v>229</v>
      </c>
      <c r="B33" s="265" t="s">
        <v>232</v>
      </c>
      <c r="C33" s="227"/>
    </row>
    <row r="34" spans="1:3" s="43" customFormat="1" ht="18" customHeight="1" thickBot="1">
      <c r="A34" s="233" t="s">
        <v>230</v>
      </c>
      <c r="B34" s="428" t="s">
        <v>233</v>
      </c>
      <c r="C34" s="235"/>
    </row>
    <row r="35" spans="1:3" s="43" customFormat="1" ht="18" customHeight="1" thickBot="1">
      <c r="A35" s="230" t="s">
        <v>16</v>
      </c>
      <c r="B35" s="429" t="s">
        <v>234</v>
      </c>
      <c r="C35" s="223">
        <f>SUM(C36:C45)</f>
        <v>0</v>
      </c>
    </row>
    <row r="36" spans="1:3" s="43" customFormat="1" ht="18" customHeight="1">
      <c r="A36" s="231" t="s">
        <v>80</v>
      </c>
      <c r="B36" s="346" t="s">
        <v>237</v>
      </c>
      <c r="C36" s="225"/>
    </row>
    <row r="37" spans="1:3" s="43" customFormat="1" ht="18" customHeight="1">
      <c r="A37" s="232" t="s">
        <v>81</v>
      </c>
      <c r="B37" s="265" t="s">
        <v>414</v>
      </c>
      <c r="C37" s="227"/>
    </row>
    <row r="38" spans="1:3" s="43" customFormat="1" ht="18" customHeight="1">
      <c r="A38" s="232" t="s">
        <v>82</v>
      </c>
      <c r="B38" s="265" t="s">
        <v>415</v>
      </c>
      <c r="C38" s="227"/>
    </row>
    <row r="39" spans="1:3" s="43" customFormat="1" ht="18" customHeight="1">
      <c r="A39" s="232" t="s">
        <v>154</v>
      </c>
      <c r="B39" s="265" t="s">
        <v>416</v>
      </c>
      <c r="C39" s="227"/>
    </row>
    <row r="40" spans="1:3" s="43" customFormat="1" ht="18" customHeight="1">
      <c r="A40" s="232" t="s">
        <v>155</v>
      </c>
      <c r="B40" s="265" t="s">
        <v>417</v>
      </c>
      <c r="C40" s="227"/>
    </row>
    <row r="41" spans="1:3" s="43" customFormat="1" ht="18" customHeight="1">
      <c r="A41" s="232" t="s">
        <v>156</v>
      </c>
      <c r="B41" s="265" t="s">
        <v>418</v>
      </c>
      <c r="C41" s="227"/>
    </row>
    <row r="42" spans="1:3" s="43" customFormat="1" ht="18" customHeight="1">
      <c r="A42" s="232" t="s">
        <v>157</v>
      </c>
      <c r="B42" s="265" t="s">
        <v>238</v>
      </c>
      <c r="C42" s="227"/>
    </row>
    <row r="43" spans="1:3" s="43" customFormat="1" ht="18" customHeight="1">
      <c r="A43" s="232" t="s">
        <v>158</v>
      </c>
      <c r="B43" s="265" t="s">
        <v>239</v>
      </c>
      <c r="C43" s="227"/>
    </row>
    <row r="44" spans="1:3" s="43" customFormat="1" ht="18" customHeight="1">
      <c r="A44" s="232" t="s">
        <v>235</v>
      </c>
      <c r="B44" s="265" t="s">
        <v>240</v>
      </c>
      <c r="C44" s="227"/>
    </row>
    <row r="45" spans="1:3" s="43" customFormat="1" ht="18" customHeight="1" thickBot="1">
      <c r="A45" s="233" t="s">
        <v>236</v>
      </c>
      <c r="B45" s="428" t="s">
        <v>419</v>
      </c>
      <c r="C45" s="235"/>
    </row>
    <row r="46" spans="1:3" s="43" customFormat="1" ht="18" customHeight="1" thickBot="1">
      <c r="A46" s="230" t="s">
        <v>17</v>
      </c>
      <c r="B46" s="429" t="s">
        <v>241</v>
      </c>
      <c r="C46" s="223">
        <f>SUM(C47:C51)</f>
        <v>0</v>
      </c>
    </row>
    <row r="47" spans="1:3" s="43" customFormat="1" ht="18" customHeight="1">
      <c r="A47" s="231" t="s">
        <v>83</v>
      </c>
      <c r="B47" s="346" t="s">
        <v>245</v>
      </c>
      <c r="C47" s="225"/>
    </row>
    <row r="48" spans="1:3" s="43" customFormat="1" ht="18" customHeight="1">
      <c r="A48" s="232" t="s">
        <v>84</v>
      </c>
      <c r="B48" s="265" t="s">
        <v>246</v>
      </c>
      <c r="C48" s="227"/>
    </row>
    <row r="49" spans="1:3" s="43" customFormat="1" ht="18" customHeight="1">
      <c r="A49" s="232" t="s">
        <v>242</v>
      </c>
      <c r="B49" s="265" t="s">
        <v>247</v>
      </c>
      <c r="C49" s="227"/>
    </row>
    <row r="50" spans="1:3" s="43" customFormat="1" ht="18" customHeight="1">
      <c r="A50" s="232" t="s">
        <v>243</v>
      </c>
      <c r="B50" s="265" t="s">
        <v>248</v>
      </c>
      <c r="C50" s="227"/>
    </row>
    <row r="51" spans="1:3" s="43" customFormat="1" ht="18" customHeight="1" thickBot="1">
      <c r="A51" s="233" t="s">
        <v>244</v>
      </c>
      <c r="B51" s="428" t="s">
        <v>249</v>
      </c>
      <c r="C51" s="235"/>
    </row>
    <row r="52" spans="1:3" s="43" customFormat="1" ht="26.25" thickBot="1">
      <c r="A52" s="230" t="s">
        <v>159</v>
      </c>
      <c r="B52" s="429" t="s">
        <v>410</v>
      </c>
      <c r="C52" s="223"/>
    </row>
    <row r="53" spans="1:3" s="43" customFormat="1" ht="27">
      <c r="A53" s="231" t="s">
        <v>85</v>
      </c>
      <c r="B53" s="346" t="s">
        <v>392</v>
      </c>
      <c r="C53" s="225"/>
    </row>
    <row r="54" spans="1:3" s="43" customFormat="1" ht="27">
      <c r="A54" s="232" t="s">
        <v>86</v>
      </c>
      <c r="B54" s="265" t="s">
        <v>393</v>
      </c>
      <c r="C54" s="227"/>
    </row>
    <row r="55" spans="1:3" s="43" customFormat="1" ht="18.75">
      <c r="A55" s="232" t="s">
        <v>252</v>
      </c>
      <c r="B55" s="265" t="s">
        <v>250</v>
      </c>
      <c r="C55" s="227"/>
    </row>
    <row r="56" spans="1:3" s="43" customFormat="1" ht="19.5" thickBot="1">
      <c r="A56" s="233" t="s">
        <v>253</v>
      </c>
      <c r="B56" s="428" t="s">
        <v>251</v>
      </c>
      <c r="C56" s="235"/>
    </row>
    <row r="57" spans="1:3" s="43" customFormat="1" ht="18" customHeight="1" thickBot="1">
      <c r="A57" s="230" t="s">
        <v>19</v>
      </c>
      <c r="B57" s="427" t="s">
        <v>254</v>
      </c>
      <c r="C57" s="223">
        <f>SUM(C58:C60)</f>
        <v>0</v>
      </c>
    </row>
    <row r="58" spans="1:3" s="43" customFormat="1" ht="27">
      <c r="A58" s="231" t="s">
        <v>160</v>
      </c>
      <c r="B58" s="346" t="s">
        <v>394</v>
      </c>
      <c r="C58" s="227"/>
    </row>
    <row r="59" spans="1:3" s="43" customFormat="1" ht="18.75">
      <c r="A59" s="232" t="s">
        <v>161</v>
      </c>
      <c r="B59" s="265" t="s">
        <v>395</v>
      </c>
      <c r="C59" s="227"/>
    </row>
    <row r="60" spans="1:3" s="43" customFormat="1" ht="18.75">
      <c r="A60" s="232" t="s">
        <v>191</v>
      </c>
      <c r="B60" s="265" t="s">
        <v>256</v>
      </c>
      <c r="C60" s="227"/>
    </row>
    <row r="61" spans="1:3" s="43" customFormat="1" ht="19.5" thickBot="1">
      <c r="A61" s="233" t="s">
        <v>255</v>
      </c>
      <c r="B61" s="428" t="s">
        <v>257</v>
      </c>
      <c r="C61" s="227"/>
    </row>
    <row r="62" spans="1:3" s="43" customFormat="1" ht="19.5" thickBot="1">
      <c r="A62" s="230" t="s">
        <v>20</v>
      </c>
      <c r="B62" s="429" t="s">
        <v>258</v>
      </c>
      <c r="C62" s="223">
        <f>+C7+C14+C21+C28+C35+C46+C52+C57</f>
        <v>0</v>
      </c>
    </row>
    <row r="63" spans="1:3" s="43" customFormat="1" ht="18" customHeight="1" thickBot="1">
      <c r="A63" s="237" t="s">
        <v>373</v>
      </c>
      <c r="B63" s="427" t="s">
        <v>640</v>
      </c>
      <c r="C63" s="223">
        <f>SUM(C64:C66)</f>
        <v>0</v>
      </c>
    </row>
    <row r="64" spans="1:3" s="43" customFormat="1" ht="18" customHeight="1">
      <c r="A64" s="231" t="s">
        <v>287</v>
      </c>
      <c r="B64" s="346" t="s">
        <v>259</v>
      </c>
      <c r="C64" s="227"/>
    </row>
    <row r="65" spans="1:3" s="43" customFormat="1" ht="27">
      <c r="A65" s="232" t="s">
        <v>296</v>
      </c>
      <c r="B65" s="265" t="s">
        <v>260</v>
      </c>
      <c r="C65" s="227"/>
    </row>
    <row r="66" spans="1:3" s="43" customFormat="1" ht="19.5" thickBot="1">
      <c r="A66" s="233" t="s">
        <v>297</v>
      </c>
      <c r="B66" s="430" t="s">
        <v>261</v>
      </c>
      <c r="C66" s="227"/>
    </row>
    <row r="67" spans="1:3" s="43" customFormat="1" ht="18" customHeight="1" thickBot="1">
      <c r="A67" s="237" t="s">
        <v>262</v>
      </c>
      <c r="B67" s="427" t="s">
        <v>263</v>
      </c>
      <c r="C67" s="223">
        <f>SUM(C68:C71)</f>
        <v>0</v>
      </c>
    </row>
    <row r="68" spans="1:3" s="43" customFormat="1" ht="18.75">
      <c r="A68" s="231" t="s">
        <v>130</v>
      </c>
      <c r="B68" s="346" t="s">
        <v>264</v>
      </c>
      <c r="C68" s="227"/>
    </row>
    <row r="69" spans="1:3" s="43" customFormat="1" ht="18.75">
      <c r="A69" s="232" t="s">
        <v>131</v>
      </c>
      <c r="B69" s="265" t="s">
        <v>265</v>
      </c>
      <c r="C69" s="227"/>
    </row>
    <row r="70" spans="1:3" s="43" customFormat="1" ht="18.75">
      <c r="A70" s="232" t="s">
        <v>288</v>
      </c>
      <c r="B70" s="265" t="s">
        <v>266</v>
      </c>
      <c r="C70" s="227"/>
    </row>
    <row r="71" spans="1:3" s="43" customFormat="1" ht="19.5" thickBot="1">
      <c r="A71" s="233" t="s">
        <v>289</v>
      </c>
      <c r="B71" s="428" t="s">
        <v>267</v>
      </c>
      <c r="C71" s="227"/>
    </row>
    <row r="72" spans="1:3" s="43" customFormat="1" ht="18" customHeight="1" thickBot="1">
      <c r="A72" s="237" t="s">
        <v>268</v>
      </c>
      <c r="B72" s="427" t="s">
        <v>269</v>
      </c>
      <c r="C72" s="223">
        <f>SUM(C73:C74)</f>
        <v>0</v>
      </c>
    </row>
    <row r="73" spans="1:3" s="43" customFormat="1" ht="18" customHeight="1">
      <c r="A73" s="231" t="s">
        <v>290</v>
      </c>
      <c r="B73" s="346" t="s">
        <v>270</v>
      </c>
      <c r="C73" s="227"/>
    </row>
    <row r="74" spans="1:3" s="43" customFormat="1" ht="18" customHeight="1" thickBot="1">
      <c r="A74" s="233" t="s">
        <v>291</v>
      </c>
      <c r="B74" s="346" t="s">
        <v>645</v>
      </c>
      <c r="C74" s="227"/>
    </row>
    <row r="75" spans="1:3" s="43" customFormat="1" ht="18" customHeight="1" thickBot="1">
      <c r="A75" s="237" t="s">
        <v>271</v>
      </c>
      <c r="B75" s="427" t="s">
        <v>272</v>
      </c>
      <c r="C75" s="223">
        <f>SUM(C76:C78)</f>
        <v>0</v>
      </c>
    </row>
    <row r="76" spans="1:2" s="43" customFormat="1" ht="18" customHeight="1">
      <c r="A76" s="231" t="s">
        <v>292</v>
      </c>
      <c r="B76" s="346" t="s">
        <v>446</v>
      </c>
    </row>
    <row r="77" spans="1:3" s="43" customFormat="1" ht="18" customHeight="1">
      <c r="A77" s="232" t="s">
        <v>293</v>
      </c>
      <c r="B77" s="265" t="s">
        <v>273</v>
      </c>
      <c r="C77" s="227"/>
    </row>
    <row r="78" spans="1:3" s="43" customFormat="1" ht="18" customHeight="1" thickBot="1">
      <c r="A78" s="233" t="s">
        <v>294</v>
      </c>
      <c r="B78" s="428" t="s">
        <v>637</v>
      </c>
      <c r="C78" s="227"/>
    </row>
    <row r="79" spans="1:3" s="43" customFormat="1" ht="18" customHeight="1" thickBot="1">
      <c r="A79" s="237" t="s">
        <v>275</v>
      </c>
      <c r="B79" s="427" t="s">
        <v>295</v>
      </c>
      <c r="C79" s="223">
        <f>SUM(C80:C83)</f>
        <v>0</v>
      </c>
    </row>
    <row r="80" spans="1:3" s="43" customFormat="1" ht="18" customHeight="1">
      <c r="A80" s="238" t="s">
        <v>276</v>
      </c>
      <c r="B80" s="346" t="s">
        <v>277</v>
      </c>
      <c r="C80" s="227"/>
    </row>
    <row r="81" spans="1:3" s="43" customFormat="1" ht="30">
      <c r="A81" s="239" t="s">
        <v>278</v>
      </c>
      <c r="B81" s="265" t="s">
        <v>279</v>
      </c>
      <c r="C81" s="227"/>
    </row>
    <row r="82" spans="1:3" s="43" customFormat="1" ht="20.25" customHeight="1">
      <c r="A82" s="239" t="s">
        <v>280</v>
      </c>
      <c r="B82" s="265" t="s">
        <v>281</v>
      </c>
      <c r="C82" s="227"/>
    </row>
    <row r="83" spans="1:3" s="43" customFormat="1" ht="18" customHeight="1" thickBot="1">
      <c r="A83" s="240" t="s">
        <v>282</v>
      </c>
      <c r="B83" s="428" t="s">
        <v>283</v>
      </c>
      <c r="C83" s="227"/>
    </row>
    <row r="84" spans="1:3" s="43" customFormat="1" ht="18" customHeight="1" thickBot="1">
      <c r="A84" s="237" t="s">
        <v>284</v>
      </c>
      <c r="B84" s="427" t="s">
        <v>636</v>
      </c>
      <c r="C84" s="241"/>
    </row>
    <row r="85" spans="1:3" s="43" customFormat="1" ht="19.5" thickBot="1">
      <c r="A85" s="237" t="s">
        <v>285</v>
      </c>
      <c r="B85" s="431" t="s">
        <v>286</v>
      </c>
      <c r="C85" s="223">
        <f>+C63+C67+C72+C75+C79+C84</f>
        <v>0</v>
      </c>
    </row>
    <row r="86" spans="1:3" s="43" customFormat="1" ht="18" customHeight="1" thickBot="1">
      <c r="A86" s="242" t="s">
        <v>298</v>
      </c>
      <c r="B86" s="432" t="s">
        <v>378</v>
      </c>
      <c r="C86" s="223">
        <f>+C62+C85</f>
        <v>0</v>
      </c>
    </row>
    <row r="87" spans="1:3" s="43" customFormat="1" ht="19.5" thickBot="1">
      <c r="A87" s="243"/>
      <c r="B87" s="433"/>
      <c r="C87" s="244"/>
    </row>
    <row r="88" spans="1:3" s="37" customFormat="1" ht="18" customHeight="1" thickBot="1">
      <c r="A88" s="419" t="s">
        <v>45</v>
      </c>
      <c r="B88" s="434"/>
      <c r="C88" s="420"/>
    </row>
    <row r="89" spans="1:3" s="44" customFormat="1" ht="18" customHeight="1" thickBot="1">
      <c r="A89" s="230" t="s">
        <v>12</v>
      </c>
      <c r="B89" s="435" t="s">
        <v>634</v>
      </c>
      <c r="C89" s="421">
        <f>SUM(C90:C94)</f>
        <v>0</v>
      </c>
    </row>
    <row r="90" spans="1:3" s="37" customFormat="1" ht="18" customHeight="1">
      <c r="A90" s="231" t="s">
        <v>87</v>
      </c>
      <c r="B90" s="436" t="s">
        <v>40</v>
      </c>
      <c r="C90" s="225"/>
    </row>
    <row r="91" spans="1:3" s="43" customFormat="1" ht="18" customHeight="1">
      <c r="A91" s="232" t="s">
        <v>88</v>
      </c>
      <c r="B91" s="267" t="s">
        <v>162</v>
      </c>
      <c r="C91" s="225"/>
    </row>
    <row r="92" spans="1:3" s="37" customFormat="1" ht="18" customHeight="1">
      <c r="A92" s="232" t="s">
        <v>89</v>
      </c>
      <c r="B92" s="267" t="s">
        <v>122</v>
      </c>
      <c r="C92" s="225"/>
    </row>
    <row r="93" spans="1:3" s="37" customFormat="1" ht="18" customHeight="1">
      <c r="A93" s="232" t="s">
        <v>90</v>
      </c>
      <c r="B93" s="437" t="s">
        <v>163</v>
      </c>
      <c r="C93" s="225"/>
    </row>
    <row r="94" spans="1:3" s="37" customFormat="1" ht="18" customHeight="1">
      <c r="A94" s="232" t="s">
        <v>101</v>
      </c>
      <c r="B94" s="438" t="s">
        <v>164</v>
      </c>
      <c r="C94" s="235">
        <f>SUM(C95:C104)</f>
        <v>0</v>
      </c>
    </row>
    <row r="95" spans="1:3" s="37" customFormat="1" ht="18" customHeight="1">
      <c r="A95" s="232" t="s">
        <v>91</v>
      </c>
      <c r="B95" s="267" t="s">
        <v>301</v>
      </c>
      <c r="C95" s="225"/>
    </row>
    <row r="96" spans="1:3" s="37" customFormat="1" ht="18" customHeight="1">
      <c r="A96" s="232" t="s">
        <v>92</v>
      </c>
      <c r="B96" s="269" t="s">
        <v>302</v>
      </c>
      <c r="C96" s="225"/>
    </row>
    <row r="97" spans="1:3" s="37" customFormat="1" ht="18" customHeight="1">
      <c r="A97" s="232" t="s">
        <v>102</v>
      </c>
      <c r="B97" s="267" t="s">
        <v>303</v>
      </c>
      <c r="C97" s="225"/>
    </row>
    <row r="98" spans="1:3" s="37" customFormat="1" ht="18" customHeight="1">
      <c r="A98" s="232" t="s">
        <v>103</v>
      </c>
      <c r="B98" s="267" t="s">
        <v>641</v>
      </c>
      <c r="C98" s="225"/>
    </row>
    <row r="99" spans="1:3" s="37" customFormat="1" ht="18" customHeight="1">
      <c r="A99" s="232" t="s">
        <v>104</v>
      </c>
      <c r="B99" s="269" t="s">
        <v>305</v>
      </c>
      <c r="C99" s="225"/>
    </row>
    <row r="100" spans="1:3" s="37" customFormat="1" ht="18" customHeight="1">
      <c r="A100" s="232" t="s">
        <v>105</v>
      </c>
      <c r="B100" s="269" t="s">
        <v>306</v>
      </c>
      <c r="C100" s="225"/>
    </row>
    <row r="101" spans="1:3" s="37" customFormat="1" ht="18" customHeight="1">
      <c r="A101" s="232" t="s">
        <v>107</v>
      </c>
      <c r="B101" s="267" t="s">
        <v>642</v>
      </c>
      <c r="C101" s="225"/>
    </row>
    <row r="102" spans="1:3" s="37" customFormat="1" ht="18" customHeight="1">
      <c r="A102" s="254" t="s">
        <v>165</v>
      </c>
      <c r="B102" s="270" t="s">
        <v>308</v>
      </c>
      <c r="C102" s="225"/>
    </row>
    <row r="103" spans="1:3" s="37" customFormat="1" ht="18" customHeight="1">
      <c r="A103" s="232" t="s">
        <v>299</v>
      </c>
      <c r="B103" s="270" t="s">
        <v>309</v>
      </c>
      <c r="C103" s="225"/>
    </row>
    <row r="104" spans="1:3" s="37" customFormat="1" ht="18" customHeight="1" thickBot="1">
      <c r="A104" s="255" t="s">
        <v>300</v>
      </c>
      <c r="B104" s="271" t="s">
        <v>310</v>
      </c>
      <c r="C104" s="225"/>
    </row>
    <row r="105" spans="1:3" s="37" customFormat="1" ht="18" customHeight="1" thickBot="1">
      <c r="A105" s="230" t="s">
        <v>13</v>
      </c>
      <c r="B105" s="439" t="s">
        <v>635</v>
      </c>
      <c r="C105" s="223">
        <f>+C106+C108+C110</f>
        <v>0</v>
      </c>
    </row>
    <row r="106" spans="1:3" s="37" customFormat="1" ht="18" customHeight="1">
      <c r="A106" s="231" t="s">
        <v>93</v>
      </c>
      <c r="B106" s="267" t="s">
        <v>190</v>
      </c>
      <c r="C106" s="225"/>
    </row>
    <row r="107" spans="1:3" s="37" customFormat="1" ht="18" customHeight="1">
      <c r="A107" s="231" t="s">
        <v>94</v>
      </c>
      <c r="B107" s="270" t="s">
        <v>314</v>
      </c>
      <c r="C107" s="225"/>
    </row>
    <row r="108" spans="1:3" s="37" customFormat="1" ht="18" customHeight="1">
      <c r="A108" s="231" t="s">
        <v>95</v>
      </c>
      <c r="B108" s="270" t="s">
        <v>166</v>
      </c>
      <c r="C108" s="225"/>
    </row>
    <row r="109" spans="1:3" s="37" customFormat="1" ht="18" customHeight="1">
      <c r="A109" s="231" t="s">
        <v>96</v>
      </c>
      <c r="B109" s="270" t="s">
        <v>315</v>
      </c>
      <c r="C109" s="225"/>
    </row>
    <row r="110" spans="1:3" s="37" customFormat="1" ht="18" customHeight="1">
      <c r="A110" s="231" t="s">
        <v>97</v>
      </c>
      <c r="B110" s="440" t="s">
        <v>192</v>
      </c>
      <c r="C110" s="256">
        <f>SUM(C111:C118)</f>
        <v>0</v>
      </c>
    </row>
    <row r="111" spans="1:3" s="37" customFormat="1" ht="25.5">
      <c r="A111" s="231" t="s">
        <v>106</v>
      </c>
      <c r="B111" s="441" t="s">
        <v>386</v>
      </c>
      <c r="C111" s="225"/>
    </row>
    <row r="112" spans="1:3" s="37" customFormat="1" ht="25.5">
      <c r="A112" s="231" t="s">
        <v>108</v>
      </c>
      <c r="B112" s="274" t="s">
        <v>320</v>
      </c>
      <c r="C112" s="225"/>
    </row>
    <row r="113" spans="1:3" s="37" customFormat="1" ht="25.5">
      <c r="A113" s="231" t="s">
        <v>167</v>
      </c>
      <c r="B113" s="267" t="s">
        <v>304</v>
      </c>
      <c r="C113" s="225"/>
    </row>
    <row r="114" spans="1:3" s="37" customFormat="1" ht="18.75">
      <c r="A114" s="231" t="s">
        <v>168</v>
      </c>
      <c r="B114" s="267" t="s">
        <v>319</v>
      </c>
      <c r="C114" s="225"/>
    </row>
    <row r="115" spans="1:3" s="37" customFormat="1" ht="18.75">
      <c r="A115" s="231" t="s">
        <v>169</v>
      </c>
      <c r="B115" s="267" t="s">
        <v>318</v>
      </c>
      <c r="C115" s="225"/>
    </row>
    <row r="116" spans="1:3" s="37" customFormat="1" ht="25.5">
      <c r="A116" s="231" t="s">
        <v>311</v>
      </c>
      <c r="B116" s="267" t="s">
        <v>307</v>
      </c>
      <c r="C116" s="225"/>
    </row>
    <row r="117" spans="1:3" s="37" customFormat="1" ht="18.75">
      <c r="A117" s="231" t="s">
        <v>312</v>
      </c>
      <c r="B117" s="267" t="s">
        <v>317</v>
      </c>
      <c r="C117" s="225"/>
    </row>
    <row r="118" spans="1:3" s="37" customFormat="1" ht="26.25" thickBot="1">
      <c r="A118" s="254" t="s">
        <v>313</v>
      </c>
      <c r="B118" s="267" t="s">
        <v>316</v>
      </c>
      <c r="C118" s="225"/>
    </row>
    <row r="119" spans="1:3" s="37" customFormat="1" ht="18" customHeight="1" thickBot="1">
      <c r="A119" s="230" t="s">
        <v>14</v>
      </c>
      <c r="B119" s="429" t="s">
        <v>321</v>
      </c>
      <c r="C119" s="223">
        <f>+C120+C121</f>
        <v>0</v>
      </c>
    </row>
    <row r="120" spans="1:3" s="37" customFormat="1" ht="18" customHeight="1">
      <c r="A120" s="231" t="s">
        <v>76</v>
      </c>
      <c r="B120" s="274" t="s">
        <v>46</v>
      </c>
      <c r="C120" s="225"/>
    </row>
    <row r="121" spans="1:3" s="37" customFormat="1" ht="18" customHeight="1" thickBot="1">
      <c r="A121" s="233" t="s">
        <v>77</v>
      </c>
      <c r="B121" s="270" t="s">
        <v>47</v>
      </c>
      <c r="C121" s="225"/>
    </row>
    <row r="122" spans="1:3" s="37" customFormat="1" ht="18" customHeight="1" thickBot="1">
      <c r="A122" s="230" t="s">
        <v>15</v>
      </c>
      <c r="B122" s="429" t="s">
        <v>322</v>
      </c>
      <c r="C122" s="223">
        <f>+C89+C105+C119</f>
        <v>0</v>
      </c>
    </row>
    <row r="123" spans="1:3" s="37" customFormat="1" ht="18" customHeight="1" thickBot="1">
      <c r="A123" s="230" t="s">
        <v>16</v>
      </c>
      <c r="B123" s="429" t="s">
        <v>643</v>
      </c>
      <c r="C123" s="223">
        <f>+C124+C125+C126</f>
        <v>0</v>
      </c>
    </row>
    <row r="124" spans="1:3" s="37" customFormat="1" ht="18" customHeight="1">
      <c r="A124" s="231" t="s">
        <v>80</v>
      </c>
      <c r="B124" s="274" t="s">
        <v>323</v>
      </c>
      <c r="C124" s="225"/>
    </row>
    <row r="125" spans="1:3" s="37" customFormat="1" ht="18" customHeight="1">
      <c r="A125" s="231" t="s">
        <v>81</v>
      </c>
      <c r="B125" s="274" t="s">
        <v>644</v>
      </c>
      <c r="C125" s="225"/>
    </row>
    <row r="126" spans="1:3" s="37" customFormat="1" ht="18" customHeight="1" thickBot="1">
      <c r="A126" s="254" t="s">
        <v>82</v>
      </c>
      <c r="B126" s="442" t="s">
        <v>324</v>
      </c>
      <c r="C126" s="225"/>
    </row>
    <row r="127" spans="1:3" s="37" customFormat="1" ht="18" customHeight="1" thickBot="1">
      <c r="A127" s="230" t="s">
        <v>17</v>
      </c>
      <c r="B127" s="429" t="s">
        <v>372</v>
      </c>
      <c r="C127" s="223">
        <f>+C128+C129+C130+C131</f>
        <v>0</v>
      </c>
    </row>
    <row r="128" spans="1:3" s="37" customFormat="1" ht="18" customHeight="1">
      <c r="A128" s="231" t="s">
        <v>83</v>
      </c>
      <c r="B128" s="274" t="s">
        <v>325</v>
      </c>
      <c r="C128" s="225"/>
    </row>
    <row r="129" spans="1:3" s="37" customFormat="1" ht="18" customHeight="1">
      <c r="A129" s="231" t="s">
        <v>84</v>
      </c>
      <c r="B129" s="274" t="s">
        <v>326</v>
      </c>
      <c r="C129" s="225"/>
    </row>
    <row r="130" spans="1:3" s="37" customFormat="1" ht="18" customHeight="1">
      <c r="A130" s="231" t="s">
        <v>242</v>
      </c>
      <c r="B130" s="274" t="s">
        <v>327</v>
      </c>
      <c r="C130" s="225"/>
    </row>
    <row r="131" spans="1:3" s="37" customFormat="1" ht="18" customHeight="1" thickBot="1">
      <c r="A131" s="254" t="s">
        <v>243</v>
      </c>
      <c r="B131" s="442" t="s">
        <v>328</v>
      </c>
      <c r="C131" s="225"/>
    </row>
    <row r="132" spans="1:3" s="37" customFormat="1" ht="18" customHeight="1" thickBot="1">
      <c r="A132" s="230" t="s">
        <v>18</v>
      </c>
      <c r="B132" s="429" t="s">
        <v>329</v>
      </c>
      <c r="C132" s="223">
        <f>SUM(C133:C136)</f>
        <v>0</v>
      </c>
    </row>
    <row r="133" spans="1:3" s="37" customFormat="1" ht="18" customHeight="1">
      <c r="A133" s="231" t="s">
        <v>85</v>
      </c>
      <c r="B133" s="274" t="s">
        <v>330</v>
      </c>
      <c r="C133" s="225"/>
    </row>
    <row r="134" spans="1:3" s="37" customFormat="1" ht="18" customHeight="1">
      <c r="A134" s="231" t="s">
        <v>86</v>
      </c>
      <c r="B134" s="274" t="s">
        <v>339</v>
      </c>
      <c r="C134" s="225"/>
    </row>
    <row r="135" spans="1:3" s="37" customFormat="1" ht="18" customHeight="1">
      <c r="A135" s="231" t="s">
        <v>252</v>
      </c>
      <c r="B135" s="274" t="s">
        <v>331</v>
      </c>
      <c r="C135" s="225"/>
    </row>
    <row r="136" spans="1:3" s="37" customFormat="1" ht="18" customHeight="1" thickBot="1">
      <c r="A136" s="254" t="s">
        <v>253</v>
      </c>
      <c r="B136" s="442" t="s">
        <v>402</v>
      </c>
      <c r="C136" s="225"/>
    </row>
    <row r="137" spans="1:3" s="37" customFormat="1" ht="18" customHeight="1" thickBot="1">
      <c r="A137" s="230" t="s">
        <v>19</v>
      </c>
      <c r="B137" s="429" t="s">
        <v>332</v>
      </c>
      <c r="C137" s="257">
        <f>SUM(C138:C141)</f>
        <v>0</v>
      </c>
    </row>
    <row r="138" spans="1:3" s="37" customFormat="1" ht="18" customHeight="1">
      <c r="A138" s="231" t="s">
        <v>160</v>
      </c>
      <c r="B138" s="274" t="s">
        <v>333</v>
      </c>
      <c r="C138" s="225"/>
    </row>
    <row r="139" spans="1:3" s="37" customFormat="1" ht="18" customHeight="1">
      <c r="A139" s="231" t="s">
        <v>161</v>
      </c>
      <c r="B139" s="274" t="s">
        <v>334</v>
      </c>
      <c r="C139" s="225"/>
    </row>
    <row r="140" spans="1:3" s="37" customFormat="1" ht="18" customHeight="1">
      <c r="A140" s="231" t="s">
        <v>191</v>
      </c>
      <c r="B140" s="274" t="s">
        <v>335</v>
      </c>
      <c r="C140" s="225"/>
    </row>
    <row r="141" spans="1:3" s="37" customFormat="1" ht="18" customHeight="1" thickBot="1">
      <c r="A141" s="231" t="s">
        <v>255</v>
      </c>
      <c r="B141" s="274" t="s">
        <v>336</v>
      </c>
      <c r="C141" s="225"/>
    </row>
    <row r="142" spans="1:3" s="37" customFormat="1" ht="18" customHeight="1" thickBot="1">
      <c r="A142" s="230" t="s">
        <v>20</v>
      </c>
      <c r="B142" s="429" t="s">
        <v>337</v>
      </c>
      <c r="C142" s="258">
        <f>+C123+C127+C132+C137</f>
        <v>0</v>
      </c>
    </row>
    <row r="143" spans="1:3" s="37" customFormat="1" ht="18" customHeight="1" thickBot="1">
      <c r="A143" s="259" t="s">
        <v>21</v>
      </c>
      <c r="B143" s="443" t="s">
        <v>338</v>
      </c>
      <c r="C143" s="258">
        <f>+C122+C142</f>
        <v>0</v>
      </c>
    </row>
    <row r="144" spans="1:3" s="37" customFormat="1" ht="18" customHeight="1" thickBot="1">
      <c r="A144" s="260"/>
      <c r="B144" s="261"/>
      <c r="C144" s="246"/>
    </row>
    <row r="145" spans="1:7" s="37" customFormat="1" ht="18" customHeight="1" thickBot="1">
      <c r="A145" s="262" t="s">
        <v>420</v>
      </c>
      <c r="B145" s="263"/>
      <c r="C145" s="264"/>
      <c r="D145" s="45"/>
      <c r="E145" s="46"/>
      <c r="F145" s="46"/>
      <c r="G145" s="46"/>
    </row>
    <row r="146" spans="1:3" s="43" customFormat="1" ht="18" customHeight="1" thickBot="1">
      <c r="A146" s="262" t="s">
        <v>182</v>
      </c>
      <c r="B146" s="263"/>
      <c r="C146" s="264"/>
    </row>
    <row r="147" s="37" customFormat="1" ht="18" customHeight="1">
      <c r="C147" s="47"/>
    </row>
  </sheetData>
  <sheetProtection/>
  <mergeCells count="4">
    <mergeCell ref="A3:C3"/>
    <mergeCell ref="A4:B4"/>
    <mergeCell ref="A1:C1"/>
    <mergeCell ref="B2:C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9.3.3. melléklet az 1/2018. (III.6.) önkormányzati rendelethez</oddHeader>
  </headerFooter>
  <rowBreaks count="1" manualBreakCount="1">
    <brk id="87" max="2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F8" sqref="F8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1.625" style="31" customWidth="1"/>
    <col min="4" max="16384" width="9.375" style="32" customWidth="1"/>
  </cols>
  <sheetData>
    <row r="1" spans="1:3" s="37" customFormat="1" ht="42" customHeight="1">
      <c r="A1" s="493" t="s">
        <v>625</v>
      </c>
      <c r="B1" s="494"/>
      <c r="C1" s="494"/>
    </row>
    <row r="2" spans="1:3" s="37" customFormat="1" ht="18" customHeight="1">
      <c r="A2" s="417"/>
      <c r="B2" s="489" t="s">
        <v>623</v>
      </c>
      <c r="C2" s="489"/>
    </row>
    <row r="3" spans="1:3" s="37" customFormat="1" ht="18" customHeight="1">
      <c r="A3" s="462" t="s">
        <v>9</v>
      </c>
      <c r="B3" s="462"/>
      <c r="C3" s="462"/>
    </row>
    <row r="4" spans="1:3" s="37" customFormat="1" ht="18" customHeight="1" thickBot="1">
      <c r="A4" s="463" t="s">
        <v>133</v>
      </c>
      <c r="B4" s="463"/>
      <c r="C4" s="38" t="s">
        <v>443</v>
      </c>
    </row>
    <row r="5" spans="1:3" s="37" customFormat="1" ht="18" customHeight="1" thickBot="1">
      <c r="A5" s="39" t="s">
        <v>56</v>
      </c>
      <c r="B5" s="444" t="s">
        <v>11</v>
      </c>
      <c r="C5" s="40" t="s">
        <v>397</v>
      </c>
    </row>
    <row r="6" spans="1:3" s="43" customFormat="1" ht="18" customHeight="1" thickBot="1">
      <c r="A6" s="41">
        <v>1</v>
      </c>
      <c r="B6" s="445">
        <v>2</v>
      </c>
      <c r="C6" s="42">
        <v>3</v>
      </c>
    </row>
    <row r="7" spans="1:3" s="43" customFormat="1" ht="18" customHeight="1" thickBot="1">
      <c r="A7" s="222" t="s">
        <v>12</v>
      </c>
      <c r="B7" s="425" t="s">
        <v>217</v>
      </c>
      <c r="C7" s="223">
        <f>SUM(C8:C11)</f>
        <v>0</v>
      </c>
    </row>
    <row r="8" spans="1:3" s="43" customFormat="1" ht="27">
      <c r="A8" s="231" t="s">
        <v>87</v>
      </c>
      <c r="B8" s="346" t="s">
        <v>403</v>
      </c>
      <c r="C8" s="225">
        <f>SUM('9.4.1'!C8,'9.4.2'!C8,'9.4.3'!C8)</f>
        <v>0</v>
      </c>
    </row>
    <row r="9" spans="1:3" s="43" customFormat="1" ht="27">
      <c r="A9" s="232" t="s">
        <v>88</v>
      </c>
      <c r="B9" s="265" t="s">
        <v>404</v>
      </c>
      <c r="C9" s="225">
        <f>SUM('9.4.1'!C9,'9.4.2'!C9,'9.4.3'!C9)</f>
        <v>0</v>
      </c>
    </row>
    <row r="10" spans="1:3" s="43" customFormat="1" ht="27">
      <c r="A10" s="232" t="s">
        <v>89</v>
      </c>
      <c r="B10" s="265" t="s">
        <v>405</v>
      </c>
      <c r="C10" s="225">
        <f>SUM('9.4.1'!C10,'9.4.2'!C10,'9.4.3'!C10)</f>
        <v>0</v>
      </c>
    </row>
    <row r="11" spans="1:3" s="43" customFormat="1" ht="18.75">
      <c r="A11" s="232" t="s">
        <v>399</v>
      </c>
      <c r="B11" s="265" t="s">
        <v>406</v>
      </c>
      <c r="C11" s="225">
        <f>SUM('9.4.1'!C11,'9.4.2'!C11,'9.4.3'!C11)</f>
        <v>0</v>
      </c>
    </row>
    <row r="12" spans="1:3" s="43" customFormat="1" ht="25.5">
      <c r="A12" s="232" t="s">
        <v>101</v>
      </c>
      <c r="B12" s="426" t="s">
        <v>408</v>
      </c>
      <c r="C12" s="228"/>
    </row>
    <row r="13" spans="1:3" s="43" customFormat="1" ht="19.5" thickBot="1">
      <c r="A13" s="233" t="s">
        <v>400</v>
      </c>
      <c r="B13" s="265" t="s">
        <v>407</v>
      </c>
      <c r="C13" s="229"/>
    </row>
    <row r="14" spans="1:3" s="43" customFormat="1" ht="19.5" thickBot="1">
      <c r="A14" s="230" t="s">
        <v>13</v>
      </c>
      <c r="B14" s="427" t="s">
        <v>638</v>
      </c>
      <c r="C14" s="223">
        <f>+C15+C16+C17+C18+C19</f>
        <v>0</v>
      </c>
    </row>
    <row r="15" spans="1:3" s="43" customFormat="1" ht="18" customHeight="1">
      <c r="A15" s="231" t="s">
        <v>93</v>
      </c>
      <c r="B15" s="346" t="s">
        <v>218</v>
      </c>
      <c r="C15" s="225">
        <f>SUM('9.4.1'!C15,'9.4.2'!C15,'9.4.3'!C15)</f>
        <v>0</v>
      </c>
    </row>
    <row r="16" spans="1:3" s="43" customFormat="1" ht="18.75">
      <c r="A16" s="232" t="s">
        <v>94</v>
      </c>
      <c r="B16" s="265" t="s">
        <v>219</v>
      </c>
      <c r="C16" s="225">
        <f>SUM('9.4.1'!C16,'9.4.2'!C16,'9.4.3'!C16)</f>
        <v>0</v>
      </c>
    </row>
    <row r="17" spans="1:3" s="43" customFormat="1" ht="27">
      <c r="A17" s="232" t="s">
        <v>95</v>
      </c>
      <c r="B17" s="265" t="s">
        <v>382</v>
      </c>
      <c r="C17" s="225">
        <f>SUM('9.4.1'!C17,'9.4.2'!C17,'9.4.3'!C17)</f>
        <v>0</v>
      </c>
    </row>
    <row r="18" spans="1:3" s="43" customFormat="1" ht="27">
      <c r="A18" s="232" t="s">
        <v>96</v>
      </c>
      <c r="B18" s="265" t="s">
        <v>383</v>
      </c>
      <c r="C18" s="225">
        <f>SUM('9.4.1'!C18,'9.4.2'!C18,'9.4.3'!C18)</f>
        <v>0</v>
      </c>
    </row>
    <row r="19" spans="1:3" s="43" customFormat="1" ht="25.5">
      <c r="A19" s="232" t="s">
        <v>97</v>
      </c>
      <c r="B19" s="221" t="s">
        <v>409</v>
      </c>
      <c r="C19" s="225">
        <f>SUM('9.4.1'!C19,'9.4.2'!C19,'9.4.3'!C19)</f>
        <v>0</v>
      </c>
    </row>
    <row r="20" spans="1:3" s="43" customFormat="1" ht="19.5" thickBot="1">
      <c r="A20" s="233" t="s">
        <v>106</v>
      </c>
      <c r="B20" s="428" t="s">
        <v>220</v>
      </c>
      <c r="C20" s="225">
        <f>SUM('9.4.1'!C20,'9.4.2'!C20,'9.4.3'!C20)</f>
        <v>0</v>
      </c>
    </row>
    <row r="21" spans="1:3" s="43" customFormat="1" ht="18" customHeight="1" thickBot="1">
      <c r="A21" s="230" t="s">
        <v>14</v>
      </c>
      <c r="B21" s="429" t="s">
        <v>639</v>
      </c>
      <c r="C21" s="223">
        <f>+C22+C23+C24+C25+C26</f>
        <v>0</v>
      </c>
    </row>
    <row r="22" spans="1:3" s="43" customFormat="1" ht="18.75">
      <c r="A22" s="231" t="s">
        <v>76</v>
      </c>
      <c r="B22" s="346" t="s">
        <v>401</v>
      </c>
      <c r="C22" s="225">
        <f>SUM('9.4.1'!C22,'9.4.2'!C22,'9.4.3'!C22)</f>
        <v>0</v>
      </c>
    </row>
    <row r="23" spans="1:3" s="43" customFormat="1" ht="27">
      <c r="A23" s="232" t="s">
        <v>77</v>
      </c>
      <c r="B23" s="265" t="s">
        <v>221</v>
      </c>
      <c r="C23" s="225">
        <f>SUM('9.4.1'!C23,'9.4.2'!C23,'9.4.3'!C23)</f>
        <v>0</v>
      </c>
    </row>
    <row r="24" spans="1:3" s="43" customFormat="1" ht="27">
      <c r="A24" s="232" t="s">
        <v>78</v>
      </c>
      <c r="B24" s="265" t="s">
        <v>384</v>
      </c>
      <c r="C24" s="225">
        <f>SUM('9.4.1'!C24,'9.4.2'!C24,'9.4.3'!C24)</f>
        <v>0</v>
      </c>
    </row>
    <row r="25" spans="1:3" s="43" customFormat="1" ht="27">
      <c r="A25" s="232" t="s">
        <v>79</v>
      </c>
      <c r="B25" s="265" t="s">
        <v>385</v>
      </c>
      <c r="C25" s="225">
        <f>SUM('9.4.1'!C25,'9.4.2'!C25,'9.4.3'!C25)</f>
        <v>0</v>
      </c>
    </row>
    <row r="26" spans="1:3" s="43" customFormat="1" ht="18.75">
      <c r="A26" s="232" t="s">
        <v>150</v>
      </c>
      <c r="B26" s="265" t="s">
        <v>222</v>
      </c>
      <c r="C26" s="225">
        <f>SUM('9.4.1'!C26,'9.4.2'!C26,'9.4.3'!C26)</f>
        <v>0</v>
      </c>
    </row>
    <row r="27" spans="1:3" s="43" customFormat="1" ht="18" customHeight="1" thickBot="1">
      <c r="A27" s="233" t="s">
        <v>151</v>
      </c>
      <c r="B27" s="428" t="s">
        <v>223</v>
      </c>
      <c r="C27" s="225">
        <f>SUM('9.4.1'!C27,'9.4.2'!C27,'9.4.3'!C27)</f>
        <v>0</v>
      </c>
    </row>
    <row r="28" spans="1:3" s="43" customFormat="1" ht="18" customHeight="1" thickBot="1">
      <c r="A28" s="230" t="s">
        <v>152</v>
      </c>
      <c r="B28" s="429" t="s">
        <v>224</v>
      </c>
      <c r="C28" s="223">
        <f>+C29+C32+C33+C34</f>
        <v>0</v>
      </c>
    </row>
    <row r="29" spans="1:3" s="43" customFormat="1" ht="18" customHeight="1">
      <c r="A29" s="231" t="s">
        <v>225</v>
      </c>
      <c r="B29" s="346" t="s">
        <v>231</v>
      </c>
      <c r="C29" s="225">
        <f>SUM(C30:C31)</f>
        <v>0</v>
      </c>
    </row>
    <row r="30" spans="1:3" s="43" customFormat="1" ht="18" customHeight="1">
      <c r="A30" s="232" t="s">
        <v>226</v>
      </c>
      <c r="B30" s="265" t="s">
        <v>411</v>
      </c>
      <c r="C30" s="225">
        <f>SUM('9.4.1'!C30,'9.4.2'!C30,'9.4.3'!C30)</f>
        <v>0</v>
      </c>
    </row>
    <row r="31" spans="1:3" s="43" customFormat="1" ht="18" customHeight="1">
      <c r="A31" s="232" t="s">
        <v>227</v>
      </c>
      <c r="B31" s="265" t="s">
        <v>412</v>
      </c>
      <c r="C31" s="225">
        <f>SUM('9.4.1'!C31,'9.4.2'!C31,'9.4.3'!C31)</f>
        <v>0</v>
      </c>
    </row>
    <row r="32" spans="1:3" s="43" customFormat="1" ht="18" customHeight="1">
      <c r="A32" s="232" t="s">
        <v>228</v>
      </c>
      <c r="B32" s="265" t="s">
        <v>413</v>
      </c>
      <c r="C32" s="225">
        <f>SUM('9.4.1'!C32,'9.4.2'!C32,'9.4.3'!C32)</f>
        <v>0</v>
      </c>
    </row>
    <row r="33" spans="1:3" s="43" customFormat="1" ht="18.75">
      <c r="A33" s="232" t="s">
        <v>229</v>
      </c>
      <c r="B33" s="265" t="s">
        <v>232</v>
      </c>
      <c r="C33" s="225">
        <f>SUM('9.4.1'!C33,'9.4.2'!C33,'9.4.3'!C33)</f>
        <v>0</v>
      </c>
    </row>
    <row r="34" spans="1:3" s="43" customFormat="1" ht="18" customHeight="1" thickBot="1">
      <c r="A34" s="233" t="s">
        <v>230</v>
      </c>
      <c r="B34" s="428" t="s">
        <v>233</v>
      </c>
      <c r="C34" s="225">
        <f>SUM('9.4.1'!C34,'9.4.2'!C34,'9.4.3'!C34)</f>
        <v>0</v>
      </c>
    </row>
    <row r="35" spans="1:3" s="43" customFormat="1" ht="18" customHeight="1" thickBot="1">
      <c r="A35" s="230" t="s">
        <v>16</v>
      </c>
      <c r="B35" s="429" t="s">
        <v>234</v>
      </c>
      <c r="C35" s="223">
        <f>SUM(C36:C45)</f>
        <v>3000000</v>
      </c>
    </row>
    <row r="36" spans="1:3" s="43" customFormat="1" ht="18" customHeight="1">
      <c r="A36" s="231" t="s">
        <v>80</v>
      </c>
      <c r="B36" s="346" t="s">
        <v>237</v>
      </c>
      <c r="C36" s="225">
        <f>SUM('9.4.1'!C36,'9.4.2'!C36,'9.4.3'!C36)</f>
        <v>0</v>
      </c>
    </row>
    <row r="37" spans="1:3" s="43" customFormat="1" ht="18" customHeight="1">
      <c r="A37" s="232" t="s">
        <v>81</v>
      </c>
      <c r="B37" s="265" t="s">
        <v>414</v>
      </c>
      <c r="C37" s="225">
        <f>SUM('9.4.1'!C37,'9.4.2'!C37,'9.4.3'!C37)</f>
        <v>2362205</v>
      </c>
    </row>
    <row r="38" spans="1:3" s="43" customFormat="1" ht="18" customHeight="1">
      <c r="A38" s="232" t="s">
        <v>82</v>
      </c>
      <c r="B38" s="265" t="s">
        <v>415</v>
      </c>
      <c r="C38" s="225">
        <f>SUM('9.4.1'!C38,'9.4.2'!C38,'9.4.3'!C38)</f>
        <v>0</v>
      </c>
    </row>
    <row r="39" spans="1:3" s="43" customFormat="1" ht="18" customHeight="1">
      <c r="A39" s="232" t="s">
        <v>154</v>
      </c>
      <c r="B39" s="265" t="s">
        <v>416</v>
      </c>
      <c r="C39" s="225">
        <f>SUM('9.4.1'!C39,'9.4.2'!C39,'9.4.3'!C39)</f>
        <v>0</v>
      </c>
    </row>
    <row r="40" spans="1:3" s="43" customFormat="1" ht="18" customHeight="1">
      <c r="A40" s="232" t="s">
        <v>155</v>
      </c>
      <c r="B40" s="265" t="s">
        <v>417</v>
      </c>
      <c r="C40" s="225">
        <f>SUM('9.4.1'!C40,'9.4.2'!C40,'9.4.3'!C40)</f>
        <v>0</v>
      </c>
    </row>
    <row r="41" spans="1:3" s="43" customFormat="1" ht="18" customHeight="1">
      <c r="A41" s="232" t="s">
        <v>156</v>
      </c>
      <c r="B41" s="265" t="s">
        <v>418</v>
      </c>
      <c r="C41" s="225">
        <f>SUM('9.4.1'!C41,'9.4.2'!C41,'9.4.3'!C41)</f>
        <v>637795</v>
      </c>
    </row>
    <row r="42" spans="1:3" s="43" customFormat="1" ht="18" customHeight="1">
      <c r="A42" s="232" t="s">
        <v>157</v>
      </c>
      <c r="B42" s="265" t="s">
        <v>238</v>
      </c>
      <c r="C42" s="225">
        <f>SUM('9.4.1'!C42,'9.4.2'!C42,'9.4.3'!C42)</f>
        <v>0</v>
      </c>
    </row>
    <row r="43" spans="1:3" s="43" customFormat="1" ht="18" customHeight="1">
      <c r="A43" s="232" t="s">
        <v>158</v>
      </c>
      <c r="B43" s="265" t="s">
        <v>239</v>
      </c>
      <c r="C43" s="225">
        <f>SUM('9.4.1'!C43,'9.4.2'!C43,'9.4.3'!C43)</f>
        <v>0</v>
      </c>
    </row>
    <row r="44" spans="1:3" s="43" customFormat="1" ht="18" customHeight="1">
      <c r="A44" s="232" t="s">
        <v>235</v>
      </c>
      <c r="B44" s="265" t="s">
        <v>240</v>
      </c>
      <c r="C44" s="225">
        <f>SUM('9.4.1'!C44,'9.4.2'!C44,'9.4.3'!C44)</f>
        <v>0</v>
      </c>
    </row>
    <row r="45" spans="1:3" s="43" customFormat="1" ht="18" customHeight="1" thickBot="1">
      <c r="A45" s="233" t="s">
        <v>236</v>
      </c>
      <c r="B45" s="428" t="s">
        <v>419</v>
      </c>
      <c r="C45" s="225">
        <f>SUM('9.4.1'!C45,'9.4.2'!C45,'9.4.3'!C45)</f>
        <v>0</v>
      </c>
    </row>
    <row r="46" spans="1:3" s="43" customFormat="1" ht="18" customHeight="1" thickBot="1">
      <c r="A46" s="230" t="s">
        <v>17</v>
      </c>
      <c r="B46" s="429" t="s">
        <v>241</v>
      </c>
      <c r="C46" s="223">
        <f>SUM(C47:C51)</f>
        <v>0</v>
      </c>
    </row>
    <row r="47" spans="1:3" s="43" customFormat="1" ht="18" customHeight="1">
      <c r="A47" s="231" t="s">
        <v>83</v>
      </c>
      <c r="B47" s="346" t="s">
        <v>245</v>
      </c>
      <c r="C47" s="225">
        <f>SUM('9.4.1'!C47,'9.4.2'!C47,'9.4.3'!C47)</f>
        <v>0</v>
      </c>
    </row>
    <row r="48" spans="1:3" s="43" customFormat="1" ht="18" customHeight="1">
      <c r="A48" s="232" t="s">
        <v>84</v>
      </c>
      <c r="B48" s="265" t="s">
        <v>246</v>
      </c>
      <c r="C48" s="225">
        <f>SUM('9.4.1'!C48,'9.4.2'!C48,'9.4.3'!C48)</f>
        <v>0</v>
      </c>
    </row>
    <row r="49" spans="1:3" s="43" customFormat="1" ht="18" customHeight="1">
      <c r="A49" s="232" t="s">
        <v>242</v>
      </c>
      <c r="B49" s="265" t="s">
        <v>247</v>
      </c>
      <c r="C49" s="225">
        <f>SUM('9.4.1'!C49,'9.4.2'!C49,'9.4.3'!C49)</f>
        <v>0</v>
      </c>
    </row>
    <row r="50" spans="1:3" s="43" customFormat="1" ht="18" customHeight="1">
      <c r="A50" s="232" t="s">
        <v>243</v>
      </c>
      <c r="B50" s="265" t="s">
        <v>248</v>
      </c>
      <c r="C50" s="225">
        <f>SUM('9.4.1'!C50,'9.4.2'!C50,'9.4.3'!C50)</f>
        <v>0</v>
      </c>
    </row>
    <row r="51" spans="1:3" s="43" customFormat="1" ht="18" customHeight="1" thickBot="1">
      <c r="A51" s="233" t="s">
        <v>244</v>
      </c>
      <c r="B51" s="428" t="s">
        <v>249</v>
      </c>
      <c r="C51" s="225">
        <f>SUM('9.4.1'!C51,'9.4.2'!C51,'9.4.3'!C51)</f>
        <v>0</v>
      </c>
    </row>
    <row r="52" spans="1:3" s="43" customFormat="1" ht="26.25" thickBot="1">
      <c r="A52" s="230" t="s">
        <v>159</v>
      </c>
      <c r="B52" s="429" t="s">
        <v>410</v>
      </c>
      <c r="C52" s="223">
        <f>SUM(C53:C55)</f>
        <v>0</v>
      </c>
    </row>
    <row r="53" spans="1:3" s="43" customFormat="1" ht="27">
      <c r="A53" s="231" t="s">
        <v>85</v>
      </c>
      <c r="B53" s="346" t="s">
        <v>392</v>
      </c>
      <c r="C53" s="225">
        <f>SUM('9.4.1'!C53,'9.4.2'!C53,'9.4.3'!C53)</f>
        <v>0</v>
      </c>
    </row>
    <row r="54" spans="1:3" s="43" customFormat="1" ht="27">
      <c r="A54" s="232" t="s">
        <v>86</v>
      </c>
      <c r="B54" s="265" t="s">
        <v>393</v>
      </c>
      <c r="C54" s="225">
        <f>SUM('9.4.1'!C54,'9.4.2'!C54,'9.4.3'!C54)</f>
        <v>0</v>
      </c>
    </row>
    <row r="55" spans="1:3" s="43" customFormat="1" ht="18.75">
      <c r="A55" s="232" t="s">
        <v>252</v>
      </c>
      <c r="B55" s="265" t="s">
        <v>250</v>
      </c>
      <c r="C55" s="225">
        <f>SUM('9.4.1'!C55,'9.4.2'!C55,'9.4.3'!C55)</f>
        <v>0</v>
      </c>
    </row>
    <row r="56" spans="1:3" s="43" customFormat="1" ht="19.5" thickBot="1">
      <c r="A56" s="233" t="s">
        <v>253</v>
      </c>
      <c r="B56" s="428" t="s">
        <v>251</v>
      </c>
      <c r="C56" s="225">
        <f>SUM('9.4.1'!C56,'9.4.2'!C56,'9.4.3'!C56)</f>
        <v>0</v>
      </c>
    </row>
    <row r="57" spans="1:3" s="43" customFormat="1" ht="18" customHeight="1" thickBot="1">
      <c r="A57" s="230" t="s">
        <v>19</v>
      </c>
      <c r="B57" s="427" t="s">
        <v>254</v>
      </c>
      <c r="C57" s="241">
        <f>SUM(C58:C60)</f>
        <v>0</v>
      </c>
    </row>
    <row r="58" spans="1:3" s="43" customFormat="1" ht="27">
      <c r="A58" s="231" t="s">
        <v>160</v>
      </c>
      <c r="B58" s="346" t="s">
        <v>394</v>
      </c>
      <c r="C58" s="225">
        <f>SUM('9.4.1'!C58,'9.4.2'!C58,'9.4.3'!C58)</f>
        <v>0</v>
      </c>
    </row>
    <row r="59" spans="1:3" s="43" customFormat="1" ht="18.75">
      <c r="A59" s="232" t="s">
        <v>161</v>
      </c>
      <c r="B59" s="265" t="s">
        <v>395</v>
      </c>
      <c r="C59" s="225">
        <f>SUM('9.4.1'!C59,'9.4.2'!C59,'9.4.3'!C59)</f>
        <v>0</v>
      </c>
    </row>
    <row r="60" spans="1:3" s="43" customFormat="1" ht="18.75">
      <c r="A60" s="232" t="s">
        <v>191</v>
      </c>
      <c r="B60" s="265" t="s">
        <v>256</v>
      </c>
      <c r="C60" s="225">
        <f>SUM('9.4.1'!C60,'9.4.2'!C60,'9.4.3'!C60)</f>
        <v>0</v>
      </c>
    </row>
    <row r="61" spans="1:3" s="43" customFormat="1" ht="19.5" thickBot="1">
      <c r="A61" s="233" t="s">
        <v>255</v>
      </c>
      <c r="B61" s="428" t="s">
        <v>257</v>
      </c>
      <c r="C61" s="225">
        <f>SUM('9.4.1'!C61,'9.4.2'!C61,'9.4.3'!C61)</f>
        <v>0</v>
      </c>
    </row>
    <row r="62" spans="1:3" s="43" customFormat="1" ht="19.5" thickBot="1">
      <c r="A62" s="230" t="s">
        <v>20</v>
      </c>
      <c r="B62" s="429" t="s">
        <v>258</v>
      </c>
      <c r="C62" s="418">
        <f>SUM(C7,C14,C21,C28,C35,C46,C52,C57)</f>
        <v>3000000</v>
      </c>
    </row>
    <row r="63" spans="1:3" s="43" customFormat="1" ht="18" customHeight="1" thickBot="1">
      <c r="A63" s="237" t="s">
        <v>373</v>
      </c>
      <c r="B63" s="427" t="s">
        <v>640</v>
      </c>
      <c r="C63" s="223">
        <f>SUM(C64:C66)</f>
        <v>0</v>
      </c>
    </row>
    <row r="64" spans="1:3" s="43" customFormat="1" ht="18" customHeight="1">
      <c r="A64" s="231" t="s">
        <v>287</v>
      </c>
      <c r="B64" s="346" t="s">
        <v>259</v>
      </c>
      <c r="C64" s="225">
        <f>SUM('9.4.1'!C64,'9.4.2'!C64,'9.4.3'!C64)</f>
        <v>0</v>
      </c>
    </row>
    <row r="65" spans="1:3" s="43" customFormat="1" ht="27">
      <c r="A65" s="232" t="s">
        <v>296</v>
      </c>
      <c r="B65" s="265" t="s">
        <v>260</v>
      </c>
      <c r="C65" s="225">
        <f>SUM('9.4.1'!C65,'9.4.2'!C65,'9.4.3'!C65)</f>
        <v>0</v>
      </c>
    </row>
    <row r="66" spans="1:3" s="43" customFormat="1" ht="19.5" thickBot="1">
      <c r="A66" s="233" t="s">
        <v>297</v>
      </c>
      <c r="B66" s="430" t="s">
        <v>261</v>
      </c>
      <c r="C66" s="225">
        <f>SUM('9.4.1'!C66,'9.4.2'!C66,'9.4.3'!C66)</f>
        <v>0</v>
      </c>
    </row>
    <row r="67" spans="1:3" s="43" customFormat="1" ht="18" customHeight="1" thickBot="1">
      <c r="A67" s="237" t="s">
        <v>262</v>
      </c>
      <c r="B67" s="427" t="s">
        <v>263</v>
      </c>
      <c r="C67" s="223">
        <f>SUM(C68:C71)</f>
        <v>0</v>
      </c>
    </row>
    <row r="68" spans="1:3" s="43" customFormat="1" ht="18.75">
      <c r="A68" s="231" t="s">
        <v>130</v>
      </c>
      <c r="B68" s="346" t="s">
        <v>264</v>
      </c>
      <c r="C68" s="225">
        <f>SUM('9.4.1'!C68,'9.4.2'!C68,'9.4.3'!C68)</f>
        <v>0</v>
      </c>
    </row>
    <row r="69" spans="1:3" s="43" customFormat="1" ht="18.75">
      <c r="A69" s="232" t="s">
        <v>131</v>
      </c>
      <c r="B69" s="265" t="s">
        <v>265</v>
      </c>
      <c r="C69" s="225">
        <f>SUM('9.4.1'!C69,'9.4.2'!C69,'9.4.3'!C69)</f>
        <v>0</v>
      </c>
    </row>
    <row r="70" spans="1:3" s="43" customFormat="1" ht="18.75">
      <c r="A70" s="232" t="s">
        <v>288</v>
      </c>
      <c r="B70" s="265" t="s">
        <v>266</v>
      </c>
      <c r="C70" s="225">
        <f>SUM('9.4.1'!C70,'9.4.2'!C70,'9.4.3'!C70)</f>
        <v>0</v>
      </c>
    </row>
    <row r="71" spans="1:3" s="43" customFormat="1" ht="19.5" thickBot="1">
      <c r="A71" s="233" t="s">
        <v>289</v>
      </c>
      <c r="B71" s="428" t="s">
        <v>267</v>
      </c>
      <c r="C71" s="225">
        <f>SUM('9.4.1'!C71,'9.4.2'!C71,'9.4.3'!C71)</f>
        <v>0</v>
      </c>
    </row>
    <row r="72" spans="1:3" s="43" customFormat="1" ht="18" customHeight="1" thickBot="1">
      <c r="A72" s="237" t="s">
        <v>268</v>
      </c>
      <c r="B72" s="427" t="s">
        <v>269</v>
      </c>
      <c r="C72" s="223">
        <f>SUM(C73:C74)</f>
        <v>696579</v>
      </c>
    </row>
    <row r="73" spans="1:3" s="43" customFormat="1" ht="18" customHeight="1">
      <c r="A73" s="231" t="s">
        <v>290</v>
      </c>
      <c r="B73" s="346" t="s">
        <v>270</v>
      </c>
      <c r="C73" s="225">
        <f>SUM('9.4.1'!C73,'9.4.2'!C73,'9.4.3'!C73)</f>
        <v>696579</v>
      </c>
    </row>
    <row r="74" spans="1:3" s="43" customFormat="1" ht="18" customHeight="1" thickBot="1">
      <c r="A74" s="233" t="s">
        <v>291</v>
      </c>
      <c r="B74" s="346" t="s">
        <v>645</v>
      </c>
      <c r="C74" s="225">
        <f>SUM('9.4.1'!C74,'9.4.2'!C74,'9.4.3'!C74)</f>
        <v>0</v>
      </c>
    </row>
    <row r="75" spans="1:3" s="43" customFormat="1" ht="18" customHeight="1" thickBot="1">
      <c r="A75" s="237" t="s">
        <v>271</v>
      </c>
      <c r="B75" s="427" t="s">
        <v>272</v>
      </c>
      <c r="C75" s="223">
        <f>SUM(C76:C78)</f>
        <v>28947238</v>
      </c>
    </row>
    <row r="76" spans="1:3" s="43" customFormat="1" ht="18" customHeight="1">
      <c r="A76" s="231" t="s">
        <v>292</v>
      </c>
      <c r="B76" s="346" t="s">
        <v>446</v>
      </c>
      <c r="C76" s="225">
        <f>SUM('9.4.1'!C76,'9.4.2'!C76,'9.4.3'!C76)</f>
        <v>0</v>
      </c>
    </row>
    <row r="77" spans="1:3" s="43" customFormat="1" ht="18" customHeight="1">
      <c r="A77" s="232" t="s">
        <v>293</v>
      </c>
      <c r="B77" s="265" t="s">
        <v>273</v>
      </c>
      <c r="C77" s="225">
        <f>SUM('9.4.1'!C77,'9.4.2'!C77,'9.4.3'!C77)</f>
        <v>0</v>
      </c>
    </row>
    <row r="78" spans="1:3" s="43" customFormat="1" ht="18" customHeight="1" thickBot="1">
      <c r="A78" s="233" t="s">
        <v>294</v>
      </c>
      <c r="B78" s="428" t="s">
        <v>637</v>
      </c>
      <c r="C78" s="225">
        <f>SUM('9.4.1'!C78,'9.4.2'!C78,'9.4.3'!C78)</f>
        <v>28947238</v>
      </c>
    </row>
    <row r="79" spans="1:3" s="43" customFormat="1" ht="18" customHeight="1" thickBot="1">
      <c r="A79" s="237" t="s">
        <v>275</v>
      </c>
      <c r="B79" s="427" t="s">
        <v>295</v>
      </c>
      <c r="C79" s="223">
        <f>SUM(C80:C83)</f>
        <v>0</v>
      </c>
    </row>
    <row r="80" spans="1:3" s="43" customFormat="1" ht="18" customHeight="1">
      <c r="A80" s="238" t="s">
        <v>276</v>
      </c>
      <c r="B80" s="346" t="s">
        <v>277</v>
      </c>
      <c r="C80" s="225">
        <f>SUM('9.4.1'!C80,'9.4.2'!C80,'9.4.3'!C80)</f>
        <v>0</v>
      </c>
    </row>
    <row r="81" spans="1:3" s="43" customFormat="1" ht="30">
      <c r="A81" s="239" t="s">
        <v>278</v>
      </c>
      <c r="B81" s="265" t="s">
        <v>279</v>
      </c>
      <c r="C81" s="225">
        <f>SUM('9.4.1'!C81,'9.4.2'!C81,'9.4.3'!C81)</f>
        <v>0</v>
      </c>
    </row>
    <row r="82" spans="1:3" s="43" customFormat="1" ht="20.25" customHeight="1">
      <c r="A82" s="239" t="s">
        <v>280</v>
      </c>
      <c r="B82" s="265" t="s">
        <v>281</v>
      </c>
      <c r="C82" s="225">
        <f>SUM('9.4.1'!C82,'9.4.2'!C82,'9.4.3'!C82)</f>
        <v>0</v>
      </c>
    </row>
    <row r="83" spans="1:3" s="43" customFormat="1" ht="18" customHeight="1" thickBot="1">
      <c r="A83" s="240" t="s">
        <v>282</v>
      </c>
      <c r="B83" s="428" t="s">
        <v>283</v>
      </c>
      <c r="C83" s="225">
        <f>SUM('9.4.1'!C83,'9.4.2'!C83,'9.4.3'!C83)</f>
        <v>0</v>
      </c>
    </row>
    <row r="84" spans="1:3" s="43" customFormat="1" ht="18" customHeight="1" thickBot="1">
      <c r="A84" s="237" t="s">
        <v>284</v>
      </c>
      <c r="B84" s="427" t="s">
        <v>636</v>
      </c>
      <c r="C84" s="225">
        <f>SUM('9.4.1'!C84,'9.4.2'!C84,'9.4.3'!C84)</f>
        <v>0</v>
      </c>
    </row>
    <row r="85" spans="1:3" s="43" customFormat="1" ht="19.5" thickBot="1">
      <c r="A85" s="237" t="s">
        <v>285</v>
      </c>
      <c r="B85" s="431" t="s">
        <v>286</v>
      </c>
      <c r="C85" s="223">
        <f>+C63+C67+C72+C75+C79+C84</f>
        <v>29643817</v>
      </c>
    </row>
    <row r="86" spans="1:3" s="43" customFormat="1" ht="18" customHeight="1" thickBot="1">
      <c r="A86" s="242" t="s">
        <v>298</v>
      </c>
      <c r="B86" s="432" t="s">
        <v>378</v>
      </c>
      <c r="C86" s="223">
        <f>+C62+C85</f>
        <v>32643817</v>
      </c>
    </row>
    <row r="87" spans="1:3" s="43" customFormat="1" ht="19.5" thickBot="1">
      <c r="A87" s="243"/>
      <c r="B87" s="433"/>
      <c r="C87" s="244"/>
    </row>
    <row r="88" spans="1:3" s="37" customFormat="1" ht="18" customHeight="1" thickBot="1">
      <c r="A88" s="247" t="s">
        <v>45</v>
      </c>
      <c r="B88" s="434"/>
      <c r="C88" s="248"/>
    </row>
    <row r="89" spans="1:3" s="44" customFormat="1" ht="18" customHeight="1" thickBot="1">
      <c r="A89" s="250" t="s">
        <v>12</v>
      </c>
      <c r="B89" s="435" t="s">
        <v>634</v>
      </c>
      <c r="C89" s="251">
        <f>SUM(C90:C94)</f>
        <v>32358015</v>
      </c>
    </row>
    <row r="90" spans="1:3" s="37" customFormat="1" ht="18" customHeight="1">
      <c r="A90" s="252" t="s">
        <v>87</v>
      </c>
      <c r="B90" s="436" t="s">
        <v>40</v>
      </c>
      <c r="C90" s="225">
        <f>SUM('9.4.1'!C90,'9.4.2'!C90,'9.4.3'!C90)</f>
        <v>18801975</v>
      </c>
    </row>
    <row r="91" spans="1:3" s="43" customFormat="1" ht="18" customHeight="1">
      <c r="A91" s="232" t="s">
        <v>88</v>
      </c>
      <c r="B91" s="267" t="s">
        <v>162</v>
      </c>
      <c r="C91" s="225">
        <f>SUM('9.4.1'!C91,'9.4.2'!C91,'9.4.3'!C91)</f>
        <v>3930395</v>
      </c>
    </row>
    <row r="92" spans="1:3" s="37" customFormat="1" ht="18" customHeight="1">
      <c r="A92" s="232" t="s">
        <v>89</v>
      </c>
      <c r="B92" s="267" t="s">
        <v>122</v>
      </c>
      <c r="C92" s="225">
        <f>SUM('9.4.1'!C92,'9.4.2'!C92,'9.4.3'!C92)</f>
        <v>9625645</v>
      </c>
    </row>
    <row r="93" spans="1:3" s="37" customFormat="1" ht="18" customHeight="1">
      <c r="A93" s="232" t="s">
        <v>90</v>
      </c>
      <c r="B93" s="437" t="s">
        <v>163</v>
      </c>
      <c r="C93" s="225">
        <f>SUM('9.4.1'!C93,'9.4.2'!C93,'9.4.3'!C93)</f>
        <v>0</v>
      </c>
    </row>
    <row r="94" spans="1:3" s="37" customFormat="1" ht="18" customHeight="1">
      <c r="A94" s="232" t="s">
        <v>101</v>
      </c>
      <c r="B94" s="438" t="s">
        <v>164</v>
      </c>
      <c r="C94" s="235">
        <f>SUM(C95:C104)</f>
        <v>0</v>
      </c>
    </row>
    <row r="95" spans="1:3" s="37" customFormat="1" ht="18" customHeight="1">
      <c r="A95" s="232" t="s">
        <v>91</v>
      </c>
      <c r="B95" s="267" t="s">
        <v>301</v>
      </c>
      <c r="C95" s="225">
        <f>SUM('9.4.1'!C95,'9.4.2'!C95,'9.4.3'!C95)</f>
        <v>0</v>
      </c>
    </row>
    <row r="96" spans="1:3" s="37" customFormat="1" ht="18" customHeight="1">
      <c r="A96" s="232" t="s">
        <v>92</v>
      </c>
      <c r="B96" s="269" t="s">
        <v>302</v>
      </c>
      <c r="C96" s="225">
        <f>SUM('9.4.1'!C96,'9.4.2'!C96,'9.4.3'!C96)</f>
        <v>0</v>
      </c>
    </row>
    <row r="97" spans="1:3" s="37" customFormat="1" ht="18" customHeight="1">
      <c r="A97" s="232" t="s">
        <v>102</v>
      </c>
      <c r="B97" s="267" t="s">
        <v>303</v>
      </c>
      <c r="C97" s="225">
        <f>SUM('9.4.1'!C97,'9.4.2'!C97,'9.4.3'!C97)</f>
        <v>0</v>
      </c>
    </row>
    <row r="98" spans="1:3" s="37" customFormat="1" ht="18" customHeight="1">
      <c r="A98" s="232" t="s">
        <v>103</v>
      </c>
      <c r="B98" s="267" t="s">
        <v>641</v>
      </c>
      <c r="C98" s="225">
        <f>SUM('9.4.1'!C98,'9.4.2'!C98,'9.4.3'!C98)</f>
        <v>0</v>
      </c>
    </row>
    <row r="99" spans="1:3" s="37" customFormat="1" ht="18" customHeight="1">
      <c r="A99" s="232" t="s">
        <v>104</v>
      </c>
      <c r="B99" s="269" t="s">
        <v>305</v>
      </c>
      <c r="C99" s="225">
        <f>SUM('9.4.1'!C99,'9.4.2'!C99,'9.4.3'!C99)</f>
        <v>0</v>
      </c>
    </row>
    <row r="100" spans="1:3" s="37" customFormat="1" ht="18" customHeight="1">
      <c r="A100" s="232" t="s">
        <v>105</v>
      </c>
      <c r="B100" s="269" t="s">
        <v>306</v>
      </c>
      <c r="C100" s="225">
        <f>SUM('9.4.1'!C100,'9.4.2'!C100,'9.4.3'!C100)</f>
        <v>0</v>
      </c>
    </row>
    <row r="101" spans="1:3" s="37" customFormat="1" ht="18" customHeight="1">
      <c r="A101" s="232" t="s">
        <v>107</v>
      </c>
      <c r="B101" s="267" t="s">
        <v>642</v>
      </c>
      <c r="C101" s="225">
        <f>SUM('9.4.1'!C101,'9.4.2'!C101,'9.4.3'!C101)</f>
        <v>0</v>
      </c>
    </row>
    <row r="102" spans="1:3" s="37" customFormat="1" ht="18" customHeight="1">
      <c r="A102" s="254" t="s">
        <v>165</v>
      </c>
      <c r="B102" s="270" t="s">
        <v>308</v>
      </c>
      <c r="C102" s="225">
        <f>SUM('9.4.1'!C102,'9.4.2'!C102,'9.4.3'!C102)</f>
        <v>0</v>
      </c>
    </row>
    <row r="103" spans="1:3" s="37" customFormat="1" ht="18" customHeight="1">
      <c r="A103" s="232" t="s">
        <v>299</v>
      </c>
      <c r="B103" s="270" t="s">
        <v>309</v>
      </c>
      <c r="C103" s="225">
        <f>SUM('9.4.1'!C103,'9.4.2'!C103,'9.4.3'!C103)</f>
        <v>0</v>
      </c>
    </row>
    <row r="104" spans="1:3" s="37" customFormat="1" ht="18" customHeight="1" thickBot="1">
      <c r="A104" s="255" t="s">
        <v>300</v>
      </c>
      <c r="B104" s="271" t="s">
        <v>310</v>
      </c>
      <c r="C104" s="225">
        <f>SUM('9.4.1'!C104,'9.4.2'!C104,'9.4.3'!C104)</f>
        <v>0</v>
      </c>
    </row>
    <row r="105" spans="1:3" s="37" customFormat="1" ht="18" customHeight="1" thickBot="1">
      <c r="A105" s="230" t="s">
        <v>13</v>
      </c>
      <c r="B105" s="439" t="s">
        <v>635</v>
      </c>
      <c r="C105" s="223">
        <f>+C106+C108+C110</f>
        <v>285802</v>
      </c>
    </row>
    <row r="106" spans="1:3" s="37" customFormat="1" ht="18" customHeight="1">
      <c r="A106" s="231" t="s">
        <v>93</v>
      </c>
      <c r="B106" s="267" t="s">
        <v>190</v>
      </c>
      <c r="C106" s="225">
        <f>SUM('9.4.1'!C106,'9.4.2'!C106,'9.4.3'!C106)</f>
        <v>285802</v>
      </c>
    </row>
    <row r="107" spans="1:3" s="37" customFormat="1" ht="18" customHeight="1">
      <c r="A107" s="231" t="s">
        <v>94</v>
      </c>
      <c r="B107" s="270" t="s">
        <v>314</v>
      </c>
      <c r="C107" s="225">
        <f>SUM('9.4.1'!C107,'9.4.2'!C107,'9.4.3'!C107)</f>
        <v>0</v>
      </c>
    </row>
    <row r="108" spans="1:3" s="37" customFormat="1" ht="18" customHeight="1">
      <c r="A108" s="231" t="s">
        <v>95</v>
      </c>
      <c r="B108" s="270" t="s">
        <v>166</v>
      </c>
      <c r="C108" s="225">
        <f>SUM('9.4.1'!C108,'9.4.2'!C108,'9.4.3'!C108)</f>
        <v>0</v>
      </c>
    </row>
    <row r="109" spans="1:3" s="37" customFormat="1" ht="18" customHeight="1">
      <c r="A109" s="231" t="s">
        <v>96</v>
      </c>
      <c r="B109" s="270" t="s">
        <v>315</v>
      </c>
      <c r="C109" s="225">
        <f>SUM('9.4.1'!C109,'9.4.2'!C109,'9.4.3'!C109)</f>
        <v>0</v>
      </c>
    </row>
    <row r="110" spans="1:3" s="37" customFormat="1" ht="18" customHeight="1">
      <c r="A110" s="231" t="s">
        <v>97</v>
      </c>
      <c r="B110" s="440" t="s">
        <v>192</v>
      </c>
      <c r="C110" s="225">
        <f>SUM('9.4.1'!C110,'9.4.2'!C110,'9.4.3'!C110)</f>
        <v>0</v>
      </c>
    </row>
    <row r="111" spans="1:3" s="37" customFormat="1" ht="25.5">
      <c r="A111" s="231" t="s">
        <v>106</v>
      </c>
      <c r="B111" s="441" t="s">
        <v>386</v>
      </c>
      <c r="C111" s="225">
        <f>SUM('9.4.1'!C111,'9.4.2'!C111,'9.4.3'!C111)</f>
        <v>0</v>
      </c>
    </row>
    <row r="112" spans="1:3" s="37" customFormat="1" ht="25.5">
      <c r="A112" s="231" t="s">
        <v>108</v>
      </c>
      <c r="B112" s="274" t="s">
        <v>320</v>
      </c>
      <c r="C112" s="225">
        <f>SUM('9.4.1'!C112,'9.4.2'!C112,'9.4.3'!C112)</f>
        <v>0</v>
      </c>
    </row>
    <row r="113" spans="1:3" s="37" customFormat="1" ht="25.5">
      <c r="A113" s="231" t="s">
        <v>167</v>
      </c>
      <c r="B113" s="267" t="s">
        <v>304</v>
      </c>
      <c r="C113" s="225">
        <f>SUM('9.4.1'!C113,'9.4.2'!C113,'9.4.3'!C113)</f>
        <v>0</v>
      </c>
    </row>
    <row r="114" spans="1:3" s="37" customFormat="1" ht="18.75">
      <c r="A114" s="231" t="s">
        <v>168</v>
      </c>
      <c r="B114" s="267" t="s">
        <v>319</v>
      </c>
      <c r="C114" s="225">
        <f>SUM('9.4.1'!C114,'9.4.2'!C114,'9.4.3'!C114)</f>
        <v>0</v>
      </c>
    </row>
    <row r="115" spans="1:3" s="37" customFormat="1" ht="18.75">
      <c r="A115" s="231" t="s">
        <v>169</v>
      </c>
      <c r="B115" s="267" t="s">
        <v>318</v>
      </c>
      <c r="C115" s="225">
        <f>SUM('9.4.1'!C115,'9.4.2'!C115,'9.4.3'!C115)</f>
        <v>0</v>
      </c>
    </row>
    <row r="116" spans="1:3" s="37" customFormat="1" ht="25.5">
      <c r="A116" s="231" t="s">
        <v>311</v>
      </c>
      <c r="B116" s="267" t="s">
        <v>307</v>
      </c>
      <c r="C116" s="225">
        <f>SUM('9.4.1'!C116,'9.4.2'!C116,'9.4.3'!C116)</f>
        <v>0</v>
      </c>
    </row>
    <row r="117" spans="1:3" s="37" customFormat="1" ht="18.75">
      <c r="A117" s="231" t="s">
        <v>312</v>
      </c>
      <c r="B117" s="267" t="s">
        <v>317</v>
      </c>
      <c r="C117" s="225">
        <f>SUM('9.4.1'!C117,'9.4.2'!C117,'9.4.3'!C117)</f>
        <v>0</v>
      </c>
    </row>
    <row r="118" spans="1:3" s="37" customFormat="1" ht="26.25" thickBot="1">
      <c r="A118" s="254" t="s">
        <v>313</v>
      </c>
      <c r="B118" s="267" t="s">
        <v>316</v>
      </c>
      <c r="C118" s="225">
        <f>SUM('9.4.1'!C118,'9.4.2'!C118,'9.4.3'!C118)</f>
        <v>0</v>
      </c>
    </row>
    <row r="119" spans="1:3" s="37" customFormat="1" ht="18" customHeight="1" thickBot="1">
      <c r="A119" s="230" t="s">
        <v>14</v>
      </c>
      <c r="B119" s="429" t="s">
        <v>321</v>
      </c>
      <c r="C119" s="223">
        <f>+C120+C121</f>
        <v>0</v>
      </c>
    </row>
    <row r="120" spans="1:3" s="37" customFormat="1" ht="18" customHeight="1">
      <c r="A120" s="231" t="s">
        <v>76</v>
      </c>
      <c r="B120" s="274" t="s">
        <v>46</v>
      </c>
      <c r="C120" s="225">
        <f>SUM('9.4.1'!C120,'9.4.2'!C120,'9.4.3'!C120)</f>
        <v>0</v>
      </c>
    </row>
    <row r="121" spans="1:3" s="37" customFormat="1" ht="18" customHeight="1" thickBot="1">
      <c r="A121" s="233" t="s">
        <v>77</v>
      </c>
      <c r="B121" s="270" t="s">
        <v>47</v>
      </c>
      <c r="C121" s="225">
        <f>SUM('9.4.1'!C121,'9.4.2'!C121,'9.4.3'!C121)</f>
        <v>0</v>
      </c>
    </row>
    <row r="122" spans="1:3" s="37" customFormat="1" ht="18" customHeight="1" thickBot="1">
      <c r="A122" s="230" t="s">
        <v>15</v>
      </c>
      <c r="B122" s="429" t="s">
        <v>322</v>
      </c>
      <c r="C122" s="223">
        <f>+C89+C105+C119</f>
        <v>32643817</v>
      </c>
    </row>
    <row r="123" spans="1:3" s="37" customFormat="1" ht="18" customHeight="1" thickBot="1">
      <c r="A123" s="230" t="s">
        <v>16</v>
      </c>
      <c r="B123" s="429" t="s">
        <v>643</v>
      </c>
      <c r="C123" s="223">
        <f>+C124+C125+C126</f>
        <v>0</v>
      </c>
    </row>
    <row r="124" spans="1:3" s="37" customFormat="1" ht="18" customHeight="1">
      <c r="A124" s="231" t="s">
        <v>80</v>
      </c>
      <c r="B124" s="274" t="s">
        <v>323</v>
      </c>
      <c r="C124" s="225">
        <f>SUM('9.4.1'!C124,'9.4.2'!C124,'9.4.3'!C124)</f>
        <v>0</v>
      </c>
    </row>
    <row r="125" spans="1:3" s="37" customFormat="1" ht="18" customHeight="1">
      <c r="A125" s="231" t="s">
        <v>81</v>
      </c>
      <c r="B125" s="274" t="s">
        <v>644</v>
      </c>
      <c r="C125" s="225">
        <f>SUM('9.4.1'!C125,'9.4.2'!C125,'9.4.3'!C125)</f>
        <v>0</v>
      </c>
    </row>
    <row r="126" spans="1:3" s="37" customFormat="1" ht="18" customHeight="1" thickBot="1">
      <c r="A126" s="254" t="s">
        <v>82</v>
      </c>
      <c r="B126" s="442" t="s">
        <v>324</v>
      </c>
      <c r="C126" s="225">
        <f>SUM('9.4.1'!C126,'9.4.2'!C126,'9.4.3'!C126)</f>
        <v>0</v>
      </c>
    </row>
    <row r="127" spans="1:3" s="37" customFormat="1" ht="18" customHeight="1" thickBot="1">
      <c r="A127" s="230" t="s">
        <v>17</v>
      </c>
      <c r="B127" s="429" t="s">
        <v>372</v>
      </c>
      <c r="C127" s="223">
        <f>+C128+C129+C130+C131</f>
        <v>0</v>
      </c>
    </row>
    <row r="128" spans="1:3" s="37" customFormat="1" ht="18" customHeight="1">
      <c r="A128" s="231" t="s">
        <v>83</v>
      </c>
      <c r="B128" s="274" t="s">
        <v>325</v>
      </c>
      <c r="C128" s="225">
        <f>SUM('9.4.1'!C128,'9.4.2'!C128,'9.4.3'!C128)</f>
        <v>0</v>
      </c>
    </row>
    <row r="129" spans="1:3" s="37" customFormat="1" ht="18" customHeight="1">
      <c r="A129" s="231" t="s">
        <v>84</v>
      </c>
      <c r="B129" s="274" t="s">
        <v>326</v>
      </c>
      <c r="C129" s="225">
        <f>SUM('9.4.1'!C129,'9.4.2'!C129,'9.4.3'!C129)</f>
        <v>0</v>
      </c>
    </row>
    <row r="130" spans="1:3" s="37" customFormat="1" ht="18" customHeight="1">
      <c r="A130" s="231" t="s">
        <v>242</v>
      </c>
      <c r="B130" s="274" t="s">
        <v>327</v>
      </c>
      <c r="C130" s="225">
        <f>SUM('9.4.1'!C130,'9.4.2'!C130,'9.4.3'!C130)</f>
        <v>0</v>
      </c>
    </row>
    <row r="131" spans="1:3" s="37" customFormat="1" ht="18" customHeight="1" thickBot="1">
      <c r="A131" s="254" t="s">
        <v>243</v>
      </c>
      <c r="B131" s="442" t="s">
        <v>328</v>
      </c>
      <c r="C131" s="225">
        <f>SUM('9.4.1'!C131,'9.4.2'!C131,'9.4.3'!C131)</f>
        <v>0</v>
      </c>
    </row>
    <row r="132" spans="1:3" s="37" customFormat="1" ht="18" customHeight="1" thickBot="1">
      <c r="A132" s="230" t="s">
        <v>18</v>
      </c>
      <c r="B132" s="429" t="s">
        <v>329</v>
      </c>
      <c r="C132" s="223">
        <f>SUM(C133:C136)</f>
        <v>0</v>
      </c>
    </row>
    <row r="133" spans="1:3" s="37" customFormat="1" ht="18" customHeight="1">
      <c r="A133" s="231" t="s">
        <v>85</v>
      </c>
      <c r="B133" s="274" t="s">
        <v>330</v>
      </c>
      <c r="C133" s="225">
        <f>SUM('9.4.1'!C133,'9.4.2'!C133,'9.4.3'!C133)</f>
        <v>0</v>
      </c>
    </row>
    <row r="134" spans="1:3" s="37" customFormat="1" ht="18" customHeight="1">
      <c r="A134" s="231" t="s">
        <v>86</v>
      </c>
      <c r="B134" s="274" t="s">
        <v>339</v>
      </c>
      <c r="C134" s="225">
        <f>SUM('9.4.1'!C134,'9.4.2'!C134,'9.4.3'!C134)</f>
        <v>0</v>
      </c>
    </row>
    <row r="135" spans="1:3" s="37" customFormat="1" ht="18" customHeight="1">
      <c r="A135" s="231" t="s">
        <v>252</v>
      </c>
      <c r="B135" s="274" t="s">
        <v>331</v>
      </c>
      <c r="C135" s="225">
        <f>SUM('9.4.1'!C135,'9.4.2'!C135,'9.4.3'!C135)</f>
        <v>0</v>
      </c>
    </row>
    <row r="136" spans="1:3" s="37" customFormat="1" ht="18" customHeight="1" thickBot="1">
      <c r="A136" s="254" t="s">
        <v>253</v>
      </c>
      <c r="B136" s="442" t="s">
        <v>402</v>
      </c>
      <c r="C136" s="225">
        <f>SUM('9.4.1'!C136,'9.4.2'!C136,'9.4.3'!C136)</f>
        <v>0</v>
      </c>
    </row>
    <row r="137" spans="1:3" s="37" customFormat="1" ht="18" customHeight="1" thickBot="1">
      <c r="A137" s="230" t="s">
        <v>19</v>
      </c>
      <c r="B137" s="429" t="s">
        <v>332</v>
      </c>
      <c r="C137" s="257">
        <f>SUM(C138:C141)</f>
        <v>0</v>
      </c>
    </row>
    <row r="138" spans="1:3" s="37" customFormat="1" ht="18" customHeight="1">
      <c r="A138" s="231" t="s">
        <v>160</v>
      </c>
      <c r="B138" s="274" t="s">
        <v>333</v>
      </c>
      <c r="C138" s="225">
        <f>SUM('9.4.1'!C138,'9.4.2'!C138,'9.4.3'!C138)</f>
        <v>0</v>
      </c>
    </row>
    <row r="139" spans="1:3" s="37" customFormat="1" ht="18" customHeight="1">
      <c r="A139" s="231" t="s">
        <v>161</v>
      </c>
      <c r="B139" s="274" t="s">
        <v>334</v>
      </c>
      <c r="C139" s="225">
        <f>SUM('9.4.1'!C139,'9.4.2'!C139,'9.4.3'!C139)</f>
        <v>0</v>
      </c>
    </row>
    <row r="140" spans="1:3" s="37" customFormat="1" ht="18" customHeight="1">
      <c r="A140" s="231" t="s">
        <v>191</v>
      </c>
      <c r="B140" s="274" t="s">
        <v>335</v>
      </c>
      <c r="C140" s="225">
        <f>SUM('9.4.1'!C140,'9.4.2'!C140,'9.4.3'!C140)</f>
        <v>0</v>
      </c>
    </row>
    <row r="141" spans="1:3" s="37" customFormat="1" ht="18" customHeight="1" thickBot="1">
      <c r="A141" s="231" t="s">
        <v>255</v>
      </c>
      <c r="B141" s="274" t="s">
        <v>336</v>
      </c>
      <c r="C141" s="225">
        <f>SUM('9.4.1'!C141,'9.4.2'!C141,'9.4.3'!C141)</f>
        <v>0</v>
      </c>
    </row>
    <row r="142" spans="1:3" s="37" customFormat="1" ht="18" customHeight="1" thickBot="1">
      <c r="A142" s="230" t="s">
        <v>20</v>
      </c>
      <c r="B142" s="429" t="s">
        <v>337</v>
      </c>
      <c r="C142" s="258">
        <f>+C123+C127+C132+C137</f>
        <v>0</v>
      </c>
    </row>
    <row r="143" spans="1:3" s="37" customFormat="1" ht="18" customHeight="1" thickBot="1">
      <c r="A143" s="259" t="s">
        <v>21</v>
      </c>
      <c r="B143" s="443" t="s">
        <v>338</v>
      </c>
      <c r="C143" s="258">
        <f>+C122+C142</f>
        <v>32643817</v>
      </c>
    </row>
    <row r="144" spans="1:3" s="37" customFormat="1" ht="18" customHeight="1" thickBot="1">
      <c r="A144" s="260"/>
      <c r="B144" s="261"/>
      <c r="C144" s="246"/>
    </row>
    <row r="145" spans="1:7" s="37" customFormat="1" ht="18" customHeight="1" thickBot="1">
      <c r="A145" s="262" t="s">
        <v>420</v>
      </c>
      <c r="B145" s="263"/>
      <c r="C145" s="264">
        <f>SUM('9.4.1'!C145,'9.4.2'!C145,'9.4.3'!C145)</f>
        <v>5</v>
      </c>
      <c r="D145" s="45"/>
      <c r="E145" s="46"/>
      <c r="F145" s="46"/>
      <c r="G145" s="46"/>
    </row>
    <row r="146" spans="1:3" s="43" customFormat="1" ht="18" customHeight="1" thickBot="1">
      <c r="A146" s="262" t="s">
        <v>182</v>
      </c>
      <c r="B146" s="263"/>
      <c r="C146" s="264">
        <f>SUM('9.4.1'!C146,'9.4.2'!C146,'9.4.3'!C146)</f>
        <v>0</v>
      </c>
    </row>
    <row r="147" s="37" customFormat="1" ht="18" customHeight="1">
      <c r="C147" s="47"/>
    </row>
  </sheetData>
  <sheetProtection/>
  <mergeCells count="4">
    <mergeCell ref="A3:C3"/>
    <mergeCell ref="A4:B4"/>
    <mergeCell ref="B2:C2"/>
    <mergeCell ref="A1:C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9.4. melléklet az 1/2018. (III.6.) önkormányzati rendelethez</oddHeader>
  </headerFooter>
  <rowBreaks count="1" manualBreakCount="1">
    <brk id="87" max="2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F10" sqref="F10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1.625" style="31" customWidth="1"/>
    <col min="4" max="16384" width="9.375" style="32" customWidth="1"/>
  </cols>
  <sheetData>
    <row r="1" spans="1:3" s="37" customFormat="1" ht="48" customHeight="1">
      <c r="A1" s="493" t="s">
        <v>627</v>
      </c>
      <c r="B1" s="494"/>
      <c r="C1" s="494"/>
    </row>
    <row r="2" spans="1:3" s="37" customFormat="1" ht="18" customHeight="1">
      <c r="A2" s="417"/>
      <c r="B2" s="489" t="s">
        <v>623</v>
      </c>
      <c r="C2" s="489"/>
    </row>
    <row r="3" spans="1:3" s="37" customFormat="1" ht="18" customHeight="1">
      <c r="A3" s="462" t="s">
        <v>9</v>
      </c>
      <c r="B3" s="462"/>
      <c r="C3" s="462"/>
    </row>
    <row r="4" spans="1:3" s="37" customFormat="1" ht="18" customHeight="1" thickBot="1">
      <c r="A4" s="463" t="s">
        <v>133</v>
      </c>
      <c r="B4" s="463"/>
      <c r="C4" s="38" t="s">
        <v>443</v>
      </c>
    </row>
    <row r="5" spans="1:3" s="37" customFormat="1" ht="18" customHeight="1" thickBot="1">
      <c r="A5" s="39" t="s">
        <v>56</v>
      </c>
      <c r="B5" s="444" t="s">
        <v>11</v>
      </c>
      <c r="C5" s="40" t="s">
        <v>397</v>
      </c>
    </row>
    <row r="6" spans="1:3" s="43" customFormat="1" ht="18" customHeight="1" thickBot="1">
      <c r="A6" s="41">
        <v>1</v>
      </c>
      <c r="B6" s="445">
        <v>2</v>
      </c>
      <c r="C6" s="42">
        <v>3</v>
      </c>
    </row>
    <row r="7" spans="1:3" s="43" customFormat="1" ht="18" customHeight="1" thickBot="1">
      <c r="A7" s="222" t="s">
        <v>12</v>
      </c>
      <c r="B7" s="425" t="s">
        <v>217</v>
      </c>
      <c r="C7" s="223">
        <f>SUM(C8:C11)</f>
        <v>0</v>
      </c>
    </row>
    <row r="8" spans="1:3" s="43" customFormat="1" ht="27">
      <c r="A8" s="231" t="s">
        <v>87</v>
      </c>
      <c r="B8" s="346" t="s">
        <v>403</v>
      </c>
      <c r="C8" s="225"/>
    </row>
    <row r="9" spans="1:3" s="43" customFormat="1" ht="27">
      <c r="A9" s="232" t="s">
        <v>88</v>
      </c>
      <c r="B9" s="265" t="s">
        <v>404</v>
      </c>
      <c r="C9" s="225"/>
    </row>
    <row r="10" spans="1:3" s="43" customFormat="1" ht="27">
      <c r="A10" s="232" t="s">
        <v>89</v>
      </c>
      <c r="B10" s="265" t="s">
        <v>405</v>
      </c>
      <c r="C10" s="225"/>
    </row>
    <row r="11" spans="1:3" s="43" customFormat="1" ht="18.75">
      <c r="A11" s="232" t="s">
        <v>399</v>
      </c>
      <c r="B11" s="265" t="s">
        <v>406</v>
      </c>
      <c r="C11" s="225"/>
    </row>
    <row r="12" spans="1:3" s="43" customFormat="1" ht="25.5">
      <c r="A12" s="232" t="s">
        <v>101</v>
      </c>
      <c r="B12" s="426" t="s">
        <v>408</v>
      </c>
      <c r="C12" s="228"/>
    </row>
    <row r="13" spans="1:3" s="43" customFormat="1" ht="19.5" thickBot="1">
      <c r="A13" s="233" t="s">
        <v>400</v>
      </c>
      <c r="B13" s="265" t="s">
        <v>407</v>
      </c>
      <c r="C13" s="229"/>
    </row>
    <row r="14" spans="1:3" s="43" customFormat="1" ht="19.5" thickBot="1">
      <c r="A14" s="230" t="s">
        <v>13</v>
      </c>
      <c r="B14" s="427" t="s">
        <v>638</v>
      </c>
      <c r="C14" s="223">
        <f>+C15+C16+C17+C18+C19</f>
        <v>0</v>
      </c>
    </row>
    <row r="15" spans="1:3" s="43" customFormat="1" ht="18" customHeight="1">
      <c r="A15" s="231" t="s">
        <v>93</v>
      </c>
      <c r="B15" s="346" t="s">
        <v>218</v>
      </c>
      <c r="C15" s="225"/>
    </row>
    <row r="16" spans="1:3" s="43" customFormat="1" ht="18.75">
      <c r="A16" s="232" t="s">
        <v>94</v>
      </c>
      <c r="B16" s="265" t="s">
        <v>219</v>
      </c>
      <c r="C16" s="225"/>
    </row>
    <row r="17" spans="1:3" s="43" customFormat="1" ht="27">
      <c r="A17" s="232" t="s">
        <v>95</v>
      </c>
      <c r="B17" s="265" t="s">
        <v>382</v>
      </c>
      <c r="C17" s="225"/>
    </row>
    <row r="18" spans="1:3" s="43" customFormat="1" ht="27">
      <c r="A18" s="232" t="s">
        <v>96</v>
      </c>
      <c r="B18" s="265" t="s">
        <v>383</v>
      </c>
      <c r="C18" s="225"/>
    </row>
    <row r="19" spans="1:3" s="43" customFormat="1" ht="25.5">
      <c r="A19" s="232" t="s">
        <v>97</v>
      </c>
      <c r="B19" s="221" t="s">
        <v>409</v>
      </c>
      <c r="C19" s="225"/>
    </row>
    <row r="20" spans="1:3" s="43" customFormat="1" ht="19.5" thickBot="1">
      <c r="A20" s="233" t="s">
        <v>106</v>
      </c>
      <c r="B20" s="428" t="s">
        <v>220</v>
      </c>
      <c r="C20" s="225"/>
    </row>
    <row r="21" spans="1:3" s="43" customFormat="1" ht="18" customHeight="1" thickBot="1">
      <c r="A21" s="230" t="s">
        <v>14</v>
      </c>
      <c r="B21" s="429" t="s">
        <v>639</v>
      </c>
      <c r="C21" s="223">
        <f>+C22+C23+C24+C25+C26</f>
        <v>0</v>
      </c>
    </row>
    <row r="22" spans="1:3" s="43" customFormat="1" ht="18.75">
      <c r="A22" s="231" t="s">
        <v>76</v>
      </c>
      <c r="B22" s="346" t="s">
        <v>401</v>
      </c>
      <c r="C22" s="225"/>
    </row>
    <row r="23" spans="1:3" s="43" customFormat="1" ht="27">
      <c r="A23" s="232" t="s">
        <v>77</v>
      </c>
      <c r="B23" s="265" t="s">
        <v>221</v>
      </c>
      <c r="C23" s="225"/>
    </row>
    <row r="24" spans="1:3" s="43" customFormat="1" ht="27">
      <c r="A24" s="232" t="s">
        <v>78</v>
      </c>
      <c r="B24" s="265" t="s">
        <v>384</v>
      </c>
      <c r="C24" s="225"/>
    </row>
    <row r="25" spans="1:3" s="43" customFormat="1" ht="27">
      <c r="A25" s="232" t="s">
        <v>79</v>
      </c>
      <c r="B25" s="265" t="s">
        <v>385</v>
      </c>
      <c r="C25" s="225"/>
    </row>
    <row r="26" spans="1:3" s="43" customFormat="1" ht="18.75">
      <c r="A26" s="232" t="s">
        <v>150</v>
      </c>
      <c r="B26" s="265" t="s">
        <v>222</v>
      </c>
      <c r="C26" s="225"/>
    </row>
    <row r="27" spans="1:3" s="43" customFormat="1" ht="18" customHeight="1" thickBot="1">
      <c r="A27" s="233" t="s">
        <v>151</v>
      </c>
      <c r="B27" s="428" t="s">
        <v>223</v>
      </c>
      <c r="C27" s="225"/>
    </row>
    <row r="28" spans="1:3" s="43" customFormat="1" ht="18" customHeight="1" thickBot="1">
      <c r="A28" s="230" t="s">
        <v>152</v>
      </c>
      <c r="B28" s="429" t="s">
        <v>224</v>
      </c>
      <c r="C28" s="223">
        <f>+C29+C32+C33+C34</f>
        <v>0</v>
      </c>
    </row>
    <row r="29" spans="1:3" s="43" customFormat="1" ht="18" customHeight="1">
      <c r="A29" s="231" t="s">
        <v>225</v>
      </c>
      <c r="B29" s="346" t="s">
        <v>231</v>
      </c>
      <c r="C29" s="236"/>
    </row>
    <row r="30" spans="1:3" s="43" customFormat="1" ht="18" customHeight="1">
      <c r="A30" s="232" t="s">
        <v>226</v>
      </c>
      <c r="B30" s="265" t="s">
        <v>411</v>
      </c>
      <c r="C30" s="225"/>
    </row>
    <row r="31" spans="1:3" s="43" customFormat="1" ht="18" customHeight="1">
      <c r="A31" s="232" t="s">
        <v>227</v>
      </c>
      <c r="B31" s="265" t="s">
        <v>412</v>
      </c>
      <c r="C31" s="225"/>
    </row>
    <row r="32" spans="1:3" s="43" customFormat="1" ht="18" customHeight="1">
      <c r="A32" s="232" t="s">
        <v>228</v>
      </c>
      <c r="B32" s="265" t="s">
        <v>413</v>
      </c>
      <c r="C32" s="225"/>
    </row>
    <row r="33" spans="1:3" s="43" customFormat="1" ht="18.75">
      <c r="A33" s="232" t="s">
        <v>229</v>
      </c>
      <c r="B33" s="265" t="s">
        <v>232</v>
      </c>
      <c r="C33" s="225"/>
    </row>
    <row r="34" spans="1:3" s="43" customFormat="1" ht="18" customHeight="1" thickBot="1">
      <c r="A34" s="233" t="s">
        <v>230</v>
      </c>
      <c r="B34" s="428" t="s">
        <v>233</v>
      </c>
      <c r="C34" s="225"/>
    </row>
    <row r="35" spans="1:3" s="43" customFormat="1" ht="18" customHeight="1" thickBot="1">
      <c r="A35" s="230" t="s">
        <v>16</v>
      </c>
      <c r="B35" s="429" t="s">
        <v>234</v>
      </c>
      <c r="C35" s="223">
        <f>SUM(C36:C45)</f>
        <v>3000000</v>
      </c>
    </row>
    <row r="36" spans="1:3" s="43" customFormat="1" ht="18" customHeight="1">
      <c r="A36" s="231" t="s">
        <v>80</v>
      </c>
      <c r="B36" s="346" t="s">
        <v>237</v>
      </c>
      <c r="C36" s="225"/>
    </row>
    <row r="37" spans="1:3" s="43" customFormat="1" ht="18" customHeight="1">
      <c r="A37" s="232" t="s">
        <v>81</v>
      </c>
      <c r="B37" s="265" t="s">
        <v>414</v>
      </c>
      <c r="C37" s="225">
        <v>2362205</v>
      </c>
    </row>
    <row r="38" spans="1:3" s="43" customFormat="1" ht="18" customHeight="1">
      <c r="A38" s="232" t="s">
        <v>82</v>
      </c>
      <c r="B38" s="265" t="s">
        <v>415</v>
      </c>
      <c r="C38" s="225"/>
    </row>
    <row r="39" spans="1:3" s="43" customFormat="1" ht="18" customHeight="1">
      <c r="A39" s="232" t="s">
        <v>154</v>
      </c>
      <c r="B39" s="265" t="s">
        <v>416</v>
      </c>
      <c r="C39" s="225"/>
    </row>
    <row r="40" spans="1:3" s="43" customFormat="1" ht="18" customHeight="1">
      <c r="A40" s="232" t="s">
        <v>155</v>
      </c>
      <c r="B40" s="265" t="s">
        <v>417</v>
      </c>
      <c r="C40" s="225"/>
    </row>
    <row r="41" spans="1:3" s="43" customFormat="1" ht="18" customHeight="1">
      <c r="A41" s="232" t="s">
        <v>156</v>
      </c>
      <c r="B41" s="265" t="s">
        <v>418</v>
      </c>
      <c r="C41" s="225">
        <v>637795</v>
      </c>
    </row>
    <row r="42" spans="1:3" s="43" customFormat="1" ht="18" customHeight="1">
      <c r="A42" s="232" t="s">
        <v>157</v>
      </c>
      <c r="B42" s="265" t="s">
        <v>238</v>
      </c>
      <c r="C42" s="225"/>
    </row>
    <row r="43" spans="1:3" s="43" customFormat="1" ht="18" customHeight="1">
      <c r="A43" s="232" t="s">
        <v>158</v>
      </c>
      <c r="B43" s="265" t="s">
        <v>239</v>
      </c>
      <c r="C43" s="225"/>
    </row>
    <row r="44" spans="1:3" s="43" customFormat="1" ht="18" customHeight="1">
      <c r="A44" s="232" t="s">
        <v>235</v>
      </c>
      <c r="B44" s="265" t="s">
        <v>240</v>
      </c>
      <c r="C44" s="225"/>
    </row>
    <row r="45" spans="1:3" s="43" customFormat="1" ht="18" customHeight="1" thickBot="1">
      <c r="A45" s="233" t="s">
        <v>236</v>
      </c>
      <c r="B45" s="428" t="s">
        <v>419</v>
      </c>
      <c r="C45" s="235"/>
    </row>
    <row r="46" spans="1:3" s="43" customFormat="1" ht="18" customHeight="1" thickBot="1">
      <c r="A46" s="230" t="s">
        <v>17</v>
      </c>
      <c r="B46" s="429" t="s">
        <v>241</v>
      </c>
      <c r="C46" s="223">
        <f>SUM(C47:C51)</f>
        <v>0</v>
      </c>
    </row>
    <row r="47" spans="1:3" s="43" customFormat="1" ht="18" customHeight="1">
      <c r="A47" s="231" t="s">
        <v>83</v>
      </c>
      <c r="B47" s="346" t="s">
        <v>245</v>
      </c>
      <c r="C47" s="225"/>
    </row>
    <row r="48" spans="1:3" s="43" customFormat="1" ht="18" customHeight="1">
      <c r="A48" s="232" t="s">
        <v>84</v>
      </c>
      <c r="B48" s="265" t="s">
        <v>246</v>
      </c>
      <c r="C48" s="225"/>
    </row>
    <row r="49" spans="1:3" s="43" customFormat="1" ht="18" customHeight="1">
      <c r="A49" s="232" t="s">
        <v>242</v>
      </c>
      <c r="B49" s="265" t="s">
        <v>247</v>
      </c>
      <c r="C49" s="225"/>
    </row>
    <row r="50" spans="1:3" s="43" customFormat="1" ht="18" customHeight="1">
      <c r="A50" s="232" t="s">
        <v>243</v>
      </c>
      <c r="B50" s="265" t="s">
        <v>248</v>
      </c>
      <c r="C50" s="225"/>
    </row>
    <row r="51" spans="1:3" s="43" customFormat="1" ht="18" customHeight="1" thickBot="1">
      <c r="A51" s="233" t="s">
        <v>244</v>
      </c>
      <c r="B51" s="428" t="s">
        <v>249</v>
      </c>
      <c r="C51" s="225"/>
    </row>
    <row r="52" spans="1:3" s="43" customFormat="1" ht="26.25" thickBot="1">
      <c r="A52" s="230" t="s">
        <v>159</v>
      </c>
      <c r="B52" s="429" t="s">
        <v>410</v>
      </c>
      <c r="C52" s="223">
        <f>SUM(C53:C55)</f>
        <v>0</v>
      </c>
    </row>
    <row r="53" spans="1:3" s="43" customFormat="1" ht="27">
      <c r="A53" s="231" t="s">
        <v>85</v>
      </c>
      <c r="B53" s="346" t="s">
        <v>392</v>
      </c>
      <c r="C53" s="225"/>
    </row>
    <row r="54" spans="1:3" s="43" customFormat="1" ht="27">
      <c r="A54" s="232" t="s">
        <v>86</v>
      </c>
      <c r="B54" s="265" t="s">
        <v>393</v>
      </c>
      <c r="C54" s="225"/>
    </row>
    <row r="55" spans="1:3" s="43" customFormat="1" ht="18.75">
      <c r="A55" s="232" t="s">
        <v>252</v>
      </c>
      <c r="B55" s="265" t="s">
        <v>250</v>
      </c>
      <c r="C55" s="225"/>
    </row>
    <row r="56" spans="1:3" s="43" customFormat="1" ht="19.5" thickBot="1">
      <c r="A56" s="233" t="s">
        <v>253</v>
      </c>
      <c r="B56" s="428" t="s">
        <v>251</v>
      </c>
      <c r="C56" s="225"/>
    </row>
    <row r="57" spans="1:3" s="43" customFormat="1" ht="18" customHeight="1" thickBot="1">
      <c r="A57" s="230" t="s">
        <v>19</v>
      </c>
      <c r="B57" s="427" t="s">
        <v>254</v>
      </c>
      <c r="C57" s="223">
        <f>SUM(C58:C60)</f>
        <v>0</v>
      </c>
    </row>
    <row r="58" spans="1:3" s="43" customFormat="1" ht="27">
      <c r="A58" s="231" t="s">
        <v>160</v>
      </c>
      <c r="B58" s="346" t="s">
        <v>394</v>
      </c>
      <c r="C58" s="225"/>
    </row>
    <row r="59" spans="1:3" s="43" customFormat="1" ht="18.75">
      <c r="A59" s="232" t="s">
        <v>161</v>
      </c>
      <c r="B59" s="265" t="s">
        <v>395</v>
      </c>
      <c r="C59" s="225"/>
    </row>
    <row r="60" spans="1:3" s="43" customFormat="1" ht="18.75">
      <c r="A60" s="232" t="s">
        <v>191</v>
      </c>
      <c r="B60" s="265" t="s">
        <v>256</v>
      </c>
      <c r="C60" s="225"/>
    </row>
    <row r="61" spans="1:3" s="43" customFormat="1" ht="19.5" thickBot="1">
      <c r="A61" s="233" t="s">
        <v>255</v>
      </c>
      <c r="B61" s="428" t="s">
        <v>257</v>
      </c>
      <c r="C61" s="225"/>
    </row>
    <row r="62" spans="1:3" s="43" customFormat="1" ht="19.5" thickBot="1">
      <c r="A62" s="230" t="s">
        <v>20</v>
      </c>
      <c r="B62" s="429" t="s">
        <v>258</v>
      </c>
      <c r="C62" s="223">
        <f>+C7+C14+C21+C28+C35+C46+C52+C57</f>
        <v>3000000</v>
      </c>
    </row>
    <row r="63" spans="1:3" s="43" customFormat="1" ht="18" customHeight="1" thickBot="1">
      <c r="A63" s="237" t="s">
        <v>373</v>
      </c>
      <c r="B63" s="427" t="s">
        <v>640</v>
      </c>
      <c r="C63" s="223">
        <f>SUM(C64:C66)</f>
        <v>0</v>
      </c>
    </row>
    <row r="64" spans="1:3" s="43" customFormat="1" ht="18" customHeight="1">
      <c r="A64" s="231" t="s">
        <v>287</v>
      </c>
      <c r="B64" s="346" t="s">
        <v>259</v>
      </c>
      <c r="C64" s="225"/>
    </row>
    <row r="65" spans="1:3" s="43" customFormat="1" ht="27">
      <c r="A65" s="232" t="s">
        <v>296</v>
      </c>
      <c r="B65" s="265" t="s">
        <v>260</v>
      </c>
      <c r="C65" s="225"/>
    </row>
    <row r="66" spans="1:3" s="43" customFormat="1" ht="19.5" thickBot="1">
      <c r="A66" s="233" t="s">
        <v>297</v>
      </c>
      <c r="B66" s="430" t="s">
        <v>261</v>
      </c>
      <c r="C66" s="225"/>
    </row>
    <row r="67" spans="1:3" s="43" customFormat="1" ht="18" customHeight="1" thickBot="1">
      <c r="A67" s="237" t="s">
        <v>262</v>
      </c>
      <c r="B67" s="427" t="s">
        <v>263</v>
      </c>
      <c r="C67" s="223">
        <f>SUM(C68:C71)</f>
        <v>0</v>
      </c>
    </row>
    <row r="68" spans="1:3" s="43" customFormat="1" ht="18.75">
      <c r="A68" s="231" t="s">
        <v>130</v>
      </c>
      <c r="B68" s="346" t="s">
        <v>264</v>
      </c>
      <c r="C68" s="225"/>
    </row>
    <row r="69" spans="1:3" s="43" customFormat="1" ht="18.75">
      <c r="A69" s="232" t="s">
        <v>131</v>
      </c>
      <c r="B69" s="265" t="s">
        <v>265</v>
      </c>
      <c r="C69" s="225"/>
    </row>
    <row r="70" spans="1:3" s="43" customFormat="1" ht="18.75">
      <c r="A70" s="232" t="s">
        <v>288</v>
      </c>
      <c r="B70" s="265" t="s">
        <v>266</v>
      </c>
      <c r="C70" s="225"/>
    </row>
    <row r="71" spans="1:3" s="43" customFormat="1" ht="19.5" thickBot="1">
      <c r="A71" s="233" t="s">
        <v>289</v>
      </c>
      <c r="B71" s="428" t="s">
        <v>267</v>
      </c>
      <c r="C71" s="225"/>
    </row>
    <row r="72" spans="1:3" s="43" customFormat="1" ht="18" customHeight="1" thickBot="1">
      <c r="A72" s="237" t="s">
        <v>268</v>
      </c>
      <c r="B72" s="427" t="s">
        <v>269</v>
      </c>
      <c r="C72" s="223">
        <f>SUM(C73:C74)</f>
        <v>696579</v>
      </c>
    </row>
    <row r="73" spans="1:3" s="43" customFormat="1" ht="18" customHeight="1">
      <c r="A73" s="231" t="s">
        <v>290</v>
      </c>
      <c r="B73" s="346" t="s">
        <v>270</v>
      </c>
      <c r="C73" s="225">
        <v>696579</v>
      </c>
    </row>
    <row r="74" spans="1:3" s="43" customFormat="1" ht="18" customHeight="1" thickBot="1">
      <c r="A74" s="233" t="s">
        <v>291</v>
      </c>
      <c r="B74" s="346" t="s">
        <v>645</v>
      </c>
      <c r="C74" s="225">
        <v>0</v>
      </c>
    </row>
    <row r="75" spans="1:3" s="43" customFormat="1" ht="18" customHeight="1" thickBot="1">
      <c r="A75" s="237" t="s">
        <v>271</v>
      </c>
      <c r="B75" s="427" t="s">
        <v>272</v>
      </c>
      <c r="C75" s="223">
        <f>SUM(C76:C78)</f>
        <v>28947238</v>
      </c>
    </row>
    <row r="76" spans="1:3" s="43" customFormat="1" ht="18" customHeight="1">
      <c r="A76" s="231" t="s">
        <v>292</v>
      </c>
      <c r="B76" s="346" t="s">
        <v>446</v>
      </c>
      <c r="C76" s="225"/>
    </row>
    <row r="77" spans="1:3" s="43" customFormat="1" ht="18" customHeight="1">
      <c r="A77" s="232" t="s">
        <v>293</v>
      </c>
      <c r="B77" s="265" t="s">
        <v>273</v>
      </c>
      <c r="C77" s="225"/>
    </row>
    <row r="78" spans="1:3" s="43" customFormat="1" ht="18" customHeight="1" thickBot="1">
      <c r="A78" s="233" t="s">
        <v>294</v>
      </c>
      <c r="B78" s="428" t="s">
        <v>637</v>
      </c>
      <c r="C78" s="225">
        <v>28947238</v>
      </c>
    </row>
    <row r="79" spans="1:3" s="43" customFormat="1" ht="18" customHeight="1" thickBot="1">
      <c r="A79" s="237" t="s">
        <v>275</v>
      </c>
      <c r="B79" s="427" t="s">
        <v>295</v>
      </c>
      <c r="C79" s="223">
        <f>SUM(C80:C83)</f>
        <v>0</v>
      </c>
    </row>
    <row r="80" spans="1:3" s="43" customFormat="1" ht="18" customHeight="1">
      <c r="A80" s="238" t="s">
        <v>276</v>
      </c>
      <c r="B80" s="346" t="s">
        <v>277</v>
      </c>
      <c r="C80" s="225"/>
    </row>
    <row r="81" spans="1:3" s="43" customFormat="1" ht="30">
      <c r="A81" s="239" t="s">
        <v>278</v>
      </c>
      <c r="B81" s="265" t="s">
        <v>279</v>
      </c>
      <c r="C81" s="225"/>
    </row>
    <row r="82" spans="1:3" s="43" customFormat="1" ht="20.25" customHeight="1">
      <c r="A82" s="239" t="s">
        <v>280</v>
      </c>
      <c r="B82" s="265" t="s">
        <v>281</v>
      </c>
      <c r="C82" s="225"/>
    </row>
    <row r="83" spans="1:3" s="43" customFormat="1" ht="18" customHeight="1" thickBot="1">
      <c r="A83" s="240" t="s">
        <v>282</v>
      </c>
      <c r="B83" s="428" t="s">
        <v>283</v>
      </c>
      <c r="C83" s="225"/>
    </row>
    <row r="84" spans="1:3" s="43" customFormat="1" ht="18" customHeight="1" thickBot="1">
      <c r="A84" s="237" t="s">
        <v>284</v>
      </c>
      <c r="B84" s="427" t="s">
        <v>636</v>
      </c>
      <c r="C84" s="225"/>
    </row>
    <row r="85" spans="1:3" s="43" customFormat="1" ht="19.5" thickBot="1">
      <c r="A85" s="237" t="s">
        <v>285</v>
      </c>
      <c r="B85" s="431" t="s">
        <v>286</v>
      </c>
      <c r="C85" s="223">
        <f>+C63+C67+C72+C75+C79+C84</f>
        <v>29643817</v>
      </c>
    </row>
    <row r="86" spans="1:3" s="43" customFormat="1" ht="18" customHeight="1" thickBot="1">
      <c r="A86" s="242" t="s">
        <v>298</v>
      </c>
      <c r="B86" s="432" t="s">
        <v>378</v>
      </c>
      <c r="C86" s="223">
        <f>+C62+C85</f>
        <v>32643817</v>
      </c>
    </row>
    <row r="87" spans="1:3" s="43" customFormat="1" ht="19.5" thickBot="1">
      <c r="A87" s="243"/>
      <c r="B87" s="433"/>
      <c r="C87" s="244"/>
    </row>
    <row r="88" spans="1:3" s="37" customFormat="1" ht="18" customHeight="1" thickBot="1">
      <c r="A88" s="247" t="s">
        <v>45</v>
      </c>
      <c r="B88" s="434"/>
      <c r="C88" s="248"/>
    </row>
    <row r="89" spans="1:3" s="44" customFormat="1" ht="18" customHeight="1" thickBot="1">
      <c r="A89" s="250" t="s">
        <v>12</v>
      </c>
      <c r="B89" s="435" t="s">
        <v>634</v>
      </c>
      <c r="C89" s="251">
        <f>SUM(C90:C94)</f>
        <v>32358015</v>
      </c>
    </row>
    <row r="90" spans="1:3" s="37" customFormat="1" ht="18" customHeight="1">
      <c r="A90" s="252" t="s">
        <v>87</v>
      </c>
      <c r="B90" s="436" t="s">
        <v>40</v>
      </c>
      <c r="C90" s="253">
        <v>18801975</v>
      </c>
    </row>
    <row r="91" spans="1:3" s="43" customFormat="1" ht="18" customHeight="1">
      <c r="A91" s="232" t="s">
        <v>88</v>
      </c>
      <c r="B91" s="267" t="s">
        <v>162</v>
      </c>
      <c r="C91" s="227">
        <v>3930395</v>
      </c>
    </row>
    <row r="92" spans="1:3" s="37" customFormat="1" ht="18" customHeight="1">
      <c r="A92" s="232" t="s">
        <v>89</v>
      </c>
      <c r="B92" s="267" t="s">
        <v>122</v>
      </c>
      <c r="C92" s="235">
        <v>9625645</v>
      </c>
    </row>
    <row r="93" spans="1:3" s="37" customFormat="1" ht="18" customHeight="1">
      <c r="A93" s="232" t="s">
        <v>90</v>
      </c>
      <c r="B93" s="437" t="s">
        <v>163</v>
      </c>
      <c r="C93" s="235"/>
    </row>
    <row r="94" spans="1:3" s="37" customFormat="1" ht="18" customHeight="1">
      <c r="A94" s="232" t="s">
        <v>101</v>
      </c>
      <c r="B94" s="438" t="s">
        <v>164</v>
      </c>
      <c r="C94" s="235">
        <f>SUM(C95:C104)</f>
        <v>0</v>
      </c>
    </row>
    <row r="95" spans="1:3" s="37" customFormat="1" ht="18" customHeight="1">
      <c r="A95" s="232" t="s">
        <v>91</v>
      </c>
      <c r="B95" s="267" t="s">
        <v>301</v>
      </c>
      <c r="C95" s="268"/>
    </row>
    <row r="96" spans="1:3" s="37" customFormat="1" ht="18" customHeight="1">
      <c r="A96" s="232" t="s">
        <v>92</v>
      </c>
      <c r="B96" s="269" t="s">
        <v>302</v>
      </c>
      <c r="C96" s="268"/>
    </row>
    <row r="97" spans="1:3" s="37" customFormat="1" ht="18" customHeight="1">
      <c r="A97" s="232" t="s">
        <v>102</v>
      </c>
      <c r="B97" s="267" t="s">
        <v>303</v>
      </c>
      <c r="C97" s="268"/>
    </row>
    <row r="98" spans="1:3" s="37" customFormat="1" ht="18" customHeight="1">
      <c r="A98" s="232" t="s">
        <v>103</v>
      </c>
      <c r="B98" s="267" t="s">
        <v>641</v>
      </c>
      <c r="C98" s="268"/>
    </row>
    <row r="99" spans="1:3" s="37" customFormat="1" ht="18" customHeight="1">
      <c r="A99" s="232" t="s">
        <v>104</v>
      </c>
      <c r="B99" s="269" t="s">
        <v>305</v>
      </c>
      <c r="C99" s="268"/>
    </row>
    <row r="100" spans="1:3" s="37" customFormat="1" ht="18" customHeight="1">
      <c r="A100" s="232" t="s">
        <v>105</v>
      </c>
      <c r="B100" s="269" t="s">
        <v>306</v>
      </c>
      <c r="C100" s="268"/>
    </row>
    <row r="101" spans="1:3" s="37" customFormat="1" ht="18" customHeight="1">
      <c r="A101" s="232" t="s">
        <v>107</v>
      </c>
      <c r="B101" s="267" t="s">
        <v>642</v>
      </c>
      <c r="C101" s="268"/>
    </row>
    <row r="102" spans="1:3" s="37" customFormat="1" ht="18" customHeight="1">
      <c r="A102" s="254" t="s">
        <v>165</v>
      </c>
      <c r="B102" s="270" t="s">
        <v>308</v>
      </c>
      <c r="C102" s="268"/>
    </row>
    <row r="103" spans="1:3" s="37" customFormat="1" ht="18" customHeight="1">
      <c r="A103" s="232" t="s">
        <v>299</v>
      </c>
      <c r="B103" s="270" t="s">
        <v>309</v>
      </c>
      <c r="C103" s="268"/>
    </row>
    <row r="104" spans="1:3" s="37" customFormat="1" ht="18" customHeight="1" thickBot="1">
      <c r="A104" s="255" t="s">
        <v>300</v>
      </c>
      <c r="B104" s="271" t="s">
        <v>310</v>
      </c>
      <c r="C104" s="272"/>
    </row>
    <row r="105" spans="1:3" s="37" customFormat="1" ht="18" customHeight="1" thickBot="1">
      <c r="A105" s="230" t="s">
        <v>13</v>
      </c>
      <c r="B105" s="439" t="s">
        <v>635</v>
      </c>
      <c r="C105" s="223">
        <f>+C106+C108+C110</f>
        <v>285802</v>
      </c>
    </row>
    <row r="106" spans="1:3" s="37" customFormat="1" ht="18" customHeight="1">
      <c r="A106" s="231" t="s">
        <v>93</v>
      </c>
      <c r="B106" s="267" t="s">
        <v>190</v>
      </c>
      <c r="C106" s="225">
        <v>285802</v>
      </c>
    </row>
    <row r="107" spans="1:3" s="37" customFormat="1" ht="18" customHeight="1">
      <c r="A107" s="231" t="s">
        <v>94</v>
      </c>
      <c r="B107" s="270" t="s">
        <v>314</v>
      </c>
      <c r="C107" s="273"/>
    </row>
    <row r="108" spans="1:3" s="37" customFormat="1" ht="18" customHeight="1">
      <c r="A108" s="231" t="s">
        <v>95</v>
      </c>
      <c r="B108" s="270" t="s">
        <v>166</v>
      </c>
      <c r="C108" s="227"/>
    </row>
    <row r="109" spans="1:3" s="37" customFormat="1" ht="18" customHeight="1">
      <c r="A109" s="231" t="s">
        <v>96</v>
      </c>
      <c r="B109" s="270" t="s">
        <v>315</v>
      </c>
      <c r="C109" s="256"/>
    </row>
    <row r="110" spans="1:3" s="37" customFormat="1" ht="18" customHeight="1">
      <c r="A110" s="231" t="s">
        <v>97</v>
      </c>
      <c r="B110" s="440" t="s">
        <v>192</v>
      </c>
      <c r="C110" s="256">
        <f>SUM(C111:C118)</f>
        <v>0</v>
      </c>
    </row>
    <row r="111" spans="1:3" s="37" customFormat="1" ht="25.5">
      <c r="A111" s="231" t="s">
        <v>106</v>
      </c>
      <c r="B111" s="441" t="s">
        <v>386</v>
      </c>
      <c r="C111" s="256"/>
    </row>
    <row r="112" spans="1:3" s="37" customFormat="1" ht="25.5">
      <c r="A112" s="231" t="s">
        <v>108</v>
      </c>
      <c r="B112" s="274" t="s">
        <v>320</v>
      </c>
      <c r="C112" s="275"/>
    </row>
    <row r="113" spans="1:3" s="37" customFormat="1" ht="25.5">
      <c r="A113" s="231" t="s">
        <v>167</v>
      </c>
      <c r="B113" s="267" t="s">
        <v>304</v>
      </c>
      <c r="C113" s="275"/>
    </row>
    <row r="114" spans="1:3" s="37" customFormat="1" ht="18.75">
      <c r="A114" s="231" t="s">
        <v>168</v>
      </c>
      <c r="B114" s="267" t="s">
        <v>319</v>
      </c>
      <c r="C114" s="275"/>
    </row>
    <row r="115" spans="1:3" s="37" customFormat="1" ht="18.75">
      <c r="A115" s="231" t="s">
        <v>169</v>
      </c>
      <c r="B115" s="267" t="s">
        <v>318</v>
      </c>
      <c r="C115" s="275"/>
    </row>
    <row r="116" spans="1:3" s="37" customFormat="1" ht="25.5">
      <c r="A116" s="231" t="s">
        <v>311</v>
      </c>
      <c r="B116" s="267" t="s">
        <v>307</v>
      </c>
      <c r="C116" s="275"/>
    </row>
    <row r="117" spans="1:3" s="37" customFormat="1" ht="18.75">
      <c r="A117" s="231" t="s">
        <v>312</v>
      </c>
      <c r="B117" s="267" t="s">
        <v>317</v>
      </c>
      <c r="C117" s="275"/>
    </row>
    <row r="118" spans="1:3" s="37" customFormat="1" ht="26.25" thickBot="1">
      <c r="A118" s="254" t="s">
        <v>313</v>
      </c>
      <c r="B118" s="267" t="s">
        <v>316</v>
      </c>
      <c r="C118" s="276"/>
    </row>
    <row r="119" spans="1:3" s="37" customFormat="1" ht="18" customHeight="1" thickBot="1">
      <c r="A119" s="230" t="s">
        <v>14</v>
      </c>
      <c r="B119" s="429" t="s">
        <v>321</v>
      </c>
      <c r="C119" s="223">
        <f>+C120+C121</f>
        <v>0</v>
      </c>
    </row>
    <row r="120" spans="1:3" s="37" customFormat="1" ht="18" customHeight="1">
      <c r="A120" s="231" t="s">
        <v>76</v>
      </c>
      <c r="B120" s="274" t="s">
        <v>46</v>
      </c>
      <c r="C120" s="225"/>
    </row>
    <row r="121" spans="1:3" s="37" customFormat="1" ht="18" customHeight="1" thickBot="1">
      <c r="A121" s="233" t="s">
        <v>77</v>
      </c>
      <c r="B121" s="270" t="s">
        <v>47</v>
      </c>
      <c r="C121" s="235"/>
    </row>
    <row r="122" spans="1:3" s="37" customFormat="1" ht="18" customHeight="1" thickBot="1">
      <c r="A122" s="230" t="s">
        <v>15</v>
      </c>
      <c r="B122" s="429" t="s">
        <v>322</v>
      </c>
      <c r="C122" s="223">
        <f>+C89+C105+C119</f>
        <v>32643817</v>
      </c>
    </row>
    <row r="123" spans="1:3" s="37" customFormat="1" ht="18" customHeight="1" thickBot="1">
      <c r="A123" s="230" t="s">
        <v>16</v>
      </c>
      <c r="B123" s="429" t="s">
        <v>643</v>
      </c>
      <c r="C123" s="223">
        <f>+C124+C125+C126</f>
        <v>0</v>
      </c>
    </row>
    <row r="124" spans="1:3" s="37" customFormat="1" ht="18" customHeight="1">
      <c r="A124" s="231" t="s">
        <v>80</v>
      </c>
      <c r="B124" s="274" t="s">
        <v>323</v>
      </c>
      <c r="C124" s="256"/>
    </row>
    <row r="125" spans="1:3" s="37" customFormat="1" ht="18" customHeight="1">
      <c r="A125" s="231" t="s">
        <v>81</v>
      </c>
      <c r="B125" s="274" t="s">
        <v>644</v>
      </c>
      <c r="C125" s="256"/>
    </row>
    <row r="126" spans="1:3" s="37" customFormat="1" ht="18" customHeight="1" thickBot="1">
      <c r="A126" s="254" t="s">
        <v>82</v>
      </c>
      <c r="B126" s="442" t="s">
        <v>324</v>
      </c>
      <c r="C126" s="256"/>
    </row>
    <row r="127" spans="1:3" s="37" customFormat="1" ht="18" customHeight="1" thickBot="1">
      <c r="A127" s="230" t="s">
        <v>17</v>
      </c>
      <c r="B127" s="429" t="s">
        <v>372</v>
      </c>
      <c r="C127" s="223">
        <f>+C128+C129+C130+C131</f>
        <v>0</v>
      </c>
    </row>
    <row r="128" spans="1:3" s="37" customFormat="1" ht="18" customHeight="1">
      <c r="A128" s="231" t="s">
        <v>83</v>
      </c>
      <c r="B128" s="274" t="s">
        <v>325</v>
      </c>
      <c r="C128" s="256"/>
    </row>
    <row r="129" spans="1:3" s="37" customFormat="1" ht="18" customHeight="1">
      <c r="A129" s="231" t="s">
        <v>84</v>
      </c>
      <c r="B129" s="274" t="s">
        <v>326</v>
      </c>
      <c r="C129" s="256"/>
    </row>
    <row r="130" spans="1:3" s="37" customFormat="1" ht="18" customHeight="1">
      <c r="A130" s="231" t="s">
        <v>242</v>
      </c>
      <c r="B130" s="274" t="s">
        <v>327</v>
      </c>
      <c r="C130" s="256"/>
    </row>
    <row r="131" spans="1:3" s="37" customFormat="1" ht="18" customHeight="1" thickBot="1">
      <c r="A131" s="254" t="s">
        <v>243</v>
      </c>
      <c r="B131" s="442" t="s">
        <v>328</v>
      </c>
      <c r="C131" s="256"/>
    </row>
    <row r="132" spans="1:3" s="37" customFormat="1" ht="18" customHeight="1" thickBot="1">
      <c r="A132" s="230" t="s">
        <v>18</v>
      </c>
      <c r="B132" s="429" t="s">
        <v>329</v>
      </c>
      <c r="C132" s="223">
        <f>SUM(C133:C136)</f>
        <v>0</v>
      </c>
    </row>
    <row r="133" spans="1:3" s="37" customFormat="1" ht="18" customHeight="1">
      <c r="A133" s="231" t="s">
        <v>85</v>
      </c>
      <c r="B133" s="274" t="s">
        <v>330</v>
      </c>
      <c r="C133" s="256"/>
    </row>
    <row r="134" spans="1:3" s="37" customFormat="1" ht="18" customHeight="1">
      <c r="A134" s="231" t="s">
        <v>86</v>
      </c>
      <c r="B134" s="274" t="s">
        <v>339</v>
      </c>
      <c r="C134" s="227"/>
    </row>
    <row r="135" spans="1:3" s="37" customFormat="1" ht="18" customHeight="1">
      <c r="A135" s="231" t="s">
        <v>252</v>
      </c>
      <c r="B135" s="274" t="s">
        <v>331</v>
      </c>
      <c r="C135" s="256"/>
    </row>
    <row r="136" spans="1:3" s="37" customFormat="1" ht="18" customHeight="1" thickBot="1">
      <c r="A136" s="254" t="s">
        <v>253</v>
      </c>
      <c r="B136" s="442" t="s">
        <v>402</v>
      </c>
      <c r="C136" s="256"/>
    </row>
    <row r="137" spans="1:3" s="37" customFormat="1" ht="18" customHeight="1" thickBot="1">
      <c r="A137" s="230" t="s">
        <v>19</v>
      </c>
      <c r="B137" s="429" t="s">
        <v>332</v>
      </c>
      <c r="C137" s="257">
        <f>SUM(C138:C141)</f>
        <v>0</v>
      </c>
    </row>
    <row r="138" spans="1:3" s="37" customFormat="1" ht="18" customHeight="1">
      <c r="A138" s="231" t="s">
        <v>160</v>
      </c>
      <c r="B138" s="274" t="s">
        <v>333</v>
      </c>
      <c r="C138" s="256"/>
    </row>
    <row r="139" spans="1:3" s="37" customFormat="1" ht="18" customHeight="1">
      <c r="A139" s="231" t="s">
        <v>161</v>
      </c>
      <c r="B139" s="274" t="s">
        <v>334</v>
      </c>
      <c r="C139" s="256"/>
    </row>
    <row r="140" spans="1:3" s="37" customFormat="1" ht="18" customHeight="1">
      <c r="A140" s="231" t="s">
        <v>191</v>
      </c>
      <c r="B140" s="274" t="s">
        <v>335</v>
      </c>
      <c r="C140" s="256"/>
    </row>
    <row r="141" spans="1:3" s="37" customFormat="1" ht="18" customHeight="1" thickBot="1">
      <c r="A141" s="231" t="s">
        <v>255</v>
      </c>
      <c r="B141" s="274" t="s">
        <v>336</v>
      </c>
      <c r="C141" s="256"/>
    </row>
    <row r="142" spans="1:3" s="37" customFormat="1" ht="18" customHeight="1" thickBot="1">
      <c r="A142" s="230" t="s">
        <v>20</v>
      </c>
      <c r="B142" s="429" t="s">
        <v>337</v>
      </c>
      <c r="C142" s="258">
        <f>+C123+C127+C132+C137</f>
        <v>0</v>
      </c>
    </row>
    <row r="143" spans="1:3" s="37" customFormat="1" ht="18" customHeight="1" thickBot="1">
      <c r="A143" s="259" t="s">
        <v>21</v>
      </c>
      <c r="B143" s="443" t="s">
        <v>338</v>
      </c>
      <c r="C143" s="258">
        <f>+C122+C142</f>
        <v>32643817</v>
      </c>
    </row>
    <row r="144" spans="1:3" s="37" customFormat="1" ht="18" customHeight="1" thickBot="1">
      <c r="A144" s="260"/>
      <c r="B144" s="261"/>
      <c r="C144" s="246"/>
    </row>
    <row r="145" spans="1:7" s="37" customFormat="1" ht="18" customHeight="1" thickBot="1">
      <c r="A145" s="262" t="s">
        <v>420</v>
      </c>
      <c r="B145" s="263"/>
      <c r="C145" s="264">
        <v>5</v>
      </c>
      <c r="D145" s="45"/>
      <c r="E145" s="46"/>
      <c r="F145" s="46"/>
      <c r="G145" s="46"/>
    </row>
    <row r="146" spans="1:3" s="43" customFormat="1" ht="18" customHeight="1" thickBot="1">
      <c r="A146" s="262" t="s">
        <v>182</v>
      </c>
      <c r="B146" s="263"/>
      <c r="C146" s="264"/>
    </row>
    <row r="147" s="37" customFormat="1" ht="18" customHeight="1">
      <c r="C147" s="47"/>
    </row>
  </sheetData>
  <sheetProtection/>
  <mergeCells count="4">
    <mergeCell ref="A3:C3"/>
    <mergeCell ref="A4:B4"/>
    <mergeCell ref="B2:C2"/>
    <mergeCell ref="A1:C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9.4.1. melléklet az 1/2018. (III.6.) önkormányzati rendelethez</oddHeader>
  </headerFooter>
  <rowBreaks count="1" manualBreakCount="1">
    <brk id="87" max="2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F7" sqref="F7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1.625" style="31" customWidth="1"/>
    <col min="4" max="16384" width="9.375" style="32" customWidth="1"/>
  </cols>
  <sheetData>
    <row r="1" spans="1:3" s="37" customFormat="1" ht="38.25" customHeight="1">
      <c r="A1" s="490" t="s">
        <v>628</v>
      </c>
      <c r="B1" s="490"/>
      <c r="C1" s="490"/>
    </row>
    <row r="2" spans="1:3" s="37" customFormat="1" ht="18" customHeight="1">
      <c r="A2" s="417"/>
      <c r="B2" s="489" t="s">
        <v>623</v>
      </c>
      <c r="C2" s="489"/>
    </row>
    <row r="3" spans="1:3" s="37" customFormat="1" ht="18" customHeight="1">
      <c r="A3" s="462" t="s">
        <v>9</v>
      </c>
      <c r="B3" s="462"/>
      <c r="C3" s="462"/>
    </row>
    <row r="4" spans="1:3" s="37" customFormat="1" ht="18" customHeight="1" thickBot="1">
      <c r="A4" s="463" t="s">
        <v>133</v>
      </c>
      <c r="B4" s="463"/>
      <c r="C4" s="38" t="s">
        <v>443</v>
      </c>
    </row>
    <row r="5" spans="1:3" s="37" customFormat="1" ht="18" customHeight="1" thickBot="1">
      <c r="A5" s="39" t="s">
        <v>56</v>
      </c>
      <c r="B5" s="444" t="s">
        <v>11</v>
      </c>
      <c r="C5" s="40" t="s">
        <v>397</v>
      </c>
    </row>
    <row r="6" spans="1:3" s="43" customFormat="1" ht="18" customHeight="1" thickBot="1">
      <c r="A6" s="41">
        <v>1</v>
      </c>
      <c r="B6" s="445">
        <v>2</v>
      </c>
      <c r="C6" s="42">
        <v>3</v>
      </c>
    </row>
    <row r="7" spans="1:3" s="43" customFormat="1" ht="18" customHeight="1" thickBot="1">
      <c r="A7" s="222" t="s">
        <v>12</v>
      </c>
      <c r="B7" s="425" t="s">
        <v>217</v>
      </c>
      <c r="C7" s="223">
        <f>SUM(C8:C11)</f>
        <v>0</v>
      </c>
    </row>
    <row r="8" spans="1:3" s="43" customFormat="1" ht="27">
      <c r="A8" s="231" t="s">
        <v>87</v>
      </c>
      <c r="B8" s="346" t="s">
        <v>403</v>
      </c>
      <c r="C8" s="225"/>
    </row>
    <row r="9" spans="1:3" s="43" customFormat="1" ht="27">
      <c r="A9" s="232" t="s">
        <v>88</v>
      </c>
      <c r="B9" s="265" t="s">
        <v>404</v>
      </c>
      <c r="C9" s="225"/>
    </row>
    <row r="10" spans="1:3" s="43" customFormat="1" ht="27">
      <c r="A10" s="232" t="s">
        <v>89</v>
      </c>
      <c r="B10" s="265" t="s">
        <v>405</v>
      </c>
      <c r="C10" s="225"/>
    </row>
    <row r="11" spans="1:3" s="43" customFormat="1" ht="18.75">
      <c r="A11" s="232" t="s">
        <v>399</v>
      </c>
      <c r="B11" s="265" t="s">
        <v>406</v>
      </c>
      <c r="C11" s="225"/>
    </row>
    <row r="12" spans="1:3" s="43" customFormat="1" ht="25.5">
      <c r="A12" s="232" t="s">
        <v>101</v>
      </c>
      <c r="B12" s="426" t="s">
        <v>408</v>
      </c>
      <c r="C12" s="228"/>
    </row>
    <row r="13" spans="1:3" s="43" customFormat="1" ht="19.5" thickBot="1">
      <c r="A13" s="233" t="s">
        <v>400</v>
      </c>
      <c r="B13" s="265" t="s">
        <v>407</v>
      </c>
      <c r="C13" s="229"/>
    </row>
    <row r="14" spans="1:3" s="43" customFormat="1" ht="18" customHeight="1" thickBot="1">
      <c r="A14" s="230" t="s">
        <v>13</v>
      </c>
      <c r="B14" s="427" t="s">
        <v>638</v>
      </c>
      <c r="C14" s="223">
        <f>+C15+C16+C17+C18+C19</f>
        <v>0</v>
      </c>
    </row>
    <row r="15" spans="1:3" s="43" customFormat="1" ht="18" customHeight="1">
      <c r="A15" s="231" t="s">
        <v>93</v>
      </c>
      <c r="B15" s="346" t="s">
        <v>218</v>
      </c>
      <c r="C15" s="225"/>
    </row>
    <row r="16" spans="1:3" s="43" customFormat="1" ht="18.75">
      <c r="A16" s="232" t="s">
        <v>94</v>
      </c>
      <c r="B16" s="265" t="s">
        <v>219</v>
      </c>
      <c r="C16" s="225"/>
    </row>
    <row r="17" spans="1:3" s="43" customFormat="1" ht="27">
      <c r="A17" s="232" t="s">
        <v>95</v>
      </c>
      <c r="B17" s="265" t="s">
        <v>382</v>
      </c>
      <c r="C17" s="225"/>
    </row>
    <row r="18" spans="1:3" s="43" customFormat="1" ht="27">
      <c r="A18" s="232" t="s">
        <v>96</v>
      </c>
      <c r="B18" s="265" t="s">
        <v>383</v>
      </c>
      <c r="C18" s="225"/>
    </row>
    <row r="19" spans="1:3" s="43" customFormat="1" ht="25.5">
      <c r="A19" s="232" t="s">
        <v>97</v>
      </c>
      <c r="B19" s="221" t="s">
        <v>409</v>
      </c>
      <c r="C19" s="225"/>
    </row>
    <row r="20" spans="1:3" s="43" customFormat="1" ht="19.5" thickBot="1">
      <c r="A20" s="233" t="s">
        <v>106</v>
      </c>
      <c r="B20" s="428" t="s">
        <v>220</v>
      </c>
      <c r="C20" s="235"/>
    </row>
    <row r="21" spans="1:3" s="43" customFormat="1" ht="18" customHeight="1" thickBot="1">
      <c r="A21" s="230" t="s">
        <v>14</v>
      </c>
      <c r="B21" s="429" t="s">
        <v>639</v>
      </c>
      <c r="C21" s="223">
        <f>+C22+C23+C24+C25+C26</f>
        <v>0</v>
      </c>
    </row>
    <row r="22" spans="1:3" s="43" customFormat="1" ht="18.75">
      <c r="A22" s="231" t="s">
        <v>76</v>
      </c>
      <c r="B22" s="346" t="s">
        <v>401</v>
      </c>
      <c r="C22" s="225"/>
    </row>
    <row r="23" spans="1:3" s="43" customFormat="1" ht="27">
      <c r="A23" s="232" t="s">
        <v>77</v>
      </c>
      <c r="B23" s="265" t="s">
        <v>221</v>
      </c>
      <c r="C23" s="225"/>
    </row>
    <row r="24" spans="1:3" s="43" customFormat="1" ht="27">
      <c r="A24" s="232" t="s">
        <v>78</v>
      </c>
      <c r="B24" s="265" t="s">
        <v>384</v>
      </c>
      <c r="C24" s="225"/>
    </row>
    <row r="25" spans="1:3" s="43" customFormat="1" ht="27">
      <c r="A25" s="232" t="s">
        <v>79</v>
      </c>
      <c r="B25" s="265" t="s">
        <v>385</v>
      </c>
      <c r="C25" s="225"/>
    </row>
    <row r="26" spans="1:3" s="43" customFormat="1" ht="18.75">
      <c r="A26" s="232" t="s">
        <v>150</v>
      </c>
      <c r="B26" s="265" t="s">
        <v>222</v>
      </c>
      <c r="C26" s="225"/>
    </row>
    <row r="27" spans="1:3" s="43" customFormat="1" ht="18" customHeight="1" thickBot="1">
      <c r="A27" s="233" t="s">
        <v>151</v>
      </c>
      <c r="B27" s="428" t="s">
        <v>223</v>
      </c>
      <c r="C27" s="235"/>
    </row>
    <row r="28" spans="1:3" s="43" customFormat="1" ht="18" customHeight="1" thickBot="1">
      <c r="A28" s="230" t="s">
        <v>152</v>
      </c>
      <c r="B28" s="429" t="s">
        <v>224</v>
      </c>
      <c r="C28" s="223">
        <f>+C29+C32+C33+C34</f>
        <v>0</v>
      </c>
    </row>
    <row r="29" spans="1:3" s="43" customFormat="1" ht="18" customHeight="1">
      <c r="A29" s="231" t="s">
        <v>225</v>
      </c>
      <c r="B29" s="346" t="s">
        <v>231</v>
      </c>
      <c r="C29" s="236">
        <f>+C30+C31</f>
        <v>0</v>
      </c>
    </row>
    <row r="30" spans="1:3" s="43" customFormat="1" ht="18" customHeight="1">
      <c r="A30" s="232" t="s">
        <v>226</v>
      </c>
      <c r="B30" s="265" t="s">
        <v>411</v>
      </c>
      <c r="C30" s="225"/>
    </row>
    <row r="31" spans="1:3" s="43" customFormat="1" ht="18" customHeight="1">
      <c r="A31" s="232" t="s">
        <v>227</v>
      </c>
      <c r="B31" s="265" t="s">
        <v>412</v>
      </c>
      <c r="C31" s="225"/>
    </row>
    <row r="32" spans="1:3" s="43" customFormat="1" ht="18" customHeight="1">
      <c r="A32" s="232" t="s">
        <v>228</v>
      </c>
      <c r="B32" s="265" t="s">
        <v>413</v>
      </c>
      <c r="C32" s="225"/>
    </row>
    <row r="33" spans="1:3" s="43" customFormat="1" ht="18.75">
      <c r="A33" s="232" t="s">
        <v>229</v>
      </c>
      <c r="B33" s="265" t="s">
        <v>232</v>
      </c>
      <c r="C33" s="225"/>
    </row>
    <row r="34" spans="1:3" s="43" customFormat="1" ht="18" customHeight="1" thickBot="1">
      <c r="A34" s="233" t="s">
        <v>230</v>
      </c>
      <c r="B34" s="428" t="s">
        <v>233</v>
      </c>
      <c r="C34" s="225"/>
    </row>
    <row r="35" spans="1:3" s="43" customFormat="1" ht="18" customHeight="1" thickBot="1">
      <c r="A35" s="230" t="s">
        <v>16</v>
      </c>
      <c r="B35" s="429" t="s">
        <v>234</v>
      </c>
      <c r="C35" s="223">
        <f>SUM(C36:C45)</f>
        <v>0</v>
      </c>
    </row>
    <row r="36" spans="1:3" s="43" customFormat="1" ht="18" customHeight="1">
      <c r="A36" s="231" t="s">
        <v>80</v>
      </c>
      <c r="B36" s="346" t="s">
        <v>237</v>
      </c>
      <c r="C36" s="225"/>
    </row>
    <row r="37" spans="1:3" s="43" customFormat="1" ht="18" customHeight="1">
      <c r="A37" s="232" t="s">
        <v>81</v>
      </c>
      <c r="B37" s="265" t="s">
        <v>414</v>
      </c>
      <c r="C37" s="225"/>
    </row>
    <row r="38" spans="1:3" s="43" customFormat="1" ht="18" customHeight="1">
      <c r="A38" s="232" t="s">
        <v>82</v>
      </c>
      <c r="B38" s="265" t="s">
        <v>415</v>
      </c>
      <c r="C38" s="225"/>
    </row>
    <row r="39" spans="1:3" s="43" customFormat="1" ht="18" customHeight="1">
      <c r="A39" s="232" t="s">
        <v>154</v>
      </c>
      <c r="B39" s="265" t="s">
        <v>416</v>
      </c>
      <c r="C39" s="225"/>
    </row>
    <row r="40" spans="1:3" s="43" customFormat="1" ht="18" customHeight="1">
      <c r="A40" s="232" t="s">
        <v>155</v>
      </c>
      <c r="B40" s="265" t="s">
        <v>417</v>
      </c>
      <c r="C40" s="225"/>
    </row>
    <row r="41" spans="1:3" s="43" customFormat="1" ht="18" customHeight="1">
      <c r="A41" s="232" t="s">
        <v>156</v>
      </c>
      <c r="B41" s="265" t="s">
        <v>418</v>
      </c>
      <c r="C41" s="225"/>
    </row>
    <row r="42" spans="1:3" s="43" customFormat="1" ht="18" customHeight="1">
      <c r="A42" s="232" t="s">
        <v>157</v>
      </c>
      <c r="B42" s="265" t="s">
        <v>238</v>
      </c>
      <c r="C42" s="225"/>
    </row>
    <row r="43" spans="1:3" s="43" customFormat="1" ht="18" customHeight="1">
      <c r="A43" s="232" t="s">
        <v>158</v>
      </c>
      <c r="B43" s="265" t="s">
        <v>239</v>
      </c>
      <c r="C43" s="225"/>
    </row>
    <row r="44" spans="1:3" s="43" customFormat="1" ht="18" customHeight="1">
      <c r="A44" s="232" t="s">
        <v>235</v>
      </c>
      <c r="B44" s="265" t="s">
        <v>240</v>
      </c>
      <c r="C44" s="225"/>
    </row>
    <row r="45" spans="1:3" s="43" customFormat="1" ht="18" customHeight="1" thickBot="1">
      <c r="A45" s="233" t="s">
        <v>236</v>
      </c>
      <c r="B45" s="428" t="s">
        <v>419</v>
      </c>
      <c r="C45" s="225"/>
    </row>
    <row r="46" spans="1:3" s="43" customFormat="1" ht="18" customHeight="1" thickBot="1">
      <c r="A46" s="230" t="s">
        <v>17</v>
      </c>
      <c r="B46" s="429" t="s">
        <v>241</v>
      </c>
      <c r="C46" s="223">
        <f>SUM(C47:C51)</f>
        <v>0</v>
      </c>
    </row>
    <row r="47" spans="1:3" s="43" customFormat="1" ht="18" customHeight="1">
      <c r="A47" s="231" t="s">
        <v>83</v>
      </c>
      <c r="B47" s="346" t="s">
        <v>245</v>
      </c>
      <c r="C47" s="225"/>
    </row>
    <row r="48" spans="1:3" s="43" customFormat="1" ht="18" customHeight="1">
      <c r="A48" s="232" t="s">
        <v>84</v>
      </c>
      <c r="B48" s="265" t="s">
        <v>246</v>
      </c>
      <c r="C48" s="225"/>
    </row>
    <row r="49" spans="1:3" s="43" customFormat="1" ht="18" customHeight="1">
      <c r="A49" s="232" t="s">
        <v>242</v>
      </c>
      <c r="B49" s="265" t="s">
        <v>247</v>
      </c>
      <c r="C49" s="225"/>
    </row>
    <row r="50" spans="1:3" s="43" customFormat="1" ht="18" customHeight="1">
      <c r="A50" s="232" t="s">
        <v>243</v>
      </c>
      <c r="B50" s="265" t="s">
        <v>248</v>
      </c>
      <c r="C50" s="225"/>
    </row>
    <row r="51" spans="1:3" s="43" customFormat="1" ht="18" customHeight="1" thickBot="1">
      <c r="A51" s="233" t="s">
        <v>244</v>
      </c>
      <c r="B51" s="428" t="s">
        <v>249</v>
      </c>
      <c r="C51" s="225"/>
    </row>
    <row r="52" spans="1:3" s="43" customFormat="1" ht="26.25" thickBot="1">
      <c r="A52" s="230" t="s">
        <v>159</v>
      </c>
      <c r="B52" s="429" t="s">
        <v>410</v>
      </c>
      <c r="C52" s="223">
        <f>SUM(C53:C55)</f>
        <v>0</v>
      </c>
    </row>
    <row r="53" spans="1:3" s="43" customFormat="1" ht="27">
      <c r="A53" s="231" t="s">
        <v>85</v>
      </c>
      <c r="B53" s="346" t="s">
        <v>392</v>
      </c>
      <c r="C53" s="225"/>
    </row>
    <row r="54" spans="1:3" s="43" customFormat="1" ht="27">
      <c r="A54" s="232" t="s">
        <v>86</v>
      </c>
      <c r="B54" s="265" t="s">
        <v>393</v>
      </c>
      <c r="C54" s="225"/>
    </row>
    <row r="55" spans="1:3" s="43" customFormat="1" ht="18.75">
      <c r="A55" s="232" t="s">
        <v>252</v>
      </c>
      <c r="B55" s="265" t="s">
        <v>250</v>
      </c>
      <c r="C55" s="225"/>
    </row>
    <row r="56" spans="1:3" s="43" customFormat="1" ht="19.5" thickBot="1">
      <c r="A56" s="233" t="s">
        <v>253</v>
      </c>
      <c r="B56" s="428" t="s">
        <v>251</v>
      </c>
      <c r="C56" s="235"/>
    </row>
    <row r="57" spans="1:3" s="43" customFormat="1" ht="18" customHeight="1" thickBot="1">
      <c r="A57" s="230" t="s">
        <v>19</v>
      </c>
      <c r="B57" s="427" t="s">
        <v>254</v>
      </c>
      <c r="C57" s="223">
        <f>SUM(C58:C60)</f>
        <v>0</v>
      </c>
    </row>
    <row r="58" spans="1:3" s="43" customFormat="1" ht="27">
      <c r="A58" s="231" t="s">
        <v>160</v>
      </c>
      <c r="B58" s="346" t="s">
        <v>394</v>
      </c>
      <c r="C58" s="225"/>
    </row>
    <row r="59" spans="1:3" s="43" customFormat="1" ht="18.75">
      <c r="A59" s="232" t="s">
        <v>161</v>
      </c>
      <c r="B59" s="265" t="s">
        <v>395</v>
      </c>
      <c r="C59" s="225"/>
    </row>
    <row r="60" spans="1:3" s="43" customFormat="1" ht="18.75">
      <c r="A60" s="232" t="s">
        <v>191</v>
      </c>
      <c r="B60" s="265" t="s">
        <v>256</v>
      </c>
      <c r="C60" s="225"/>
    </row>
    <row r="61" spans="1:3" s="43" customFormat="1" ht="19.5" thickBot="1">
      <c r="A61" s="233" t="s">
        <v>255</v>
      </c>
      <c r="B61" s="428" t="s">
        <v>257</v>
      </c>
      <c r="C61" s="227"/>
    </row>
    <row r="62" spans="1:3" s="43" customFormat="1" ht="19.5" thickBot="1">
      <c r="A62" s="230" t="s">
        <v>20</v>
      </c>
      <c r="B62" s="429" t="s">
        <v>258</v>
      </c>
      <c r="C62" s="223">
        <f>+C7+C14+C21+C28+C35+C46+C52+C57</f>
        <v>0</v>
      </c>
    </row>
    <row r="63" spans="1:3" s="43" customFormat="1" ht="18" customHeight="1" thickBot="1">
      <c r="A63" s="237" t="s">
        <v>373</v>
      </c>
      <c r="B63" s="427" t="s">
        <v>640</v>
      </c>
      <c r="C63" s="223">
        <f>SUM(C64:C66)</f>
        <v>0</v>
      </c>
    </row>
    <row r="64" spans="1:3" s="43" customFormat="1" ht="18" customHeight="1">
      <c r="A64" s="231" t="s">
        <v>287</v>
      </c>
      <c r="B64" s="346" t="s">
        <v>259</v>
      </c>
      <c r="C64" s="225"/>
    </row>
    <row r="65" spans="1:3" s="43" customFormat="1" ht="27">
      <c r="A65" s="232" t="s">
        <v>296</v>
      </c>
      <c r="B65" s="265" t="s">
        <v>260</v>
      </c>
      <c r="C65" s="225"/>
    </row>
    <row r="66" spans="1:3" s="43" customFormat="1" ht="19.5" thickBot="1">
      <c r="A66" s="233" t="s">
        <v>297</v>
      </c>
      <c r="B66" s="430" t="s">
        <v>261</v>
      </c>
      <c r="C66" s="225"/>
    </row>
    <row r="67" spans="1:3" s="43" customFormat="1" ht="18" customHeight="1" thickBot="1">
      <c r="A67" s="237" t="s">
        <v>262</v>
      </c>
      <c r="B67" s="427" t="s">
        <v>263</v>
      </c>
      <c r="C67" s="223">
        <f>SUM(C68:C71)</f>
        <v>0</v>
      </c>
    </row>
    <row r="68" spans="1:3" s="43" customFormat="1" ht="18.75">
      <c r="A68" s="231" t="s">
        <v>130</v>
      </c>
      <c r="B68" s="346" t="s">
        <v>264</v>
      </c>
      <c r="C68" s="225"/>
    </row>
    <row r="69" spans="1:3" s="43" customFormat="1" ht="18.75">
      <c r="A69" s="232" t="s">
        <v>131</v>
      </c>
      <c r="B69" s="265" t="s">
        <v>265</v>
      </c>
      <c r="C69" s="225"/>
    </row>
    <row r="70" spans="1:3" s="43" customFormat="1" ht="18.75">
      <c r="A70" s="232" t="s">
        <v>288</v>
      </c>
      <c r="B70" s="265" t="s">
        <v>266</v>
      </c>
      <c r="C70" s="225"/>
    </row>
    <row r="71" spans="1:3" s="43" customFormat="1" ht="19.5" thickBot="1">
      <c r="A71" s="233" t="s">
        <v>289</v>
      </c>
      <c r="B71" s="428" t="s">
        <v>267</v>
      </c>
      <c r="C71" s="225"/>
    </row>
    <row r="72" spans="1:3" s="43" customFormat="1" ht="18" customHeight="1" thickBot="1">
      <c r="A72" s="237" t="s">
        <v>268</v>
      </c>
      <c r="B72" s="427" t="s">
        <v>269</v>
      </c>
      <c r="C72" s="223">
        <f>SUM(C73:C74)</f>
        <v>0</v>
      </c>
    </row>
    <row r="73" spans="1:3" s="43" customFormat="1" ht="18" customHeight="1">
      <c r="A73" s="231" t="s">
        <v>290</v>
      </c>
      <c r="B73" s="346" t="s">
        <v>270</v>
      </c>
      <c r="C73" s="225"/>
    </row>
    <row r="74" spans="1:3" s="43" customFormat="1" ht="18" customHeight="1" thickBot="1">
      <c r="A74" s="233" t="s">
        <v>291</v>
      </c>
      <c r="B74" s="346" t="s">
        <v>645</v>
      </c>
      <c r="C74" s="225"/>
    </row>
    <row r="75" spans="1:3" s="43" customFormat="1" ht="18" customHeight="1" thickBot="1">
      <c r="A75" s="237" t="s">
        <v>271</v>
      </c>
      <c r="B75" s="427" t="s">
        <v>272</v>
      </c>
      <c r="C75" s="223">
        <f>SUM(C76:C78)</f>
        <v>0</v>
      </c>
    </row>
    <row r="76" spans="1:3" s="43" customFormat="1" ht="18" customHeight="1">
      <c r="A76" s="231" t="s">
        <v>292</v>
      </c>
      <c r="B76" s="346" t="s">
        <v>446</v>
      </c>
      <c r="C76" s="225"/>
    </row>
    <row r="77" spans="1:3" s="43" customFormat="1" ht="18" customHeight="1">
      <c r="A77" s="232" t="s">
        <v>293</v>
      </c>
      <c r="B77" s="265" t="s">
        <v>273</v>
      </c>
      <c r="C77" s="225"/>
    </row>
    <row r="78" spans="1:3" s="43" customFormat="1" ht="18" customHeight="1" thickBot="1">
      <c r="A78" s="233" t="s">
        <v>294</v>
      </c>
      <c r="B78" s="428" t="s">
        <v>637</v>
      </c>
      <c r="C78" s="225"/>
    </row>
    <row r="79" spans="1:3" s="43" customFormat="1" ht="18" customHeight="1" thickBot="1">
      <c r="A79" s="237" t="s">
        <v>275</v>
      </c>
      <c r="B79" s="427" t="s">
        <v>295</v>
      </c>
      <c r="C79" s="223">
        <f>SUM(C80:C83)</f>
        <v>0</v>
      </c>
    </row>
    <row r="80" spans="1:3" s="43" customFormat="1" ht="18" customHeight="1">
      <c r="A80" s="238" t="s">
        <v>276</v>
      </c>
      <c r="B80" s="346" t="s">
        <v>277</v>
      </c>
      <c r="C80" s="225"/>
    </row>
    <row r="81" spans="1:3" s="43" customFormat="1" ht="30">
      <c r="A81" s="239" t="s">
        <v>278</v>
      </c>
      <c r="B81" s="265" t="s">
        <v>279</v>
      </c>
      <c r="C81" s="225"/>
    </row>
    <row r="82" spans="1:3" s="43" customFormat="1" ht="20.25" customHeight="1">
      <c r="A82" s="239" t="s">
        <v>280</v>
      </c>
      <c r="B82" s="265" t="s">
        <v>281</v>
      </c>
      <c r="C82" s="225"/>
    </row>
    <row r="83" spans="1:3" s="43" customFormat="1" ht="18" customHeight="1" thickBot="1">
      <c r="A83" s="240" t="s">
        <v>282</v>
      </c>
      <c r="B83" s="428" t="s">
        <v>283</v>
      </c>
      <c r="C83" s="225"/>
    </row>
    <row r="84" spans="1:3" s="43" customFormat="1" ht="18" customHeight="1" thickBot="1">
      <c r="A84" s="237" t="s">
        <v>284</v>
      </c>
      <c r="B84" s="427" t="s">
        <v>636</v>
      </c>
      <c r="C84" s="241"/>
    </row>
    <row r="85" spans="1:3" s="43" customFormat="1" ht="19.5" thickBot="1">
      <c r="A85" s="237" t="s">
        <v>285</v>
      </c>
      <c r="B85" s="431" t="s">
        <v>286</v>
      </c>
      <c r="C85" s="223">
        <f>+C63+C67+C72+C75+C79+C84</f>
        <v>0</v>
      </c>
    </row>
    <row r="86" spans="1:3" s="43" customFormat="1" ht="18" customHeight="1" thickBot="1">
      <c r="A86" s="242" t="s">
        <v>298</v>
      </c>
      <c r="B86" s="432" t="s">
        <v>378</v>
      </c>
      <c r="C86" s="223">
        <f>+C62+C85</f>
        <v>0</v>
      </c>
    </row>
    <row r="87" spans="1:3" s="43" customFormat="1" ht="19.5" thickBot="1">
      <c r="A87" s="243"/>
      <c r="B87" s="433"/>
      <c r="C87" s="244"/>
    </row>
    <row r="88" spans="1:3" s="37" customFormat="1" ht="18" customHeight="1" thickBot="1">
      <c r="A88" s="247" t="s">
        <v>45</v>
      </c>
      <c r="B88" s="434"/>
      <c r="C88" s="248"/>
    </row>
    <row r="89" spans="1:3" s="44" customFormat="1" ht="18" customHeight="1" thickBot="1">
      <c r="A89" s="250" t="s">
        <v>12</v>
      </c>
      <c r="B89" s="435" t="s">
        <v>634</v>
      </c>
      <c r="C89" s="251">
        <f>SUM(C90:C94)</f>
        <v>0</v>
      </c>
    </row>
    <row r="90" spans="1:3" s="37" customFormat="1" ht="18" customHeight="1">
      <c r="A90" s="252" t="s">
        <v>87</v>
      </c>
      <c r="B90" s="436" t="s">
        <v>40</v>
      </c>
      <c r="C90" s="225"/>
    </row>
    <row r="91" spans="1:3" s="43" customFormat="1" ht="18" customHeight="1">
      <c r="A91" s="232" t="s">
        <v>88</v>
      </c>
      <c r="B91" s="267" t="s">
        <v>162</v>
      </c>
      <c r="C91" s="225"/>
    </row>
    <row r="92" spans="1:3" s="37" customFormat="1" ht="18" customHeight="1">
      <c r="A92" s="232" t="s">
        <v>89</v>
      </c>
      <c r="B92" s="267" t="s">
        <v>122</v>
      </c>
      <c r="C92" s="225"/>
    </row>
    <row r="93" spans="1:3" s="37" customFormat="1" ht="18" customHeight="1">
      <c r="A93" s="232" t="s">
        <v>90</v>
      </c>
      <c r="B93" s="437" t="s">
        <v>163</v>
      </c>
      <c r="C93" s="225"/>
    </row>
    <row r="94" spans="1:3" s="37" customFormat="1" ht="18" customHeight="1">
      <c r="A94" s="232" t="s">
        <v>101</v>
      </c>
      <c r="B94" s="438" t="s">
        <v>164</v>
      </c>
      <c r="C94" s="235">
        <f>SUM(C95:C104)</f>
        <v>0</v>
      </c>
    </row>
    <row r="95" spans="1:3" s="37" customFormat="1" ht="18" customHeight="1">
      <c r="A95" s="232" t="s">
        <v>91</v>
      </c>
      <c r="B95" s="267" t="s">
        <v>301</v>
      </c>
      <c r="C95" s="225"/>
    </row>
    <row r="96" spans="1:3" s="37" customFormat="1" ht="18" customHeight="1">
      <c r="A96" s="232" t="s">
        <v>92</v>
      </c>
      <c r="B96" s="269" t="s">
        <v>302</v>
      </c>
      <c r="C96" s="225"/>
    </row>
    <row r="97" spans="1:3" s="37" customFormat="1" ht="18" customHeight="1">
      <c r="A97" s="232" t="s">
        <v>102</v>
      </c>
      <c r="B97" s="267" t="s">
        <v>303</v>
      </c>
      <c r="C97" s="225"/>
    </row>
    <row r="98" spans="1:3" s="37" customFormat="1" ht="18" customHeight="1">
      <c r="A98" s="232" t="s">
        <v>103</v>
      </c>
      <c r="B98" s="267" t="s">
        <v>641</v>
      </c>
      <c r="C98" s="225"/>
    </row>
    <row r="99" spans="1:3" s="37" customFormat="1" ht="18" customHeight="1">
      <c r="A99" s="232" t="s">
        <v>104</v>
      </c>
      <c r="B99" s="269" t="s">
        <v>305</v>
      </c>
      <c r="C99" s="225"/>
    </row>
    <row r="100" spans="1:3" s="37" customFormat="1" ht="18" customHeight="1">
      <c r="A100" s="232" t="s">
        <v>105</v>
      </c>
      <c r="B100" s="269" t="s">
        <v>306</v>
      </c>
      <c r="C100" s="225"/>
    </row>
    <row r="101" spans="1:3" s="37" customFormat="1" ht="18" customHeight="1">
      <c r="A101" s="232" t="s">
        <v>107</v>
      </c>
      <c r="B101" s="267" t="s">
        <v>642</v>
      </c>
      <c r="C101" s="225"/>
    </row>
    <row r="102" spans="1:3" s="37" customFormat="1" ht="18" customHeight="1">
      <c r="A102" s="254" t="s">
        <v>165</v>
      </c>
      <c r="B102" s="270" t="s">
        <v>308</v>
      </c>
      <c r="C102" s="225"/>
    </row>
    <row r="103" spans="1:3" s="37" customFormat="1" ht="18" customHeight="1">
      <c r="A103" s="232" t="s">
        <v>299</v>
      </c>
      <c r="B103" s="270" t="s">
        <v>309</v>
      </c>
      <c r="C103" s="225"/>
    </row>
    <row r="104" spans="1:3" s="37" customFormat="1" ht="18" customHeight="1" thickBot="1">
      <c r="A104" s="255" t="s">
        <v>300</v>
      </c>
      <c r="B104" s="271" t="s">
        <v>310</v>
      </c>
      <c r="C104" s="225"/>
    </row>
    <row r="105" spans="1:3" s="37" customFormat="1" ht="18" customHeight="1" thickBot="1">
      <c r="A105" s="230" t="s">
        <v>13</v>
      </c>
      <c r="B105" s="439" t="s">
        <v>635</v>
      </c>
      <c r="C105" s="223">
        <f>+C106+C108+C110</f>
        <v>0</v>
      </c>
    </row>
    <row r="106" spans="1:3" s="37" customFormat="1" ht="18" customHeight="1">
      <c r="A106" s="231" t="s">
        <v>93</v>
      </c>
      <c r="B106" s="267" t="s">
        <v>190</v>
      </c>
      <c r="C106" s="225"/>
    </row>
    <row r="107" spans="1:3" s="37" customFormat="1" ht="18" customHeight="1">
      <c r="A107" s="231" t="s">
        <v>94</v>
      </c>
      <c r="B107" s="270" t="s">
        <v>314</v>
      </c>
      <c r="C107" s="225"/>
    </row>
    <row r="108" spans="1:3" s="37" customFormat="1" ht="18" customHeight="1">
      <c r="A108" s="231" t="s">
        <v>95</v>
      </c>
      <c r="B108" s="270" t="s">
        <v>166</v>
      </c>
      <c r="C108" s="225"/>
    </row>
    <row r="109" spans="1:3" s="37" customFormat="1" ht="18" customHeight="1">
      <c r="A109" s="231" t="s">
        <v>96</v>
      </c>
      <c r="B109" s="270" t="s">
        <v>315</v>
      </c>
      <c r="C109" s="225"/>
    </row>
    <row r="110" spans="1:3" s="37" customFormat="1" ht="18" customHeight="1">
      <c r="A110" s="231" t="s">
        <v>97</v>
      </c>
      <c r="B110" s="440" t="s">
        <v>192</v>
      </c>
      <c r="C110" s="256">
        <f>SUM(C111:C118)</f>
        <v>0</v>
      </c>
    </row>
    <row r="111" spans="1:3" s="37" customFormat="1" ht="25.5">
      <c r="A111" s="231" t="s">
        <v>106</v>
      </c>
      <c r="B111" s="441" t="s">
        <v>386</v>
      </c>
      <c r="C111" s="225"/>
    </row>
    <row r="112" spans="1:3" s="37" customFormat="1" ht="25.5">
      <c r="A112" s="231" t="s">
        <v>108</v>
      </c>
      <c r="B112" s="274" t="s">
        <v>320</v>
      </c>
      <c r="C112" s="225"/>
    </row>
    <row r="113" spans="1:3" s="37" customFormat="1" ht="25.5">
      <c r="A113" s="231" t="s">
        <v>167</v>
      </c>
      <c r="B113" s="267" t="s">
        <v>304</v>
      </c>
      <c r="C113" s="225"/>
    </row>
    <row r="114" spans="1:3" s="37" customFormat="1" ht="18.75">
      <c r="A114" s="231" t="s">
        <v>168</v>
      </c>
      <c r="B114" s="267" t="s">
        <v>319</v>
      </c>
      <c r="C114" s="225"/>
    </row>
    <row r="115" spans="1:3" s="37" customFormat="1" ht="18.75">
      <c r="A115" s="231" t="s">
        <v>169</v>
      </c>
      <c r="B115" s="267" t="s">
        <v>318</v>
      </c>
      <c r="C115" s="225"/>
    </row>
    <row r="116" spans="1:3" s="37" customFormat="1" ht="25.5">
      <c r="A116" s="231" t="s">
        <v>311</v>
      </c>
      <c r="B116" s="267" t="s">
        <v>307</v>
      </c>
      <c r="C116" s="225"/>
    </row>
    <row r="117" spans="1:3" s="37" customFormat="1" ht="18.75">
      <c r="A117" s="231" t="s">
        <v>312</v>
      </c>
      <c r="B117" s="267" t="s">
        <v>317</v>
      </c>
      <c r="C117" s="225"/>
    </row>
    <row r="118" spans="1:3" s="37" customFormat="1" ht="26.25" thickBot="1">
      <c r="A118" s="254" t="s">
        <v>313</v>
      </c>
      <c r="B118" s="267" t="s">
        <v>316</v>
      </c>
      <c r="C118" s="225"/>
    </row>
    <row r="119" spans="1:3" s="37" customFormat="1" ht="18" customHeight="1" thickBot="1">
      <c r="A119" s="230" t="s">
        <v>14</v>
      </c>
      <c r="B119" s="429" t="s">
        <v>321</v>
      </c>
      <c r="C119" s="223">
        <f>+C120+C121</f>
        <v>0</v>
      </c>
    </row>
    <row r="120" spans="1:3" s="37" customFormat="1" ht="18" customHeight="1">
      <c r="A120" s="231" t="s">
        <v>76</v>
      </c>
      <c r="B120" s="274" t="s">
        <v>46</v>
      </c>
      <c r="C120" s="225"/>
    </row>
    <row r="121" spans="1:3" s="37" customFormat="1" ht="18" customHeight="1" thickBot="1">
      <c r="A121" s="233" t="s">
        <v>77</v>
      </c>
      <c r="B121" s="270" t="s">
        <v>47</v>
      </c>
      <c r="C121" s="225"/>
    </row>
    <row r="122" spans="1:3" s="37" customFormat="1" ht="18" customHeight="1" thickBot="1">
      <c r="A122" s="230" t="s">
        <v>15</v>
      </c>
      <c r="B122" s="429" t="s">
        <v>322</v>
      </c>
      <c r="C122" s="223">
        <f>+C89+C105+C119</f>
        <v>0</v>
      </c>
    </row>
    <row r="123" spans="1:3" s="37" customFormat="1" ht="18" customHeight="1" thickBot="1">
      <c r="A123" s="230" t="s">
        <v>16</v>
      </c>
      <c r="B123" s="429" t="s">
        <v>643</v>
      </c>
      <c r="C123" s="223">
        <f>+C124+C125+C126</f>
        <v>0</v>
      </c>
    </row>
    <row r="124" spans="1:3" s="37" customFormat="1" ht="18" customHeight="1">
      <c r="A124" s="231" t="s">
        <v>80</v>
      </c>
      <c r="B124" s="274" t="s">
        <v>323</v>
      </c>
      <c r="C124" s="225"/>
    </row>
    <row r="125" spans="1:3" s="37" customFormat="1" ht="18" customHeight="1">
      <c r="A125" s="231" t="s">
        <v>81</v>
      </c>
      <c r="B125" s="274" t="s">
        <v>644</v>
      </c>
      <c r="C125" s="225"/>
    </row>
    <row r="126" spans="1:3" s="37" customFormat="1" ht="18" customHeight="1" thickBot="1">
      <c r="A126" s="254" t="s">
        <v>82</v>
      </c>
      <c r="B126" s="442" t="s">
        <v>324</v>
      </c>
      <c r="C126" s="225"/>
    </row>
    <row r="127" spans="1:3" s="37" customFormat="1" ht="18" customHeight="1" thickBot="1">
      <c r="A127" s="230" t="s">
        <v>17</v>
      </c>
      <c r="B127" s="429" t="s">
        <v>372</v>
      </c>
      <c r="C127" s="223">
        <f>+C128+C129+C130+C131</f>
        <v>0</v>
      </c>
    </row>
    <row r="128" spans="1:3" s="37" customFormat="1" ht="18" customHeight="1">
      <c r="A128" s="231" t="s">
        <v>83</v>
      </c>
      <c r="B128" s="274" t="s">
        <v>325</v>
      </c>
      <c r="C128" s="225"/>
    </row>
    <row r="129" spans="1:3" s="37" customFormat="1" ht="18" customHeight="1">
      <c r="A129" s="231" t="s">
        <v>84</v>
      </c>
      <c r="B129" s="274" t="s">
        <v>326</v>
      </c>
      <c r="C129" s="225"/>
    </row>
    <row r="130" spans="1:3" s="37" customFormat="1" ht="18" customHeight="1">
      <c r="A130" s="231" t="s">
        <v>242</v>
      </c>
      <c r="B130" s="274" t="s">
        <v>327</v>
      </c>
      <c r="C130" s="225"/>
    </row>
    <row r="131" spans="1:3" s="37" customFormat="1" ht="18" customHeight="1" thickBot="1">
      <c r="A131" s="254" t="s">
        <v>243</v>
      </c>
      <c r="B131" s="442" t="s">
        <v>328</v>
      </c>
      <c r="C131" s="225"/>
    </row>
    <row r="132" spans="1:3" s="37" customFormat="1" ht="18" customHeight="1" thickBot="1">
      <c r="A132" s="230" t="s">
        <v>18</v>
      </c>
      <c r="B132" s="429" t="s">
        <v>329</v>
      </c>
      <c r="C132" s="223">
        <f>SUM(C133:C136)</f>
        <v>0</v>
      </c>
    </row>
    <row r="133" spans="1:3" s="37" customFormat="1" ht="18" customHeight="1">
      <c r="A133" s="231" t="s">
        <v>85</v>
      </c>
      <c r="B133" s="274" t="s">
        <v>330</v>
      </c>
      <c r="C133" s="225"/>
    </row>
    <row r="134" spans="1:3" s="37" customFormat="1" ht="18" customHeight="1">
      <c r="A134" s="231" t="s">
        <v>86</v>
      </c>
      <c r="B134" s="274" t="s">
        <v>339</v>
      </c>
      <c r="C134" s="225"/>
    </row>
    <row r="135" spans="1:3" s="37" customFormat="1" ht="18" customHeight="1">
      <c r="A135" s="231" t="s">
        <v>252</v>
      </c>
      <c r="B135" s="274" t="s">
        <v>331</v>
      </c>
      <c r="C135" s="225"/>
    </row>
    <row r="136" spans="1:3" s="37" customFormat="1" ht="18" customHeight="1" thickBot="1">
      <c r="A136" s="254" t="s">
        <v>253</v>
      </c>
      <c r="B136" s="442" t="s">
        <v>402</v>
      </c>
      <c r="C136" s="225"/>
    </row>
    <row r="137" spans="1:3" s="37" customFormat="1" ht="18" customHeight="1" thickBot="1">
      <c r="A137" s="230" t="s">
        <v>19</v>
      </c>
      <c r="B137" s="429" t="s">
        <v>332</v>
      </c>
      <c r="C137" s="257">
        <f>SUM(C138:C141)</f>
        <v>0</v>
      </c>
    </row>
    <row r="138" spans="1:3" s="37" customFormat="1" ht="18" customHeight="1">
      <c r="A138" s="231" t="s">
        <v>160</v>
      </c>
      <c r="B138" s="274" t="s">
        <v>333</v>
      </c>
      <c r="C138" s="225"/>
    </row>
    <row r="139" spans="1:3" s="37" customFormat="1" ht="18" customHeight="1">
      <c r="A139" s="231" t="s">
        <v>161</v>
      </c>
      <c r="B139" s="274" t="s">
        <v>334</v>
      </c>
      <c r="C139" s="225"/>
    </row>
    <row r="140" spans="1:3" s="37" customFormat="1" ht="18" customHeight="1">
      <c r="A140" s="231" t="s">
        <v>191</v>
      </c>
      <c r="B140" s="274" t="s">
        <v>335</v>
      </c>
      <c r="C140" s="225"/>
    </row>
    <row r="141" spans="1:3" s="37" customFormat="1" ht="18" customHeight="1" thickBot="1">
      <c r="A141" s="231" t="s">
        <v>255</v>
      </c>
      <c r="B141" s="274" t="s">
        <v>336</v>
      </c>
      <c r="C141" s="225"/>
    </row>
    <row r="142" spans="1:3" s="37" customFormat="1" ht="18" customHeight="1" thickBot="1">
      <c r="A142" s="230" t="s">
        <v>20</v>
      </c>
      <c r="B142" s="429" t="s">
        <v>337</v>
      </c>
      <c r="C142" s="258">
        <f>+C123+C127+C132+C137</f>
        <v>0</v>
      </c>
    </row>
    <row r="143" spans="1:3" s="37" customFormat="1" ht="18" customHeight="1" thickBot="1">
      <c r="A143" s="259" t="s">
        <v>21</v>
      </c>
      <c r="B143" s="443" t="s">
        <v>338</v>
      </c>
      <c r="C143" s="258">
        <f>+C122+C142</f>
        <v>0</v>
      </c>
    </row>
    <row r="144" spans="1:3" s="37" customFormat="1" ht="18" customHeight="1" thickBot="1">
      <c r="A144" s="260"/>
      <c r="B144" s="261"/>
      <c r="C144" s="246"/>
    </row>
    <row r="145" spans="1:7" s="37" customFormat="1" ht="18" customHeight="1" thickBot="1">
      <c r="A145" s="262" t="s">
        <v>420</v>
      </c>
      <c r="B145" s="263"/>
      <c r="C145" s="264"/>
      <c r="D145" s="45"/>
      <c r="E145" s="46"/>
      <c r="F145" s="46"/>
      <c r="G145" s="46"/>
    </row>
    <row r="146" spans="1:3" s="43" customFormat="1" ht="18" customHeight="1" thickBot="1">
      <c r="A146" s="262" t="s">
        <v>182</v>
      </c>
      <c r="B146" s="263"/>
      <c r="C146" s="264"/>
    </row>
    <row r="147" s="37" customFormat="1" ht="18" customHeight="1">
      <c r="C147" s="47"/>
    </row>
  </sheetData>
  <sheetProtection/>
  <mergeCells count="4">
    <mergeCell ref="A3:C3"/>
    <mergeCell ref="A4:B4"/>
    <mergeCell ref="A1:C1"/>
    <mergeCell ref="B2:C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9.4.2 melléklet az 1/2018. (III.6.) önkormányzati rendelethez</oddHeader>
  </headerFooter>
  <rowBreaks count="1" manualBreakCount="1">
    <brk id="87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5"/>
  <sheetViews>
    <sheetView view="pageLayout" workbookViewId="0" topLeftCell="A1">
      <selection activeCell="D1" sqref="D1:E16384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1.625" style="31" customWidth="1"/>
    <col min="4" max="16384" width="9.375" style="32" customWidth="1"/>
  </cols>
  <sheetData>
    <row r="1" spans="1:3" s="37" customFormat="1" ht="18" customHeight="1">
      <c r="A1" s="462" t="s">
        <v>9</v>
      </c>
      <c r="B1" s="462"/>
      <c r="C1" s="462"/>
    </row>
    <row r="2" spans="1:3" s="37" customFormat="1" ht="18" customHeight="1" thickBot="1">
      <c r="A2" s="463" t="s">
        <v>133</v>
      </c>
      <c r="B2" s="463"/>
      <c r="C2" s="38" t="s">
        <v>443</v>
      </c>
    </row>
    <row r="3" spans="1:3" s="37" customFormat="1" ht="18" customHeight="1" thickBot="1">
      <c r="A3" s="39" t="s">
        <v>56</v>
      </c>
      <c r="B3" s="444" t="s">
        <v>11</v>
      </c>
      <c r="C3" s="40" t="s">
        <v>397</v>
      </c>
    </row>
    <row r="4" spans="1:3" s="43" customFormat="1" ht="18" customHeight="1" thickBot="1">
      <c r="A4" s="41">
        <v>1</v>
      </c>
      <c r="B4" s="445">
        <v>2</v>
      </c>
      <c r="C4" s="42">
        <v>3</v>
      </c>
    </row>
    <row r="5" spans="1:3" s="43" customFormat="1" ht="18" customHeight="1" thickBot="1">
      <c r="A5" s="222" t="s">
        <v>12</v>
      </c>
      <c r="B5" s="425" t="s">
        <v>217</v>
      </c>
      <c r="C5" s="223">
        <f>SUM(C6:C9)</f>
        <v>159493208</v>
      </c>
    </row>
    <row r="6" spans="1:3" s="43" customFormat="1" ht="27">
      <c r="A6" s="231" t="s">
        <v>87</v>
      </c>
      <c r="B6" s="346" t="s">
        <v>403</v>
      </c>
      <c r="C6" s="225">
        <f>SUM('9.1.1'!C8,'9.2.1'!C8,'9.3.1'!C8,'9.4.1'!C8)</f>
        <v>70524231</v>
      </c>
    </row>
    <row r="7" spans="1:3" s="43" customFormat="1" ht="27">
      <c r="A7" s="232" t="s">
        <v>88</v>
      </c>
      <c r="B7" s="265" t="s">
        <v>404</v>
      </c>
      <c r="C7" s="225">
        <f>SUM('9.1.1'!C9,'9.2.1'!C9,'9.3.1'!C9,'9.4.1'!C9)</f>
        <v>42489600</v>
      </c>
    </row>
    <row r="8" spans="1:3" s="43" customFormat="1" ht="27">
      <c r="A8" s="232" t="s">
        <v>89</v>
      </c>
      <c r="B8" s="265" t="s">
        <v>405</v>
      </c>
      <c r="C8" s="225">
        <f>SUM('9.1.1'!C10,'9.2.1'!C10,'9.3.1'!C10,'9.4.1'!C10)</f>
        <v>43621357</v>
      </c>
    </row>
    <row r="9" spans="1:3" s="43" customFormat="1" ht="18.75">
      <c r="A9" s="232" t="s">
        <v>399</v>
      </c>
      <c r="B9" s="265" t="s">
        <v>406</v>
      </c>
      <c r="C9" s="225">
        <f>SUM('9.1.1'!C11,'9.2.1'!C11,'9.3.1'!C11,'9.4.1'!C11)</f>
        <v>2858020</v>
      </c>
    </row>
    <row r="10" spans="1:3" s="43" customFormat="1" ht="25.5">
      <c r="A10" s="232" t="s">
        <v>101</v>
      </c>
      <c r="B10" s="426" t="s">
        <v>408</v>
      </c>
      <c r="C10" s="228"/>
    </row>
    <row r="11" spans="1:3" s="43" customFormat="1" ht="19.5" thickBot="1">
      <c r="A11" s="233" t="s">
        <v>400</v>
      </c>
      <c r="B11" s="265" t="s">
        <v>407</v>
      </c>
      <c r="C11" s="229"/>
    </row>
    <row r="12" spans="1:3" s="43" customFormat="1" ht="18" customHeight="1" thickBot="1">
      <c r="A12" s="230" t="s">
        <v>13</v>
      </c>
      <c r="B12" s="427" t="s">
        <v>638</v>
      </c>
      <c r="C12" s="223">
        <f>+C13+C14+C15+C16+C17</f>
        <v>13253000</v>
      </c>
    </row>
    <row r="13" spans="1:3" s="43" customFormat="1" ht="18" customHeight="1">
      <c r="A13" s="231" t="s">
        <v>93</v>
      </c>
      <c r="B13" s="346" t="s">
        <v>218</v>
      </c>
      <c r="C13" s="225">
        <f>SUM('9.1.1'!C15,'9.2.1'!C15,'9.3.1'!C15,'9.4.1'!C15)</f>
        <v>0</v>
      </c>
    </row>
    <row r="14" spans="1:3" s="43" customFormat="1" ht="18.75">
      <c r="A14" s="232" t="s">
        <v>94</v>
      </c>
      <c r="B14" s="265" t="s">
        <v>219</v>
      </c>
      <c r="C14" s="225">
        <f>SUM('9.1.1'!C16,'9.2.1'!C16,'9.3.1'!C16,'9.4.1'!C16)</f>
        <v>0</v>
      </c>
    </row>
    <row r="15" spans="1:3" s="43" customFormat="1" ht="27">
      <c r="A15" s="232" t="s">
        <v>95</v>
      </c>
      <c r="B15" s="265" t="s">
        <v>382</v>
      </c>
      <c r="C15" s="225">
        <f>SUM('9.1.1'!C17,'9.2.1'!C17,'9.3.1'!C17,'9.4.1'!C17)</f>
        <v>0</v>
      </c>
    </row>
    <row r="16" spans="1:3" s="43" customFormat="1" ht="27">
      <c r="A16" s="232" t="s">
        <v>96</v>
      </c>
      <c r="B16" s="265" t="s">
        <v>383</v>
      </c>
      <c r="C16" s="225">
        <f>SUM('9.1.1'!C18,'9.2.1'!C18,'9.3.1'!C18,'9.4.1'!C18)</f>
        <v>0</v>
      </c>
    </row>
    <row r="17" spans="1:3" s="43" customFormat="1" ht="25.5">
      <c r="A17" s="232" t="s">
        <v>97</v>
      </c>
      <c r="B17" s="221" t="s">
        <v>409</v>
      </c>
      <c r="C17" s="225">
        <f>SUM('9.1.1'!C19,'9.2.1'!C19,'9.3.1'!C19,'9.4.1'!C19)</f>
        <v>13253000</v>
      </c>
    </row>
    <row r="18" spans="1:3" s="43" customFormat="1" ht="19.5" thickBot="1">
      <c r="A18" s="233" t="s">
        <v>106</v>
      </c>
      <c r="B18" s="428" t="s">
        <v>220</v>
      </c>
      <c r="C18" s="225">
        <f>SUM('9.1.1'!C20,'9.2.1'!C20,'9.3.1'!C20,'9.4.1'!C20)</f>
        <v>0</v>
      </c>
    </row>
    <row r="19" spans="1:3" s="43" customFormat="1" ht="18" customHeight="1" thickBot="1">
      <c r="A19" s="230" t="s">
        <v>14</v>
      </c>
      <c r="B19" s="429" t="s">
        <v>639</v>
      </c>
      <c r="C19" s="223">
        <f>+C20+C21+C22+C23+C24</f>
        <v>190008907</v>
      </c>
    </row>
    <row r="20" spans="1:3" s="43" customFormat="1" ht="18.75">
      <c r="A20" s="231" t="s">
        <v>76</v>
      </c>
      <c r="B20" s="346" t="s">
        <v>401</v>
      </c>
      <c r="C20" s="225">
        <f>SUM('9.1.1'!C22,'9.2.1'!C22,'9.3.1'!C22,'9.4.1'!C22)</f>
        <v>190008907</v>
      </c>
    </row>
    <row r="21" spans="1:3" s="43" customFormat="1" ht="27">
      <c r="A21" s="232" t="s">
        <v>77</v>
      </c>
      <c r="B21" s="265" t="s">
        <v>221</v>
      </c>
      <c r="C21" s="225">
        <f>SUM('9.1.1'!C23,'9.2.1'!C23,'9.3.1'!C23,'9.4.1'!C23)</f>
        <v>0</v>
      </c>
    </row>
    <row r="22" spans="1:3" s="43" customFormat="1" ht="27">
      <c r="A22" s="232" t="s">
        <v>78</v>
      </c>
      <c r="B22" s="265" t="s">
        <v>384</v>
      </c>
      <c r="C22" s="225">
        <f>SUM('9.1.1'!C24,'9.2.1'!C24,'9.3.1'!C24,'9.4.1'!C24)</f>
        <v>0</v>
      </c>
    </row>
    <row r="23" spans="1:3" s="43" customFormat="1" ht="27">
      <c r="A23" s="232" t="s">
        <v>79</v>
      </c>
      <c r="B23" s="265" t="s">
        <v>385</v>
      </c>
      <c r="C23" s="225">
        <f>SUM('9.1.1'!C25,'9.2.1'!C25,'9.3.1'!C25,'9.4.1'!C25)</f>
        <v>0</v>
      </c>
    </row>
    <row r="24" spans="1:3" s="43" customFormat="1" ht="18.75">
      <c r="A24" s="232" t="s">
        <v>150</v>
      </c>
      <c r="B24" s="265" t="s">
        <v>222</v>
      </c>
      <c r="C24" s="225">
        <f>SUM('9.1.1'!C26,'9.2.1'!C26,'9.3.1'!C26,'9.4.1'!C26)</f>
        <v>0</v>
      </c>
    </row>
    <row r="25" spans="1:3" s="43" customFormat="1" ht="18" customHeight="1" thickBot="1">
      <c r="A25" s="233" t="s">
        <v>151</v>
      </c>
      <c r="B25" s="428" t="s">
        <v>223</v>
      </c>
      <c r="C25" s="225">
        <f>SUM('9.1.1'!C27,'9.2.1'!C27,'9.3.1'!C27,'9.4.1'!C27)</f>
        <v>175008907</v>
      </c>
    </row>
    <row r="26" spans="1:3" s="43" customFormat="1" ht="18" customHeight="1" thickBot="1">
      <c r="A26" s="230" t="s">
        <v>152</v>
      </c>
      <c r="B26" s="429" t="s">
        <v>224</v>
      </c>
      <c r="C26" s="223">
        <f>+C27+C30+C31+C32</f>
        <v>60636296</v>
      </c>
    </row>
    <row r="27" spans="1:3" s="43" customFormat="1" ht="18" customHeight="1">
      <c r="A27" s="231" t="s">
        <v>225</v>
      </c>
      <c r="B27" s="346" t="s">
        <v>231</v>
      </c>
      <c r="C27" s="236">
        <f>+C28+C29</f>
        <v>52281187</v>
      </c>
    </row>
    <row r="28" spans="1:3" s="43" customFormat="1" ht="18" customHeight="1">
      <c r="A28" s="232" t="s">
        <v>226</v>
      </c>
      <c r="B28" s="265" t="s">
        <v>411</v>
      </c>
      <c r="C28" s="225">
        <f>SUM('9.1.1'!C30,'9.2.1'!C30,'9.3.1'!C30,'9.4.1'!C30)</f>
        <v>1823137</v>
      </c>
    </row>
    <row r="29" spans="1:3" s="43" customFormat="1" ht="18" customHeight="1">
      <c r="A29" s="232" t="s">
        <v>227</v>
      </c>
      <c r="B29" s="265" t="s">
        <v>412</v>
      </c>
      <c r="C29" s="225">
        <f>SUM('9.1.1'!C31,'9.2.1'!C31,'9.3.1'!C31,'9.4.1'!C31)</f>
        <v>50458050</v>
      </c>
    </row>
    <row r="30" spans="1:3" s="43" customFormat="1" ht="18" customHeight="1">
      <c r="A30" s="232" t="s">
        <v>228</v>
      </c>
      <c r="B30" s="265" t="s">
        <v>413</v>
      </c>
      <c r="C30" s="225">
        <f>SUM('9.1.1'!C32,'9.2.1'!C32,'9.3.1'!C32,'9.4.1'!C32)</f>
        <v>6313570</v>
      </c>
    </row>
    <row r="31" spans="1:3" s="43" customFormat="1" ht="18.75">
      <c r="A31" s="232" t="s">
        <v>229</v>
      </c>
      <c r="B31" s="265" t="s">
        <v>232</v>
      </c>
      <c r="C31" s="225">
        <f>SUM('9.1.1'!C33,'9.2.1'!C33,'9.3.1'!C33,'9.4.1'!C33)</f>
        <v>0</v>
      </c>
    </row>
    <row r="32" spans="1:3" s="43" customFormat="1" ht="18" customHeight="1" thickBot="1">
      <c r="A32" s="233" t="s">
        <v>230</v>
      </c>
      <c r="B32" s="428" t="s">
        <v>233</v>
      </c>
      <c r="C32" s="225">
        <f>SUM('9.1.1'!C34,'9.2.1'!C34,'9.3.1'!C34,'9.4.1'!C34)</f>
        <v>2041539</v>
      </c>
    </row>
    <row r="33" spans="1:3" s="43" customFormat="1" ht="18" customHeight="1" thickBot="1">
      <c r="A33" s="230" t="s">
        <v>16</v>
      </c>
      <c r="B33" s="429" t="s">
        <v>234</v>
      </c>
      <c r="C33" s="223">
        <f>SUM(C34:C43)</f>
        <v>84990904</v>
      </c>
    </row>
    <row r="34" spans="1:3" s="43" customFormat="1" ht="18" customHeight="1">
      <c r="A34" s="231" t="s">
        <v>80</v>
      </c>
      <c r="B34" s="346" t="s">
        <v>237</v>
      </c>
      <c r="C34" s="225">
        <f>SUM('9.1.1'!C36,'9.2.1'!C36,'9.3.1'!C36,'9.4.1'!C36)</f>
        <v>0</v>
      </c>
    </row>
    <row r="35" spans="1:3" s="43" customFormat="1" ht="18" customHeight="1">
      <c r="A35" s="232" t="s">
        <v>81</v>
      </c>
      <c r="B35" s="265" t="s">
        <v>414</v>
      </c>
      <c r="C35" s="225">
        <f>SUM('9.1.1'!C37,'9.2.1'!C37,'9.3.1'!C37,'9.4.1'!C37)</f>
        <v>63133954</v>
      </c>
    </row>
    <row r="36" spans="1:3" s="43" customFormat="1" ht="18" customHeight="1">
      <c r="A36" s="232" t="s">
        <v>82</v>
      </c>
      <c r="B36" s="265" t="s">
        <v>415</v>
      </c>
      <c r="C36" s="225">
        <f>SUM('9.1.1'!C38,'9.2.1'!C38,'9.3.1'!C38,'9.4.1'!C38)</f>
        <v>506541</v>
      </c>
    </row>
    <row r="37" spans="1:3" s="43" customFormat="1" ht="18" customHeight="1">
      <c r="A37" s="232" t="s">
        <v>154</v>
      </c>
      <c r="B37" s="265" t="s">
        <v>416</v>
      </c>
      <c r="C37" s="225">
        <f>SUM('9.1.1'!C39,'9.2.1'!C39,'9.3.1'!C39,'9.4.1'!C39)</f>
        <v>0</v>
      </c>
    </row>
    <row r="38" spans="1:3" s="43" customFormat="1" ht="18" customHeight="1">
      <c r="A38" s="232" t="s">
        <v>155</v>
      </c>
      <c r="B38" s="265" t="s">
        <v>417</v>
      </c>
      <c r="C38" s="225">
        <f>SUM('9.1.1'!C40,'9.2.1'!C40,'9.3.1'!C40,'9.4.1'!C40)</f>
        <v>3281477</v>
      </c>
    </row>
    <row r="39" spans="1:3" s="43" customFormat="1" ht="18" customHeight="1">
      <c r="A39" s="232" t="s">
        <v>156</v>
      </c>
      <c r="B39" s="265" t="s">
        <v>418</v>
      </c>
      <c r="C39" s="225">
        <f>SUM('9.1.1'!C41,'9.2.1'!C41,'9.3.1'!C41,'9.4.1'!C41)</f>
        <v>18068932</v>
      </c>
    </row>
    <row r="40" spans="1:3" s="43" customFormat="1" ht="18" customHeight="1">
      <c r="A40" s="232" t="s">
        <v>157</v>
      </c>
      <c r="B40" s="265" t="s">
        <v>238</v>
      </c>
      <c r="C40" s="225">
        <f>SUM('9.1.1'!C42,'9.2.1'!C42,'9.3.1'!C42,'9.4.1'!C42)</f>
        <v>0</v>
      </c>
    </row>
    <row r="41" spans="1:3" s="43" customFormat="1" ht="18" customHeight="1">
      <c r="A41" s="232" t="s">
        <v>158</v>
      </c>
      <c r="B41" s="265" t="s">
        <v>239</v>
      </c>
      <c r="C41" s="225">
        <f>SUM('9.1.1'!C43,'9.2.1'!C43,'9.3.1'!C43,'9.4.1'!C43)</f>
        <v>0</v>
      </c>
    </row>
    <row r="42" spans="1:3" s="43" customFormat="1" ht="18" customHeight="1">
      <c r="A42" s="232" t="s">
        <v>235</v>
      </c>
      <c r="B42" s="265" t="s">
        <v>240</v>
      </c>
      <c r="C42" s="225">
        <f>SUM('9.1.1'!C44,'9.2.1'!C44,'9.3.1'!C44,'9.4.1'!C44)</f>
        <v>0</v>
      </c>
    </row>
    <row r="43" spans="1:3" s="43" customFormat="1" ht="18" customHeight="1" thickBot="1">
      <c r="A43" s="233" t="s">
        <v>236</v>
      </c>
      <c r="B43" s="428" t="s">
        <v>419</v>
      </c>
      <c r="C43" s="225">
        <f>SUM('9.1.1'!C45,'9.2.1'!C45,'9.3.1'!C45,'9.4.1'!C45)</f>
        <v>0</v>
      </c>
    </row>
    <row r="44" spans="1:3" s="43" customFormat="1" ht="18" customHeight="1" thickBot="1">
      <c r="A44" s="230" t="s">
        <v>17</v>
      </c>
      <c r="B44" s="429" t="s">
        <v>241</v>
      </c>
      <c r="C44" s="223">
        <f>SUM(C45:C49)</f>
        <v>0</v>
      </c>
    </row>
    <row r="45" spans="1:3" s="43" customFormat="1" ht="18" customHeight="1">
      <c r="A45" s="231" t="s">
        <v>83</v>
      </c>
      <c r="B45" s="346" t="s">
        <v>245</v>
      </c>
      <c r="C45" s="225">
        <f>SUM('9.1.1'!C47,'9.2.1'!C47,'9.3.1'!C47,'9.4.1'!C47)</f>
        <v>0</v>
      </c>
    </row>
    <row r="46" spans="1:3" s="43" customFormat="1" ht="18" customHeight="1">
      <c r="A46" s="232" t="s">
        <v>84</v>
      </c>
      <c r="B46" s="265" t="s">
        <v>246</v>
      </c>
      <c r="C46" s="225">
        <f>SUM('9.1.1'!C48,'9.2.1'!C48,'9.3.1'!C48,'9.4.1'!C48)</f>
        <v>0</v>
      </c>
    </row>
    <row r="47" spans="1:3" s="43" customFormat="1" ht="18" customHeight="1">
      <c r="A47" s="232" t="s">
        <v>242</v>
      </c>
      <c r="B47" s="265" t="s">
        <v>247</v>
      </c>
      <c r="C47" s="225">
        <f>SUM('9.1.1'!C49,'9.2.1'!C49,'9.3.1'!C49,'9.4.1'!C49)</f>
        <v>0</v>
      </c>
    </row>
    <row r="48" spans="1:3" s="43" customFormat="1" ht="18" customHeight="1">
      <c r="A48" s="232" t="s">
        <v>243</v>
      </c>
      <c r="B48" s="265" t="s">
        <v>248</v>
      </c>
      <c r="C48" s="225">
        <f>SUM('9.1.1'!C50,'9.2.1'!C50,'9.3.1'!C50,'9.4.1'!C50)</f>
        <v>0</v>
      </c>
    </row>
    <row r="49" spans="1:3" s="43" customFormat="1" ht="18" customHeight="1" thickBot="1">
      <c r="A49" s="233" t="s">
        <v>244</v>
      </c>
      <c r="B49" s="428" t="s">
        <v>249</v>
      </c>
      <c r="C49" s="225">
        <f>SUM('9.1.1'!C51,'9.2.1'!C51,'9.3.1'!C51,'9.4.1'!C51)</f>
        <v>0</v>
      </c>
    </row>
    <row r="50" spans="1:3" s="43" customFormat="1" ht="26.25" thickBot="1">
      <c r="A50" s="230" t="s">
        <v>159</v>
      </c>
      <c r="B50" s="429" t="s">
        <v>410</v>
      </c>
      <c r="C50" s="223">
        <f>SUM(C51:C53)</f>
        <v>0</v>
      </c>
    </row>
    <row r="51" spans="1:3" s="43" customFormat="1" ht="27">
      <c r="A51" s="231" t="s">
        <v>85</v>
      </c>
      <c r="B51" s="346" t="s">
        <v>392</v>
      </c>
      <c r="C51" s="225">
        <f>SUM('9.1.1'!C53,'9.2.1'!C53,'9.3.1'!C53,'9.4.1'!C53)</f>
        <v>0</v>
      </c>
    </row>
    <row r="52" spans="1:3" s="43" customFormat="1" ht="27">
      <c r="A52" s="232" t="s">
        <v>86</v>
      </c>
      <c r="B52" s="265" t="s">
        <v>393</v>
      </c>
      <c r="C52" s="225">
        <f>SUM('9.1.1'!C54,'9.2.1'!C54,'9.3.1'!C54,'9.4.1'!C54)</f>
        <v>0</v>
      </c>
    </row>
    <row r="53" spans="1:3" s="43" customFormat="1" ht="18.75">
      <c r="A53" s="232" t="s">
        <v>252</v>
      </c>
      <c r="B53" s="265" t="s">
        <v>250</v>
      </c>
      <c r="C53" s="225">
        <f>SUM('9.1.1'!C55,'9.2.1'!C55,'9.3.1'!C55,'9.4.1'!C55)</f>
        <v>0</v>
      </c>
    </row>
    <row r="54" spans="1:3" s="43" customFormat="1" ht="19.5" thickBot="1">
      <c r="A54" s="233" t="s">
        <v>253</v>
      </c>
      <c r="B54" s="428" t="s">
        <v>251</v>
      </c>
      <c r="C54" s="225">
        <f>SUM('9.1.1'!C56,'9.2.1'!C56,'9.3.1'!C56,'9.4.1'!C56)</f>
        <v>0</v>
      </c>
    </row>
    <row r="55" spans="1:3" s="43" customFormat="1" ht="18" customHeight="1" thickBot="1">
      <c r="A55" s="230" t="s">
        <v>19</v>
      </c>
      <c r="B55" s="427" t="s">
        <v>254</v>
      </c>
      <c r="C55" s="223">
        <f>SUM(C56:C58)</f>
        <v>0</v>
      </c>
    </row>
    <row r="56" spans="1:3" s="43" customFormat="1" ht="27">
      <c r="A56" s="231" t="s">
        <v>160</v>
      </c>
      <c r="B56" s="346" t="s">
        <v>394</v>
      </c>
      <c r="C56" s="225">
        <f>SUM('9.1.1'!C58,'9.2.1'!C58,'9.3.1'!C58,'9.4.1'!C58)</f>
        <v>0</v>
      </c>
    </row>
    <row r="57" spans="1:3" s="43" customFormat="1" ht="18.75">
      <c r="A57" s="232" t="s">
        <v>161</v>
      </c>
      <c r="B57" s="265" t="s">
        <v>395</v>
      </c>
      <c r="C57" s="225">
        <f>SUM('9.1.1'!C59,'9.2.1'!C59,'9.3.1'!C59,'9.4.1'!C59)</f>
        <v>0</v>
      </c>
    </row>
    <row r="58" spans="1:3" s="43" customFormat="1" ht="18.75">
      <c r="A58" s="232" t="s">
        <v>191</v>
      </c>
      <c r="B58" s="265" t="s">
        <v>256</v>
      </c>
      <c r="C58" s="225">
        <f>SUM('9.1.1'!C60,'9.2.1'!C60,'9.3.1'!C60,'9.4.1'!C60)</f>
        <v>0</v>
      </c>
    </row>
    <row r="59" spans="1:3" s="43" customFormat="1" ht="19.5" thickBot="1">
      <c r="A59" s="233" t="s">
        <v>255</v>
      </c>
      <c r="B59" s="428" t="s">
        <v>257</v>
      </c>
      <c r="C59" s="225">
        <f>SUM('9.1.1'!C61,'9.2.1'!C61,'9.3.1'!C61,'9.4.1'!C61)</f>
        <v>0</v>
      </c>
    </row>
    <row r="60" spans="1:3" s="43" customFormat="1" ht="19.5" thickBot="1">
      <c r="A60" s="230" t="s">
        <v>20</v>
      </c>
      <c r="B60" s="429" t="s">
        <v>258</v>
      </c>
      <c r="C60" s="223">
        <f>+C5+C12+C19+C26+C33+C44+C50+C55</f>
        <v>508382315</v>
      </c>
    </row>
    <row r="61" spans="1:3" s="43" customFormat="1" ht="18" customHeight="1" thickBot="1">
      <c r="A61" s="237" t="s">
        <v>373</v>
      </c>
      <c r="B61" s="427" t="s">
        <v>640</v>
      </c>
      <c r="C61" s="223">
        <f>SUM(C62:C64)</f>
        <v>0</v>
      </c>
    </row>
    <row r="62" spans="1:3" s="43" customFormat="1" ht="18" customHeight="1">
      <c r="A62" s="231" t="s">
        <v>287</v>
      </c>
      <c r="B62" s="346" t="s">
        <v>259</v>
      </c>
      <c r="C62" s="225">
        <f>SUM('9.1.1'!C64,'9.2.1'!C64,'9.3.1'!C64,'9.4.1'!C64)</f>
        <v>0</v>
      </c>
    </row>
    <row r="63" spans="1:3" s="43" customFormat="1" ht="27">
      <c r="A63" s="232" t="s">
        <v>296</v>
      </c>
      <c r="B63" s="265" t="s">
        <v>260</v>
      </c>
      <c r="C63" s="225">
        <f>SUM('9.1.1'!C65,'9.2.1'!C65,'9.3.1'!C65,'9.4.1'!C65)</f>
        <v>0</v>
      </c>
    </row>
    <row r="64" spans="1:3" s="43" customFormat="1" ht="19.5" thickBot="1">
      <c r="A64" s="233" t="s">
        <v>297</v>
      </c>
      <c r="B64" s="430" t="s">
        <v>261</v>
      </c>
      <c r="C64" s="225">
        <f>SUM('9.1.1'!C66,'9.2.1'!C66,'9.3.1'!C66,'9.4.1'!C66)</f>
        <v>0</v>
      </c>
    </row>
    <row r="65" spans="1:3" s="43" customFormat="1" ht="18" customHeight="1" thickBot="1">
      <c r="A65" s="237" t="s">
        <v>262</v>
      </c>
      <c r="B65" s="427" t="s">
        <v>263</v>
      </c>
      <c r="C65" s="223">
        <f>SUM(C66:C69)</f>
        <v>0</v>
      </c>
    </row>
    <row r="66" spans="1:3" s="43" customFormat="1" ht="18.75">
      <c r="A66" s="231" t="s">
        <v>130</v>
      </c>
      <c r="B66" s="346" t="s">
        <v>264</v>
      </c>
      <c r="C66" s="225">
        <f>SUM('9.1.1'!C68,'9.2.1'!C68,'9.3.1'!C68,'9.4.1'!C68)</f>
        <v>0</v>
      </c>
    </row>
    <row r="67" spans="1:3" s="43" customFormat="1" ht="18.75">
      <c r="A67" s="232" t="s">
        <v>131</v>
      </c>
      <c r="B67" s="265" t="s">
        <v>265</v>
      </c>
      <c r="C67" s="225">
        <f>SUM('9.1.1'!C69,'9.2.1'!C69,'9.3.1'!C69,'9.4.1'!C69)</f>
        <v>0</v>
      </c>
    </row>
    <row r="68" spans="1:3" s="43" customFormat="1" ht="18.75">
      <c r="A68" s="232" t="s">
        <v>288</v>
      </c>
      <c r="B68" s="265" t="s">
        <v>266</v>
      </c>
      <c r="C68" s="225">
        <f>SUM('9.1.1'!C70,'9.2.1'!C70,'9.3.1'!C70,'9.4.1'!C70)</f>
        <v>0</v>
      </c>
    </row>
    <row r="69" spans="1:3" s="43" customFormat="1" ht="19.5" thickBot="1">
      <c r="A69" s="233" t="s">
        <v>289</v>
      </c>
      <c r="B69" s="428" t="s">
        <v>267</v>
      </c>
      <c r="C69" s="225">
        <f>SUM('9.1.1'!C71,'9.2.1'!C71,'9.3.1'!C71,'9.4.1'!C71)</f>
        <v>0</v>
      </c>
    </row>
    <row r="70" spans="1:3" s="43" customFormat="1" ht="18" customHeight="1" thickBot="1">
      <c r="A70" s="237" t="s">
        <v>268</v>
      </c>
      <c r="B70" s="427" t="s">
        <v>269</v>
      </c>
      <c r="C70" s="223">
        <f>SUM(C71:C72)</f>
        <v>135761876</v>
      </c>
    </row>
    <row r="71" spans="1:3" s="43" customFormat="1" ht="18" customHeight="1">
      <c r="A71" s="231" t="s">
        <v>290</v>
      </c>
      <c r="B71" s="346" t="s">
        <v>270</v>
      </c>
      <c r="C71" s="225">
        <f>SUM('9.1.1'!C73,'9.2.1'!C73,'9.3.1'!C73,'9.4.1'!C73)</f>
        <v>135761876</v>
      </c>
    </row>
    <row r="72" spans="1:3" s="43" customFormat="1" ht="18" customHeight="1" thickBot="1">
      <c r="A72" s="233" t="s">
        <v>291</v>
      </c>
      <c r="B72" s="346" t="s">
        <v>645</v>
      </c>
      <c r="C72" s="225"/>
    </row>
    <row r="73" spans="1:3" s="43" customFormat="1" ht="18" customHeight="1" thickBot="1">
      <c r="A73" s="237" t="s">
        <v>271</v>
      </c>
      <c r="B73" s="427" t="s">
        <v>272</v>
      </c>
      <c r="C73" s="223">
        <f>SUM(C74:C76)</f>
        <v>161825981</v>
      </c>
    </row>
    <row r="74" spans="1:3" s="43" customFormat="1" ht="18" customHeight="1">
      <c r="A74" s="231" t="s">
        <v>292</v>
      </c>
      <c r="B74" s="346" t="s">
        <v>446</v>
      </c>
      <c r="C74" s="225">
        <f>SUM('9.1.1'!C76,'9.2.1'!C76,'9.3.1'!C76,'9.4.1'!C76)</f>
        <v>0</v>
      </c>
    </row>
    <row r="75" spans="1:3" s="43" customFormat="1" ht="18" customHeight="1">
      <c r="A75" s="232" t="s">
        <v>293</v>
      </c>
      <c r="B75" s="265" t="s">
        <v>273</v>
      </c>
      <c r="C75" s="225">
        <f>SUM('9.1.1'!C77,'9.2.1'!C77,'9.3.1'!C77,'9.4.1'!C77)</f>
        <v>0</v>
      </c>
    </row>
    <row r="76" spans="1:3" s="43" customFormat="1" ht="18" customHeight="1" thickBot="1">
      <c r="A76" s="233" t="s">
        <v>294</v>
      </c>
      <c r="B76" s="428" t="s">
        <v>274</v>
      </c>
      <c r="C76" s="225">
        <f>SUM('9.1.1'!C78,'9.2.1'!C78,'9.3.1'!C78,'9.4.1'!C78)</f>
        <v>161825981</v>
      </c>
    </row>
    <row r="77" spans="1:3" s="43" customFormat="1" ht="18" customHeight="1" thickBot="1">
      <c r="A77" s="237" t="s">
        <v>275</v>
      </c>
      <c r="B77" s="427" t="s">
        <v>295</v>
      </c>
      <c r="C77" s="223">
        <f>SUM(C78:C81)</f>
        <v>0</v>
      </c>
    </row>
    <row r="78" spans="1:3" s="43" customFormat="1" ht="18" customHeight="1">
      <c r="A78" s="238" t="s">
        <v>276</v>
      </c>
      <c r="B78" s="346" t="s">
        <v>277</v>
      </c>
      <c r="C78" s="225">
        <f>SUM('9.1.1'!C80,'9.2.1'!C80,'9.3.1'!C80,'9.4.1'!C80)</f>
        <v>0</v>
      </c>
    </row>
    <row r="79" spans="1:3" s="43" customFormat="1" ht="30">
      <c r="A79" s="239" t="s">
        <v>278</v>
      </c>
      <c r="B79" s="265" t="s">
        <v>279</v>
      </c>
      <c r="C79" s="225">
        <f>SUM('9.1.1'!C81,'9.2.1'!C81,'9.3.1'!C81,'9.4.1'!C81)</f>
        <v>0</v>
      </c>
    </row>
    <row r="80" spans="1:3" s="43" customFormat="1" ht="20.25" customHeight="1">
      <c r="A80" s="239" t="s">
        <v>280</v>
      </c>
      <c r="B80" s="265" t="s">
        <v>281</v>
      </c>
      <c r="C80" s="225">
        <f>SUM('9.1.1'!C82,'9.2.1'!C82,'9.3.1'!C82,'9.4.1'!C82)</f>
        <v>0</v>
      </c>
    </row>
    <row r="81" spans="1:3" s="43" customFormat="1" ht="18" customHeight="1" thickBot="1">
      <c r="A81" s="240" t="s">
        <v>282</v>
      </c>
      <c r="B81" s="428" t="s">
        <v>283</v>
      </c>
      <c r="C81" s="225">
        <f>SUM('9.1.1'!C83,'9.2.1'!C83,'9.3.1'!C83,'9.4.1'!C83)</f>
        <v>0</v>
      </c>
    </row>
    <row r="82" spans="1:3" s="43" customFormat="1" ht="18" customHeight="1" thickBot="1">
      <c r="A82" s="237" t="s">
        <v>284</v>
      </c>
      <c r="B82" s="427" t="s">
        <v>636</v>
      </c>
      <c r="C82" s="225">
        <f>SUM('9.1.1'!C84,'9.2.1'!C84,'9.3.1'!C84,'9.4.1'!C84)</f>
        <v>0</v>
      </c>
    </row>
    <row r="83" spans="1:3" s="43" customFormat="1" ht="19.5" thickBot="1">
      <c r="A83" s="237" t="s">
        <v>285</v>
      </c>
      <c r="B83" s="431" t="s">
        <v>286</v>
      </c>
      <c r="C83" s="223">
        <f>+C61+C65+C70+C73+C77+C82</f>
        <v>297587857</v>
      </c>
    </row>
    <row r="84" spans="1:3" s="43" customFormat="1" ht="18" customHeight="1" thickBot="1">
      <c r="A84" s="242" t="s">
        <v>298</v>
      </c>
      <c r="B84" s="432" t="s">
        <v>378</v>
      </c>
      <c r="C84" s="223">
        <f>+C60+C83</f>
        <v>805970172</v>
      </c>
    </row>
    <row r="85" spans="1:3" s="43" customFormat="1" ht="19.5" thickBot="1">
      <c r="A85" s="243"/>
      <c r="B85" s="433"/>
      <c r="C85" s="244"/>
    </row>
    <row r="86" spans="1:3" s="37" customFormat="1" ht="18" customHeight="1" thickBot="1">
      <c r="A86" s="247" t="s">
        <v>45</v>
      </c>
      <c r="B86" s="434"/>
      <c r="C86" s="248"/>
    </row>
    <row r="87" spans="1:3" s="44" customFormat="1" ht="18" customHeight="1" thickBot="1">
      <c r="A87" s="250" t="s">
        <v>12</v>
      </c>
      <c r="B87" s="435" t="s">
        <v>634</v>
      </c>
      <c r="C87" s="251">
        <f>SUM(C88:C92)</f>
        <v>330217280</v>
      </c>
    </row>
    <row r="88" spans="1:3" s="37" customFormat="1" ht="18" customHeight="1">
      <c r="A88" s="252" t="s">
        <v>87</v>
      </c>
      <c r="B88" s="436" t="s">
        <v>40</v>
      </c>
      <c r="C88" s="225">
        <f>SUM('9.1.1'!C90,'9.2.1'!C90,'9.3.1'!C90,'9.4.1'!C90)</f>
        <v>153824823</v>
      </c>
    </row>
    <row r="89" spans="1:3" s="43" customFormat="1" ht="18" customHeight="1">
      <c r="A89" s="232" t="s">
        <v>88</v>
      </c>
      <c r="B89" s="267" t="s">
        <v>162</v>
      </c>
      <c r="C89" s="225">
        <f>SUM('9.1.1'!C91,'9.2.1'!C91,'9.3.1'!C91,'9.4.1'!C91)</f>
        <v>30537940</v>
      </c>
    </row>
    <row r="90" spans="1:3" s="37" customFormat="1" ht="18" customHeight="1">
      <c r="A90" s="232" t="s">
        <v>89</v>
      </c>
      <c r="B90" s="267" t="s">
        <v>122</v>
      </c>
      <c r="C90" s="225">
        <f>SUM('9.1.1'!C92,'9.2.1'!C92,'9.3.1'!C92,'9.4.1'!C92)</f>
        <v>131263564</v>
      </c>
    </row>
    <row r="91" spans="1:3" s="37" customFormat="1" ht="18" customHeight="1">
      <c r="A91" s="232" t="s">
        <v>90</v>
      </c>
      <c r="B91" s="437" t="s">
        <v>163</v>
      </c>
      <c r="C91" s="225">
        <f>SUM('9.1.1'!C93,'9.2.1'!C93,'9.3.1'!C93,'9.4.1'!C93)</f>
        <v>10654953</v>
      </c>
    </row>
    <row r="92" spans="1:3" s="37" customFormat="1" ht="18" customHeight="1">
      <c r="A92" s="232" t="s">
        <v>101</v>
      </c>
      <c r="B92" s="438" t="s">
        <v>164</v>
      </c>
      <c r="C92" s="225">
        <f>SUM('9.1.1'!C94,'9.2.1'!C94,'9.3.1'!C94,'9.4.1'!C94)</f>
        <v>3936000</v>
      </c>
    </row>
    <row r="93" spans="1:3" s="37" customFormat="1" ht="18" customHeight="1">
      <c r="A93" s="232" t="s">
        <v>91</v>
      </c>
      <c r="B93" s="267" t="s">
        <v>301</v>
      </c>
      <c r="C93" s="225">
        <f>SUM('9.1.1'!C95,'9.2.1'!C95,'9.3.1'!C95,'9.4.1'!C95)</f>
        <v>0</v>
      </c>
    </row>
    <row r="94" spans="1:3" s="37" customFormat="1" ht="18" customHeight="1">
      <c r="A94" s="232" t="s">
        <v>92</v>
      </c>
      <c r="B94" s="269" t="s">
        <v>302</v>
      </c>
      <c r="C94" s="225">
        <f>SUM('9.1.1'!C96,'9.2.1'!C96,'9.3.1'!C96,'9.4.1'!C96)</f>
        <v>0</v>
      </c>
    </row>
    <row r="95" spans="1:3" s="37" customFormat="1" ht="18" customHeight="1">
      <c r="A95" s="232" t="s">
        <v>102</v>
      </c>
      <c r="B95" s="267" t="s">
        <v>303</v>
      </c>
      <c r="C95" s="225">
        <f>SUM('9.1.1'!C97,'9.2.1'!C97,'9.3.1'!C97,'9.4.1'!C97)</f>
        <v>0</v>
      </c>
    </row>
    <row r="96" spans="1:3" s="37" customFormat="1" ht="18" customHeight="1">
      <c r="A96" s="232" t="s">
        <v>103</v>
      </c>
      <c r="B96" s="267" t="s">
        <v>641</v>
      </c>
      <c r="C96" s="225">
        <f>SUM('9.1.1'!C98,'9.2.1'!C98,'9.3.1'!C98,'9.4.1'!C98)</f>
        <v>0</v>
      </c>
    </row>
    <row r="97" spans="1:3" s="37" customFormat="1" ht="18" customHeight="1">
      <c r="A97" s="232" t="s">
        <v>104</v>
      </c>
      <c r="B97" s="269" t="s">
        <v>305</v>
      </c>
      <c r="C97" s="225">
        <f>SUM('9.1.1'!C99,'9.2.1'!C99,'9.3.1'!C99,'9.4.1'!C99)</f>
        <v>2576000</v>
      </c>
    </row>
    <row r="98" spans="1:3" s="37" customFormat="1" ht="18" customHeight="1">
      <c r="A98" s="232" t="s">
        <v>105</v>
      </c>
      <c r="B98" s="269" t="s">
        <v>306</v>
      </c>
      <c r="C98" s="225">
        <f>SUM('9.1.1'!C100,'9.2.1'!C100,'9.3.1'!C100,'9.4.1'!C100)</f>
        <v>0</v>
      </c>
    </row>
    <row r="99" spans="1:3" s="37" customFormat="1" ht="18" customHeight="1">
      <c r="A99" s="232" t="s">
        <v>107</v>
      </c>
      <c r="B99" s="267" t="s">
        <v>642</v>
      </c>
      <c r="C99" s="225">
        <f>SUM('9.1.1'!C101,'9.2.1'!C101,'9.3.1'!C101,'9.4.1'!C101)</f>
        <v>0</v>
      </c>
    </row>
    <row r="100" spans="1:3" s="37" customFormat="1" ht="18" customHeight="1">
      <c r="A100" s="254" t="s">
        <v>165</v>
      </c>
      <c r="B100" s="270" t="s">
        <v>308</v>
      </c>
      <c r="C100" s="225">
        <f>SUM('9.1.1'!C102,'9.2.1'!C102,'9.3.1'!C102,'9.4.1'!C102)</f>
        <v>0</v>
      </c>
    </row>
    <row r="101" spans="1:3" s="37" customFormat="1" ht="18" customHeight="1">
      <c r="A101" s="232" t="s">
        <v>299</v>
      </c>
      <c r="B101" s="270" t="s">
        <v>309</v>
      </c>
      <c r="C101" s="225">
        <f>SUM('9.1.1'!C103,'9.2.1'!C103,'9.3.1'!C103,'9.4.1'!C103)</f>
        <v>0</v>
      </c>
    </row>
    <row r="102" spans="1:3" s="37" customFormat="1" ht="18" customHeight="1" thickBot="1">
      <c r="A102" s="255" t="s">
        <v>300</v>
      </c>
      <c r="B102" s="271" t="s">
        <v>310</v>
      </c>
      <c r="C102" s="225">
        <f>SUM('9.1.1'!C104,'9.2.1'!C104,'9.3.1'!C104,'9.4.1'!C104)</f>
        <v>1360000</v>
      </c>
    </row>
    <row r="103" spans="1:3" s="37" customFormat="1" ht="18" customHeight="1" thickBot="1">
      <c r="A103" s="230" t="s">
        <v>13</v>
      </c>
      <c r="B103" s="439" t="s">
        <v>635</v>
      </c>
      <c r="C103" s="223">
        <f>+C104+C106+C108</f>
        <v>305116548</v>
      </c>
    </row>
    <row r="104" spans="1:3" s="37" customFormat="1" ht="18" customHeight="1">
      <c r="A104" s="231" t="s">
        <v>93</v>
      </c>
      <c r="B104" s="267" t="s">
        <v>190</v>
      </c>
      <c r="C104" s="225">
        <f>SUM('9.1.1'!C106,'9.2.1'!C106,'9.3.1'!C106,'9.4.1'!C106)</f>
        <v>71224092</v>
      </c>
    </row>
    <row r="105" spans="1:3" s="37" customFormat="1" ht="18" customHeight="1">
      <c r="A105" s="231" t="s">
        <v>94</v>
      </c>
      <c r="B105" s="270" t="s">
        <v>314</v>
      </c>
      <c r="C105" s="225">
        <f>SUM('9.1.1'!C107,'9.2.1'!C107,'9.3.1'!C107,'9.4.1'!C107)</f>
        <v>66782800</v>
      </c>
    </row>
    <row r="106" spans="1:3" s="37" customFormat="1" ht="18" customHeight="1">
      <c r="A106" s="231" t="s">
        <v>95</v>
      </c>
      <c r="B106" s="270" t="s">
        <v>166</v>
      </c>
      <c r="C106" s="225">
        <f>SUM('9.1.1'!C108,'9.2.1'!C108,'9.3.1'!C108,'9.4.1'!C108)</f>
        <v>233892456</v>
      </c>
    </row>
    <row r="107" spans="1:3" s="37" customFormat="1" ht="18" customHeight="1">
      <c r="A107" s="231" t="s">
        <v>96</v>
      </c>
      <c r="B107" s="270" t="s">
        <v>315</v>
      </c>
      <c r="C107" s="225">
        <f>SUM('9.1.1'!C109,'9.2.1'!C109,'9.3.1'!C109,'9.4.1'!C109)</f>
        <v>216054957</v>
      </c>
    </row>
    <row r="108" spans="1:3" s="37" customFormat="1" ht="18" customHeight="1">
      <c r="A108" s="231" t="s">
        <v>97</v>
      </c>
      <c r="B108" s="440" t="s">
        <v>192</v>
      </c>
      <c r="C108" s="225">
        <f>SUM('9.1.1'!C110,'9.2.1'!C110,'9.3.1'!C110,'9.4.1'!C110)</f>
        <v>0</v>
      </c>
    </row>
    <row r="109" spans="1:3" s="37" customFormat="1" ht="25.5">
      <c r="A109" s="231" t="s">
        <v>106</v>
      </c>
      <c r="B109" s="441" t="s">
        <v>386</v>
      </c>
      <c r="C109" s="225">
        <f>SUM('9.1.1'!C111,'9.2.1'!C111,'9.3.1'!C111,'9.4.1'!C111)</f>
        <v>0</v>
      </c>
    </row>
    <row r="110" spans="1:3" s="37" customFormat="1" ht="25.5">
      <c r="A110" s="231" t="s">
        <v>108</v>
      </c>
      <c r="B110" s="274" t="s">
        <v>320</v>
      </c>
      <c r="C110" s="225">
        <f>SUM('9.1.1'!C112,'9.2.1'!C112,'9.3.1'!C112,'9.4.1'!C112)</f>
        <v>0</v>
      </c>
    </row>
    <row r="111" spans="1:3" s="37" customFormat="1" ht="25.5">
      <c r="A111" s="231" t="s">
        <v>167</v>
      </c>
      <c r="B111" s="267" t="s">
        <v>304</v>
      </c>
      <c r="C111" s="225">
        <f>SUM('9.1.1'!C113,'9.2.1'!C113,'9.3.1'!C113,'9.4.1'!C113)</f>
        <v>0</v>
      </c>
    </row>
    <row r="112" spans="1:3" s="37" customFormat="1" ht="18.75">
      <c r="A112" s="231" t="s">
        <v>168</v>
      </c>
      <c r="B112" s="267" t="s">
        <v>319</v>
      </c>
      <c r="C112" s="225">
        <f>SUM('9.1.1'!C114,'9.2.1'!C114,'9.3.1'!C114,'9.4.1'!C114)</f>
        <v>0</v>
      </c>
    </row>
    <row r="113" spans="1:3" s="37" customFormat="1" ht="18.75">
      <c r="A113" s="231" t="s">
        <v>169</v>
      </c>
      <c r="B113" s="267" t="s">
        <v>318</v>
      </c>
      <c r="C113" s="225">
        <f>SUM('9.1.1'!C115,'9.2.1'!C115,'9.3.1'!C115,'9.4.1'!C115)</f>
        <v>0</v>
      </c>
    </row>
    <row r="114" spans="1:3" s="37" customFormat="1" ht="25.5">
      <c r="A114" s="231" t="s">
        <v>311</v>
      </c>
      <c r="B114" s="267" t="s">
        <v>307</v>
      </c>
      <c r="C114" s="225">
        <f>SUM('9.1.1'!C116,'9.2.1'!C116,'9.3.1'!C116,'9.4.1'!C116)</f>
        <v>0</v>
      </c>
    </row>
    <row r="115" spans="1:3" s="37" customFormat="1" ht="18.75">
      <c r="A115" s="231" t="s">
        <v>312</v>
      </c>
      <c r="B115" s="267" t="s">
        <v>317</v>
      </c>
      <c r="C115" s="225">
        <f>SUM('9.1.1'!C117,'9.2.1'!C117,'9.3.1'!C117,'9.4.1'!C117)</f>
        <v>0</v>
      </c>
    </row>
    <row r="116" spans="1:3" s="37" customFormat="1" ht="26.25" thickBot="1">
      <c r="A116" s="254" t="s">
        <v>313</v>
      </c>
      <c r="B116" s="267" t="s">
        <v>316</v>
      </c>
      <c r="C116" s="225">
        <f>SUM('9.1.1'!C118,'9.2.1'!C118,'9.3.1'!C118,'9.4.1'!C118)</f>
        <v>0</v>
      </c>
    </row>
    <row r="117" spans="1:3" s="37" customFormat="1" ht="18" customHeight="1" thickBot="1">
      <c r="A117" s="230" t="s">
        <v>14</v>
      </c>
      <c r="B117" s="429" t="s">
        <v>321</v>
      </c>
      <c r="C117" s="223">
        <f>+C118+C119</f>
        <v>3000000</v>
      </c>
    </row>
    <row r="118" spans="1:3" s="37" customFormat="1" ht="18" customHeight="1">
      <c r="A118" s="231" t="s">
        <v>76</v>
      </c>
      <c r="B118" s="274" t="s">
        <v>46</v>
      </c>
      <c r="C118" s="225">
        <f>SUM('9.1.1'!C120,'9.2.1'!C120,'9.3.1'!C120,'9.4.1'!C120)</f>
        <v>3000000</v>
      </c>
    </row>
    <row r="119" spans="1:3" s="37" customFormat="1" ht="18" customHeight="1" thickBot="1">
      <c r="A119" s="233" t="s">
        <v>77</v>
      </c>
      <c r="B119" s="270" t="s">
        <v>47</v>
      </c>
      <c r="C119" s="225">
        <f>SUM('9.1.1'!C121,'9.2.1'!C121,'9.3.1'!C121,'9.4.1'!C121)</f>
        <v>0</v>
      </c>
    </row>
    <row r="120" spans="1:3" s="37" customFormat="1" ht="18" customHeight="1" thickBot="1">
      <c r="A120" s="230" t="s">
        <v>15</v>
      </c>
      <c r="B120" s="429" t="s">
        <v>322</v>
      </c>
      <c r="C120" s="223">
        <f>+C87+C103+C117</f>
        <v>638333828</v>
      </c>
    </row>
    <row r="121" spans="1:3" s="37" customFormat="1" ht="18" customHeight="1" thickBot="1">
      <c r="A121" s="230" t="s">
        <v>16</v>
      </c>
      <c r="B121" s="429" t="s">
        <v>643</v>
      </c>
      <c r="C121" s="223">
        <f>+C122+C123+C124</f>
        <v>0</v>
      </c>
    </row>
    <row r="122" spans="1:3" s="37" customFormat="1" ht="18" customHeight="1">
      <c r="A122" s="231" t="s">
        <v>80</v>
      </c>
      <c r="B122" s="274" t="s">
        <v>323</v>
      </c>
      <c r="C122" s="225">
        <f>SUM('9.1.1'!C124,'9.2.1'!C124,'9.3.1'!C124,'9.4.1'!C124)</f>
        <v>0</v>
      </c>
    </row>
    <row r="123" spans="1:3" s="37" customFormat="1" ht="18" customHeight="1">
      <c r="A123" s="231" t="s">
        <v>81</v>
      </c>
      <c r="B123" s="274" t="s">
        <v>644</v>
      </c>
      <c r="C123" s="225">
        <f>SUM('9.1.1'!C125,'9.2.1'!C125,'9.3.1'!C125,'9.4.1'!C125)</f>
        <v>0</v>
      </c>
    </row>
    <row r="124" spans="1:3" s="37" customFormat="1" ht="18" customHeight="1" thickBot="1">
      <c r="A124" s="254" t="s">
        <v>82</v>
      </c>
      <c r="B124" s="442" t="s">
        <v>324</v>
      </c>
      <c r="C124" s="225">
        <f>SUM('9.1.1'!C126,'9.2.1'!C126,'9.3.1'!C126,'9.4.1'!C126)</f>
        <v>0</v>
      </c>
    </row>
    <row r="125" spans="1:3" s="37" customFormat="1" ht="18" customHeight="1" thickBot="1">
      <c r="A125" s="230" t="s">
        <v>17</v>
      </c>
      <c r="B125" s="429" t="s">
        <v>372</v>
      </c>
      <c r="C125" s="223">
        <f>+C126+C127+C128+C129</f>
        <v>0</v>
      </c>
    </row>
    <row r="126" spans="1:3" s="37" customFormat="1" ht="18" customHeight="1">
      <c r="A126" s="231" t="s">
        <v>83</v>
      </c>
      <c r="B126" s="274" t="s">
        <v>325</v>
      </c>
      <c r="C126" s="225">
        <f>SUM('9.1.1'!C128,'9.2.1'!C128,'9.3.1'!C128,'9.4.1'!C128)</f>
        <v>0</v>
      </c>
    </row>
    <row r="127" spans="1:3" s="37" customFormat="1" ht="18" customHeight="1">
      <c r="A127" s="231" t="s">
        <v>84</v>
      </c>
      <c r="B127" s="274" t="s">
        <v>326</v>
      </c>
      <c r="C127" s="225">
        <f>SUM('9.1.1'!C129,'9.2.1'!C129,'9.3.1'!C129,'9.4.1'!C129)</f>
        <v>0</v>
      </c>
    </row>
    <row r="128" spans="1:3" s="37" customFormat="1" ht="18" customHeight="1">
      <c r="A128" s="231" t="s">
        <v>242</v>
      </c>
      <c r="B128" s="274" t="s">
        <v>327</v>
      </c>
      <c r="C128" s="225">
        <f>SUM('9.1.1'!C130,'9.2.1'!C130,'9.3.1'!C130,'9.4.1'!C130)</f>
        <v>0</v>
      </c>
    </row>
    <row r="129" spans="1:3" s="37" customFormat="1" ht="18" customHeight="1" thickBot="1">
      <c r="A129" s="254" t="s">
        <v>243</v>
      </c>
      <c r="B129" s="442" t="s">
        <v>328</v>
      </c>
      <c r="C129" s="225">
        <f>SUM('9.1.1'!C131,'9.2.1'!C131,'9.3.1'!C131,'9.4.1'!C131)</f>
        <v>0</v>
      </c>
    </row>
    <row r="130" spans="1:3" s="37" customFormat="1" ht="18" customHeight="1" thickBot="1">
      <c r="A130" s="230" t="s">
        <v>18</v>
      </c>
      <c r="B130" s="429" t="s">
        <v>329</v>
      </c>
      <c r="C130" s="223">
        <f>+C131+C132+C133+C134</f>
        <v>5810363</v>
      </c>
    </row>
    <row r="131" spans="1:3" s="37" customFormat="1" ht="18" customHeight="1">
      <c r="A131" s="231" t="s">
        <v>85</v>
      </c>
      <c r="B131" s="274" t="s">
        <v>330</v>
      </c>
      <c r="C131" s="225">
        <f>SUM('9.1.1'!C133,'9.2.1'!C133,'9.3.1'!C133,'9.4.1'!C133)</f>
        <v>0</v>
      </c>
    </row>
    <row r="132" spans="1:3" s="37" customFormat="1" ht="18" customHeight="1">
      <c r="A132" s="231" t="s">
        <v>86</v>
      </c>
      <c r="B132" s="274" t="s">
        <v>339</v>
      </c>
      <c r="C132" s="225">
        <f>SUM('9.1.1'!C134,'9.2.1'!C134,'9.3.1'!C134,'9.4.1'!C134)</f>
        <v>5810363</v>
      </c>
    </row>
    <row r="133" spans="1:3" s="37" customFormat="1" ht="18" customHeight="1">
      <c r="A133" s="231" t="s">
        <v>252</v>
      </c>
      <c r="B133" s="274" t="s">
        <v>331</v>
      </c>
      <c r="C133" s="225">
        <f>SUM('9.1.1'!C135,'9.2.1'!C135,'9.3.1'!C135,'9.4.1'!C135)</f>
        <v>0</v>
      </c>
    </row>
    <row r="134" spans="1:3" s="37" customFormat="1" ht="18" customHeight="1" thickBot="1">
      <c r="A134" s="254" t="s">
        <v>253</v>
      </c>
      <c r="B134" s="442" t="s">
        <v>402</v>
      </c>
      <c r="C134" s="225">
        <v>0</v>
      </c>
    </row>
    <row r="135" spans="1:3" s="37" customFormat="1" ht="18" customHeight="1" thickBot="1">
      <c r="A135" s="230" t="s">
        <v>19</v>
      </c>
      <c r="B135" s="429" t="s">
        <v>332</v>
      </c>
      <c r="C135" s="225">
        <f>SUM('9.1.1'!C137,'9.2.1'!C137,'9.3.1'!C137,'9.4.1'!C137)</f>
        <v>0</v>
      </c>
    </row>
    <row r="136" spans="1:3" s="37" customFormat="1" ht="18" customHeight="1">
      <c r="A136" s="231" t="s">
        <v>160</v>
      </c>
      <c r="B136" s="274" t="s">
        <v>333</v>
      </c>
      <c r="C136" s="225">
        <f>SUM('9.1.1'!C138,'9.2.1'!C138,'9.3.1'!C138,'9.4.1'!C138)</f>
        <v>0</v>
      </c>
    </row>
    <row r="137" spans="1:3" s="37" customFormat="1" ht="18" customHeight="1">
      <c r="A137" s="231" t="s">
        <v>161</v>
      </c>
      <c r="B137" s="274" t="s">
        <v>334</v>
      </c>
      <c r="C137" s="225">
        <f>SUM('9.1.1'!C139,'9.2.1'!C139,'9.3.1'!C139,'9.4.1'!C139)</f>
        <v>0</v>
      </c>
    </row>
    <row r="138" spans="1:3" s="37" customFormat="1" ht="18" customHeight="1">
      <c r="A138" s="231" t="s">
        <v>191</v>
      </c>
      <c r="B138" s="274" t="s">
        <v>335</v>
      </c>
      <c r="C138" s="225">
        <f>SUM('9.1.1'!C140,'9.2.1'!C140,'9.3.1'!C140,'9.4.1'!C140)</f>
        <v>0</v>
      </c>
    </row>
    <row r="139" spans="1:3" s="37" customFormat="1" ht="18" customHeight="1" thickBot="1">
      <c r="A139" s="231" t="s">
        <v>255</v>
      </c>
      <c r="B139" s="274" t="s">
        <v>336</v>
      </c>
      <c r="C139" s="225">
        <f>SUM('9.1.1'!C141,'9.2.1'!C141,'9.3.1'!C141,'9.4.1'!C141)</f>
        <v>0</v>
      </c>
    </row>
    <row r="140" spans="1:3" s="37" customFormat="1" ht="18" customHeight="1" thickBot="1">
      <c r="A140" s="230" t="s">
        <v>20</v>
      </c>
      <c r="B140" s="429" t="s">
        <v>337</v>
      </c>
      <c r="C140" s="258">
        <f>+C121+C125+C130+C135</f>
        <v>5810363</v>
      </c>
    </row>
    <row r="141" spans="1:3" s="37" customFormat="1" ht="18" customHeight="1" thickBot="1">
      <c r="A141" s="259" t="s">
        <v>21</v>
      </c>
      <c r="B141" s="443" t="s">
        <v>338</v>
      </c>
      <c r="C141" s="258">
        <f>+C120+C140</f>
        <v>644144191</v>
      </c>
    </row>
    <row r="142" spans="1:3" s="37" customFormat="1" ht="18" customHeight="1" thickBot="1">
      <c r="A142" s="260"/>
      <c r="B142" s="261"/>
      <c r="C142" s="246"/>
    </row>
    <row r="143" spans="1:7" s="37" customFormat="1" ht="18" customHeight="1" thickBot="1">
      <c r="A143" s="262" t="s">
        <v>420</v>
      </c>
      <c r="B143" s="263"/>
      <c r="C143" s="264"/>
      <c r="D143" s="45"/>
      <c r="E143" s="46"/>
      <c r="F143" s="46"/>
      <c r="G143" s="46"/>
    </row>
    <row r="144" spans="1:3" s="43" customFormat="1" ht="18" customHeight="1" thickBot="1">
      <c r="A144" s="262" t="s">
        <v>182</v>
      </c>
      <c r="B144" s="263"/>
      <c r="C144" s="264"/>
    </row>
    <row r="145" s="37" customFormat="1" ht="18" customHeight="1">
      <c r="C145" s="47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2017. ÉVI KÖTELEZŐ FELADATOK KÖLTSÉGVETÉSÉNEK ÖSSZEVONT MÉRLEGE
&amp;10
&amp;R&amp;"Times New Roman CE,Félkövér dőlt"&amp;11 1.1. melléklet az 1/2018. (III.6.)  önkormányzati rendelethez</oddHeader>
  </headerFooter>
  <rowBreaks count="1" manualBreakCount="1">
    <brk id="85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F4" sqref="F4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1.625" style="31" customWidth="1"/>
    <col min="4" max="16384" width="9.375" style="32" customWidth="1"/>
  </cols>
  <sheetData>
    <row r="1" spans="1:3" s="37" customFormat="1" ht="35.25" customHeight="1">
      <c r="A1" s="490" t="s">
        <v>629</v>
      </c>
      <c r="B1" s="490"/>
      <c r="C1" s="490"/>
    </row>
    <row r="2" spans="1:3" s="37" customFormat="1" ht="18" customHeight="1">
      <c r="A2" s="417"/>
      <c r="B2" s="489" t="s">
        <v>623</v>
      </c>
      <c r="C2" s="489"/>
    </row>
    <row r="3" spans="1:3" s="37" customFormat="1" ht="18" customHeight="1">
      <c r="A3" s="462" t="s">
        <v>9</v>
      </c>
      <c r="B3" s="462"/>
      <c r="C3" s="462"/>
    </row>
    <row r="4" spans="1:3" s="37" customFormat="1" ht="18" customHeight="1" thickBot="1">
      <c r="A4" s="463" t="s">
        <v>133</v>
      </c>
      <c r="B4" s="463"/>
      <c r="C4" s="38" t="s">
        <v>443</v>
      </c>
    </row>
    <row r="5" spans="1:3" s="37" customFormat="1" ht="18" customHeight="1" thickBot="1">
      <c r="A5" s="39" t="s">
        <v>56</v>
      </c>
      <c r="B5" s="444" t="s">
        <v>11</v>
      </c>
      <c r="C5" s="40" t="s">
        <v>397</v>
      </c>
    </row>
    <row r="6" spans="1:3" s="43" customFormat="1" ht="18" customHeight="1" thickBot="1">
      <c r="A6" s="41">
        <v>1</v>
      </c>
      <c r="B6" s="445">
        <v>2</v>
      </c>
      <c r="C6" s="42">
        <v>3</v>
      </c>
    </row>
    <row r="7" spans="1:3" s="43" customFormat="1" ht="18" customHeight="1" thickBot="1">
      <c r="A7" s="222" t="s">
        <v>12</v>
      </c>
      <c r="B7" s="425" t="s">
        <v>217</v>
      </c>
      <c r="C7" s="223">
        <f>SUM(C8:C11)</f>
        <v>0</v>
      </c>
    </row>
    <row r="8" spans="1:3" s="43" customFormat="1" ht="27">
      <c r="A8" s="231" t="s">
        <v>87</v>
      </c>
      <c r="B8" s="346" t="s">
        <v>403</v>
      </c>
      <c r="C8" s="225"/>
    </row>
    <row r="9" spans="1:3" s="43" customFormat="1" ht="27">
      <c r="A9" s="232" t="s">
        <v>88</v>
      </c>
      <c r="B9" s="265" t="s">
        <v>404</v>
      </c>
      <c r="C9" s="225"/>
    </row>
    <row r="10" spans="1:3" s="43" customFormat="1" ht="27">
      <c r="A10" s="232" t="s">
        <v>89</v>
      </c>
      <c r="B10" s="265" t="s">
        <v>405</v>
      </c>
      <c r="C10" s="225"/>
    </row>
    <row r="11" spans="1:3" s="43" customFormat="1" ht="18.75">
      <c r="A11" s="232" t="s">
        <v>399</v>
      </c>
      <c r="B11" s="265" t="s">
        <v>406</v>
      </c>
      <c r="C11" s="225"/>
    </row>
    <row r="12" spans="1:3" s="43" customFormat="1" ht="25.5">
      <c r="A12" s="232" t="s">
        <v>101</v>
      </c>
      <c r="B12" s="426" t="s">
        <v>408</v>
      </c>
      <c r="C12" s="228"/>
    </row>
    <row r="13" spans="1:3" s="43" customFormat="1" ht="19.5" thickBot="1">
      <c r="A13" s="233" t="s">
        <v>400</v>
      </c>
      <c r="B13" s="265" t="s">
        <v>407</v>
      </c>
      <c r="C13" s="229"/>
    </row>
    <row r="14" spans="1:3" s="43" customFormat="1" ht="18" customHeight="1" thickBot="1">
      <c r="A14" s="230" t="s">
        <v>13</v>
      </c>
      <c r="B14" s="427" t="s">
        <v>638</v>
      </c>
      <c r="C14" s="223">
        <f>+C15+C16+C17+C18+C19</f>
        <v>0</v>
      </c>
    </row>
    <row r="15" spans="1:3" s="43" customFormat="1" ht="18" customHeight="1">
      <c r="A15" s="231" t="s">
        <v>93</v>
      </c>
      <c r="B15" s="346" t="s">
        <v>218</v>
      </c>
      <c r="C15" s="225"/>
    </row>
    <row r="16" spans="1:3" s="43" customFormat="1" ht="18.75">
      <c r="A16" s="232" t="s">
        <v>94</v>
      </c>
      <c r="B16" s="265" t="s">
        <v>219</v>
      </c>
      <c r="C16" s="225"/>
    </row>
    <row r="17" spans="1:3" s="43" customFormat="1" ht="27">
      <c r="A17" s="232" t="s">
        <v>95</v>
      </c>
      <c r="B17" s="265" t="s">
        <v>382</v>
      </c>
      <c r="C17" s="225"/>
    </row>
    <row r="18" spans="1:3" s="43" customFormat="1" ht="27">
      <c r="A18" s="232" t="s">
        <v>96</v>
      </c>
      <c r="B18" s="265" t="s">
        <v>383</v>
      </c>
      <c r="C18" s="225"/>
    </row>
    <row r="19" spans="1:3" s="43" customFormat="1" ht="25.5">
      <c r="A19" s="232" t="s">
        <v>97</v>
      </c>
      <c r="B19" s="221" t="s">
        <v>409</v>
      </c>
      <c r="C19" s="225"/>
    </row>
    <row r="20" spans="1:3" s="43" customFormat="1" ht="19.5" thickBot="1">
      <c r="A20" s="233" t="s">
        <v>106</v>
      </c>
      <c r="B20" s="428" t="s">
        <v>220</v>
      </c>
      <c r="C20" s="235"/>
    </row>
    <row r="21" spans="1:3" s="43" customFormat="1" ht="18" customHeight="1" thickBot="1">
      <c r="A21" s="230" t="s">
        <v>14</v>
      </c>
      <c r="B21" s="429" t="s">
        <v>639</v>
      </c>
      <c r="C21" s="223">
        <f>+C22+C23+C24+C25+C26</f>
        <v>0</v>
      </c>
    </row>
    <row r="22" spans="1:3" s="43" customFormat="1" ht="18.75">
      <c r="A22" s="231" t="s">
        <v>76</v>
      </c>
      <c r="B22" s="346" t="s">
        <v>401</v>
      </c>
      <c r="C22" s="225"/>
    </row>
    <row r="23" spans="1:3" s="43" customFormat="1" ht="27">
      <c r="A23" s="232" t="s">
        <v>77</v>
      </c>
      <c r="B23" s="265" t="s">
        <v>221</v>
      </c>
      <c r="C23" s="225"/>
    </row>
    <row r="24" spans="1:3" s="43" customFormat="1" ht="27">
      <c r="A24" s="232" t="s">
        <v>78</v>
      </c>
      <c r="B24" s="265" t="s">
        <v>384</v>
      </c>
      <c r="C24" s="225"/>
    </row>
    <row r="25" spans="1:3" s="43" customFormat="1" ht="27">
      <c r="A25" s="232" t="s">
        <v>79</v>
      </c>
      <c r="B25" s="265" t="s">
        <v>385</v>
      </c>
      <c r="C25" s="225"/>
    </row>
    <row r="26" spans="1:3" s="43" customFormat="1" ht="18.75">
      <c r="A26" s="232" t="s">
        <v>150</v>
      </c>
      <c r="B26" s="265" t="s">
        <v>222</v>
      </c>
      <c r="C26" s="225"/>
    </row>
    <row r="27" spans="1:3" s="43" customFormat="1" ht="18" customHeight="1" thickBot="1">
      <c r="A27" s="233" t="s">
        <v>151</v>
      </c>
      <c r="B27" s="428" t="s">
        <v>223</v>
      </c>
      <c r="C27" s="235"/>
    </row>
    <row r="28" spans="1:3" s="43" customFormat="1" ht="18" customHeight="1" thickBot="1">
      <c r="A28" s="230" t="s">
        <v>152</v>
      </c>
      <c r="B28" s="429" t="s">
        <v>224</v>
      </c>
      <c r="C28" s="223">
        <f>+C29+C32+C33+C34</f>
        <v>0</v>
      </c>
    </row>
    <row r="29" spans="1:3" s="43" customFormat="1" ht="18" customHeight="1">
      <c r="A29" s="231" t="s">
        <v>225</v>
      </c>
      <c r="B29" s="346" t="s">
        <v>231</v>
      </c>
      <c r="C29" s="236">
        <f>+C30+C31</f>
        <v>0</v>
      </c>
    </row>
    <row r="30" spans="1:3" s="43" customFormat="1" ht="18" customHeight="1">
      <c r="A30" s="232" t="s">
        <v>226</v>
      </c>
      <c r="B30" s="265" t="s">
        <v>411</v>
      </c>
      <c r="C30" s="225"/>
    </row>
    <row r="31" spans="1:3" s="43" customFormat="1" ht="18" customHeight="1">
      <c r="A31" s="232" t="s">
        <v>227</v>
      </c>
      <c r="B31" s="265" t="s">
        <v>412</v>
      </c>
      <c r="C31" s="225"/>
    </row>
    <row r="32" spans="1:3" s="43" customFormat="1" ht="18" customHeight="1">
      <c r="A32" s="232" t="s">
        <v>228</v>
      </c>
      <c r="B32" s="265" t="s">
        <v>413</v>
      </c>
      <c r="C32" s="225"/>
    </row>
    <row r="33" spans="1:3" s="43" customFormat="1" ht="18.75">
      <c r="A33" s="232" t="s">
        <v>229</v>
      </c>
      <c r="B33" s="265" t="s">
        <v>232</v>
      </c>
      <c r="C33" s="225"/>
    </row>
    <row r="34" spans="1:3" s="43" customFormat="1" ht="18" customHeight="1" thickBot="1">
      <c r="A34" s="233" t="s">
        <v>230</v>
      </c>
      <c r="B34" s="428" t="s">
        <v>233</v>
      </c>
      <c r="C34" s="225"/>
    </row>
    <row r="35" spans="1:3" s="43" customFormat="1" ht="18" customHeight="1" thickBot="1">
      <c r="A35" s="230" t="s">
        <v>16</v>
      </c>
      <c r="B35" s="429" t="s">
        <v>234</v>
      </c>
      <c r="C35" s="223">
        <f>SUM(C36:C45)</f>
        <v>0</v>
      </c>
    </row>
    <row r="36" spans="1:3" s="43" customFormat="1" ht="18" customHeight="1">
      <c r="A36" s="231" t="s">
        <v>80</v>
      </c>
      <c r="B36" s="346" t="s">
        <v>237</v>
      </c>
      <c r="C36" s="225">
        <v>0</v>
      </c>
    </row>
    <row r="37" spans="1:3" s="43" customFormat="1" ht="18" customHeight="1">
      <c r="A37" s="232" t="s">
        <v>81</v>
      </c>
      <c r="B37" s="265" t="s">
        <v>414</v>
      </c>
      <c r="C37" s="225">
        <v>0</v>
      </c>
    </row>
    <row r="38" spans="1:3" s="43" customFormat="1" ht="18" customHeight="1">
      <c r="A38" s="232" t="s">
        <v>82</v>
      </c>
      <c r="B38" s="265" t="s">
        <v>415</v>
      </c>
      <c r="C38" s="225">
        <v>0</v>
      </c>
    </row>
    <row r="39" spans="1:3" s="43" customFormat="1" ht="18" customHeight="1">
      <c r="A39" s="232" t="s">
        <v>154</v>
      </c>
      <c r="B39" s="265" t="s">
        <v>416</v>
      </c>
      <c r="C39" s="225">
        <v>0</v>
      </c>
    </row>
    <row r="40" spans="1:3" s="43" customFormat="1" ht="18" customHeight="1">
      <c r="A40" s="232" t="s">
        <v>155</v>
      </c>
      <c r="B40" s="265" t="s">
        <v>417</v>
      </c>
      <c r="C40" s="225">
        <v>0</v>
      </c>
    </row>
    <row r="41" spans="1:3" s="43" customFormat="1" ht="18" customHeight="1">
      <c r="A41" s="232" t="s">
        <v>156</v>
      </c>
      <c r="B41" s="265" t="s">
        <v>418</v>
      </c>
      <c r="C41" s="225">
        <v>0</v>
      </c>
    </row>
    <row r="42" spans="1:3" s="43" customFormat="1" ht="18" customHeight="1">
      <c r="A42" s="232" t="s">
        <v>157</v>
      </c>
      <c r="B42" s="265" t="s">
        <v>238</v>
      </c>
      <c r="C42" s="225"/>
    </row>
    <row r="43" spans="1:3" s="43" customFormat="1" ht="18" customHeight="1">
      <c r="A43" s="232" t="s">
        <v>158</v>
      </c>
      <c r="B43" s="265" t="s">
        <v>239</v>
      </c>
      <c r="C43" s="225"/>
    </row>
    <row r="44" spans="1:3" s="43" customFormat="1" ht="18" customHeight="1">
      <c r="A44" s="232" t="s">
        <v>235</v>
      </c>
      <c r="B44" s="265" t="s">
        <v>240</v>
      </c>
      <c r="C44" s="225"/>
    </row>
    <row r="45" spans="1:3" s="43" customFormat="1" ht="18" customHeight="1" thickBot="1">
      <c r="A45" s="233" t="s">
        <v>236</v>
      </c>
      <c r="B45" s="428" t="s">
        <v>419</v>
      </c>
      <c r="C45" s="225"/>
    </row>
    <row r="46" spans="1:3" s="43" customFormat="1" ht="18" customHeight="1" thickBot="1">
      <c r="A46" s="230" t="s">
        <v>17</v>
      </c>
      <c r="B46" s="429" t="s">
        <v>241</v>
      </c>
      <c r="C46" s="223">
        <f>SUM(C47:C51)</f>
        <v>0</v>
      </c>
    </row>
    <row r="47" spans="1:3" s="43" customFormat="1" ht="18" customHeight="1">
      <c r="A47" s="231" t="s">
        <v>83</v>
      </c>
      <c r="B47" s="346" t="s">
        <v>245</v>
      </c>
      <c r="C47" s="225"/>
    </row>
    <row r="48" spans="1:3" s="43" customFormat="1" ht="18" customHeight="1">
      <c r="A48" s="232" t="s">
        <v>84</v>
      </c>
      <c r="B48" s="265" t="s">
        <v>246</v>
      </c>
      <c r="C48" s="225"/>
    </row>
    <row r="49" spans="1:3" s="43" customFormat="1" ht="18" customHeight="1">
      <c r="A49" s="232" t="s">
        <v>242</v>
      </c>
      <c r="B49" s="265" t="s">
        <v>247</v>
      </c>
      <c r="C49" s="225"/>
    </row>
    <row r="50" spans="1:3" s="43" customFormat="1" ht="18" customHeight="1">
      <c r="A50" s="232" t="s">
        <v>243</v>
      </c>
      <c r="B50" s="265" t="s">
        <v>248</v>
      </c>
      <c r="C50" s="225"/>
    </row>
    <row r="51" spans="1:3" s="43" customFormat="1" ht="18" customHeight="1" thickBot="1">
      <c r="A51" s="233" t="s">
        <v>244</v>
      </c>
      <c r="B51" s="428" t="s">
        <v>249</v>
      </c>
      <c r="C51" s="225"/>
    </row>
    <row r="52" spans="1:3" s="43" customFormat="1" ht="26.25" thickBot="1">
      <c r="A52" s="230" t="s">
        <v>159</v>
      </c>
      <c r="B52" s="429" t="s">
        <v>410</v>
      </c>
      <c r="C52" s="223">
        <f>SUM(C53:C55)</f>
        <v>0</v>
      </c>
    </row>
    <row r="53" spans="1:3" s="43" customFormat="1" ht="27">
      <c r="A53" s="231" t="s">
        <v>85</v>
      </c>
      <c r="B53" s="346" t="s">
        <v>392</v>
      </c>
      <c r="C53" s="225"/>
    </row>
    <row r="54" spans="1:3" s="43" customFormat="1" ht="27">
      <c r="A54" s="232" t="s">
        <v>86</v>
      </c>
      <c r="B54" s="265" t="s">
        <v>393</v>
      </c>
      <c r="C54" s="225"/>
    </row>
    <row r="55" spans="1:3" s="43" customFormat="1" ht="18.75">
      <c r="A55" s="232" t="s">
        <v>252</v>
      </c>
      <c r="B55" s="265" t="s">
        <v>250</v>
      </c>
      <c r="C55" s="225"/>
    </row>
    <row r="56" spans="1:3" s="43" customFormat="1" ht="19.5" thickBot="1">
      <c r="A56" s="233" t="s">
        <v>253</v>
      </c>
      <c r="B56" s="428" t="s">
        <v>251</v>
      </c>
      <c r="C56" s="235"/>
    </row>
    <row r="57" spans="1:3" s="43" customFormat="1" ht="18" customHeight="1" thickBot="1">
      <c r="A57" s="230" t="s">
        <v>19</v>
      </c>
      <c r="B57" s="427" t="s">
        <v>254</v>
      </c>
      <c r="C57" s="223">
        <f>SUM(C58:C60)</f>
        <v>0</v>
      </c>
    </row>
    <row r="58" spans="1:3" s="43" customFormat="1" ht="27">
      <c r="A58" s="231" t="s">
        <v>160</v>
      </c>
      <c r="B58" s="346" t="s">
        <v>394</v>
      </c>
      <c r="C58" s="225"/>
    </row>
    <row r="59" spans="1:3" s="43" customFormat="1" ht="18.75">
      <c r="A59" s="232" t="s">
        <v>161</v>
      </c>
      <c r="B59" s="265" t="s">
        <v>395</v>
      </c>
      <c r="C59" s="225"/>
    </row>
    <row r="60" spans="1:3" s="43" customFormat="1" ht="18.75">
      <c r="A60" s="232" t="s">
        <v>191</v>
      </c>
      <c r="B60" s="265" t="s">
        <v>256</v>
      </c>
      <c r="C60" s="225"/>
    </row>
    <row r="61" spans="1:3" s="43" customFormat="1" ht="19.5" thickBot="1">
      <c r="A61" s="233" t="s">
        <v>255</v>
      </c>
      <c r="B61" s="428" t="s">
        <v>257</v>
      </c>
      <c r="C61" s="227"/>
    </row>
    <row r="62" spans="1:3" s="43" customFormat="1" ht="19.5" thickBot="1">
      <c r="A62" s="230" t="s">
        <v>20</v>
      </c>
      <c r="B62" s="429" t="s">
        <v>258</v>
      </c>
      <c r="C62" s="223">
        <f>+C7+C14+C21+C28+C35+C46+C52+C57</f>
        <v>0</v>
      </c>
    </row>
    <row r="63" spans="1:3" s="43" customFormat="1" ht="18" customHeight="1" thickBot="1">
      <c r="A63" s="237" t="s">
        <v>373</v>
      </c>
      <c r="B63" s="427" t="s">
        <v>640</v>
      </c>
      <c r="C63" s="223">
        <f>SUM(C64:C66)</f>
        <v>0</v>
      </c>
    </row>
    <row r="64" spans="1:3" s="43" customFormat="1" ht="18" customHeight="1">
      <c r="A64" s="231" t="s">
        <v>287</v>
      </c>
      <c r="B64" s="346" t="s">
        <v>259</v>
      </c>
      <c r="C64" s="225"/>
    </row>
    <row r="65" spans="1:3" s="43" customFormat="1" ht="27">
      <c r="A65" s="232" t="s">
        <v>296</v>
      </c>
      <c r="B65" s="265" t="s">
        <v>260</v>
      </c>
      <c r="C65" s="225"/>
    </row>
    <row r="66" spans="1:3" s="43" customFormat="1" ht="19.5" thickBot="1">
      <c r="A66" s="233" t="s">
        <v>297</v>
      </c>
      <c r="B66" s="430" t="s">
        <v>261</v>
      </c>
      <c r="C66" s="225"/>
    </row>
    <row r="67" spans="1:3" s="43" customFormat="1" ht="18" customHeight="1" thickBot="1">
      <c r="A67" s="237" t="s">
        <v>262</v>
      </c>
      <c r="B67" s="427" t="s">
        <v>263</v>
      </c>
      <c r="C67" s="223">
        <f>SUM(C68:C71)</f>
        <v>0</v>
      </c>
    </row>
    <row r="68" spans="1:3" s="43" customFormat="1" ht="18.75">
      <c r="A68" s="231" t="s">
        <v>130</v>
      </c>
      <c r="B68" s="346" t="s">
        <v>264</v>
      </c>
      <c r="C68" s="225"/>
    </row>
    <row r="69" spans="1:3" s="43" customFormat="1" ht="18.75">
      <c r="A69" s="232" t="s">
        <v>131</v>
      </c>
      <c r="B69" s="265" t="s">
        <v>265</v>
      </c>
      <c r="C69" s="225"/>
    </row>
    <row r="70" spans="1:3" s="43" customFormat="1" ht="18.75">
      <c r="A70" s="232" t="s">
        <v>288</v>
      </c>
      <c r="B70" s="265" t="s">
        <v>266</v>
      </c>
      <c r="C70" s="225"/>
    </row>
    <row r="71" spans="1:3" s="43" customFormat="1" ht="19.5" thickBot="1">
      <c r="A71" s="233" t="s">
        <v>289</v>
      </c>
      <c r="B71" s="428" t="s">
        <v>267</v>
      </c>
      <c r="C71" s="225"/>
    </row>
    <row r="72" spans="1:3" s="43" customFormat="1" ht="18" customHeight="1" thickBot="1">
      <c r="A72" s="237" t="s">
        <v>268</v>
      </c>
      <c r="B72" s="427" t="s">
        <v>269</v>
      </c>
      <c r="C72" s="223">
        <f>SUM(C73:C74)</f>
        <v>0</v>
      </c>
    </row>
    <row r="73" spans="1:3" s="43" customFormat="1" ht="18" customHeight="1">
      <c r="A73" s="231" t="s">
        <v>290</v>
      </c>
      <c r="B73" s="346" t="s">
        <v>270</v>
      </c>
      <c r="C73" s="225"/>
    </row>
    <row r="74" spans="1:3" s="43" customFormat="1" ht="18" customHeight="1" thickBot="1">
      <c r="A74" s="233" t="s">
        <v>291</v>
      </c>
      <c r="B74" s="346" t="s">
        <v>645</v>
      </c>
      <c r="C74" s="225"/>
    </row>
    <row r="75" spans="1:3" s="43" customFormat="1" ht="18" customHeight="1" thickBot="1">
      <c r="A75" s="237" t="s">
        <v>271</v>
      </c>
      <c r="B75" s="427" t="s">
        <v>272</v>
      </c>
      <c r="C75" s="223">
        <f>SUM(C76:C78)</f>
        <v>0</v>
      </c>
    </row>
    <row r="76" spans="1:3" s="43" customFormat="1" ht="18" customHeight="1">
      <c r="A76" s="231" t="s">
        <v>292</v>
      </c>
      <c r="B76" s="346" t="s">
        <v>446</v>
      </c>
      <c r="C76" s="225"/>
    </row>
    <row r="77" spans="1:3" s="43" customFormat="1" ht="18" customHeight="1">
      <c r="A77" s="232" t="s">
        <v>293</v>
      </c>
      <c r="B77" s="265" t="s">
        <v>273</v>
      </c>
      <c r="C77" s="225"/>
    </row>
    <row r="78" spans="1:3" s="43" customFormat="1" ht="18" customHeight="1" thickBot="1">
      <c r="A78" s="233" t="s">
        <v>294</v>
      </c>
      <c r="B78" s="428" t="s">
        <v>637</v>
      </c>
      <c r="C78" s="225"/>
    </row>
    <row r="79" spans="1:3" s="43" customFormat="1" ht="18" customHeight="1" thickBot="1">
      <c r="A79" s="237" t="s">
        <v>275</v>
      </c>
      <c r="B79" s="427" t="s">
        <v>295</v>
      </c>
      <c r="C79" s="223">
        <f>SUM(C80:C83)</f>
        <v>0</v>
      </c>
    </row>
    <row r="80" spans="1:3" s="43" customFormat="1" ht="18" customHeight="1">
      <c r="A80" s="238" t="s">
        <v>276</v>
      </c>
      <c r="B80" s="346" t="s">
        <v>277</v>
      </c>
      <c r="C80" s="225"/>
    </row>
    <row r="81" spans="1:3" s="43" customFormat="1" ht="30">
      <c r="A81" s="239" t="s">
        <v>278</v>
      </c>
      <c r="B81" s="265" t="s">
        <v>279</v>
      </c>
      <c r="C81" s="225"/>
    </row>
    <row r="82" spans="1:3" s="43" customFormat="1" ht="20.25" customHeight="1">
      <c r="A82" s="239" t="s">
        <v>280</v>
      </c>
      <c r="B82" s="265" t="s">
        <v>281</v>
      </c>
      <c r="C82" s="225"/>
    </row>
    <row r="83" spans="1:3" s="43" customFormat="1" ht="18" customHeight="1" thickBot="1">
      <c r="A83" s="240" t="s">
        <v>282</v>
      </c>
      <c r="B83" s="428" t="s">
        <v>283</v>
      </c>
      <c r="C83" s="225"/>
    </row>
    <row r="84" spans="1:3" s="43" customFormat="1" ht="18" customHeight="1" thickBot="1">
      <c r="A84" s="237" t="s">
        <v>284</v>
      </c>
      <c r="B84" s="427" t="s">
        <v>636</v>
      </c>
      <c r="C84" s="241"/>
    </row>
    <row r="85" spans="1:3" s="43" customFormat="1" ht="19.5" thickBot="1">
      <c r="A85" s="237" t="s">
        <v>285</v>
      </c>
      <c r="B85" s="431" t="s">
        <v>286</v>
      </c>
      <c r="C85" s="223">
        <f>+C63+C67+C72+C75+C79+C84</f>
        <v>0</v>
      </c>
    </row>
    <row r="86" spans="1:3" s="43" customFormat="1" ht="18" customHeight="1" thickBot="1">
      <c r="A86" s="242" t="s">
        <v>298</v>
      </c>
      <c r="B86" s="432" t="s">
        <v>378</v>
      </c>
      <c r="C86" s="223">
        <f>+C62+C85</f>
        <v>0</v>
      </c>
    </row>
    <row r="87" spans="1:3" s="43" customFormat="1" ht="19.5" thickBot="1">
      <c r="A87" s="243"/>
      <c r="B87" s="433"/>
      <c r="C87" s="244"/>
    </row>
    <row r="88" spans="1:3" s="37" customFormat="1" ht="18" customHeight="1" thickBot="1">
      <c r="A88" s="247" t="s">
        <v>45</v>
      </c>
      <c r="B88" s="434"/>
      <c r="C88" s="248"/>
    </row>
    <row r="89" spans="1:3" s="44" customFormat="1" ht="18" customHeight="1" thickBot="1">
      <c r="A89" s="250" t="s">
        <v>12</v>
      </c>
      <c r="B89" s="435" t="s">
        <v>634</v>
      </c>
      <c r="C89" s="251">
        <f>SUM(C90:C94)</f>
        <v>0</v>
      </c>
    </row>
    <row r="90" spans="1:3" s="37" customFormat="1" ht="18" customHeight="1">
      <c r="A90" s="252" t="s">
        <v>87</v>
      </c>
      <c r="B90" s="436" t="s">
        <v>40</v>
      </c>
      <c r="C90" s="225"/>
    </row>
    <row r="91" spans="1:3" s="43" customFormat="1" ht="18" customHeight="1">
      <c r="A91" s="232" t="s">
        <v>88</v>
      </c>
      <c r="B91" s="267" t="s">
        <v>162</v>
      </c>
      <c r="C91" s="225"/>
    </row>
    <row r="92" spans="1:3" s="37" customFormat="1" ht="18" customHeight="1">
      <c r="A92" s="232" t="s">
        <v>89</v>
      </c>
      <c r="B92" s="267" t="s">
        <v>122</v>
      </c>
      <c r="C92" s="225"/>
    </row>
    <row r="93" spans="1:3" s="37" customFormat="1" ht="18" customHeight="1">
      <c r="A93" s="232" t="s">
        <v>90</v>
      </c>
      <c r="B93" s="437" t="s">
        <v>163</v>
      </c>
      <c r="C93" s="225"/>
    </row>
    <row r="94" spans="1:3" s="37" customFormat="1" ht="18" customHeight="1">
      <c r="A94" s="232" t="s">
        <v>101</v>
      </c>
      <c r="B94" s="438" t="s">
        <v>164</v>
      </c>
      <c r="C94" s="235">
        <f>SUM(C95:C104)</f>
        <v>0</v>
      </c>
    </row>
    <row r="95" spans="1:3" s="37" customFormat="1" ht="18" customHeight="1">
      <c r="A95" s="232" t="s">
        <v>91</v>
      </c>
      <c r="B95" s="267" t="s">
        <v>301</v>
      </c>
      <c r="C95" s="225"/>
    </row>
    <row r="96" spans="1:3" s="37" customFormat="1" ht="18" customHeight="1">
      <c r="A96" s="232" t="s">
        <v>92</v>
      </c>
      <c r="B96" s="269" t="s">
        <v>302</v>
      </c>
      <c r="C96" s="225"/>
    </row>
    <row r="97" spans="1:3" s="37" customFormat="1" ht="18" customHeight="1">
      <c r="A97" s="232" t="s">
        <v>102</v>
      </c>
      <c r="B97" s="267" t="s">
        <v>303</v>
      </c>
      <c r="C97" s="225"/>
    </row>
    <row r="98" spans="1:3" s="37" customFormat="1" ht="18" customHeight="1">
      <c r="A98" s="232" t="s">
        <v>103</v>
      </c>
      <c r="B98" s="267" t="s">
        <v>641</v>
      </c>
      <c r="C98" s="225"/>
    </row>
    <row r="99" spans="1:3" s="37" customFormat="1" ht="18" customHeight="1">
      <c r="A99" s="232" t="s">
        <v>104</v>
      </c>
      <c r="B99" s="269" t="s">
        <v>305</v>
      </c>
      <c r="C99" s="225"/>
    </row>
    <row r="100" spans="1:3" s="37" customFormat="1" ht="18" customHeight="1">
      <c r="A100" s="232" t="s">
        <v>105</v>
      </c>
      <c r="B100" s="269" t="s">
        <v>306</v>
      </c>
      <c r="C100" s="225"/>
    </row>
    <row r="101" spans="1:3" s="37" customFormat="1" ht="18" customHeight="1">
      <c r="A101" s="232" t="s">
        <v>107</v>
      </c>
      <c r="B101" s="267" t="s">
        <v>642</v>
      </c>
      <c r="C101" s="225"/>
    </row>
    <row r="102" spans="1:3" s="37" customFormat="1" ht="18" customHeight="1">
      <c r="A102" s="254" t="s">
        <v>165</v>
      </c>
      <c r="B102" s="270" t="s">
        <v>308</v>
      </c>
      <c r="C102" s="225"/>
    </row>
    <row r="103" spans="1:3" s="37" customFormat="1" ht="18" customHeight="1">
      <c r="A103" s="232" t="s">
        <v>299</v>
      </c>
      <c r="B103" s="270" t="s">
        <v>309</v>
      </c>
      <c r="C103" s="225"/>
    </row>
    <row r="104" spans="1:3" s="37" customFormat="1" ht="18" customHeight="1" thickBot="1">
      <c r="A104" s="255" t="s">
        <v>300</v>
      </c>
      <c r="B104" s="271" t="s">
        <v>310</v>
      </c>
      <c r="C104" s="225"/>
    </row>
    <row r="105" spans="1:3" s="37" customFormat="1" ht="18" customHeight="1" thickBot="1">
      <c r="A105" s="230" t="s">
        <v>13</v>
      </c>
      <c r="B105" s="439" t="s">
        <v>635</v>
      </c>
      <c r="C105" s="223">
        <f>+C106+C108+C110</f>
        <v>0</v>
      </c>
    </row>
    <row r="106" spans="1:3" s="37" customFormat="1" ht="18" customHeight="1">
      <c r="A106" s="231" t="s">
        <v>93</v>
      </c>
      <c r="B106" s="267" t="s">
        <v>190</v>
      </c>
      <c r="C106" s="225"/>
    </row>
    <row r="107" spans="1:3" s="37" customFormat="1" ht="18" customHeight="1">
      <c r="A107" s="231" t="s">
        <v>94</v>
      </c>
      <c r="B107" s="270" t="s">
        <v>314</v>
      </c>
      <c r="C107" s="225"/>
    </row>
    <row r="108" spans="1:3" s="37" customFormat="1" ht="18" customHeight="1">
      <c r="A108" s="231" t="s">
        <v>95</v>
      </c>
      <c r="B108" s="270" t="s">
        <v>166</v>
      </c>
      <c r="C108" s="225"/>
    </row>
    <row r="109" spans="1:3" s="37" customFormat="1" ht="18" customHeight="1">
      <c r="A109" s="231" t="s">
        <v>96</v>
      </c>
      <c r="B109" s="270" t="s">
        <v>315</v>
      </c>
      <c r="C109" s="225"/>
    </row>
    <row r="110" spans="1:3" s="37" customFormat="1" ht="18" customHeight="1">
      <c r="A110" s="231" t="s">
        <v>97</v>
      </c>
      <c r="B110" s="440" t="s">
        <v>192</v>
      </c>
      <c r="C110" s="256">
        <f>SUM(C111:C118)</f>
        <v>0</v>
      </c>
    </row>
    <row r="111" spans="1:3" s="37" customFormat="1" ht="25.5">
      <c r="A111" s="231" t="s">
        <v>106</v>
      </c>
      <c r="B111" s="441" t="s">
        <v>386</v>
      </c>
      <c r="C111" s="225"/>
    </row>
    <row r="112" spans="1:3" s="37" customFormat="1" ht="25.5">
      <c r="A112" s="231" t="s">
        <v>108</v>
      </c>
      <c r="B112" s="274" t="s">
        <v>320</v>
      </c>
      <c r="C112" s="225"/>
    </row>
    <row r="113" spans="1:3" s="37" customFormat="1" ht="25.5">
      <c r="A113" s="231" t="s">
        <v>167</v>
      </c>
      <c r="B113" s="267" t="s">
        <v>304</v>
      </c>
      <c r="C113" s="225"/>
    </row>
    <row r="114" spans="1:3" s="37" customFormat="1" ht="18.75">
      <c r="A114" s="231" t="s">
        <v>168</v>
      </c>
      <c r="B114" s="267" t="s">
        <v>319</v>
      </c>
      <c r="C114" s="225"/>
    </row>
    <row r="115" spans="1:3" s="37" customFormat="1" ht="18.75">
      <c r="A115" s="231" t="s">
        <v>169</v>
      </c>
      <c r="B115" s="267" t="s">
        <v>318</v>
      </c>
      <c r="C115" s="225"/>
    </row>
    <row r="116" spans="1:3" s="37" customFormat="1" ht="25.5">
      <c r="A116" s="231" t="s">
        <v>311</v>
      </c>
      <c r="B116" s="267" t="s">
        <v>307</v>
      </c>
      <c r="C116" s="225"/>
    </row>
    <row r="117" spans="1:3" s="37" customFormat="1" ht="18.75">
      <c r="A117" s="231" t="s">
        <v>312</v>
      </c>
      <c r="B117" s="267" t="s">
        <v>317</v>
      </c>
      <c r="C117" s="225"/>
    </row>
    <row r="118" spans="1:3" s="37" customFormat="1" ht="26.25" thickBot="1">
      <c r="A118" s="254" t="s">
        <v>313</v>
      </c>
      <c r="B118" s="267" t="s">
        <v>316</v>
      </c>
      <c r="C118" s="225"/>
    </row>
    <row r="119" spans="1:3" s="37" customFormat="1" ht="18" customHeight="1" thickBot="1">
      <c r="A119" s="230" t="s">
        <v>14</v>
      </c>
      <c r="B119" s="429" t="s">
        <v>321</v>
      </c>
      <c r="C119" s="223">
        <f>+C120+C121</f>
        <v>0</v>
      </c>
    </row>
    <row r="120" spans="1:3" s="37" customFormat="1" ht="18" customHeight="1">
      <c r="A120" s="231" t="s">
        <v>76</v>
      </c>
      <c r="B120" s="274" t="s">
        <v>46</v>
      </c>
      <c r="C120" s="225"/>
    </row>
    <row r="121" spans="1:3" s="37" customFormat="1" ht="18" customHeight="1" thickBot="1">
      <c r="A121" s="233" t="s">
        <v>77</v>
      </c>
      <c r="B121" s="270" t="s">
        <v>47</v>
      </c>
      <c r="C121" s="225"/>
    </row>
    <row r="122" spans="1:3" s="37" customFormat="1" ht="18" customHeight="1" thickBot="1">
      <c r="A122" s="230" t="s">
        <v>15</v>
      </c>
      <c r="B122" s="429" t="s">
        <v>322</v>
      </c>
      <c r="C122" s="223">
        <f>+C89+C105+C119</f>
        <v>0</v>
      </c>
    </row>
    <row r="123" spans="1:3" s="37" customFormat="1" ht="18" customHeight="1" thickBot="1">
      <c r="A123" s="230" t="s">
        <v>16</v>
      </c>
      <c r="B123" s="429" t="s">
        <v>643</v>
      </c>
      <c r="C123" s="223">
        <f>+C124+C125+C126</f>
        <v>0</v>
      </c>
    </row>
    <row r="124" spans="1:3" s="37" customFormat="1" ht="18" customHeight="1">
      <c r="A124" s="231" t="s">
        <v>80</v>
      </c>
      <c r="B124" s="274" t="s">
        <v>323</v>
      </c>
      <c r="C124" s="225"/>
    </row>
    <row r="125" spans="1:3" s="37" customFormat="1" ht="18" customHeight="1">
      <c r="A125" s="231" t="s">
        <v>81</v>
      </c>
      <c r="B125" s="274" t="s">
        <v>644</v>
      </c>
      <c r="C125" s="225"/>
    </row>
    <row r="126" spans="1:3" s="37" customFormat="1" ht="18" customHeight="1" thickBot="1">
      <c r="A126" s="254" t="s">
        <v>82</v>
      </c>
      <c r="B126" s="442" t="s">
        <v>324</v>
      </c>
      <c r="C126" s="225"/>
    </row>
    <row r="127" spans="1:3" s="37" customFormat="1" ht="18" customHeight="1" thickBot="1">
      <c r="A127" s="230" t="s">
        <v>17</v>
      </c>
      <c r="B127" s="429" t="s">
        <v>372</v>
      </c>
      <c r="C127" s="223">
        <f>+C128+C129+C130+C131</f>
        <v>0</v>
      </c>
    </row>
    <row r="128" spans="1:3" s="37" customFormat="1" ht="18" customHeight="1">
      <c r="A128" s="231" t="s">
        <v>83</v>
      </c>
      <c r="B128" s="274" t="s">
        <v>325</v>
      </c>
      <c r="C128" s="225"/>
    </row>
    <row r="129" spans="1:3" s="37" customFormat="1" ht="18" customHeight="1">
      <c r="A129" s="231" t="s">
        <v>84</v>
      </c>
      <c r="B129" s="274" t="s">
        <v>326</v>
      </c>
      <c r="C129" s="225"/>
    </row>
    <row r="130" spans="1:3" s="37" customFormat="1" ht="18" customHeight="1">
      <c r="A130" s="231" t="s">
        <v>242</v>
      </c>
      <c r="B130" s="274" t="s">
        <v>327</v>
      </c>
      <c r="C130" s="225"/>
    </row>
    <row r="131" spans="1:3" s="37" customFormat="1" ht="18" customHeight="1" thickBot="1">
      <c r="A131" s="254" t="s">
        <v>243</v>
      </c>
      <c r="B131" s="442" t="s">
        <v>328</v>
      </c>
      <c r="C131" s="225"/>
    </row>
    <row r="132" spans="1:3" s="37" customFormat="1" ht="18" customHeight="1" thickBot="1">
      <c r="A132" s="230" t="s">
        <v>18</v>
      </c>
      <c r="B132" s="429" t="s">
        <v>329</v>
      </c>
      <c r="C132" s="223">
        <f>SUM(C133:C136)</f>
        <v>0</v>
      </c>
    </row>
    <row r="133" spans="1:3" s="37" customFormat="1" ht="18" customHeight="1">
      <c r="A133" s="231" t="s">
        <v>85</v>
      </c>
      <c r="B133" s="274" t="s">
        <v>330</v>
      </c>
      <c r="C133" s="225"/>
    </row>
    <row r="134" spans="1:3" s="37" customFormat="1" ht="18" customHeight="1">
      <c r="A134" s="231" t="s">
        <v>86</v>
      </c>
      <c r="B134" s="274" t="s">
        <v>339</v>
      </c>
      <c r="C134" s="225"/>
    </row>
    <row r="135" spans="1:3" s="37" customFormat="1" ht="18" customHeight="1">
      <c r="A135" s="231" t="s">
        <v>252</v>
      </c>
      <c r="B135" s="274" t="s">
        <v>331</v>
      </c>
      <c r="C135" s="225"/>
    </row>
    <row r="136" spans="1:3" s="37" customFormat="1" ht="18" customHeight="1" thickBot="1">
      <c r="A136" s="254" t="s">
        <v>253</v>
      </c>
      <c r="B136" s="442" t="s">
        <v>402</v>
      </c>
      <c r="C136" s="225"/>
    </row>
    <row r="137" spans="1:3" s="37" customFormat="1" ht="18" customHeight="1" thickBot="1">
      <c r="A137" s="230" t="s">
        <v>19</v>
      </c>
      <c r="B137" s="429" t="s">
        <v>332</v>
      </c>
      <c r="C137" s="257">
        <f>SUM(C138:C141)</f>
        <v>0</v>
      </c>
    </row>
    <row r="138" spans="1:3" s="37" customFormat="1" ht="18" customHeight="1">
      <c r="A138" s="231" t="s">
        <v>160</v>
      </c>
      <c r="B138" s="274" t="s">
        <v>333</v>
      </c>
      <c r="C138" s="225"/>
    </row>
    <row r="139" spans="1:3" s="37" customFormat="1" ht="18" customHeight="1">
      <c r="A139" s="231" t="s">
        <v>161</v>
      </c>
      <c r="B139" s="274" t="s">
        <v>334</v>
      </c>
      <c r="C139" s="225"/>
    </row>
    <row r="140" spans="1:3" s="37" customFormat="1" ht="18" customHeight="1">
      <c r="A140" s="231" t="s">
        <v>191</v>
      </c>
      <c r="B140" s="274" t="s">
        <v>335</v>
      </c>
      <c r="C140" s="225"/>
    </row>
    <row r="141" spans="1:3" s="37" customFormat="1" ht="18" customHeight="1" thickBot="1">
      <c r="A141" s="231" t="s">
        <v>255</v>
      </c>
      <c r="B141" s="274" t="s">
        <v>336</v>
      </c>
      <c r="C141" s="225"/>
    </row>
    <row r="142" spans="1:3" s="37" customFormat="1" ht="18" customHeight="1" thickBot="1">
      <c r="A142" s="230" t="s">
        <v>20</v>
      </c>
      <c r="B142" s="429" t="s">
        <v>337</v>
      </c>
      <c r="C142" s="258">
        <f>+C123+C127+C132+C137</f>
        <v>0</v>
      </c>
    </row>
    <row r="143" spans="1:3" s="37" customFormat="1" ht="18" customHeight="1" thickBot="1">
      <c r="A143" s="259" t="s">
        <v>21</v>
      </c>
      <c r="B143" s="443" t="s">
        <v>338</v>
      </c>
      <c r="C143" s="258">
        <f>+C122+C142</f>
        <v>0</v>
      </c>
    </row>
    <row r="144" spans="1:3" s="37" customFormat="1" ht="18" customHeight="1" thickBot="1">
      <c r="A144" s="260"/>
      <c r="B144" s="261"/>
      <c r="C144" s="246"/>
    </row>
    <row r="145" spans="1:7" s="37" customFormat="1" ht="18" customHeight="1" thickBot="1">
      <c r="A145" s="262" t="s">
        <v>420</v>
      </c>
      <c r="B145" s="263"/>
      <c r="C145" s="264"/>
      <c r="D145" s="45"/>
      <c r="E145" s="46"/>
      <c r="F145" s="46"/>
      <c r="G145" s="46"/>
    </row>
    <row r="146" spans="1:3" s="43" customFormat="1" ht="18" customHeight="1" thickBot="1">
      <c r="A146" s="262" t="s">
        <v>182</v>
      </c>
      <c r="B146" s="263"/>
      <c r="C146" s="264"/>
    </row>
    <row r="147" s="37" customFormat="1" ht="18" customHeight="1">
      <c r="C147" s="47"/>
    </row>
  </sheetData>
  <sheetProtection/>
  <mergeCells count="4">
    <mergeCell ref="A3:C3"/>
    <mergeCell ref="A4:B4"/>
    <mergeCell ref="A1:C1"/>
    <mergeCell ref="B2:C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9.4.3. melléklet az 1/2018. (III.6.) önkormányzati rendelethez</oddHeader>
  </headerFooter>
  <rowBreaks count="1" manualBreakCount="1">
    <brk id="87" max="2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view="pageLayout" workbookViewId="0" topLeftCell="A1">
      <selection activeCell="B21" sqref="B21"/>
    </sheetView>
  </sheetViews>
  <sheetFormatPr defaultColWidth="9.00390625" defaultRowHeight="12.75"/>
  <cols>
    <col min="1" max="1" width="6.875" style="26" customWidth="1"/>
    <col min="2" max="2" width="49.625" style="5" customWidth="1"/>
    <col min="3" max="8" width="12.875" style="5" customWidth="1"/>
    <col min="9" max="9" width="13.875" style="5" customWidth="1"/>
    <col min="10" max="16384" width="9.375" style="5" customWidth="1"/>
  </cols>
  <sheetData>
    <row r="1" spans="1:9" s="48" customFormat="1" ht="18" customHeight="1">
      <c r="A1" s="496" t="s">
        <v>2</v>
      </c>
      <c r="B1" s="496"/>
      <c r="C1" s="496"/>
      <c r="D1" s="496"/>
      <c r="E1" s="496"/>
      <c r="F1" s="496"/>
      <c r="G1" s="496"/>
      <c r="H1" s="496"/>
      <c r="I1" s="496"/>
    </row>
    <row r="2" spans="1:9" s="48" customFormat="1" ht="18" customHeight="1" thickBot="1">
      <c r="A2" s="49"/>
      <c r="I2" s="160" t="s">
        <v>447</v>
      </c>
    </row>
    <row r="3" spans="1:9" s="161" customFormat="1" ht="18" customHeight="1">
      <c r="A3" s="504" t="s">
        <v>56</v>
      </c>
      <c r="B3" s="499" t="s">
        <v>73</v>
      </c>
      <c r="C3" s="504" t="s">
        <v>74</v>
      </c>
      <c r="D3" s="504" t="s">
        <v>677</v>
      </c>
      <c r="E3" s="501" t="s">
        <v>55</v>
      </c>
      <c r="F3" s="502"/>
      <c r="G3" s="502"/>
      <c r="H3" s="503"/>
      <c r="I3" s="499" t="s">
        <v>42</v>
      </c>
    </row>
    <row r="4" spans="1:9" s="164" customFormat="1" ht="24.75" customHeight="1" thickBot="1">
      <c r="A4" s="505"/>
      <c r="B4" s="500"/>
      <c r="C4" s="500"/>
      <c r="D4" s="505"/>
      <c r="E4" s="162">
        <v>2018</v>
      </c>
      <c r="F4" s="162">
        <v>2019</v>
      </c>
      <c r="G4" s="162">
        <v>2020</v>
      </c>
      <c r="H4" s="163" t="s">
        <v>678</v>
      </c>
      <c r="I4" s="500"/>
    </row>
    <row r="5" spans="1:9" s="36" customFormat="1" ht="36.75" customHeight="1" thickBot="1">
      <c r="A5" s="165">
        <v>1</v>
      </c>
      <c r="B5" s="53">
        <v>2</v>
      </c>
      <c r="C5" s="166">
        <v>3</v>
      </c>
      <c r="D5" s="53">
        <v>4</v>
      </c>
      <c r="E5" s="165">
        <v>5</v>
      </c>
      <c r="F5" s="166">
        <v>6</v>
      </c>
      <c r="G5" s="166">
        <v>7</v>
      </c>
      <c r="H5" s="52">
        <v>8</v>
      </c>
      <c r="I5" s="167" t="s">
        <v>75</v>
      </c>
    </row>
    <row r="6" spans="1:10" s="48" customFormat="1" ht="32.25" thickBot="1">
      <c r="A6" s="50" t="s">
        <v>12</v>
      </c>
      <c r="B6" s="59" t="s">
        <v>3</v>
      </c>
      <c r="C6" s="168"/>
      <c r="D6" s="169">
        <f>+D7+D8</f>
        <v>0</v>
      </c>
      <c r="E6" s="170">
        <f>+E7+E8</f>
        <v>0</v>
      </c>
      <c r="F6" s="171">
        <f>+F7+F8</f>
        <v>0</v>
      </c>
      <c r="G6" s="171">
        <f>+G7+G8</f>
        <v>0</v>
      </c>
      <c r="H6" s="172">
        <f>+H7+H8</f>
        <v>0</v>
      </c>
      <c r="I6" s="169">
        <f aca="true" t="shared" si="0" ref="I6:I17">SUM(D6:H6)</f>
        <v>0</v>
      </c>
      <c r="J6" s="220"/>
    </row>
    <row r="7" spans="1:9" s="48" customFormat="1" ht="18" customHeight="1">
      <c r="A7" s="173" t="s">
        <v>13</v>
      </c>
      <c r="B7" s="174" t="s">
        <v>57</v>
      </c>
      <c r="C7" s="124"/>
      <c r="D7" s="175"/>
      <c r="E7" s="176"/>
      <c r="F7" s="123"/>
      <c r="G7" s="123"/>
      <c r="H7" s="177"/>
      <c r="I7" s="178">
        <f t="shared" si="0"/>
        <v>0</v>
      </c>
    </row>
    <row r="8" spans="1:9" s="48" customFormat="1" ht="18" customHeight="1" thickBot="1">
      <c r="A8" s="173" t="s">
        <v>14</v>
      </c>
      <c r="B8" s="174" t="s">
        <v>57</v>
      </c>
      <c r="C8" s="124"/>
      <c r="D8" s="175"/>
      <c r="E8" s="176"/>
      <c r="F8" s="123"/>
      <c r="G8" s="123"/>
      <c r="H8" s="177"/>
      <c r="I8" s="178">
        <f t="shared" si="0"/>
        <v>0</v>
      </c>
    </row>
    <row r="9" spans="1:9" s="48" customFormat="1" ht="48" thickBot="1">
      <c r="A9" s="50" t="s">
        <v>15</v>
      </c>
      <c r="B9" s="59" t="s">
        <v>4</v>
      </c>
      <c r="C9" s="168"/>
      <c r="D9" s="169">
        <f>+D10+D11</f>
        <v>0</v>
      </c>
      <c r="E9" s="170">
        <f>+E10+E11</f>
        <v>0</v>
      </c>
      <c r="F9" s="171">
        <f>+F10+F11</f>
        <v>0</v>
      </c>
      <c r="G9" s="171">
        <f>+G10+G11</f>
        <v>0</v>
      </c>
      <c r="H9" s="172">
        <f>+H10+H11</f>
        <v>0</v>
      </c>
      <c r="I9" s="169">
        <f t="shared" si="0"/>
        <v>0</v>
      </c>
    </row>
    <row r="10" spans="1:9" s="48" customFormat="1" ht="18" customHeight="1">
      <c r="A10" s="173" t="s">
        <v>16</v>
      </c>
      <c r="B10" s="174" t="s">
        <v>57</v>
      </c>
      <c r="C10" s="124"/>
      <c r="D10" s="175"/>
      <c r="E10" s="176"/>
      <c r="F10" s="123"/>
      <c r="G10" s="123"/>
      <c r="H10" s="177"/>
      <c r="I10" s="178">
        <f t="shared" si="0"/>
        <v>0</v>
      </c>
    </row>
    <row r="11" spans="1:9" s="48" customFormat="1" ht="18" customHeight="1" thickBot="1">
      <c r="A11" s="173" t="s">
        <v>17</v>
      </c>
      <c r="B11" s="174" t="s">
        <v>57</v>
      </c>
      <c r="C11" s="124"/>
      <c r="D11" s="175"/>
      <c r="E11" s="176"/>
      <c r="F11" s="123"/>
      <c r="G11" s="123"/>
      <c r="H11" s="177"/>
      <c r="I11" s="178">
        <f t="shared" si="0"/>
        <v>0</v>
      </c>
    </row>
    <row r="12" spans="1:9" s="48" customFormat="1" ht="18" customHeight="1" thickBot="1">
      <c r="A12" s="50" t="s">
        <v>18</v>
      </c>
      <c r="B12" s="59" t="s">
        <v>183</v>
      </c>
      <c r="C12" s="168"/>
      <c r="D12" s="169">
        <f>+D13</f>
        <v>0</v>
      </c>
      <c r="E12" s="170">
        <f>+E13</f>
        <v>0</v>
      </c>
      <c r="F12" s="171">
        <f>+F13</f>
        <v>0</v>
      </c>
      <c r="G12" s="171">
        <f>+G13</f>
        <v>0</v>
      </c>
      <c r="H12" s="172">
        <f>+H13</f>
        <v>0</v>
      </c>
      <c r="I12" s="169">
        <f t="shared" si="0"/>
        <v>0</v>
      </c>
    </row>
    <row r="13" spans="1:9" s="48" customFormat="1" ht="18" customHeight="1" thickBot="1">
      <c r="A13" s="173" t="s">
        <v>19</v>
      </c>
      <c r="B13" s="174" t="s">
        <v>57</v>
      </c>
      <c r="C13" s="124"/>
      <c r="D13" s="175"/>
      <c r="E13" s="176"/>
      <c r="F13" s="123"/>
      <c r="G13" s="123"/>
      <c r="H13" s="177"/>
      <c r="I13" s="178">
        <f t="shared" si="0"/>
        <v>0</v>
      </c>
    </row>
    <row r="14" spans="1:9" s="48" customFormat="1" ht="18" customHeight="1" thickBot="1">
      <c r="A14" s="50" t="s">
        <v>20</v>
      </c>
      <c r="B14" s="59" t="s">
        <v>184</v>
      </c>
      <c r="C14" s="168"/>
      <c r="D14" s="169">
        <f>+D15</f>
        <v>0</v>
      </c>
      <c r="E14" s="170">
        <f>+E15</f>
        <v>0</v>
      </c>
      <c r="F14" s="171">
        <f>+F15</f>
        <v>0</v>
      </c>
      <c r="G14" s="171">
        <f>+G15</f>
        <v>0</v>
      </c>
      <c r="H14" s="172">
        <f>+H15</f>
        <v>0</v>
      </c>
      <c r="I14" s="169">
        <f t="shared" si="0"/>
        <v>0</v>
      </c>
    </row>
    <row r="15" spans="1:9" s="48" customFormat="1" ht="18" customHeight="1" thickBot="1">
      <c r="A15" s="179" t="s">
        <v>21</v>
      </c>
      <c r="B15" s="180" t="s">
        <v>57</v>
      </c>
      <c r="C15" s="128"/>
      <c r="D15" s="181"/>
      <c r="E15" s="182"/>
      <c r="F15" s="127"/>
      <c r="G15" s="127"/>
      <c r="H15" s="183"/>
      <c r="I15" s="184">
        <f t="shared" si="0"/>
        <v>0</v>
      </c>
    </row>
    <row r="16" spans="1:9" s="48" customFormat="1" ht="32.25" thickBot="1">
      <c r="A16" s="50" t="s">
        <v>22</v>
      </c>
      <c r="B16" s="59" t="s">
        <v>185</v>
      </c>
      <c r="C16" s="168"/>
      <c r="D16" s="169">
        <f>+D17</f>
        <v>0</v>
      </c>
      <c r="E16" s="170">
        <f>+E17</f>
        <v>0</v>
      </c>
      <c r="F16" s="171">
        <f>+F17</f>
        <v>0</v>
      </c>
      <c r="G16" s="171">
        <f>+G17</f>
        <v>0</v>
      </c>
      <c r="H16" s="172">
        <f>+H17</f>
        <v>0</v>
      </c>
      <c r="I16" s="169">
        <f t="shared" si="0"/>
        <v>0</v>
      </c>
    </row>
    <row r="17" spans="1:9" s="48" customFormat="1" ht="18" customHeight="1" thickBot="1">
      <c r="A17" s="185" t="s">
        <v>23</v>
      </c>
      <c r="B17" s="186" t="s">
        <v>57</v>
      </c>
      <c r="C17" s="187"/>
      <c r="D17" s="188"/>
      <c r="E17" s="189"/>
      <c r="F17" s="190"/>
      <c r="G17" s="190"/>
      <c r="H17" s="191"/>
      <c r="I17" s="192">
        <f t="shared" si="0"/>
        <v>0</v>
      </c>
    </row>
    <row r="18" spans="1:9" s="48" customFormat="1" ht="18" customHeight="1" thickBot="1">
      <c r="A18" s="497" t="s">
        <v>128</v>
      </c>
      <c r="B18" s="498"/>
      <c r="C18" s="193"/>
      <c r="D18" s="169">
        <f aca="true" t="shared" si="1" ref="D18:I18">+D6+D9+D12+D14+D16</f>
        <v>0</v>
      </c>
      <c r="E18" s="170">
        <f t="shared" si="1"/>
        <v>0</v>
      </c>
      <c r="F18" s="171">
        <f t="shared" si="1"/>
        <v>0</v>
      </c>
      <c r="G18" s="171">
        <f t="shared" si="1"/>
        <v>0</v>
      </c>
      <c r="H18" s="172">
        <f t="shared" si="1"/>
        <v>0</v>
      </c>
      <c r="I18" s="169">
        <f t="shared" si="1"/>
        <v>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dőlt"1. tájékoztató tábla az 1/2018. (III.6.)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">
      <selection activeCell="N11" sqref="N11"/>
    </sheetView>
  </sheetViews>
  <sheetFormatPr defaultColWidth="9.00390625" defaultRowHeight="12.75"/>
  <cols>
    <col min="1" max="1" width="5.875" style="8" customWidth="1"/>
    <col min="2" max="2" width="54.875" style="1" customWidth="1"/>
    <col min="3" max="3" width="17.625" style="1" customWidth="1"/>
    <col min="4" max="4" width="18.875" style="1" customWidth="1"/>
    <col min="5" max="16384" width="9.375" style="1" customWidth="1"/>
  </cols>
  <sheetData>
    <row r="1" spans="1:4" s="158" customFormat="1" ht="46.5" customHeight="1">
      <c r="A1" s="194"/>
      <c r="B1" s="507" t="s">
        <v>5</v>
      </c>
      <c r="C1" s="507"/>
      <c r="D1" s="507"/>
    </row>
    <row r="2" spans="1:4" s="196" customFormat="1" ht="18" customHeight="1" thickBot="1">
      <c r="A2" s="195"/>
      <c r="B2" s="29"/>
      <c r="D2" s="197" t="s">
        <v>447</v>
      </c>
    </row>
    <row r="3" spans="1:4" s="6" customFormat="1" ht="63.75" thickBot="1">
      <c r="A3" s="198" t="s">
        <v>10</v>
      </c>
      <c r="B3" s="33" t="s">
        <v>11</v>
      </c>
      <c r="C3" s="33" t="s">
        <v>58</v>
      </c>
      <c r="D3" s="34" t="s">
        <v>59</v>
      </c>
    </row>
    <row r="4" spans="1:4" s="6" customFormat="1" ht="18" customHeight="1" thickBot="1">
      <c r="A4" s="198">
        <v>1</v>
      </c>
      <c r="B4" s="33">
        <v>2</v>
      </c>
      <c r="C4" s="33">
        <v>3</v>
      </c>
      <c r="D4" s="34">
        <v>4</v>
      </c>
    </row>
    <row r="5" spans="1:4" s="158" customFormat="1" ht="31.5">
      <c r="A5" s="199" t="s">
        <v>12</v>
      </c>
      <c r="B5" s="200" t="s">
        <v>146</v>
      </c>
      <c r="C5" s="201"/>
      <c r="D5" s="54"/>
    </row>
    <row r="6" spans="1:4" s="158" customFormat="1" ht="31.5">
      <c r="A6" s="202" t="s">
        <v>13</v>
      </c>
      <c r="B6" s="203" t="s">
        <v>147</v>
      </c>
      <c r="C6" s="204"/>
      <c r="D6" s="56"/>
    </row>
    <row r="7" spans="1:4" s="158" customFormat="1" ht="31.5">
      <c r="A7" s="202" t="s">
        <v>14</v>
      </c>
      <c r="B7" s="203" t="s">
        <v>109</v>
      </c>
      <c r="C7" s="204"/>
      <c r="D7" s="56"/>
    </row>
    <row r="8" spans="1:4" s="158" customFormat="1" ht="31.5">
      <c r="A8" s="202" t="s">
        <v>15</v>
      </c>
      <c r="B8" s="203" t="s">
        <v>110</v>
      </c>
      <c r="C8" s="204"/>
      <c r="D8" s="56"/>
    </row>
    <row r="9" spans="1:4" s="158" customFormat="1" ht="31.5">
      <c r="A9" s="202" t="s">
        <v>16</v>
      </c>
      <c r="B9" s="203" t="s">
        <v>139</v>
      </c>
      <c r="C9" s="204"/>
      <c r="D9" s="56"/>
    </row>
    <row r="10" spans="1:4" s="158" customFormat="1" ht="18" customHeight="1">
      <c r="A10" s="202" t="s">
        <v>17</v>
      </c>
      <c r="B10" s="203" t="s">
        <v>140</v>
      </c>
      <c r="C10" s="204"/>
      <c r="D10" s="56"/>
    </row>
    <row r="11" spans="1:4" s="158" customFormat="1" ht="18" customHeight="1">
      <c r="A11" s="202" t="s">
        <v>18</v>
      </c>
      <c r="B11" s="205" t="s">
        <v>141</v>
      </c>
      <c r="C11" s="204"/>
      <c r="D11" s="56"/>
    </row>
    <row r="12" spans="1:4" s="158" customFormat="1" ht="18" customHeight="1">
      <c r="A12" s="202" t="s">
        <v>20</v>
      </c>
      <c r="B12" s="205" t="s">
        <v>142</v>
      </c>
      <c r="C12" s="204"/>
      <c r="D12" s="56"/>
    </row>
    <row r="13" spans="1:4" s="158" customFormat="1" ht="18" customHeight="1">
      <c r="A13" s="202" t="s">
        <v>21</v>
      </c>
      <c r="B13" s="205" t="s">
        <v>143</v>
      </c>
      <c r="C13" s="204"/>
      <c r="D13" s="56"/>
    </row>
    <row r="14" spans="1:4" s="158" customFormat="1" ht="18" customHeight="1">
      <c r="A14" s="202" t="s">
        <v>22</v>
      </c>
      <c r="B14" s="205" t="s">
        <v>144</v>
      </c>
      <c r="C14" s="204"/>
      <c r="D14" s="56"/>
    </row>
    <row r="15" spans="1:4" s="158" customFormat="1" ht="31.5">
      <c r="A15" s="202" t="s">
        <v>23</v>
      </c>
      <c r="B15" s="205" t="s">
        <v>145</v>
      </c>
      <c r="C15" s="204">
        <v>50692050</v>
      </c>
      <c r="D15" s="56">
        <v>234000</v>
      </c>
    </row>
    <row r="16" spans="1:4" s="158" customFormat="1" ht="18" customHeight="1">
      <c r="A16" s="202" t="s">
        <v>24</v>
      </c>
      <c r="B16" s="203" t="s">
        <v>111</v>
      </c>
      <c r="C16" s="204"/>
      <c r="D16" s="56"/>
    </row>
    <row r="17" spans="1:4" s="158" customFormat="1" ht="31.5">
      <c r="A17" s="202" t="s">
        <v>25</v>
      </c>
      <c r="B17" s="203" t="s">
        <v>7</v>
      </c>
      <c r="C17" s="204">
        <v>4230000</v>
      </c>
      <c r="D17" s="56">
        <v>1230000</v>
      </c>
    </row>
    <row r="18" spans="1:4" s="158" customFormat="1" ht="31.5">
      <c r="A18" s="202" t="s">
        <v>26</v>
      </c>
      <c r="B18" s="203" t="s">
        <v>6</v>
      </c>
      <c r="C18" s="204">
        <v>0</v>
      </c>
      <c r="D18" s="56">
        <v>0</v>
      </c>
    </row>
    <row r="19" spans="1:4" s="158" customFormat="1" ht="18" customHeight="1">
      <c r="A19" s="202" t="s">
        <v>27</v>
      </c>
      <c r="B19" s="203" t="s">
        <v>112</v>
      </c>
      <c r="C19" s="204"/>
      <c r="D19" s="56"/>
    </row>
    <row r="20" spans="1:4" s="158" customFormat="1" ht="18" customHeight="1">
      <c r="A20" s="202" t="s">
        <v>28</v>
      </c>
      <c r="B20" s="203" t="s">
        <v>113</v>
      </c>
      <c r="C20" s="204"/>
      <c r="D20" s="56"/>
    </row>
    <row r="21" spans="1:4" s="158" customFormat="1" ht="18" customHeight="1">
      <c r="A21" s="202" t="s">
        <v>29</v>
      </c>
      <c r="B21" s="206"/>
      <c r="C21" s="55"/>
      <c r="D21" s="56"/>
    </row>
    <row r="22" spans="1:4" s="158" customFormat="1" ht="18" customHeight="1">
      <c r="A22" s="202" t="s">
        <v>30</v>
      </c>
      <c r="B22" s="207"/>
      <c r="C22" s="55"/>
      <c r="D22" s="56"/>
    </row>
    <row r="23" spans="1:4" s="158" customFormat="1" ht="18" customHeight="1">
      <c r="A23" s="202" t="s">
        <v>31</v>
      </c>
      <c r="B23" s="207"/>
      <c r="C23" s="55"/>
      <c r="D23" s="56"/>
    </row>
    <row r="24" spans="1:4" s="158" customFormat="1" ht="18" customHeight="1">
      <c r="A24" s="202" t="s">
        <v>32</v>
      </c>
      <c r="B24" s="207"/>
      <c r="C24" s="55"/>
      <c r="D24" s="56"/>
    </row>
    <row r="25" spans="1:4" s="158" customFormat="1" ht="18" customHeight="1">
      <c r="A25" s="202" t="s">
        <v>33</v>
      </c>
      <c r="B25" s="207"/>
      <c r="C25" s="55"/>
      <c r="D25" s="56"/>
    </row>
    <row r="26" spans="1:4" s="158" customFormat="1" ht="18" customHeight="1">
      <c r="A26" s="202" t="s">
        <v>34</v>
      </c>
      <c r="B26" s="207"/>
      <c r="C26" s="55"/>
      <c r="D26" s="56"/>
    </row>
    <row r="27" spans="1:4" s="158" customFormat="1" ht="18" customHeight="1">
      <c r="A27" s="202" t="s">
        <v>35</v>
      </c>
      <c r="B27" s="207"/>
      <c r="C27" s="55"/>
      <c r="D27" s="56"/>
    </row>
    <row r="28" spans="1:4" s="158" customFormat="1" ht="18" customHeight="1">
      <c r="A28" s="202" t="s">
        <v>36</v>
      </c>
      <c r="B28" s="207"/>
      <c r="C28" s="55"/>
      <c r="D28" s="56"/>
    </row>
    <row r="29" spans="1:4" s="158" customFormat="1" ht="18" customHeight="1" thickBot="1">
      <c r="A29" s="208" t="s">
        <v>37</v>
      </c>
      <c r="B29" s="209"/>
      <c r="C29" s="210"/>
      <c r="D29" s="159"/>
    </row>
    <row r="30" spans="1:4" s="158" customFormat="1" ht="18" customHeight="1" thickBot="1">
      <c r="A30" s="211" t="s">
        <v>38</v>
      </c>
      <c r="B30" s="212" t="s">
        <v>43</v>
      </c>
      <c r="C30" s="213">
        <f>+C5+C6+C7+C8+C9+C16+C17+C18+C19+C20+C21+C22+C23+C24+C25+C26+C27+C28+C29</f>
        <v>4230000</v>
      </c>
      <c r="D30" s="214">
        <f>+D5+D6+D7+D8+D9+D16+D17+D18+D19+D20+D21+D22+D23+D24+D25+D26+D27+D28+D29</f>
        <v>1230000</v>
      </c>
    </row>
    <row r="31" spans="1:4" ht="8.25" customHeight="1">
      <c r="A31" s="7"/>
      <c r="B31" s="506"/>
      <c r="C31" s="506"/>
      <c r="D31" s="506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2. tájékoztató tábla az 1/2018. (III.6.)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A1">
      <selection activeCell="A1" sqref="A1:O1"/>
    </sheetView>
  </sheetViews>
  <sheetFormatPr defaultColWidth="9.00390625" defaultRowHeight="12.75"/>
  <cols>
    <col min="1" max="1" width="5.00390625" style="10" customWidth="1"/>
    <col min="2" max="2" width="21.625" style="11" customWidth="1"/>
    <col min="3" max="3" width="11.125" style="11" bestFit="1" customWidth="1"/>
    <col min="4" max="4" width="10.125" style="11" bestFit="1" customWidth="1"/>
    <col min="5" max="5" width="11.875" style="11" bestFit="1" customWidth="1"/>
    <col min="6" max="6" width="10.125" style="11" bestFit="1" customWidth="1"/>
    <col min="7" max="8" width="10.875" style="11" bestFit="1" customWidth="1"/>
    <col min="9" max="11" width="11.125" style="11" bestFit="1" customWidth="1"/>
    <col min="12" max="12" width="11.875" style="11" bestFit="1" customWidth="1"/>
    <col min="13" max="13" width="13.375" style="11" bestFit="1" customWidth="1"/>
    <col min="14" max="14" width="10.875" style="11" bestFit="1" customWidth="1"/>
    <col min="15" max="15" width="14.00390625" style="10" bestFit="1" customWidth="1"/>
    <col min="16" max="16384" width="9.375" style="11" customWidth="1"/>
  </cols>
  <sheetData>
    <row r="1" spans="1:15" s="215" customFormat="1" ht="36.75" customHeight="1">
      <c r="A1" s="511" t="s">
        <v>706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</row>
    <row r="2" spans="1:15" s="215" customFormat="1" ht="18" customHeight="1" thickBot="1">
      <c r="A2" s="351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3" t="s">
        <v>447</v>
      </c>
    </row>
    <row r="3" spans="1:15" s="216" customFormat="1" ht="18" customHeight="1" thickBot="1">
      <c r="A3" s="354" t="s">
        <v>10</v>
      </c>
      <c r="B3" s="355" t="s">
        <v>48</v>
      </c>
      <c r="C3" s="355" t="s">
        <v>60</v>
      </c>
      <c r="D3" s="355" t="s">
        <v>61</v>
      </c>
      <c r="E3" s="355" t="s">
        <v>62</v>
      </c>
      <c r="F3" s="355" t="s">
        <v>63</v>
      </c>
      <c r="G3" s="355" t="s">
        <v>64</v>
      </c>
      <c r="H3" s="355" t="s">
        <v>65</v>
      </c>
      <c r="I3" s="355" t="s">
        <v>66</v>
      </c>
      <c r="J3" s="355" t="s">
        <v>67</v>
      </c>
      <c r="K3" s="355" t="s">
        <v>68</v>
      </c>
      <c r="L3" s="355" t="s">
        <v>69</v>
      </c>
      <c r="M3" s="355" t="s">
        <v>70</v>
      </c>
      <c r="N3" s="355" t="s">
        <v>71</v>
      </c>
      <c r="O3" s="356" t="s">
        <v>43</v>
      </c>
    </row>
    <row r="4" spans="1:15" s="217" customFormat="1" ht="18" customHeight="1" thickBot="1">
      <c r="A4" s="357" t="s">
        <v>12</v>
      </c>
      <c r="B4" s="508" t="s">
        <v>44</v>
      </c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10"/>
    </row>
    <row r="5" spans="1:15" s="217" customFormat="1" ht="22.5">
      <c r="A5" s="358" t="s">
        <v>13</v>
      </c>
      <c r="B5" s="359" t="s">
        <v>340</v>
      </c>
      <c r="C5" s="360">
        <v>13291101</v>
      </c>
      <c r="D5" s="360">
        <v>13291101</v>
      </c>
      <c r="E5" s="360">
        <v>13291101</v>
      </c>
      <c r="F5" s="360">
        <v>13291101</v>
      </c>
      <c r="G5" s="360">
        <v>13291101</v>
      </c>
      <c r="H5" s="360">
        <v>13291101</v>
      </c>
      <c r="I5" s="360">
        <v>13291101</v>
      </c>
      <c r="J5" s="360">
        <v>13291101</v>
      </c>
      <c r="K5" s="360">
        <v>13291101</v>
      </c>
      <c r="L5" s="360">
        <v>13291101</v>
      </c>
      <c r="M5" s="360">
        <v>13291101</v>
      </c>
      <c r="N5" s="360">
        <v>13291097</v>
      </c>
      <c r="O5" s="361">
        <f aca="true" t="shared" si="0" ref="O5:O25">SUM(C5:N5)</f>
        <v>159493208</v>
      </c>
    </row>
    <row r="6" spans="1:15" s="218" customFormat="1" ht="33.75">
      <c r="A6" s="362" t="s">
        <v>14</v>
      </c>
      <c r="B6" s="363" t="s">
        <v>379</v>
      </c>
      <c r="C6" s="364">
        <v>1104416</v>
      </c>
      <c r="D6" s="364">
        <v>1104416</v>
      </c>
      <c r="E6" s="364">
        <v>1104416</v>
      </c>
      <c r="F6" s="364">
        <v>1104416</v>
      </c>
      <c r="G6" s="364">
        <v>1104416</v>
      </c>
      <c r="H6" s="364">
        <v>1104416</v>
      </c>
      <c r="I6" s="364">
        <v>1104416</v>
      </c>
      <c r="J6" s="364">
        <v>1104416</v>
      </c>
      <c r="K6" s="364">
        <v>1104416</v>
      </c>
      <c r="L6" s="364">
        <v>1104416</v>
      </c>
      <c r="M6" s="364">
        <v>1104416</v>
      </c>
      <c r="N6" s="364">
        <v>1104424</v>
      </c>
      <c r="O6" s="365">
        <f t="shared" si="0"/>
        <v>13253000</v>
      </c>
    </row>
    <row r="7" spans="1:15" s="218" customFormat="1" ht="33.75">
      <c r="A7" s="362" t="s">
        <v>15</v>
      </c>
      <c r="B7" s="366" t="s">
        <v>380</v>
      </c>
      <c r="C7" s="367">
        <v>15000000</v>
      </c>
      <c r="D7" s="367">
        <v>20000000</v>
      </c>
      <c r="E7" s="367"/>
      <c r="F7" s="367"/>
      <c r="G7" s="367"/>
      <c r="H7" s="367"/>
      <c r="I7" s="367"/>
      <c r="J7" s="367">
        <v>155008907</v>
      </c>
      <c r="K7" s="367"/>
      <c r="L7" s="367"/>
      <c r="M7" s="367"/>
      <c r="N7" s="367"/>
      <c r="O7" s="368">
        <f t="shared" si="0"/>
        <v>190008907</v>
      </c>
    </row>
    <row r="8" spans="1:15" s="218" customFormat="1" ht="18" customHeight="1">
      <c r="A8" s="362" t="s">
        <v>16</v>
      </c>
      <c r="B8" s="369" t="s">
        <v>153</v>
      </c>
      <c r="C8" s="364"/>
      <c r="D8" s="364"/>
      <c r="E8" s="364">
        <v>30318148</v>
      </c>
      <c r="F8" s="364"/>
      <c r="G8" s="364"/>
      <c r="H8" s="364"/>
      <c r="I8" s="364"/>
      <c r="J8" s="364"/>
      <c r="K8" s="364">
        <v>30318148</v>
      </c>
      <c r="L8" s="364"/>
      <c r="M8" s="364"/>
      <c r="N8" s="364"/>
      <c r="O8" s="365">
        <f t="shared" si="0"/>
        <v>60636296</v>
      </c>
    </row>
    <row r="9" spans="1:15" s="218" customFormat="1" ht="18" customHeight="1">
      <c r="A9" s="362" t="s">
        <v>17</v>
      </c>
      <c r="B9" s="369" t="s">
        <v>381</v>
      </c>
      <c r="C9" s="364">
        <v>3585405</v>
      </c>
      <c r="D9" s="364">
        <v>3585405</v>
      </c>
      <c r="E9" s="364">
        <v>3585405</v>
      </c>
      <c r="F9" s="364">
        <v>3585405</v>
      </c>
      <c r="G9" s="364">
        <v>3585405</v>
      </c>
      <c r="H9" s="364">
        <v>3585405</v>
      </c>
      <c r="I9" s="364">
        <v>3585405</v>
      </c>
      <c r="J9" s="364">
        <v>3585405</v>
      </c>
      <c r="K9" s="364">
        <v>3585405</v>
      </c>
      <c r="L9" s="364">
        <v>45551455</v>
      </c>
      <c r="M9" s="364">
        <v>3585405</v>
      </c>
      <c r="N9" s="364">
        <v>3585399</v>
      </c>
      <c r="O9" s="365">
        <f t="shared" si="0"/>
        <v>84990904</v>
      </c>
    </row>
    <row r="10" spans="1:15" s="218" customFormat="1" ht="18" customHeight="1">
      <c r="A10" s="362" t="s">
        <v>18</v>
      </c>
      <c r="B10" s="369" t="s">
        <v>8</v>
      </c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5">
        <f t="shared" si="0"/>
        <v>0</v>
      </c>
    </row>
    <row r="11" spans="1:15" s="218" customFormat="1" ht="15.75">
      <c r="A11" s="362" t="s">
        <v>19</v>
      </c>
      <c r="B11" s="369" t="s">
        <v>390</v>
      </c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5">
        <f>SUM(C11:N11)</f>
        <v>0</v>
      </c>
    </row>
    <row r="12" spans="1:15" s="218" customFormat="1" ht="22.5">
      <c r="A12" s="362" t="s">
        <v>20</v>
      </c>
      <c r="B12" s="363" t="s">
        <v>377</v>
      </c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5">
        <f>SUM(C12:N12)</f>
        <v>0</v>
      </c>
    </row>
    <row r="13" spans="1:15" s="218" customFormat="1" ht="18" customHeight="1" thickBot="1">
      <c r="A13" s="362" t="s">
        <v>21</v>
      </c>
      <c r="B13" s="369" t="s">
        <v>422</v>
      </c>
      <c r="C13" s="364">
        <v>138261876</v>
      </c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5">
        <f t="shared" si="0"/>
        <v>138261876</v>
      </c>
    </row>
    <row r="14" spans="1:15" s="217" customFormat="1" ht="18" customHeight="1" thickBot="1">
      <c r="A14" s="357" t="s">
        <v>22</v>
      </c>
      <c r="B14" s="370" t="s">
        <v>98</v>
      </c>
      <c r="C14" s="371">
        <f aca="true" t="shared" si="1" ref="C14:N14">SUM(C5:C13)</f>
        <v>171242798</v>
      </c>
      <c r="D14" s="371">
        <f t="shared" si="1"/>
        <v>37980922</v>
      </c>
      <c r="E14" s="371">
        <f t="shared" si="1"/>
        <v>48299070</v>
      </c>
      <c r="F14" s="371">
        <f t="shared" si="1"/>
        <v>17980922</v>
      </c>
      <c r="G14" s="371">
        <f t="shared" si="1"/>
        <v>17980922</v>
      </c>
      <c r="H14" s="371">
        <f t="shared" si="1"/>
        <v>17980922</v>
      </c>
      <c r="I14" s="371">
        <f t="shared" si="1"/>
        <v>17980922</v>
      </c>
      <c r="J14" s="371">
        <f t="shared" si="1"/>
        <v>172989829</v>
      </c>
      <c r="K14" s="371">
        <f t="shared" si="1"/>
        <v>48299070</v>
      </c>
      <c r="L14" s="371">
        <f t="shared" si="1"/>
        <v>59946972</v>
      </c>
      <c r="M14" s="371">
        <f t="shared" si="1"/>
        <v>17980922</v>
      </c>
      <c r="N14" s="371">
        <f t="shared" si="1"/>
        <v>17980920</v>
      </c>
      <c r="O14" s="372">
        <f>SUM(C14:N14)</f>
        <v>646644191</v>
      </c>
    </row>
    <row r="15" spans="1:15" s="217" customFormat="1" ht="18" customHeight="1" thickBot="1">
      <c r="A15" s="357" t="s">
        <v>23</v>
      </c>
      <c r="B15" s="508" t="s">
        <v>45</v>
      </c>
      <c r="C15" s="509"/>
      <c r="D15" s="509"/>
      <c r="E15" s="509"/>
      <c r="F15" s="509"/>
      <c r="G15" s="509"/>
      <c r="H15" s="509"/>
      <c r="I15" s="509"/>
      <c r="J15" s="509"/>
      <c r="K15" s="509"/>
      <c r="L15" s="509"/>
      <c r="M15" s="509"/>
      <c r="N15" s="509"/>
      <c r="O15" s="510"/>
    </row>
    <row r="16" spans="1:15" s="218" customFormat="1" ht="18" customHeight="1">
      <c r="A16" s="373" t="s">
        <v>24</v>
      </c>
      <c r="B16" s="374" t="s">
        <v>49</v>
      </c>
      <c r="C16" s="367">
        <v>12818735</v>
      </c>
      <c r="D16" s="367">
        <v>12818735</v>
      </c>
      <c r="E16" s="367">
        <v>12818735</v>
      </c>
      <c r="F16" s="367">
        <v>12818735</v>
      </c>
      <c r="G16" s="367">
        <v>12818735</v>
      </c>
      <c r="H16" s="367">
        <v>12818735</v>
      </c>
      <c r="I16" s="367">
        <v>12818735</v>
      </c>
      <c r="J16" s="367">
        <v>12818735</v>
      </c>
      <c r="K16" s="367">
        <v>12818735</v>
      </c>
      <c r="L16" s="367">
        <v>12818735</v>
      </c>
      <c r="M16" s="367">
        <v>12818735</v>
      </c>
      <c r="N16" s="367">
        <v>12818738</v>
      </c>
      <c r="O16" s="368">
        <f t="shared" si="0"/>
        <v>153824823</v>
      </c>
    </row>
    <row r="17" spans="1:15" s="218" customFormat="1" ht="33.75">
      <c r="A17" s="362" t="s">
        <v>25</v>
      </c>
      <c r="B17" s="363" t="s">
        <v>162</v>
      </c>
      <c r="C17" s="364">
        <v>2544828</v>
      </c>
      <c r="D17" s="364">
        <v>2544828</v>
      </c>
      <c r="E17" s="364">
        <v>2544828</v>
      </c>
      <c r="F17" s="364">
        <v>2544828</v>
      </c>
      <c r="G17" s="364">
        <v>2544828</v>
      </c>
      <c r="H17" s="364">
        <v>2544828</v>
      </c>
      <c r="I17" s="364">
        <v>2544828</v>
      </c>
      <c r="J17" s="364">
        <v>2544828</v>
      </c>
      <c r="K17" s="364">
        <v>2544828</v>
      </c>
      <c r="L17" s="364">
        <v>2544828</v>
      </c>
      <c r="M17" s="364">
        <v>2544828</v>
      </c>
      <c r="N17" s="364">
        <v>2544832</v>
      </c>
      <c r="O17" s="365">
        <f t="shared" si="0"/>
        <v>30537940</v>
      </c>
    </row>
    <row r="18" spans="1:15" s="218" customFormat="1" ht="18" customHeight="1">
      <c r="A18" s="362" t="s">
        <v>26</v>
      </c>
      <c r="B18" s="369" t="s">
        <v>122</v>
      </c>
      <c r="C18" s="364">
        <v>11038630</v>
      </c>
      <c r="D18" s="364">
        <v>11038630</v>
      </c>
      <c r="E18" s="364">
        <v>11038630</v>
      </c>
      <c r="F18" s="364">
        <v>11038630</v>
      </c>
      <c r="G18" s="364">
        <v>11038630</v>
      </c>
      <c r="H18" s="364">
        <v>11038630</v>
      </c>
      <c r="I18" s="364">
        <v>11038630</v>
      </c>
      <c r="J18" s="364">
        <v>11038630</v>
      </c>
      <c r="K18" s="364">
        <v>11038630</v>
      </c>
      <c r="L18" s="364">
        <v>11038630</v>
      </c>
      <c r="M18" s="364">
        <v>11038630</v>
      </c>
      <c r="N18" s="364">
        <v>11038634</v>
      </c>
      <c r="O18" s="365">
        <f t="shared" si="0"/>
        <v>132463564</v>
      </c>
    </row>
    <row r="19" spans="1:15" s="218" customFormat="1" ht="18" customHeight="1">
      <c r="A19" s="362" t="s">
        <v>27</v>
      </c>
      <c r="B19" s="369" t="s">
        <v>163</v>
      </c>
      <c r="C19" s="364">
        <v>887913</v>
      </c>
      <c r="D19" s="364">
        <v>887913</v>
      </c>
      <c r="E19" s="364">
        <v>887913</v>
      </c>
      <c r="F19" s="364">
        <v>887913</v>
      </c>
      <c r="G19" s="364">
        <v>887913</v>
      </c>
      <c r="H19" s="364">
        <v>887913</v>
      </c>
      <c r="I19" s="364">
        <v>887913</v>
      </c>
      <c r="J19" s="364">
        <v>887913</v>
      </c>
      <c r="K19" s="364">
        <v>887913</v>
      </c>
      <c r="L19" s="364">
        <v>887913</v>
      </c>
      <c r="M19" s="364">
        <v>887913</v>
      </c>
      <c r="N19" s="364">
        <v>887910</v>
      </c>
      <c r="O19" s="365">
        <f t="shared" si="0"/>
        <v>10654953</v>
      </c>
    </row>
    <row r="20" spans="1:15" s="218" customFormat="1" ht="18" customHeight="1">
      <c r="A20" s="362" t="s">
        <v>28</v>
      </c>
      <c r="B20" s="369" t="s">
        <v>391</v>
      </c>
      <c r="C20" s="364"/>
      <c r="D20" s="364"/>
      <c r="E20" s="364">
        <v>1288000</v>
      </c>
      <c r="F20" s="364"/>
      <c r="G20" s="364">
        <v>1300000</v>
      </c>
      <c r="H20" s="364"/>
      <c r="I20" s="364"/>
      <c r="J20" s="364">
        <v>500000</v>
      </c>
      <c r="K20" s="364"/>
      <c r="L20" s="364">
        <v>2148000</v>
      </c>
      <c r="M20" s="364"/>
      <c r="N20" s="364"/>
      <c r="O20" s="365">
        <f t="shared" si="0"/>
        <v>5236000</v>
      </c>
    </row>
    <row r="21" spans="1:15" s="218" customFormat="1" ht="18" customHeight="1">
      <c r="A21" s="362" t="s">
        <v>29</v>
      </c>
      <c r="B21" s="369" t="s">
        <v>190</v>
      </c>
      <c r="C21" s="364"/>
      <c r="D21" s="364"/>
      <c r="E21" s="364">
        <v>41528652</v>
      </c>
      <c r="F21" s="364"/>
      <c r="G21" s="364"/>
      <c r="H21" s="364">
        <v>5964000</v>
      </c>
      <c r="I21" s="364">
        <v>0</v>
      </c>
      <c r="J21" s="364"/>
      <c r="K21" s="364">
        <v>72000</v>
      </c>
      <c r="L21" s="364"/>
      <c r="M21" s="364">
        <v>23659440</v>
      </c>
      <c r="N21" s="364"/>
      <c r="O21" s="365">
        <f t="shared" si="0"/>
        <v>71224092</v>
      </c>
    </row>
    <row r="22" spans="1:15" s="218" customFormat="1" ht="18" customHeight="1">
      <c r="A22" s="362" t="s">
        <v>30</v>
      </c>
      <c r="B22" s="363" t="s">
        <v>166</v>
      </c>
      <c r="C22" s="364"/>
      <c r="D22" s="364"/>
      <c r="E22" s="364">
        <v>78526541</v>
      </c>
      <c r="F22" s="364"/>
      <c r="G22" s="364">
        <v>500000</v>
      </c>
      <c r="H22" s="364"/>
      <c r="I22" s="364">
        <v>23625468</v>
      </c>
      <c r="J22" s="364"/>
      <c r="K22" s="364"/>
      <c r="L22" s="364">
        <v>131240447</v>
      </c>
      <c r="M22" s="364"/>
      <c r="N22" s="364"/>
      <c r="O22" s="365">
        <f t="shared" si="0"/>
        <v>233892456</v>
      </c>
    </row>
    <row r="23" spans="1:15" s="218" customFormat="1" ht="18" customHeight="1">
      <c r="A23" s="362" t="s">
        <v>31</v>
      </c>
      <c r="B23" s="369" t="s">
        <v>46</v>
      </c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>
        <v>3000000</v>
      </c>
      <c r="O23" s="365">
        <f t="shared" si="0"/>
        <v>3000000</v>
      </c>
    </row>
    <row r="24" spans="1:15" s="218" customFormat="1" ht="18" customHeight="1" thickBot="1">
      <c r="A24" s="362" t="s">
        <v>32</v>
      </c>
      <c r="B24" s="369" t="s">
        <v>679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>
        <v>5810363</v>
      </c>
      <c r="O24" s="365">
        <f t="shared" si="0"/>
        <v>5810363</v>
      </c>
    </row>
    <row r="25" spans="1:15" s="217" customFormat="1" ht="18" customHeight="1" thickBot="1">
      <c r="A25" s="375" t="s">
        <v>33</v>
      </c>
      <c r="B25" s="370" t="s">
        <v>99</v>
      </c>
      <c r="C25" s="371">
        <f aca="true" t="shared" si="2" ref="C25:N25">SUM(C16:C24)</f>
        <v>27290106</v>
      </c>
      <c r="D25" s="371">
        <f t="shared" si="2"/>
        <v>27290106</v>
      </c>
      <c r="E25" s="371">
        <f t="shared" si="2"/>
        <v>148633299</v>
      </c>
      <c r="F25" s="371">
        <f t="shared" si="2"/>
        <v>27290106</v>
      </c>
      <c r="G25" s="371">
        <f t="shared" si="2"/>
        <v>29090106</v>
      </c>
      <c r="H25" s="371">
        <f t="shared" si="2"/>
        <v>33254106</v>
      </c>
      <c r="I25" s="371">
        <f t="shared" si="2"/>
        <v>50915574</v>
      </c>
      <c r="J25" s="371">
        <f t="shared" si="2"/>
        <v>27790106</v>
      </c>
      <c r="K25" s="371">
        <f t="shared" si="2"/>
        <v>27362106</v>
      </c>
      <c r="L25" s="371">
        <f t="shared" si="2"/>
        <v>160678553</v>
      </c>
      <c r="M25" s="371">
        <f t="shared" si="2"/>
        <v>50949546</v>
      </c>
      <c r="N25" s="371">
        <f t="shared" si="2"/>
        <v>36100477</v>
      </c>
      <c r="O25" s="372">
        <f t="shared" si="0"/>
        <v>646644191</v>
      </c>
    </row>
    <row r="26" spans="1:15" s="215" customFormat="1" ht="18" customHeight="1" thickBot="1">
      <c r="A26" s="375" t="s">
        <v>34</v>
      </c>
      <c r="B26" s="376" t="s">
        <v>100</v>
      </c>
      <c r="C26" s="377">
        <f aca="true" t="shared" si="3" ref="C26:O26">C14-C25</f>
        <v>143952692</v>
      </c>
      <c r="D26" s="377">
        <f t="shared" si="3"/>
        <v>10690816</v>
      </c>
      <c r="E26" s="377">
        <f t="shared" si="3"/>
        <v>-100334229</v>
      </c>
      <c r="F26" s="377">
        <f t="shared" si="3"/>
        <v>-9309184</v>
      </c>
      <c r="G26" s="377">
        <f t="shared" si="3"/>
        <v>-11109184</v>
      </c>
      <c r="H26" s="377">
        <f t="shared" si="3"/>
        <v>-15273184</v>
      </c>
      <c r="I26" s="377">
        <f t="shared" si="3"/>
        <v>-32934652</v>
      </c>
      <c r="J26" s="377">
        <f t="shared" si="3"/>
        <v>145199723</v>
      </c>
      <c r="K26" s="377">
        <f t="shared" si="3"/>
        <v>20936964</v>
      </c>
      <c r="L26" s="377">
        <f t="shared" si="3"/>
        <v>-100731581</v>
      </c>
      <c r="M26" s="377">
        <f t="shared" si="3"/>
        <v>-32968624</v>
      </c>
      <c r="N26" s="377">
        <f t="shared" si="3"/>
        <v>-18119557</v>
      </c>
      <c r="O26" s="378">
        <f t="shared" si="3"/>
        <v>0</v>
      </c>
    </row>
    <row r="27" ht="15.75">
      <c r="A27" s="12"/>
    </row>
    <row r="28" spans="2:15" ht="15.75">
      <c r="B28" s="13"/>
      <c r="C28" s="14"/>
      <c r="D28" s="14"/>
      <c r="O28" s="11"/>
    </row>
    <row r="29" ht="15.75">
      <c r="O29" s="11"/>
    </row>
    <row r="30" ht="15.75">
      <c r="O30" s="11"/>
    </row>
    <row r="31" ht="15.75">
      <c r="O31" s="11"/>
    </row>
    <row r="32" ht="15.75">
      <c r="O32" s="11"/>
    </row>
    <row r="33" ht="15.75">
      <c r="O33" s="11"/>
    </row>
    <row r="34" ht="15.75">
      <c r="O34" s="11"/>
    </row>
    <row r="35" ht="15.75">
      <c r="O35" s="11"/>
    </row>
    <row r="36" ht="15.75">
      <c r="O36" s="11"/>
    </row>
    <row r="37" ht="15.75">
      <c r="O37" s="11"/>
    </row>
    <row r="38" ht="15.75">
      <c r="O38" s="11"/>
    </row>
    <row r="39" ht="15.75">
      <c r="O39" s="11"/>
    </row>
    <row r="40" ht="15.75">
      <c r="O40" s="11"/>
    </row>
    <row r="41" ht="15.75">
      <c r="O41" s="11"/>
    </row>
    <row r="42" ht="15.75">
      <c r="O42" s="11"/>
    </row>
    <row r="43" ht="15.75">
      <c r="O43" s="11"/>
    </row>
    <row r="44" ht="15.75">
      <c r="O44" s="11"/>
    </row>
    <row r="45" ht="15.75">
      <c r="O45" s="11"/>
    </row>
    <row r="46" ht="15.75">
      <c r="O46" s="11"/>
    </row>
    <row r="47" ht="15.75">
      <c r="O47" s="11"/>
    </row>
    <row r="48" ht="15.75">
      <c r="O48" s="11"/>
    </row>
    <row r="49" ht="15.75">
      <c r="O49" s="11"/>
    </row>
    <row r="50" ht="15.75">
      <c r="O50" s="11"/>
    </row>
    <row r="51" ht="15.75">
      <c r="O51" s="11"/>
    </row>
    <row r="52" ht="15.75">
      <c r="O52" s="11"/>
    </row>
    <row r="53" ht="15.75">
      <c r="O53" s="11"/>
    </row>
    <row r="54" ht="15.75">
      <c r="O54" s="11"/>
    </row>
    <row r="55" ht="15.75">
      <c r="O55" s="11"/>
    </row>
    <row r="56" ht="15.75">
      <c r="O56" s="11"/>
    </row>
    <row r="57" ht="15.75">
      <c r="O57" s="11"/>
    </row>
    <row r="58" ht="15.75">
      <c r="O58" s="11"/>
    </row>
    <row r="59" ht="15.75">
      <c r="O59" s="11"/>
    </row>
    <row r="60" ht="15.75">
      <c r="O60" s="11"/>
    </row>
    <row r="61" ht="15.75">
      <c r="O61" s="11"/>
    </row>
    <row r="62" ht="15.75">
      <c r="O62" s="11"/>
    </row>
    <row r="63" ht="15.75">
      <c r="O63" s="11"/>
    </row>
    <row r="64" ht="15.75">
      <c r="O64" s="11"/>
    </row>
    <row r="65" ht="15.75">
      <c r="O65" s="11"/>
    </row>
    <row r="66" ht="15.75">
      <c r="O66" s="11"/>
    </row>
    <row r="67" ht="15.75">
      <c r="O67" s="11"/>
    </row>
    <row r="68" ht="15.75">
      <c r="O68" s="11"/>
    </row>
    <row r="69" ht="15.75">
      <c r="O69" s="11"/>
    </row>
    <row r="70" ht="15.75">
      <c r="O70" s="11"/>
    </row>
    <row r="71" ht="15.75">
      <c r="O71" s="11"/>
    </row>
    <row r="72" ht="15.75">
      <c r="O72" s="11"/>
    </row>
    <row r="73" ht="15.75">
      <c r="O73" s="11"/>
    </row>
    <row r="74" ht="15.75">
      <c r="O74" s="11"/>
    </row>
    <row r="75" ht="15.75">
      <c r="O75" s="11"/>
    </row>
    <row r="76" ht="15.75">
      <c r="O76" s="11"/>
    </row>
    <row r="77" ht="15.75">
      <c r="O77" s="11"/>
    </row>
    <row r="78" ht="15.75">
      <c r="O78" s="11"/>
    </row>
    <row r="79" ht="15.75">
      <c r="O79" s="11"/>
    </row>
    <row r="80" ht="15.75">
      <c r="O80" s="11"/>
    </row>
    <row r="81" ht="15.75">
      <c r="O81" s="11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80" r:id="rId1"/>
  <headerFooter alignWithMargins="0">
    <oddHeader>&amp;R&amp;"Times New Roman CE,Félkövér dőlt"&amp;11 3. tájékoztató tábla az 1/2018. (III.6.)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95"/>
  <sheetViews>
    <sheetView workbookViewId="0" topLeftCell="A1">
      <selection activeCell="G1" sqref="G1:M1"/>
    </sheetView>
  </sheetViews>
  <sheetFormatPr defaultColWidth="9.00390625" defaultRowHeight="12.75"/>
  <cols>
    <col min="1" max="1" width="20.125" style="4" customWidth="1"/>
    <col min="2" max="2" width="11.125" style="4" customWidth="1"/>
    <col min="3" max="3" width="28.375" style="4" customWidth="1"/>
    <col min="4" max="4" width="16.875" style="4" customWidth="1"/>
    <col min="5" max="5" width="11.125" style="4" bestFit="1" customWidth="1"/>
    <col min="6" max="6" width="9.375" style="4" customWidth="1"/>
    <col min="7" max="7" width="20.00390625" style="4" bestFit="1" customWidth="1"/>
    <col min="8" max="16384" width="9.375" style="4" customWidth="1"/>
  </cols>
  <sheetData>
    <row r="1" spans="7:13" ht="16.5" thickBot="1">
      <c r="G1" s="516" t="s">
        <v>707</v>
      </c>
      <c r="H1" s="516"/>
      <c r="I1" s="516"/>
      <c r="J1" s="516"/>
      <c r="K1" s="516"/>
      <c r="L1" s="516"/>
      <c r="M1" s="516"/>
    </row>
    <row r="2" spans="1:13" s="135" customFormat="1" ht="47.25" customHeight="1" thickBot="1">
      <c r="A2" s="517" t="s">
        <v>681</v>
      </c>
      <c r="B2" s="518"/>
      <c r="C2" s="518"/>
      <c r="D2" s="518"/>
      <c r="E2" s="518"/>
      <c r="F2" s="518"/>
      <c r="G2" s="519"/>
      <c r="H2" s="402"/>
      <c r="I2" s="402"/>
      <c r="J2" s="402"/>
      <c r="K2" s="402"/>
      <c r="L2" s="402"/>
      <c r="M2" s="402"/>
    </row>
    <row r="3" spans="1:13" s="157" customFormat="1" ht="30" thickBot="1">
      <c r="A3" s="408" t="s">
        <v>449</v>
      </c>
      <c r="B3" s="409" t="s">
        <v>450</v>
      </c>
      <c r="C3" s="409" t="s">
        <v>451</v>
      </c>
      <c r="D3" s="409" t="s">
        <v>452</v>
      </c>
      <c r="E3" s="409" t="s">
        <v>453</v>
      </c>
      <c r="F3" s="409" t="s">
        <v>454</v>
      </c>
      <c r="G3" s="410" t="s">
        <v>455</v>
      </c>
      <c r="H3" s="381"/>
      <c r="I3" s="381"/>
      <c r="J3" s="381"/>
      <c r="K3" s="381"/>
      <c r="L3" s="381"/>
      <c r="M3" s="381"/>
    </row>
    <row r="4" spans="1:13" s="219" customFormat="1" ht="51">
      <c r="A4" s="403" t="s">
        <v>456</v>
      </c>
      <c r="B4" s="404" t="s">
        <v>457</v>
      </c>
      <c r="C4" s="404" t="s">
        <v>458</v>
      </c>
      <c r="D4" s="404" t="s">
        <v>459</v>
      </c>
      <c r="E4" s="405">
        <v>4580000</v>
      </c>
      <c r="F4" s="406">
        <v>12.94</v>
      </c>
      <c r="G4" s="407">
        <v>59265200</v>
      </c>
      <c r="H4" s="384"/>
      <c r="I4" s="384"/>
      <c r="J4" s="384"/>
      <c r="K4" s="384"/>
      <c r="L4" s="384"/>
      <c r="M4" s="384"/>
    </row>
    <row r="5" spans="1:13" s="135" customFormat="1" ht="39">
      <c r="A5" s="395" t="s">
        <v>460</v>
      </c>
      <c r="B5" s="385" t="s">
        <v>461</v>
      </c>
      <c r="C5" s="385" t="s">
        <v>462</v>
      </c>
      <c r="D5" s="385" t="s">
        <v>463</v>
      </c>
      <c r="E5" s="385" t="s">
        <v>464</v>
      </c>
      <c r="F5" s="385" t="s">
        <v>464</v>
      </c>
      <c r="G5" s="396">
        <v>59265200</v>
      </c>
      <c r="H5" s="379"/>
      <c r="I5" s="379"/>
      <c r="J5" s="379"/>
      <c r="K5" s="379"/>
      <c r="L5" s="379"/>
      <c r="M5" s="379"/>
    </row>
    <row r="6" spans="1:13" s="135" customFormat="1" ht="64.5">
      <c r="A6" s="393" t="s">
        <v>465</v>
      </c>
      <c r="B6" s="382"/>
      <c r="C6" s="382"/>
      <c r="D6" s="382"/>
      <c r="E6" s="382"/>
      <c r="F6" s="382"/>
      <c r="G6" s="397"/>
      <c r="H6" s="379"/>
      <c r="I6" s="379"/>
      <c r="J6" s="379"/>
      <c r="K6" s="379"/>
      <c r="L6" s="379"/>
      <c r="M6" s="379"/>
    </row>
    <row r="7" spans="1:13" s="135" customFormat="1" ht="15.75">
      <c r="A7" s="393" t="s">
        <v>466</v>
      </c>
      <c r="B7" s="382" t="s">
        <v>467</v>
      </c>
      <c r="C7" s="382" t="s">
        <v>468</v>
      </c>
      <c r="D7" s="382" t="s">
        <v>463</v>
      </c>
      <c r="E7" s="382" t="s">
        <v>464</v>
      </c>
      <c r="F7" s="382" t="s">
        <v>464</v>
      </c>
      <c r="G7" s="394">
        <v>14095025</v>
      </c>
      <c r="H7" s="379"/>
      <c r="I7" s="379"/>
      <c r="J7" s="379"/>
      <c r="K7" s="379"/>
      <c r="L7" s="379"/>
      <c r="M7" s="379"/>
    </row>
    <row r="8" spans="1:13" s="135" customFormat="1" ht="39">
      <c r="A8" s="395" t="s">
        <v>469</v>
      </c>
      <c r="B8" s="385" t="s">
        <v>470</v>
      </c>
      <c r="C8" s="385" t="s">
        <v>471</v>
      </c>
      <c r="D8" s="385" t="s">
        <v>472</v>
      </c>
      <c r="E8" s="386">
        <v>22300</v>
      </c>
      <c r="F8" s="385" t="s">
        <v>464</v>
      </c>
      <c r="G8" s="396">
        <v>4011770</v>
      </c>
      <c r="H8" s="379"/>
      <c r="I8" s="379"/>
      <c r="J8" s="379"/>
      <c r="K8" s="379"/>
      <c r="L8" s="379"/>
      <c r="M8" s="379"/>
    </row>
    <row r="9" spans="1:13" s="135" customFormat="1" ht="51.75" customHeight="1">
      <c r="A9" s="395" t="s">
        <v>473</v>
      </c>
      <c r="B9" s="385" t="s">
        <v>474</v>
      </c>
      <c r="C9" s="385" t="s">
        <v>475</v>
      </c>
      <c r="D9" s="385" t="s">
        <v>476</v>
      </c>
      <c r="E9" s="385" t="s">
        <v>464</v>
      </c>
      <c r="F9" s="385" t="s">
        <v>464</v>
      </c>
      <c r="G9" s="396">
        <v>5024000</v>
      </c>
      <c r="H9" s="379"/>
      <c r="I9" s="379"/>
      <c r="J9" s="379"/>
      <c r="K9" s="379"/>
      <c r="L9" s="379"/>
      <c r="M9" s="379"/>
    </row>
    <row r="10" spans="1:13" s="135" customFormat="1" ht="68.25" customHeight="1">
      <c r="A10" s="395" t="s">
        <v>477</v>
      </c>
      <c r="B10" s="385" t="s">
        <v>478</v>
      </c>
      <c r="C10" s="385" t="s">
        <v>479</v>
      </c>
      <c r="D10" s="385" t="s">
        <v>480</v>
      </c>
      <c r="E10" s="385" t="s">
        <v>464</v>
      </c>
      <c r="F10" s="385" t="s">
        <v>464</v>
      </c>
      <c r="G10" s="396">
        <v>1356885</v>
      </c>
      <c r="H10" s="379"/>
      <c r="I10" s="379"/>
      <c r="J10" s="379"/>
      <c r="K10" s="379"/>
      <c r="L10" s="379"/>
      <c r="M10" s="379"/>
    </row>
    <row r="11" spans="1:13" s="135" customFormat="1" ht="26.25">
      <c r="A11" s="395" t="s">
        <v>481</v>
      </c>
      <c r="B11" s="385" t="s">
        <v>482</v>
      </c>
      <c r="C11" s="385" t="s">
        <v>483</v>
      </c>
      <c r="D11" s="385" t="s">
        <v>476</v>
      </c>
      <c r="E11" s="385" t="s">
        <v>464</v>
      </c>
      <c r="F11" s="385" t="s">
        <v>464</v>
      </c>
      <c r="G11" s="396">
        <v>3702370</v>
      </c>
      <c r="H11" s="379"/>
      <c r="I11" s="379"/>
      <c r="J11" s="379"/>
      <c r="K11" s="379"/>
      <c r="L11" s="379"/>
      <c r="M11" s="379"/>
    </row>
    <row r="12" spans="1:13" s="135" customFormat="1" ht="26.25">
      <c r="A12" s="395" t="s">
        <v>484</v>
      </c>
      <c r="B12" s="385" t="s">
        <v>485</v>
      </c>
      <c r="C12" s="385" t="s">
        <v>486</v>
      </c>
      <c r="D12" s="385" t="s">
        <v>463</v>
      </c>
      <c r="E12" s="385" t="s">
        <v>464</v>
      </c>
      <c r="F12" s="385" t="s">
        <v>464</v>
      </c>
      <c r="G12" s="396">
        <v>10218031</v>
      </c>
      <c r="H12" s="379"/>
      <c r="I12" s="379"/>
      <c r="J12" s="379"/>
      <c r="K12" s="379"/>
      <c r="L12" s="379"/>
      <c r="M12" s="379"/>
    </row>
    <row r="13" spans="1:13" s="135" customFormat="1" ht="51.75">
      <c r="A13" s="395" t="s">
        <v>487</v>
      </c>
      <c r="B13" s="385" t="s">
        <v>488</v>
      </c>
      <c r="C13" s="385" t="s">
        <v>489</v>
      </c>
      <c r="D13" s="385" t="s">
        <v>463</v>
      </c>
      <c r="E13" s="386">
        <v>22300</v>
      </c>
      <c r="F13" s="385" t="s">
        <v>464</v>
      </c>
      <c r="G13" s="396">
        <v>134776</v>
      </c>
      <c r="H13" s="379"/>
      <c r="I13" s="379"/>
      <c r="J13" s="379"/>
      <c r="K13" s="379"/>
      <c r="L13" s="379"/>
      <c r="M13" s="379"/>
    </row>
    <row r="14" spans="1:13" s="135" customFormat="1" ht="26.25">
      <c r="A14" s="395" t="s">
        <v>490</v>
      </c>
      <c r="B14" s="385" t="s">
        <v>491</v>
      </c>
      <c r="C14" s="385" t="s">
        <v>492</v>
      </c>
      <c r="D14" s="385" t="s">
        <v>463</v>
      </c>
      <c r="E14" s="385" t="s">
        <v>464</v>
      </c>
      <c r="F14" s="385" t="s">
        <v>464</v>
      </c>
      <c r="G14" s="396">
        <v>5024000</v>
      </c>
      <c r="H14" s="379"/>
      <c r="I14" s="379"/>
      <c r="J14" s="379"/>
      <c r="K14" s="379"/>
      <c r="L14" s="379"/>
      <c r="M14" s="379"/>
    </row>
    <row r="15" spans="1:13" s="135" customFormat="1" ht="39">
      <c r="A15" s="395" t="s">
        <v>493</v>
      </c>
      <c r="B15" s="385" t="s">
        <v>494</v>
      </c>
      <c r="C15" s="385" t="s">
        <v>495</v>
      </c>
      <c r="D15" s="385" t="s">
        <v>463</v>
      </c>
      <c r="E15" s="385" t="s">
        <v>464</v>
      </c>
      <c r="F15" s="385" t="s">
        <v>464</v>
      </c>
      <c r="G15" s="396">
        <v>1356885</v>
      </c>
      <c r="H15" s="379"/>
      <c r="I15" s="379"/>
      <c r="J15" s="379"/>
      <c r="K15" s="379"/>
      <c r="L15" s="379"/>
      <c r="M15" s="379"/>
    </row>
    <row r="16" spans="1:13" s="135" customFormat="1" ht="26.25">
      <c r="A16" s="395" t="s">
        <v>496</v>
      </c>
      <c r="B16" s="385" t="s">
        <v>497</v>
      </c>
      <c r="C16" s="385" t="s">
        <v>498</v>
      </c>
      <c r="D16" s="385" t="s">
        <v>463</v>
      </c>
      <c r="E16" s="385" t="s">
        <v>464</v>
      </c>
      <c r="F16" s="385" t="s">
        <v>464</v>
      </c>
      <c r="G16" s="396">
        <v>3702370</v>
      </c>
      <c r="H16" s="379"/>
      <c r="I16" s="379"/>
      <c r="J16" s="379"/>
      <c r="K16" s="379"/>
      <c r="L16" s="379"/>
      <c r="M16" s="379"/>
    </row>
    <row r="17" spans="1:13" s="135" customFormat="1" ht="26.25">
      <c r="A17" s="393" t="s">
        <v>499</v>
      </c>
      <c r="B17" s="382" t="s">
        <v>500</v>
      </c>
      <c r="C17" s="382" t="s">
        <v>501</v>
      </c>
      <c r="D17" s="382" t="s">
        <v>502</v>
      </c>
      <c r="E17" s="383">
        <v>2700</v>
      </c>
      <c r="F17" s="382" t="s">
        <v>464</v>
      </c>
      <c r="G17" s="394">
        <v>6377400</v>
      </c>
      <c r="H17" s="379"/>
      <c r="I17" s="379"/>
      <c r="J17" s="379"/>
      <c r="K17" s="379"/>
      <c r="L17" s="379"/>
      <c r="M17" s="379"/>
    </row>
    <row r="18" spans="1:13" s="135" customFormat="1" ht="39">
      <c r="A18" s="395" t="s">
        <v>503</v>
      </c>
      <c r="B18" s="385" t="s">
        <v>504</v>
      </c>
      <c r="C18" s="385" t="s">
        <v>505</v>
      </c>
      <c r="D18" s="385" t="s">
        <v>463</v>
      </c>
      <c r="E18" s="386">
        <v>2700</v>
      </c>
      <c r="F18" s="385" t="s">
        <v>464</v>
      </c>
      <c r="G18" s="396">
        <v>0</v>
      </c>
      <c r="H18" s="379"/>
      <c r="I18" s="379"/>
      <c r="J18" s="379"/>
      <c r="K18" s="379"/>
      <c r="L18" s="379"/>
      <c r="M18" s="379"/>
    </row>
    <row r="19" spans="1:13" s="135" customFormat="1" ht="39">
      <c r="A19" s="393" t="s">
        <v>506</v>
      </c>
      <c r="B19" s="382" t="s">
        <v>507</v>
      </c>
      <c r="C19" s="382" t="s">
        <v>508</v>
      </c>
      <c r="D19" s="382" t="s">
        <v>509</v>
      </c>
      <c r="E19" s="383">
        <v>2550</v>
      </c>
      <c r="F19" s="382" t="s">
        <v>464</v>
      </c>
      <c r="G19" s="394">
        <v>2550</v>
      </c>
      <c r="H19" s="379"/>
      <c r="I19" s="379"/>
      <c r="J19" s="379"/>
      <c r="K19" s="379"/>
      <c r="L19" s="379"/>
      <c r="M19" s="379"/>
    </row>
    <row r="20" spans="1:13" s="135" customFormat="1" ht="39">
      <c r="A20" s="395" t="s">
        <v>510</v>
      </c>
      <c r="B20" s="385" t="s">
        <v>511</v>
      </c>
      <c r="C20" s="385" t="s">
        <v>512</v>
      </c>
      <c r="D20" s="385" t="s">
        <v>463</v>
      </c>
      <c r="E20" s="386">
        <v>2550</v>
      </c>
      <c r="F20" s="385" t="s">
        <v>464</v>
      </c>
      <c r="G20" s="396">
        <v>0</v>
      </c>
      <c r="H20" s="379"/>
      <c r="I20" s="379"/>
      <c r="J20" s="379"/>
      <c r="K20" s="379"/>
      <c r="L20" s="379"/>
      <c r="M20" s="379"/>
    </row>
    <row r="21" spans="1:13" s="135" customFormat="1" ht="15.75">
      <c r="A21" s="393" t="s">
        <v>513</v>
      </c>
      <c r="B21" s="382" t="s">
        <v>514</v>
      </c>
      <c r="C21" s="382" t="s">
        <v>515</v>
      </c>
      <c r="D21" s="382" t="s">
        <v>463</v>
      </c>
      <c r="E21" s="382" t="s">
        <v>464</v>
      </c>
      <c r="F21" s="382" t="s">
        <v>464</v>
      </c>
      <c r="G21" s="394">
        <v>10256944</v>
      </c>
      <c r="H21" s="379"/>
      <c r="I21" s="379"/>
      <c r="J21" s="379"/>
      <c r="K21" s="379"/>
      <c r="L21" s="379"/>
      <c r="M21" s="379"/>
    </row>
    <row r="22" spans="1:13" s="135" customFormat="1" ht="26.25">
      <c r="A22" s="395" t="s">
        <v>516</v>
      </c>
      <c r="B22" s="385" t="s">
        <v>517</v>
      </c>
      <c r="C22" s="385" t="s">
        <v>518</v>
      </c>
      <c r="D22" s="385" t="s">
        <v>463</v>
      </c>
      <c r="E22" s="385" t="s">
        <v>464</v>
      </c>
      <c r="F22" s="385" t="s">
        <v>464</v>
      </c>
      <c r="G22" s="396">
        <v>0</v>
      </c>
      <c r="H22" s="379"/>
      <c r="I22" s="379"/>
      <c r="J22" s="379"/>
      <c r="K22" s="379"/>
      <c r="L22" s="379"/>
      <c r="M22" s="379"/>
    </row>
    <row r="23" spans="1:13" s="135" customFormat="1" ht="72">
      <c r="A23" s="391" t="s">
        <v>519</v>
      </c>
      <c r="B23" s="380" t="s">
        <v>520</v>
      </c>
      <c r="C23" s="380" t="s">
        <v>521</v>
      </c>
      <c r="D23" s="380" t="s">
        <v>463</v>
      </c>
      <c r="E23" s="380" t="s">
        <v>464</v>
      </c>
      <c r="F23" s="380" t="s">
        <v>464</v>
      </c>
      <c r="G23" s="398">
        <v>63483231</v>
      </c>
      <c r="H23" s="379"/>
      <c r="I23" s="379"/>
      <c r="J23" s="379"/>
      <c r="K23" s="379"/>
      <c r="L23" s="379"/>
      <c r="M23" s="379"/>
    </row>
    <row r="24" spans="1:13" ht="38.25">
      <c r="A24" s="395" t="s">
        <v>522</v>
      </c>
      <c r="B24" s="385" t="s">
        <v>523</v>
      </c>
      <c r="C24" s="385" t="s">
        <v>524</v>
      </c>
      <c r="D24" s="385" t="s">
        <v>463</v>
      </c>
      <c r="E24" s="385" t="s">
        <v>464</v>
      </c>
      <c r="F24" s="385" t="s">
        <v>464</v>
      </c>
      <c r="G24" s="396">
        <v>0</v>
      </c>
      <c r="H24" s="387"/>
      <c r="I24" s="387"/>
      <c r="J24" s="387"/>
      <c r="K24" s="387"/>
      <c r="L24" s="387"/>
      <c r="M24" s="387"/>
    </row>
    <row r="25" spans="1:13" ht="12.75">
      <c r="A25" s="395" t="s">
        <v>525</v>
      </c>
      <c r="B25" s="385" t="s">
        <v>526</v>
      </c>
      <c r="C25" s="385" t="s">
        <v>527</v>
      </c>
      <c r="D25" s="385" t="s">
        <v>463</v>
      </c>
      <c r="E25" s="386">
        <v>0</v>
      </c>
      <c r="F25" s="385" t="s">
        <v>464</v>
      </c>
      <c r="G25" s="396">
        <v>0</v>
      </c>
      <c r="H25" s="387"/>
      <c r="I25" s="387"/>
      <c r="J25" s="387"/>
      <c r="K25" s="387"/>
      <c r="L25" s="387"/>
      <c r="M25" s="387"/>
    </row>
    <row r="26" spans="1:13" ht="38.25">
      <c r="A26" s="395" t="s">
        <v>528</v>
      </c>
      <c r="B26" s="385" t="s">
        <v>529</v>
      </c>
      <c r="C26" s="385" t="s">
        <v>530</v>
      </c>
      <c r="D26" s="385" t="s">
        <v>531</v>
      </c>
      <c r="E26" s="386">
        <v>100</v>
      </c>
      <c r="F26" s="386">
        <v>0</v>
      </c>
      <c r="G26" s="396">
        <v>0</v>
      </c>
      <c r="H26" s="387"/>
      <c r="I26" s="387"/>
      <c r="J26" s="387"/>
      <c r="K26" s="387"/>
      <c r="L26" s="387"/>
      <c r="M26" s="387"/>
    </row>
    <row r="27" spans="1:13" ht="25.5">
      <c r="A27" s="395" t="s">
        <v>532</v>
      </c>
      <c r="B27" s="385" t="s">
        <v>533</v>
      </c>
      <c r="C27" s="385" t="s">
        <v>534</v>
      </c>
      <c r="D27" s="385" t="s">
        <v>535</v>
      </c>
      <c r="E27" s="386">
        <v>2</v>
      </c>
      <c r="F27" s="386">
        <v>0</v>
      </c>
      <c r="G27" s="396">
        <v>0</v>
      </c>
      <c r="H27" s="387"/>
      <c r="I27" s="387"/>
      <c r="J27" s="387"/>
      <c r="K27" s="387"/>
      <c r="L27" s="387"/>
      <c r="M27" s="387"/>
    </row>
    <row r="28" spans="1:13" ht="25.5">
      <c r="A28" s="395" t="s">
        <v>536</v>
      </c>
      <c r="B28" s="385" t="s">
        <v>537</v>
      </c>
      <c r="C28" s="385" t="s">
        <v>538</v>
      </c>
      <c r="D28" s="385" t="s">
        <v>463</v>
      </c>
      <c r="E28" s="386">
        <v>0</v>
      </c>
      <c r="F28" s="386">
        <v>0</v>
      </c>
      <c r="G28" s="396">
        <v>0</v>
      </c>
      <c r="H28" s="387"/>
      <c r="I28" s="387"/>
      <c r="J28" s="387"/>
      <c r="K28" s="387"/>
      <c r="L28" s="387"/>
      <c r="M28" s="387"/>
    </row>
    <row r="29" spans="1:13" ht="12.75">
      <c r="A29" s="395" t="s">
        <v>38</v>
      </c>
      <c r="B29" s="385" t="s">
        <v>682</v>
      </c>
      <c r="C29" s="385" t="s">
        <v>683</v>
      </c>
      <c r="D29" s="385" t="s">
        <v>463</v>
      </c>
      <c r="E29" s="386"/>
      <c r="F29" s="386"/>
      <c r="G29" s="396">
        <v>1041000</v>
      </c>
      <c r="H29" s="387"/>
      <c r="I29" s="387"/>
      <c r="J29" s="387"/>
      <c r="K29" s="387"/>
      <c r="L29" s="387"/>
      <c r="M29" s="387"/>
    </row>
    <row r="30" spans="1:13" ht="63">
      <c r="A30" s="399">
        <v>28</v>
      </c>
      <c r="B30" s="390" t="s">
        <v>539</v>
      </c>
      <c r="C30" s="390" t="s">
        <v>540</v>
      </c>
      <c r="D30" s="390" t="s">
        <v>463</v>
      </c>
      <c r="E30" s="390" t="s">
        <v>464</v>
      </c>
      <c r="F30" s="390" t="s">
        <v>464</v>
      </c>
      <c r="G30" s="400">
        <v>70524231</v>
      </c>
      <c r="H30" s="387"/>
      <c r="I30" s="387"/>
      <c r="J30" s="387"/>
      <c r="K30" s="387"/>
      <c r="L30" s="387"/>
      <c r="M30" s="387"/>
    </row>
    <row r="31" spans="1:13" ht="89.25">
      <c r="A31" s="395" t="s">
        <v>541</v>
      </c>
      <c r="B31" s="385"/>
      <c r="C31" s="385"/>
      <c r="D31" s="385"/>
      <c r="E31" s="385"/>
      <c r="F31" s="385"/>
      <c r="G31" s="401"/>
      <c r="H31" s="387"/>
      <c r="I31" s="387"/>
      <c r="J31" s="387"/>
      <c r="K31" s="387"/>
      <c r="L31" s="387"/>
      <c r="M31" s="387"/>
    </row>
    <row r="32" spans="1:13" ht="63.75">
      <c r="A32" s="395" t="s">
        <v>542</v>
      </c>
      <c r="B32" s="385"/>
      <c r="C32" s="385"/>
      <c r="D32" s="385"/>
      <c r="E32" s="385"/>
      <c r="F32" s="385"/>
      <c r="G32" s="401"/>
      <c r="H32" s="387"/>
      <c r="I32" s="387"/>
      <c r="J32" s="387"/>
      <c r="K32" s="387"/>
      <c r="L32" s="387"/>
      <c r="M32" s="387"/>
    </row>
    <row r="33" spans="1:13" ht="25.5">
      <c r="A33" s="395">
        <v>29</v>
      </c>
      <c r="B33" s="385" t="s">
        <v>543</v>
      </c>
      <c r="C33" s="385" t="s">
        <v>544</v>
      </c>
      <c r="D33" s="385" t="s">
        <v>502</v>
      </c>
      <c r="E33" s="386">
        <v>4419000</v>
      </c>
      <c r="F33" s="388">
        <v>6.8</v>
      </c>
      <c r="G33" s="396">
        <v>20032800</v>
      </c>
      <c r="H33" s="387"/>
      <c r="I33" s="387"/>
      <c r="J33" s="387"/>
      <c r="K33" s="387"/>
      <c r="L33" s="387"/>
      <c r="M33" s="387"/>
    </row>
    <row r="34" spans="1:13" ht="76.5">
      <c r="A34" s="395">
        <v>30</v>
      </c>
      <c r="B34" s="385" t="s">
        <v>545</v>
      </c>
      <c r="C34" s="385" t="s">
        <v>546</v>
      </c>
      <c r="D34" s="385" t="s">
        <v>502</v>
      </c>
      <c r="E34" s="386">
        <v>2205000</v>
      </c>
      <c r="F34" s="388">
        <v>3</v>
      </c>
      <c r="G34" s="396">
        <v>4410000</v>
      </c>
      <c r="H34" s="387"/>
      <c r="I34" s="387"/>
      <c r="J34" s="387"/>
      <c r="K34" s="387"/>
      <c r="L34" s="387"/>
      <c r="M34" s="387"/>
    </row>
    <row r="35" spans="1:13" ht="76.5">
      <c r="A35" s="395">
        <v>31</v>
      </c>
      <c r="B35" s="385" t="s">
        <v>547</v>
      </c>
      <c r="C35" s="385" t="s">
        <v>548</v>
      </c>
      <c r="D35" s="385" t="s">
        <v>502</v>
      </c>
      <c r="E35" s="386">
        <v>4419000</v>
      </c>
      <c r="F35" s="388">
        <v>0</v>
      </c>
      <c r="G35" s="396">
        <v>0</v>
      </c>
      <c r="H35" s="387"/>
      <c r="I35" s="387"/>
      <c r="J35" s="387"/>
      <c r="K35" s="387"/>
      <c r="L35" s="387"/>
      <c r="M35" s="387"/>
    </row>
    <row r="36" spans="1:13" ht="76.5">
      <c r="A36" s="395" t="s">
        <v>549</v>
      </c>
      <c r="B36" s="385"/>
      <c r="C36" s="385"/>
      <c r="D36" s="385"/>
      <c r="E36" s="385"/>
      <c r="F36" s="385"/>
      <c r="G36" s="401"/>
      <c r="H36" s="387"/>
      <c r="I36" s="387"/>
      <c r="J36" s="387"/>
      <c r="K36" s="387"/>
      <c r="L36" s="387"/>
      <c r="M36" s="387"/>
    </row>
    <row r="37" spans="1:13" ht="25.5">
      <c r="A37" s="395">
        <v>32</v>
      </c>
      <c r="B37" s="385" t="s">
        <v>550</v>
      </c>
      <c r="C37" s="385" t="s">
        <v>544</v>
      </c>
      <c r="D37" s="385" t="s">
        <v>502</v>
      </c>
      <c r="E37" s="386">
        <v>2209500</v>
      </c>
      <c r="F37" s="388">
        <v>0</v>
      </c>
      <c r="G37" s="396">
        <v>0</v>
      </c>
      <c r="H37" s="387"/>
      <c r="I37" s="387"/>
      <c r="J37" s="387"/>
      <c r="K37" s="387"/>
      <c r="L37" s="387"/>
      <c r="M37" s="387"/>
    </row>
    <row r="38" spans="1:13" ht="76.5">
      <c r="A38" s="395">
        <v>33</v>
      </c>
      <c r="B38" s="385" t="s">
        <v>551</v>
      </c>
      <c r="C38" s="385" t="s">
        <v>546</v>
      </c>
      <c r="D38" s="385" t="s">
        <v>502</v>
      </c>
      <c r="E38" s="386">
        <v>1102500</v>
      </c>
      <c r="F38" s="388">
        <v>0</v>
      </c>
      <c r="G38" s="396">
        <v>0</v>
      </c>
      <c r="H38" s="387"/>
      <c r="I38" s="387"/>
      <c r="J38" s="387"/>
      <c r="K38" s="387"/>
      <c r="L38" s="387"/>
      <c r="M38" s="387"/>
    </row>
    <row r="39" spans="1:13" ht="76.5">
      <c r="A39" s="395">
        <v>34</v>
      </c>
      <c r="B39" s="385" t="s">
        <v>552</v>
      </c>
      <c r="C39" s="385" t="s">
        <v>548</v>
      </c>
      <c r="D39" s="385" t="s">
        <v>502</v>
      </c>
      <c r="E39" s="386">
        <v>2209500</v>
      </c>
      <c r="F39" s="388">
        <v>0</v>
      </c>
      <c r="G39" s="396">
        <v>0</v>
      </c>
      <c r="H39" s="387"/>
      <c r="I39" s="387"/>
      <c r="J39" s="387"/>
      <c r="K39" s="387"/>
      <c r="L39" s="387"/>
      <c r="M39" s="387"/>
    </row>
    <row r="40" spans="1:13" ht="63.75">
      <c r="A40" s="395" t="s">
        <v>553</v>
      </c>
      <c r="B40" s="385"/>
      <c r="C40" s="385"/>
      <c r="D40" s="385"/>
      <c r="E40" s="385"/>
      <c r="F40" s="385"/>
      <c r="G40" s="401"/>
      <c r="H40" s="387"/>
      <c r="I40" s="387"/>
      <c r="J40" s="387"/>
      <c r="K40" s="387"/>
      <c r="L40" s="387"/>
      <c r="M40" s="387"/>
    </row>
    <row r="41" spans="1:13" ht="25.5">
      <c r="A41" s="395">
        <v>35</v>
      </c>
      <c r="B41" s="385" t="s">
        <v>554</v>
      </c>
      <c r="C41" s="385" t="s">
        <v>544</v>
      </c>
      <c r="D41" s="385" t="s">
        <v>502</v>
      </c>
      <c r="E41" s="386">
        <v>4419000</v>
      </c>
      <c r="F41" s="388">
        <v>6.6</v>
      </c>
      <c r="G41" s="396">
        <v>9721800</v>
      </c>
      <c r="H41" s="387"/>
      <c r="I41" s="387"/>
      <c r="J41" s="387"/>
      <c r="K41" s="387"/>
      <c r="L41" s="387"/>
      <c r="M41" s="387"/>
    </row>
    <row r="42" spans="1:13" ht="76.5">
      <c r="A42" s="395">
        <v>36</v>
      </c>
      <c r="B42" s="385" t="s">
        <v>555</v>
      </c>
      <c r="C42" s="385" t="s">
        <v>546</v>
      </c>
      <c r="D42" s="385" t="s">
        <v>502</v>
      </c>
      <c r="E42" s="386">
        <v>2205000</v>
      </c>
      <c r="F42" s="388">
        <v>3</v>
      </c>
      <c r="G42" s="396">
        <v>2205000</v>
      </c>
      <c r="H42" s="387"/>
      <c r="I42" s="387"/>
      <c r="J42" s="387"/>
      <c r="K42" s="387"/>
      <c r="L42" s="387"/>
      <c r="M42" s="387"/>
    </row>
    <row r="43" spans="1:13" ht="76.5">
      <c r="A43" s="395">
        <v>37</v>
      </c>
      <c r="B43" s="385" t="s">
        <v>556</v>
      </c>
      <c r="C43" s="385" t="s">
        <v>548</v>
      </c>
      <c r="D43" s="385" t="s">
        <v>502</v>
      </c>
      <c r="E43" s="386">
        <v>4419000</v>
      </c>
      <c r="F43" s="388"/>
      <c r="G43" s="396">
        <v>0</v>
      </c>
      <c r="H43" s="387"/>
      <c r="I43" s="387"/>
      <c r="J43" s="387"/>
      <c r="K43" s="387"/>
      <c r="L43" s="387"/>
      <c r="M43" s="387"/>
    </row>
    <row r="44" spans="1:13" ht="76.5">
      <c r="A44" s="395" t="s">
        <v>557</v>
      </c>
      <c r="B44" s="385"/>
      <c r="C44" s="385"/>
      <c r="D44" s="385"/>
      <c r="E44" s="385"/>
      <c r="F44" s="385"/>
      <c r="G44" s="401"/>
      <c r="H44" s="387"/>
      <c r="I44" s="387"/>
      <c r="J44" s="387"/>
      <c r="K44" s="387"/>
      <c r="L44" s="387"/>
      <c r="M44" s="387"/>
    </row>
    <row r="45" spans="1:13" ht="25.5">
      <c r="A45" s="395">
        <v>38</v>
      </c>
      <c r="B45" s="385" t="s">
        <v>558</v>
      </c>
      <c r="C45" s="385" t="s">
        <v>544</v>
      </c>
      <c r="D45" s="385" t="s">
        <v>502</v>
      </c>
      <c r="E45" s="386">
        <v>2209500</v>
      </c>
      <c r="F45" s="388">
        <v>0</v>
      </c>
      <c r="G45" s="396">
        <v>0</v>
      </c>
      <c r="H45" s="387"/>
      <c r="I45" s="387"/>
      <c r="J45" s="387"/>
      <c r="K45" s="387"/>
      <c r="L45" s="387"/>
      <c r="M45" s="387"/>
    </row>
    <row r="46" spans="1:13" ht="76.5">
      <c r="A46" s="395">
        <v>39</v>
      </c>
      <c r="B46" s="385" t="s">
        <v>559</v>
      </c>
      <c r="C46" s="385" t="s">
        <v>546</v>
      </c>
      <c r="D46" s="385" t="s">
        <v>502</v>
      </c>
      <c r="E46" s="386">
        <v>1102500</v>
      </c>
      <c r="F46" s="388">
        <v>0</v>
      </c>
      <c r="G46" s="396">
        <v>0</v>
      </c>
      <c r="H46" s="387"/>
      <c r="I46" s="387"/>
      <c r="J46" s="387"/>
      <c r="K46" s="387"/>
      <c r="L46" s="387"/>
      <c r="M46" s="387"/>
    </row>
    <row r="47" spans="1:13" ht="76.5">
      <c r="A47" s="395">
        <v>40</v>
      </c>
      <c r="B47" s="385" t="s">
        <v>560</v>
      </c>
      <c r="C47" s="385" t="s">
        <v>548</v>
      </c>
      <c r="D47" s="385" t="s">
        <v>502</v>
      </c>
      <c r="E47" s="386">
        <v>2209500</v>
      </c>
      <c r="F47" s="388">
        <v>0</v>
      </c>
      <c r="G47" s="396">
        <v>0</v>
      </c>
      <c r="H47" s="387"/>
      <c r="I47" s="387"/>
      <c r="J47" s="387"/>
      <c r="K47" s="387"/>
      <c r="L47" s="387"/>
      <c r="M47" s="387"/>
    </row>
    <row r="48" spans="1:13" ht="12.75">
      <c r="A48" s="520" t="s">
        <v>684</v>
      </c>
      <c r="B48" s="521"/>
      <c r="C48" s="522"/>
      <c r="D48" s="385"/>
      <c r="E48" s="385"/>
      <c r="F48" s="385"/>
      <c r="G48" s="401"/>
      <c r="H48" s="387"/>
      <c r="I48" s="387"/>
      <c r="J48" s="387"/>
      <c r="K48" s="387"/>
      <c r="L48" s="387"/>
      <c r="M48" s="387"/>
    </row>
    <row r="49" spans="1:13" ht="25.5">
      <c r="A49" s="395">
        <v>41</v>
      </c>
      <c r="B49" s="385" t="s">
        <v>561</v>
      </c>
      <c r="C49" s="385" t="s">
        <v>562</v>
      </c>
      <c r="D49" s="385" t="s">
        <v>502</v>
      </c>
      <c r="E49" s="386">
        <v>81700</v>
      </c>
      <c r="F49" s="388">
        <v>70</v>
      </c>
      <c r="G49" s="396">
        <v>3812667</v>
      </c>
      <c r="H49" s="387"/>
      <c r="I49" s="387"/>
      <c r="J49" s="387"/>
      <c r="K49" s="387"/>
      <c r="L49" s="387"/>
      <c r="M49" s="387"/>
    </row>
    <row r="50" spans="1:13" ht="38.25">
      <c r="A50" s="395">
        <v>42</v>
      </c>
      <c r="B50" s="385" t="s">
        <v>563</v>
      </c>
      <c r="C50" s="385" t="s">
        <v>564</v>
      </c>
      <c r="D50" s="385" t="s">
        <v>502</v>
      </c>
      <c r="E50" s="386">
        <v>40850</v>
      </c>
      <c r="F50" s="388">
        <v>0</v>
      </c>
      <c r="G50" s="396">
        <v>0</v>
      </c>
      <c r="H50" s="387"/>
      <c r="I50" s="387"/>
      <c r="J50" s="387"/>
      <c r="K50" s="387"/>
      <c r="L50" s="387"/>
      <c r="M50" s="387"/>
    </row>
    <row r="51" spans="1:13" ht="25.5">
      <c r="A51" s="395">
        <v>43</v>
      </c>
      <c r="B51" s="385" t="s">
        <v>565</v>
      </c>
      <c r="C51" s="385" t="s">
        <v>562</v>
      </c>
      <c r="D51" s="385" t="s">
        <v>502</v>
      </c>
      <c r="E51" s="386">
        <v>81700</v>
      </c>
      <c r="F51" s="386">
        <v>70</v>
      </c>
      <c r="G51" s="396">
        <v>1906333</v>
      </c>
      <c r="H51" s="387"/>
      <c r="I51" s="387"/>
      <c r="J51" s="387"/>
      <c r="K51" s="387"/>
      <c r="L51" s="387"/>
      <c r="M51" s="387"/>
    </row>
    <row r="52" spans="1:13" ht="38.25">
      <c r="A52" s="395">
        <v>44</v>
      </c>
      <c r="B52" s="385" t="s">
        <v>566</v>
      </c>
      <c r="C52" s="385" t="s">
        <v>564</v>
      </c>
      <c r="D52" s="385" t="s">
        <v>502</v>
      </c>
      <c r="E52" s="386">
        <v>40850</v>
      </c>
      <c r="F52" s="386">
        <v>0</v>
      </c>
      <c r="G52" s="396">
        <v>0</v>
      </c>
      <c r="H52" s="387"/>
      <c r="I52" s="387"/>
      <c r="J52" s="387"/>
      <c r="K52" s="387"/>
      <c r="L52" s="387"/>
      <c r="M52" s="387"/>
    </row>
    <row r="53" spans="1:13" ht="76.5">
      <c r="A53" s="395" t="s">
        <v>567</v>
      </c>
      <c r="B53" s="385"/>
      <c r="C53" s="385"/>
      <c r="D53" s="385"/>
      <c r="E53" s="385"/>
      <c r="F53" s="385"/>
      <c r="G53" s="401"/>
      <c r="H53" s="387"/>
      <c r="I53" s="387"/>
      <c r="J53" s="387"/>
      <c r="K53" s="387"/>
      <c r="L53" s="387"/>
      <c r="M53" s="387"/>
    </row>
    <row r="54" spans="1:13" ht="12.75">
      <c r="A54" s="395">
        <v>45</v>
      </c>
      <c r="B54" s="385" t="s">
        <v>568</v>
      </c>
      <c r="C54" s="385" t="s">
        <v>569</v>
      </c>
      <c r="D54" s="385" t="s">
        <v>502</v>
      </c>
      <c r="E54" s="386">
        <v>189000</v>
      </c>
      <c r="F54" s="386">
        <v>0</v>
      </c>
      <c r="G54" s="396">
        <v>0</v>
      </c>
      <c r="H54" s="387"/>
      <c r="I54" s="387"/>
      <c r="J54" s="387"/>
      <c r="K54" s="387"/>
      <c r="L54" s="387"/>
      <c r="M54" s="387"/>
    </row>
    <row r="55" spans="1:13" ht="12.75">
      <c r="A55" s="395">
        <v>46</v>
      </c>
      <c r="B55" s="385" t="s">
        <v>570</v>
      </c>
      <c r="C55" s="385" t="s">
        <v>571</v>
      </c>
      <c r="D55" s="385" t="s">
        <v>502</v>
      </c>
      <c r="E55" s="386">
        <v>189000</v>
      </c>
      <c r="F55" s="386">
        <v>0</v>
      </c>
      <c r="G55" s="396">
        <v>0</v>
      </c>
      <c r="H55" s="387"/>
      <c r="I55" s="387"/>
      <c r="J55" s="387"/>
      <c r="K55" s="387"/>
      <c r="L55" s="387"/>
      <c r="M55" s="387"/>
    </row>
    <row r="56" spans="1:13" ht="63.75">
      <c r="A56" s="395" t="s">
        <v>572</v>
      </c>
      <c r="B56" s="385"/>
      <c r="C56" s="385"/>
      <c r="D56" s="385"/>
      <c r="E56" s="385"/>
      <c r="F56" s="385"/>
      <c r="G56" s="401"/>
      <c r="H56" s="387"/>
      <c r="I56" s="387"/>
      <c r="J56" s="387"/>
      <c r="K56" s="387"/>
      <c r="L56" s="387"/>
      <c r="M56" s="387"/>
    </row>
    <row r="57" spans="1:13" ht="38.25">
      <c r="A57" s="395" t="s">
        <v>562</v>
      </c>
      <c r="B57" s="385"/>
      <c r="C57" s="385"/>
      <c r="D57" s="385"/>
      <c r="E57" s="385"/>
      <c r="F57" s="385"/>
      <c r="G57" s="401"/>
      <c r="H57" s="387"/>
      <c r="I57" s="387"/>
      <c r="J57" s="387"/>
      <c r="K57" s="387"/>
      <c r="L57" s="387"/>
      <c r="M57" s="387"/>
    </row>
    <row r="58" spans="1:13" ht="76.5">
      <c r="A58" s="395">
        <v>47</v>
      </c>
      <c r="B58" s="385" t="s">
        <v>573</v>
      </c>
      <c r="C58" s="385" t="s">
        <v>574</v>
      </c>
      <c r="D58" s="385" t="s">
        <v>502</v>
      </c>
      <c r="E58" s="386">
        <v>401000</v>
      </c>
      <c r="F58" s="388">
        <v>1</v>
      </c>
      <c r="G58" s="396">
        <v>401000</v>
      </c>
      <c r="H58" s="387"/>
      <c r="I58" s="387"/>
      <c r="J58" s="387"/>
      <c r="K58" s="387"/>
      <c r="L58" s="387"/>
      <c r="M58" s="387"/>
    </row>
    <row r="59" spans="1:13" ht="76.5">
      <c r="A59" s="395">
        <v>48</v>
      </c>
      <c r="B59" s="385" t="s">
        <v>575</v>
      </c>
      <c r="C59" s="385" t="s">
        <v>576</v>
      </c>
      <c r="D59" s="385" t="s">
        <v>502</v>
      </c>
      <c r="E59" s="386">
        <v>367584</v>
      </c>
      <c r="F59" s="388">
        <v>0</v>
      </c>
      <c r="G59" s="396">
        <v>0</v>
      </c>
      <c r="H59" s="387"/>
      <c r="I59" s="387"/>
      <c r="J59" s="387"/>
      <c r="K59" s="387"/>
      <c r="L59" s="387"/>
      <c r="M59" s="387"/>
    </row>
    <row r="60" spans="1:13" ht="89.25">
      <c r="A60" s="395">
        <v>49</v>
      </c>
      <c r="B60" s="385" t="s">
        <v>577</v>
      </c>
      <c r="C60" s="385" t="s">
        <v>578</v>
      </c>
      <c r="D60" s="385" t="s">
        <v>502</v>
      </c>
      <c r="E60" s="386">
        <v>1463000</v>
      </c>
      <c r="F60" s="388">
        <v>0</v>
      </c>
      <c r="G60" s="396">
        <v>0</v>
      </c>
      <c r="H60" s="387"/>
      <c r="I60" s="387"/>
      <c r="J60" s="387"/>
      <c r="K60" s="387"/>
      <c r="L60" s="387"/>
      <c r="M60" s="387"/>
    </row>
    <row r="61" spans="1:13" ht="89.25">
      <c r="A61" s="395">
        <v>50</v>
      </c>
      <c r="B61" s="385" t="s">
        <v>579</v>
      </c>
      <c r="C61" s="385" t="s">
        <v>580</v>
      </c>
      <c r="D61" s="385" t="s">
        <v>502</v>
      </c>
      <c r="E61" s="386">
        <v>1341084</v>
      </c>
      <c r="F61" s="388">
        <v>0</v>
      </c>
      <c r="G61" s="396">
        <v>0</v>
      </c>
      <c r="H61" s="387"/>
      <c r="I61" s="387"/>
      <c r="J61" s="387"/>
      <c r="K61" s="387"/>
      <c r="L61" s="387"/>
      <c r="M61" s="387"/>
    </row>
    <row r="62" spans="1:13" ht="76.5">
      <c r="A62" s="395">
        <v>51</v>
      </c>
      <c r="B62" s="385" t="s">
        <v>581</v>
      </c>
      <c r="C62" s="385" t="s">
        <v>582</v>
      </c>
      <c r="D62" s="385" t="s">
        <v>502</v>
      </c>
      <c r="E62" s="386">
        <v>439000</v>
      </c>
      <c r="F62" s="388">
        <v>0</v>
      </c>
      <c r="G62" s="396">
        <v>0</v>
      </c>
      <c r="H62" s="387"/>
      <c r="I62" s="387"/>
      <c r="J62" s="387"/>
      <c r="K62" s="387"/>
      <c r="L62" s="387"/>
      <c r="M62" s="387"/>
    </row>
    <row r="63" spans="1:13" ht="76.5">
      <c r="A63" s="395">
        <v>52</v>
      </c>
      <c r="B63" s="385" t="s">
        <v>583</v>
      </c>
      <c r="C63" s="385" t="s">
        <v>584</v>
      </c>
      <c r="D63" s="385" t="s">
        <v>502</v>
      </c>
      <c r="E63" s="386">
        <v>402418</v>
      </c>
      <c r="F63" s="388">
        <v>0</v>
      </c>
      <c r="G63" s="396">
        <v>0</v>
      </c>
      <c r="H63" s="387"/>
      <c r="I63" s="387"/>
      <c r="J63" s="387"/>
      <c r="K63" s="387"/>
      <c r="L63" s="387"/>
      <c r="M63" s="387"/>
    </row>
    <row r="64" spans="1:13" ht="61.5" customHeight="1">
      <c r="A64" s="395">
        <v>53</v>
      </c>
      <c r="B64" s="385" t="s">
        <v>585</v>
      </c>
      <c r="C64" s="385" t="s">
        <v>586</v>
      </c>
      <c r="D64" s="385" t="s">
        <v>502</v>
      </c>
      <c r="E64" s="386">
        <v>1611000</v>
      </c>
      <c r="F64" s="388">
        <v>0</v>
      </c>
      <c r="G64" s="396">
        <v>0</v>
      </c>
      <c r="H64" s="387"/>
      <c r="I64" s="387"/>
      <c r="J64" s="387"/>
      <c r="K64" s="387"/>
      <c r="L64" s="387"/>
      <c r="M64" s="387"/>
    </row>
    <row r="65" spans="1:13" ht="89.25">
      <c r="A65" s="395">
        <v>54</v>
      </c>
      <c r="B65" s="385" t="s">
        <v>587</v>
      </c>
      <c r="C65" s="385" t="s">
        <v>588</v>
      </c>
      <c r="D65" s="385" t="s">
        <v>502</v>
      </c>
      <c r="E65" s="386">
        <v>1476750</v>
      </c>
      <c r="F65" s="388">
        <v>0</v>
      </c>
      <c r="G65" s="396">
        <v>0</v>
      </c>
      <c r="H65" s="387"/>
      <c r="I65" s="387"/>
      <c r="J65" s="387"/>
      <c r="K65" s="387"/>
      <c r="L65" s="387"/>
      <c r="M65" s="387"/>
    </row>
    <row r="66" spans="1:13" ht="63.75">
      <c r="A66" s="395" t="s">
        <v>564</v>
      </c>
      <c r="B66" s="385"/>
      <c r="C66" s="385"/>
      <c r="D66" s="385"/>
      <c r="E66" s="385"/>
      <c r="F66" s="385"/>
      <c r="G66" s="401"/>
      <c r="H66" s="387"/>
      <c r="I66" s="387"/>
      <c r="J66" s="387"/>
      <c r="K66" s="387"/>
      <c r="L66" s="387"/>
      <c r="M66" s="387"/>
    </row>
    <row r="67" spans="1:13" ht="76.5">
      <c r="A67" s="395">
        <v>55</v>
      </c>
      <c r="B67" s="385" t="s">
        <v>589</v>
      </c>
      <c r="C67" s="385" t="s">
        <v>574</v>
      </c>
      <c r="D67" s="385" t="s">
        <v>502</v>
      </c>
      <c r="E67" s="386">
        <v>200500</v>
      </c>
      <c r="F67" s="388">
        <v>0</v>
      </c>
      <c r="G67" s="396">
        <v>0</v>
      </c>
      <c r="H67" s="387"/>
      <c r="I67" s="387"/>
      <c r="J67" s="387"/>
      <c r="K67" s="387"/>
      <c r="L67" s="387"/>
      <c r="M67" s="387"/>
    </row>
    <row r="68" spans="1:13" ht="76.5">
      <c r="A68" s="395">
        <v>56</v>
      </c>
      <c r="B68" s="385" t="s">
        <v>590</v>
      </c>
      <c r="C68" s="385" t="s">
        <v>576</v>
      </c>
      <c r="D68" s="385" t="s">
        <v>502</v>
      </c>
      <c r="E68" s="386">
        <v>183792</v>
      </c>
      <c r="F68" s="388">
        <v>0</v>
      </c>
      <c r="G68" s="396">
        <v>0</v>
      </c>
      <c r="H68" s="387"/>
      <c r="I68" s="387"/>
      <c r="J68" s="387"/>
      <c r="K68" s="387"/>
      <c r="L68" s="387"/>
      <c r="M68" s="387"/>
    </row>
    <row r="69" spans="1:13" ht="89.25">
      <c r="A69" s="395">
        <v>57</v>
      </c>
      <c r="B69" s="385" t="s">
        <v>591</v>
      </c>
      <c r="C69" s="385" t="s">
        <v>578</v>
      </c>
      <c r="D69" s="385" t="s">
        <v>502</v>
      </c>
      <c r="E69" s="386">
        <v>731500</v>
      </c>
      <c r="F69" s="388">
        <v>0</v>
      </c>
      <c r="G69" s="396">
        <v>0</v>
      </c>
      <c r="H69" s="387"/>
      <c r="I69" s="387"/>
      <c r="J69" s="387"/>
      <c r="K69" s="387"/>
      <c r="L69" s="387"/>
      <c r="M69" s="387"/>
    </row>
    <row r="70" spans="1:13" ht="89.25">
      <c r="A70" s="395">
        <v>58</v>
      </c>
      <c r="B70" s="385" t="s">
        <v>592</v>
      </c>
      <c r="C70" s="385" t="s">
        <v>580</v>
      </c>
      <c r="D70" s="385" t="s">
        <v>502</v>
      </c>
      <c r="E70" s="386">
        <v>670542</v>
      </c>
      <c r="F70" s="388">
        <v>0</v>
      </c>
      <c r="G70" s="396">
        <v>0</v>
      </c>
      <c r="H70" s="387"/>
      <c r="I70" s="387"/>
      <c r="J70" s="387"/>
      <c r="K70" s="387"/>
      <c r="L70" s="387"/>
      <c r="M70" s="387"/>
    </row>
    <row r="71" spans="1:13" ht="76.5">
      <c r="A71" s="395">
        <v>59</v>
      </c>
      <c r="B71" s="385" t="s">
        <v>593</v>
      </c>
      <c r="C71" s="385" t="s">
        <v>582</v>
      </c>
      <c r="D71" s="385" t="s">
        <v>502</v>
      </c>
      <c r="E71" s="386">
        <v>219500</v>
      </c>
      <c r="F71" s="388">
        <v>0</v>
      </c>
      <c r="G71" s="396">
        <v>0</v>
      </c>
      <c r="H71" s="387"/>
      <c r="I71" s="387"/>
      <c r="J71" s="387"/>
      <c r="K71" s="387"/>
      <c r="L71" s="387"/>
      <c r="M71" s="387"/>
    </row>
    <row r="72" spans="1:13" ht="76.5">
      <c r="A72" s="395">
        <v>60</v>
      </c>
      <c r="B72" s="385" t="s">
        <v>594</v>
      </c>
      <c r="C72" s="385" t="s">
        <v>584</v>
      </c>
      <c r="D72" s="385" t="s">
        <v>502</v>
      </c>
      <c r="E72" s="386">
        <v>201209</v>
      </c>
      <c r="F72" s="388">
        <v>0</v>
      </c>
      <c r="G72" s="396">
        <v>0</v>
      </c>
      <c r="H72" s="387"/>
      <c r="I72" s="387"/>
      <c r="J72" s="387"/>
      <c r="K72" s="387"/>
      <c r="L72" s="387"/>
      <c r="M72" s="387"/>
    </row>
    <row r="73" spans="1:13" ht="89.25">
      <c r="A73" s="395">
        <v>61</v>
      </c>
      <c r="B73" s="385" t="s">
        <v>595</v>
      </c>
      <c r="C73" s="385" t="s">
        <v>586</v>
      </c>
      <c r="D73" s="385" t="s">
        <v>502</v>
      </c>
      <c r="E73" s="386">
        <v>805500</v>
      </c>
      <c r="F73" s="388">
        <v>0</v>
      </c>
      <c r="G73" s="396">
        <v>0</v>
      </c>
      <c r="H73" s="387"/>
      <c r="I73" s="387"/>
      <c r="J73" s="387"/>
      <c r="K73" s="387"/>
      <c r="L73" s="387"/>
      <c r="M73" s="387"/>
    </row>
    <row r="74" spans="1:13" ht="89.25">
      <c r="A74" s="395">
        <v>62</v>
      </c>
      <c r="B74" s="385" t="s">
        <v>596</v>
      </c>
      <c r="C74" s="385" t="s">
        <v>588</v>
      </c>
      <c r="D74" s="385" t="s">
        <v>502</v>
      </c>
      <c r="E74" s="386">
        <v>738375</v>
      </c>
      <c r="F74" s="388">
        <v>0</v>
      </c>
      <c r="G74" s="396">
        <v>0</v>
      </c>
      <c r="H74" s="387"/>
      <c r="I74" s="387"/>
      <c r="J74" s="387"/>
      <c r="K74" s="387"/>
      <c r="L74" s="387"/>
      <c r="M74" s="387"/>
    </row>
    <row r="75" spans="1:13" ht="78.75">
      <c r="A75" s="399">
        <v>63</v>
      </c>
      <c r="B75" s="390" t="s">
        <v>597</v>
      </c>
      <c r="C75" s="390" t="s">
        <v>598</v>
      </c>
      <c r="D75" s="390" t="s">
        <v>463</v>
      </c>
      <c r="E75" s="390" t="s">
        <v>464</v>
      </c>
      <c r="F75" s="390" t="s">
        <v>464</v>
      </c>
      <c r="G75" s="400">
        <v>42489600</v>
      </c>
      <c r="H75" s="387"/>
      <c r="I75" s="387"/>
      <c r="J75" s="387"/>
      <c r="K75" s="387"/>
      <c r="L75" s="387"/>
      <c r="M75" s="387"/>
    </row>
    <row r="76" spans="1:13" ht="57">
      <c r="A76" s="391">
        <v>64</v>
      </c>
      <c r="B76" s="380" t="s">
        <v>599</v>
      </c>
      <c r="C76" s="380" t="s">
        <v>600</v>
      </c>
      <c r="D76" s="380" t="s">
        <v>463</v>
      </c>
      <c r="E76" s="380" t="s">
        <v>464</v>
      </c>
      <c r="F76" s="380" t="s">
        <v>464</v>
      </c>
      <c r="G76" s="398">
        <v>7789000</v>
      </c>
      <c r="H76" s="387"/>
      <c r="I76" s="387"/>
      <c r="J76" s="387"/>
      <c r="K76" s="387"/>
      <c r="L76" s="387"/>
      <c r="M76" s="387"/>
    </row>
    <row r="77" spans="1:13" ht="153">
      <c r="A77" s="393" t="s">
        <v>601</v>
      </c>
      <c r="B77" s="385"/>
      <c r="C77" s="385"/>
      <c r="D77" s="385"/>
      <c r="E77" s="385"/>
      <c r="F77" s="385"/>
      <c r="G77" s="401"/>
      <c r="H77" s="387"/>
      <c r="I77" s="387"/>
      <c r="J77" s="387"/>
      <c r="K77" s="387"/>
      <c r="L77" s="387"/>
      <c r="M77" s="387"/>
    </row>
    <row r="78" spans="1:13" ht="51">
      <c r="A78" s="395">
        <v>108</v>
      </c>
      <c r="B78" s="385" t="s">
        <v>602</v>
      </c>
      <c r="C78" s="385" t="s">
        <v>603</v>
      </c>
      <c r="D78" s="385" t="s">
        <v>502</v>
      </c>
      <c r="E78" s="386">
        <v>2848000</v>
      </c>
      <c r="F78" s="389">
        <v>0</v>
      </c>
      <c r="G78" s="396">
        <v>0</v>
      </c>
      <c r="H78" s="387"/>
      <c r="I78" s="387"/>
      <c r="J78" s="387"/>
      <c r="K78" s="387"/>
      <c r="L78" s="387"/>
      <c r="M78" s="387"/>
    </row>
    <row r="79" spans="1:13" ht="25.5">
      <c r="A79" s="395">
        <v>109</v>
      </c>
      <c r="B79" s="385" t="s">
        <v>604</v>
      </c>
      <c r="C79" s="385" t="s">
        <v>605</v>
      </c>
      <c r="D79" s="385" t="s">
        <v>463</v>
      </c>
      <c r="E79" s="385" t="s">
        <v>464</v>
      </c>
      <c r="F79" s="385" t="s">
        <v>464</v>
      </c>
      <c r="G79" s="396">
        <v>0</v>
      </c>
      <c r="H79" s="387"/>
      <c r="I79" s="387"/>
      <c r="J79" s="387"/>
      <c r="K79" s="387"/>
      <c r="L79" s="387"/>
      <c r="M79" s="387"/>
    </row>
    <row r="80" spans="1:13" ht="42.75">
      <c r="A80" s="391" t="s">
        <v>423</v>
      </c>
      <c r="B80" s="380"/>
      <c r="C80" s="380"/>
      <c r="D80" s="380"/>
      <c r="E80" s="380"/>
      <c r="F80" s="380"/>
      <c r="G80" s="392"/>
      <c r="H80" s="387"/>
      <c r="I80" s="387"/>
      <c r="J80" s="387"/>
      <c r="K80" s="387"/>
      <c r="L80" s="387"/>
      <c r="M80" s="387"/>
    </row>
    <row r="81" spans="1:13" ht="38.25">
      <c r="A81" s="395">
        <v>110</v>
      </c>
      <c r="B81" s="385" t="s">
        <v>606</v>
      </c>
      <c r="C81" s="385" t="s">
        <v>607</v>
      </c>
      <c r="D81" s="385" t="s">
        <v>502</v>
      </c>
      <c r="E81" s="386">
        <v>1900000</v>
      </c>
      <c r="F81" s="389">
        <v>5.83</v>
      </c>
      <c r="G81" s="396">
        <v>11077000</v>
      </c>
      <c r="H81" s="387"/>
      <c r="I81" s="387"/>
      <c r="J81" s="387"/>
      <c r="K81" s="387"/>
      <c r="L81" s="387"/>
      <c r="M81" s="387"/>
    </row>
    <row r="82" spans="1:13" ht="25.5">
      <c r="A82" s="395">
        <v>111</v>
      </c>
      <c r="B82" s="385" t="s">
        <v>608</v>
      </c>
      <c r="C82" s="385" t="s">
        <v>609</v>
      </c>
      <c r="D82" s="385" t="s">
        <v>463</v>
      </c>
      <c r="E82" s="385" t="s">
        <v>464</v>
      </c>
      <c r="F82" s="385" t="s">
        <v>464</v>
      </c>
      <c r="G82" s="396">
        <v>17639621</v>
      </c>
      <c r="H82" s="387"/>
      <c r="I82" s="387"/>
      <c r="J82" s="387"/>
      <c r="K82" s="387"/>
      <c r="L82" s="387"/>
      <c r="M82" s="387"/>
    </row>
    <row r="83" spans="1:13" ht="85.5">
      <c r="A83" s="391" t="s">
        <v>685</v>
      </c>
      <c r="B83" s="380"/>
      <c r="C83" s="380"/>
      <c r="D83" s="380"/>
      <c r="E83" s="380"/>
      <c r="F83" s="380"/>
      <c r="G83" s="392"/>
      <c r="H83" s="387"/>
      <c r="I83" s="387"/>
      <c r="J83" s="387"/>
      <c r="K83" s="387"/>
      <c r="L83" s="387"/>
      <c r="M83" s="387"/>
    </row>
    <row r="84" spans="1:13" ht="38.25">
      <c r="A84" s="395">
        <v>112</v>
      </c>
      <c r="B84" s="385" t="s">
        <v>610</v>
      </c>
      <c r="C84" s="385" t="s">
        <v>611</v>
      </c>
      <c r="D84" s="385" t="s">
        <v>463</v>
      </c>
      <c r="E84" s="386">
        <v>542</v>
      </c>
      <c r="F84" s="386">
        <v>208</v>
      </c>
      <c r="G84" s="396">
        <v>112736</v>
      </c>
      <c r="H84" s="387"/>
      <c r="I84" s="387"/>
      <c r="J84" s="387"/>
      <c r="K84" s="387"/>
      <c r="L84" s="387"/>
      <c r="M84" s="387"/>
    </row>
    <row r="85" spans="1:13" ht="42.75">
      <c r="A85" s="391" t="s">
        <v>686</v>
      </c>
      <c r="B85" s="385"/>
      <c r="C85" s="385"/>
      <c r="D85" s="385"/>
      <c r="E85" s="386"/>
      <c r="F85" s="386"/>
      <c r="G85" s="396"/>
      <c r="H85" s="387"/>
      <c r="I85" s="387"/>
      <c r="J85" s="387"/>
      <c r="K85" s="387"/>
      <c r="L85" s="387"/>
      <c r="M85" s="387"/>
    </row>
    <row r="86" spans="1:13" ht="89.25">
      <c r="A86" s="395">
        <v>113</v>
      </c>
      <c r="B86" s="385" t="s">
        <v>687</v>
      </c>
      <c r="C86" s="385" t="s">
        <v>688</v>
      </c>
      <c r="D86" s="385" t="s">
        <v>502</v>
      </c>
      <c r="E86" s="386">
        <v>4419000</v>
      </c>
      <c r="F86" s="388">
        <v>0</v>
      </c>
      <c r="G86" s="396">
        <v>0</v>
      </c>
      <c r="H86" s="387"/>
      <c r="I86" s="387"/>
      <c r="J86" s="387"/>
      <c r="K86" s="387"/>
      <c r="L86" s="387"/>
      <c r="M86" s="387"/>
    </row>
    <row r="87" spans="1:13" ht="89.25">
      <c r="A87" s="395">
        <v>114</v>
      </c>
      <c r="B87" s="385" t="s">
        <v>689</v>
      </c>
      <c r="C87" s="385" t="s">
        <v>690</v>
      </c>
      <c r="D87" s="385" t="s">
        <v>502</v>
      </c>
      <c r="E87" s="386">
        <v>2993000</v>
      </c>
      <c r="F87" s="388">
        <v>2</v>
      </c>
      <c r="G87" s="396">
        <v>5986000</v>
      </c>
      <c r="H87" s="387"/>
      <c r="I87" s="387"/>
      <c r="J87" s="387"/>
      <c r="K87" s="387"/>
      <c r="L87" s="387"/>
      <c r="M87" s="387"/>
    </row>
    <row r="88" spans="1:13" ht="25.5">
      <c r="A88" s="395">
        <v>115</v>
      </c>
      <c r="B88" s="385" t="s">
        <v>691</v>
      </c>
      <c r="C88" s="385" t="s">
        <v>692</v>
      </c>
      <c r="D88" s="385" t="s">
        <v>463</v>
      </c>
      <c r="E88" s="386"/>
      <c r="F88" s="388"/>
      <c r="G88" s="396">
        <v>1017000</v>
      </c>
      <c r="H88" s="387"/>
      <c r="I88" s="387"/>
      <c r="J88" s="387"/>
      <c r="K88" s="387"/>
      <c r="L88" s="387"/>
      <c r="M88" s="387"/>
    </row>
    <row r="89" spans="1:13" ht="94.5">
      <c r="A89" s="399">
        <v>116</v>
      </c>
      <c r="B89" s="390" t="s">
        <v>612</v>
      </c>
      <c r="C89" s="390" t="s">
        <v>613</v>
      </c>
      <c r="D89" s="390" t="s">
        <v>463</v>
      </c>
      <c r="E89" s="390" t="s">
        <v>464</v>
      </c>
      <c r="F89" s="390" t="s">
        <v>464</v>
      </c>
      <c r="G89" s="400">
        <v>43621357</v>
      </c>
      <c r="H89" s="387"/>
      <c r="I89" s="387"/>
      <c r="J89" s="387"/>
      <c r="K89" s="387"/>
      <c r="L89" s="387"/>
      <c r="M89" s="387"/>
    </row>
    <row r="90" spans="1:13" ht="12.75">
      <c r="A90" s="395"/>
      <c r="B90" s="385"/>
      <c r="C90" s="385"/>
      <c r="D90" s="385"/>
      <c r="E90" s="385"/>
      <c r="F90" s="385"/>
      <c r="G90" s="401"/>
      <c r="H90" s="387"/>
      <c r="I90" s="387"/>
      <c r="J90" s="387"/>
      <c r="K90" s="387"/>
      <c r="L90" s="387"/>
      <c r="M90" s="387"/>
    </row>
    <row r="91" spans="1:13" ht="71.25">
      <c r="A91" s="391" t="s">
        <v>614</v>
      </c>
      <c r="B91" s="385"/>
      <c r="C91" s="385"/>
      <c r="D91" s="385"/>
      <c r="E91" s="385"/>
      <c r="F91" s="385"/>
      <c r="G91" s="401"/>
      <c r="H91" s="387"/>
      <c r="I91" s="387"/>
      <c r="J91" s="387"/>
      <c r="K91" s="387"/>
      <c r="L91" s="387"/>
      <c r="M91" s="387"/>
    </row>
    <row r="92" spans="1:13" ht="51">
      <c r="A92" s="395">
        <v>117</v>
      </c>
      <c r="B92" s="385" t="s">
        <v>615</v>
      </c>
      <c r="C92" s="385" t="s">
        <v>616</v>
      </c>
      <c r="D92" s="385" t="s">
        <v>463</v>
      </c>
      <c r="E92" s="386">
        <v>1210</v>
      </c>
      <c r="F92" s="386">
        <v>0</v>
      </c>
      <c r="G92" s="396">
        <v>2858020</v>
      </c>
      <c r="H92" s="387"/>
      <c r="I92" s="387"/>
      <c r="J92" s="387"/>
      <c r="K92" s="387"/>
      <c r="L92" s="387"/>
      <c r="M92" s="387"/>
    </row>
    <row r="93" spans="1:13" ht="57">
      <c r="A93" s="391">
        <v>126</v>
      </c>
      <c r="B93" s="380" t="s">
        <v>617</v>
      </c>
      <c r="C93" s="380" t="s">
        <v>618</v>
      </c>
      <c r="D93" s="380" t="s">
        <v>463</v>
      </c>
      <c r="E93" s="380" t="s">
        <v>464</v>
      </c>
      <c r="F93" s="380" t="s">
        <v>464</v>
      </c>
      <c r="G93" s="398">
        <v>2858020</v>
      </c>
      <c r="H93" s="387"/>
      <c r="I93" s="387"/>
      <c r="J93" s="387"/>
      <c r="K93" s="387"/>
      <c r="L93" s="387"/>
      <c r="M93" s="387"/>
    </row>
    <row r="94" spans="1:13" ht="63.75" thickBot="1">
      <c r="A94" s="411">
        <v>145</v>
      </c>
      <c r="B94" s="412" t="s">
        <v>619</v>
      </c>
      <c r="C94" s="412" t="s">
        <v>620</v>
      </c>
      <c r="D94" s="412" t="s">
        <v>463</v>
      </c>
      <c r="E94" s="412" t="s">
        <v>464</v>
      </c>
      <c r="F94" s="412" t="s">
        <v>464</v>
      </c>
      <c r="G94" s="400">
        <v>2858020</v>
      </c>
      <c r="H94" s="387"/>
      <c r="I94" s="387"/>
      <c r="J94" s="387"/>
      <c r="K94" s="387"/>
      <c r="L94" s="387"/>
      <c r="M94" s="387"/>
    </row>
    <row r="95" spans="1:13" ht="21" thickBot="1">
      <c r="A95" s="513" t="s">
        <v>396</v>
      </c>
      <c r="B95" s="514"/>
      <c r="C95" s="514"/>
      <c r="D95" s="514"/>
      <c r="E95" s="514"/>
      <c r="F95" s="515"/>
      <c r="G95" s="413">
        <f>SUM(G94,G89,G75,G30)</f>
        <v>159493208</v>
      </c>
      <c r="H95" s="387"/>
      <c r="I95" s="387"/>
      <c r="J95" s="387"/>
      <c r="K95" s="387"/>
      <c r="L95" s="387"/>
      <c r="M95" s="387"/>
    </row>
  </sheetData>
  <sheetProtection/>
  <mergeCells count="4">
    <mergeCell ref="A95:F95"/>
    <mergeCell ref="G1:M1"/>
    <mergeCell ref="A2:G2"/>
    <mergeCell ref="A48:C48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13" r:id="rId1"/>
  <headerFooter alignWithMargins="0">
    <oddHeader>&amp;R&amp;"Times New Roman CE,Félkövér dőlt"&amp;11 4. tájékoztató tábla a /2017.(II..)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E30"/>
  <sheetViews>
    <sheetView view="pageLayout" workbookViewId="0" topLeftCell="A1">
      <selection activeCell="D3" sqref="D3"/>
    </sheetView>
  </sheetViews>
  <sheetFormatPr defaultColWidth="9.00390625" defaultRowHeight="12.75"/>
  <cols>
    <col min="1" max="1" width="53.375" style="0" bestFit="1" customWidth="1"/>
    <col min="2" max="3" width="17.125" style="0" bestFit="1" customWidth="1"/>
    <col min="4" max="4" width="16.50390625" style="0" customWidth="1"/>
    <col min="5" max="5" width="15.00390625" style="0" bestFit="1" customWidth="1"/>
  </cols>
  <sheetData>
    <row r="1" spans="1:5" ht="63" customHeight="1">
      <c r="A1" s="507" t="s">
        <v>680</v>
      </c>
      <c r="B1" s="507"/>
      <c r="C1" s="507"/>
      <c r="D1" s="507"/>
      <c r="E1" s="342"/>
    </row>
    <row r="2" ht="12.75">
      <c r="A2" t="s">
        <v>708</v>
      </c>
    </row>
    <row r="3" ht="12.75">
      <c r="D3" s="345"/>
    </row>
    <row r="4" ht="12.75">
      <c r="D4" t="s">
        <v>444</v>
      </c>
    </row>
    <row r="5" spans="1:4" ht="12.75">
      <c r="A5" s="344" t="s">
        <v>11</v>
      </c>
      <c r="B5" s="344" t="s">
        <v>425</v>
      </c>
      <c r="C5" s="344" t="s">
        <v>621</v>
      </c>
      <c r="D5" s="344" t="s">
        <v>693</v>
      </c>
    </row>
    <row r="6" spans="1:4" ht="12.75">
      <c r="A6" s="343">
        <v>2</v>
      </c>
      <c r="B6" s="343">
        <v>3</v>
      </c>
      <c r="C6" s="343">
        <v>4</v>
      </c>
      <c r="D6" s="343">
        <v>5</v>
      </c>
    </row>
    <row r="7" spans="1:4" ht="12.75">
      <c r="A7" s="343" t="s">
        <v>440</v>
      </c>
      <c r="B7" s="414">
        <v>159852654</v>
      </c>
      <c r="C7" s="414">
        <v>159852458</v>
      </c>
      <c r="D7" s="414">
        <v>160254125</v>
      </c>
    </row>
    <row r="8" spans="1:4" ht="12.75">
      <c r="A8" s="343" t="s">
        <v>341</v>
      </c>
      <c r="B8" s="414">
        <v>13253000</v>
      </c>
      <c r="C8" s="414">
        <v>14256521</v>
      </c>
      <c r="D8" s="414">
        <v>14251231</v>
      </c>
    </row>
    <row r="9" spans="1:5" ht="12.75">
      <c r="A9" s="343" t="s">
        <v>437</v>
      </c>
      <c r="B9" s="414">
        <v>60636296</v>
      </c>
      <c r="C9" s="414">
        <v>60254652</v>
      </c>
      <c r="D9" s="414">
        <v>60785265</v>
      </c>
      <c r="E9" s="416"/>
    </row>
    <row r="10" spans="1:5" ht="12.75">
      <c r="A10" s="343" t="s">
        <v>381</v>
      </c>
      <c r="B10" s="414">
        <v>84990904</v>
      </c>
      <c r="C10" s="414">
        <v>85452154</v>
      </c>
      <c r="D10" s="414">
        <v>85695284</v>
      </c>
      <c r="E10" s="416"/>
    </row>
    <row r="11" spans="1:4" ht="12.75">
      <c r="A11" s="343" t="s">
        <v>426</v>
      </c>
      <c r="B11" s="414"/>
      <c r="C11" s="414"/>
      <c r="D11" s="414"/>
    </row>
    <row r="12" spans="1:4" ht="12.75">
      <c r="A12" s="343" t="s">
        <v>427</v>
      </c>
      <c r="B12" s="414">
        <v>0</v>
      </c>
      <c r="C12" s="414">
        <v>0</v>
      </c>
      <c r="D12" s="414">
        <v>0</v>
      </c>
    </row>
    <row r="13" spans="1:4" ht="12.75">
      <c r="A13" s="343" t="s">
        <v>8</v>
      </c>
      <c r="B13" s="414"/>
      <c r="C13" s="414"/>
      <c r="D13" s="414"/>
    </row>
    <row r="14" spans="1:4" ht="12.75">
      <c r="A14" s="343" t="s">
        <v>377</v>
      </c>
      <c r="B14" s="414"/>
      <c r="C14" s="414"/>
      <c r="D14" s="414"/>
    </row>
    <row r="15" spans="1:4" ht="12.75">
      <c r="A15" s="343" t="s">
        <v>438</v>
      </c>
      <c r="B15" s="414">
        <f>SUM(B7:B14)</f>
        <v>318732854</v>
      </c>
      <c r="C15" s="414">
        <f>SUM(C7:C14)</f>
        <v>319815785</v>
      </c>
      <c r="D15" s="414">
        <f>SUM(D7:D14)</f>
        <v>320985905</v>
      </c>
    </row>
    <row r="16" spans="1:4" ht="12.75">
      <c r="A16" s="343" t="s">
        <v>428</v>
      </c>
      <c r="B16" s="414">
        <v>38954625</v>
      </c>
      <c r="C16" s="414">
        <v>39564258</v>
      </c>
      <c r="D16" s="414">
        <v>40254685</v>
      </c>
    </row>
    <row r="17" spans="1:4" ht="12.75">
      <c r="A17" s="344" t="s">
        <v>429</v>
      </c>
      <c r="B17" s="415">
        <f>SUM(B15:B16)</f>
        <v>357687479</v>
      </c>
      <c r="C17" s="415">
        <f>SUM(C15:C16)</f>
        <v>359380043</v>
      </c>
      <c r="D17" s="415">
        <f>SUM(D15:D16)</f>
        <v>361240590</v>
      </c>
    </row>
    <row r="18" spans="1:4" ht="12.75">
      <c r="A18" s="343"/>
      <c r="B18" s="414"/>
      <c r="C18" s="414"/>
      <c r="D18" s="414"/>
    </row>
    <row r="19" spans="1:4" ht="12.75">
      <c r="A19" s="343"/>
      <c r="B19" s="414"/>
      <c r="C19" s="414"/>
      <c r="D19" s="414"/>
    </row>
    <row r="20" spans="1:4" ht="12.75">
      <c r="A20" s="343"/>
      <c r="B20" s="414"/>
      <c r="C20" s="414"/>
      <c r="D20" s="414"/>
    </row>
    <row r="21" spans="1:4" ht="12.75">
      <c r="A21" s="343" t="s">
        <v>430</v>
      </c>
      <c r="B21" s="344" t="s">
        <v>424</v>
      </c>
      <c r="C21" s="344" t="s">
        <v>425</v>
      </c>
      <c r="D21" s="344" t="s">
        <v>621</v>
      </c>
    </row>
    <row r="22" spans="1:4" ht="12.75">
      <c r="A22" s="343" t="s">
        <v>431</v>
      </c>
      <c r="B22" s="414">
        <v>332717280</v>
      </c>
      <c r="C22" s="414">
        <v>333256452</v>
      </c>
      <c r="D22" s="414">
        <v>333589652</v>
      </c>
    </row>
    <row r="23" spans="1:4" ht="12.75">
      <c r="A23" s="343" t="s">
        <v>432</v>
      </c>
      <c r="B23" s="414">
        <v>0</v>
      </c>
      <c r="C23" s="414">
        <v>0</v>
      </c>
      <c r="D23" s="414">
        <v>0</v>
      </c>
    </row>
    <row r="24" spans="1:4" ht="12.75">
      <c r="A24" s="343" t="s">
        <v>433</v>
      </c>
      <c r="B24" s="414">
        <v>21970199</v>
      </c>
      <c r="C24" s="414">
        <v>23123591</v>
      </c>
      <c r="D24" s="414">
        <v>21528659</v>
      </c>
    </row>
    <row r="25" spans="1:4" ht="12.75">
      <c r="A25" s="343" t="s">
        <v>434</v>
      </c>
      <c r="B25" s="414">
        <v>0</v>
      </c>
      <c r="C25" s="414">
        <v>0</v>
      </c>
      <c r="D25" s="414">
        <v>3122279</v>
      </c>
    </row>
    <row r="26" spans="1:4" ht="12.75">
      <c r="A26" s="343" t="s">
        <v>435</v>
      </c>
      <c r="B26" s="414">
        <v>0</v>
      </c>
      <c r="C26" s="414">
        <v>0</v>
      </c>
      <c r="D26" s="414">
        <v>0</v>
      </c>
    </row>
    <row r="27" spans="1:4" ht="12.75">
      <c r="A27" s="343" t="s">
        <v>441</v>
      </c>
      <c r="B27" s="414">
        <v>3000000</v>
      </c>
      <c r="C27" s="414">
        <v>3000000</v>
      </c>
      <c r="D27" s="414">
        <v>3000000</v>
      </c>
    </row>
    <row r="28" spans="1:4" ht="12.75">
      <c r="A28" s="343" t="s">
        <v>439</v>
      </c>
      <c r="B28" s="414">
        <f>SUM(B22:B27)</f>
        <v>357687479</v>
      </c>
      <c r="C28" s="414">
        <f>SUM(C22:C27)</f>
        <v>359380043</v>
      </c>
      <c r="D28" s="414">
        <f>SUM(D22:D27)</f>
        <v>361240590</v>
      </c>
    </row>
    <row r="29" spans="1:4" ht="12.75">
      <c r="A29" s="343" t="s">
        <v>436</v>
      </c>
      <c r="B29" s="414">
        <v>0</v>
      </c>
      <c r="C29" s="414">
        <v>0</v>
      </c>
      <c r="D29" s="414"/>
    </row>
    <row r="30" spans="1:4" ht="12.75">
      <c r="A30" s="344" t="s">
        <v>622</v>
      </c>
      <c r="B30" s="415">
        <f>SUM(B28:B29)</f>
        <v>357687479</v>
      </c>
      <c r="C30" s="415">
        <f>SUM(C28:C29)</f>
        <v>359380043</v>
      </c>
      <c r="D30" s="415">
        <f>SUM(D28:D29)</f>
        <v>361240590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7"/>
  <sheetViews>
    <sheetView view="pageLayout" workbookViewId="0" topLeftCell="A1">
      <selection activeCell="A3" sqref="A3:C3"/>
    </sheetView>
  </sheetViews>
  <sheetFormatPr defaultColWidth="9.00390625" defaultRowHeight="12.75"/>
  <cols>
    <col min="1" max="1" width="7.625" style="30" customWidth="1"/>
    <col min="2" max="2" width="56.375" style="30" customWidth="1"/>
    <col min="3" max="3" width="17.50390625" style="31" bestFit="1" customWidth="1"/>
    <col min="4" max="4" width="16.125" style="32" bestFit="1" customWidth="1"/>
    <col min="5" max="5" width="15.875" style="32" bestFit="1" customWidth="1"/>
    <col min="6" max="6" width="16.125" style="32" customWidth="1"/>
    <col min="7" max="16384" width="9.375" style="32" customWidth="1"/>
  </cols>
  <sheetData>
    <row r="1" spans="1:5" s="37" customFormat="1" ht="18" customHeight="1">
      <c r="A1" s="462"/>
      <c r="B1" s="462"/>
      <c r="C1" s="462"/>
      <c r="D1" s="462"/>
      <c r="E1" s="462"/>
    </row>
    <row r="2" spans="1:5" s="37" customFormat="1" ht="18" customHeight="1" thickBot="1">
      <c r="A2" s="417"/>
      <c r="B2" s="489"/>
      <c r="C2" s="489"/>
      <c r="D2" s="489"/>
      <c r="E2" s="38" t="s">
        <v>443</v>
      </c>
    </row>
    <row r="3" spans="1:3" s="37" customFormat="1" ht="18" customHeight="1">
      <c r="A3" s="462" t="s">
        <v>9</v>
      </c>
      <c r="B3" s="462"/>
      <c r="C3" s="462"/>
    </row>
    <row r="4" spans="1:6" s="37" customFormat="1" ht="18" customHeight="1" thickBot="1">
      <c r="A4" s="463" t="s">
        <v>133</v>
      </c>
      <c r="B4" s="463"/>
      <c r="C4" s="457" t="s">
        <v>699</v>
      </c>
      <c r="D4" s="457" t="s">
        <v>697</v>
      </c>
      <c r="E4" s="457" t="s">
        <v>698</v>
      </c>
      <c r="F4" s="37" t="s">
        <v>695</v>
      </c>
    </row>
    <row r="5" spans="1:6" s="37" customFormat="1" ht="18" customHeight="1" thickBot="1">
      <c r="A5" s="39" t="s">
        <v>56</v>
      </c>
      <c r="B5" s="444" t="s">
        <v>11</v>
      </c>
      <c r="C5" s="40" t="s">
        <v>397</v>
      </c>
      <c r="D5" s="40" t="s">
        <v>397</v>
      </c>
      <c r="E5" s="40" t="s">
        <v>397</v>
      </c>
      <c r="F5" s="40" t="s">
        <v>397</v>
      </c>
    </row>
    <row r="6" spans="1:6" s="43" customFormat="1" ht="18" customHeight="1" thickBot="1">
      <c r="A6" s="41">
        <v>1</v>
      </c>
      <c r="B6" s="445">
        <v>2</v>
      </c>
      <c r="C6" s="42">
        <v>3</v>
      </c>
      <c r="D6" s="42">
        <v>4</v>
      </c>
      <c r="E6" s="42"/>
      <c r="F6" s="42"/>
    </row>
    <row r="7" spans="1:6" s="43" customFormat="1" ht="18" customHeight="1" thickBot="1">
      <c r="A7" s="222" t="s">
        <v>12</v>
      </c>
      <c r="B7" s="425" t="s">
        <v>217</v>
      </c>
      <c r="C7" s="223">
        <f>SUM(C8:C11)</f>
        <v>0</v>
      </c>
      <c r="D7" s="223">
        <f>SUM(D8:D13)</f>
        <v>0</v>
      </c>
      <c r="E7" s="223">
        <f>SUM(E8:E13)</f>
        <v>0</v>
      </c>
      <c r="F7" s="223">
        <f>SUM(F8:F13)</f>
        <v>0</v>
      </c>
    </row>
    <row r="8" spans="1:6" s="43" customFormat="1" ht="27">
      <c r="A8" s="231" t="s">
        <v>87</v>
      </c>
      <c r="B8" s="346" t="s">
        <v>403</v>
      </c>
      <c r="C8" s="225"/>
      <c r="D8" s="225"/>
      <c r="E8" s="225"/>
      <c r="F8" s="225"/>
    </row>
    <row r="9" spans="1:6" s="43" customFormat="1" ht="27">
      <c r="A9" s="232" t="s">
        <v>88</v>
      </c>
      <c r="B9" s="265" t="s">
        <v>404</v>
      </c>
      <c r="C9" s="225"/>
      <c r="D9" s="227"/>
      <c r="E9" s="227"/>
      <c r="F9" s="227"/>
    </row>
    <row r="10" spans="1:6" s="43" customFormat="1" ht="27">
      <c r="A10" s="232" t="s">
        <v>89</v>
      </c>
      <c r="B10" s="265" t="s">
        <v>405</v>
      </c>
      <c r="C10" s="225"/>
      <c r="D10" s="227"/>
      <c r="E10" s="227"/>
      <c r="F10" s="227"/>
    </row>
    <row r="11" spans="1:6" s="43" customFormat="1" ht="18.75">
      <c r="A11" s="232" t="s">
        <v>399</v>
      </c>
      <c r="B11" s="265" t="s">
        <v>406</v>
      </c>
      <c r="C11" s="225"/>
      <c r="D11" s="227"/>
      <c r="E11" s="227"/>
      <c r="F11" s="227"/>
    </row>
    <row r="12" spans="1:6" s="43" customFormat="1" ht="25.5">
      <c r="A12" s="232" t="s">
        <v>101</v>
      </c>
      <c r="B12" s="426" t="s">
        <v>408</v>
      </c>
      <c r="C12" s="228"/>
      <c r="D12" s="227"/>
      <c r="E12" s="227"/>
      <c r="F12" s="227"/>
    </row>
    <row r="13" spans="1:6" s="43" customFormat="1" ht="19.5" thickBot="1">
      <c r="A13" s="233" t="s">
        <v>400</v>
      </c>
      <c r="B13" s="265" t="s">
        <v>407</v>
      </c>
      <c r="C13" s="229"/>
      <c r="D13" s="227"/>
      <c r="E13" s="227"/>
      <c r="F13" s="227"/>
    </row>
    <row r="14" spans="1:6" s="43" customFormat="1" ht="18" customHeight="1" thickBot="1">
      <c r="A14" s="230" t="s">
        <v>13</v>
      </c>
      <c r="B14" s="427" t="s">
        <v>638</v>
      </c>
      <c r="C14" s="223">
        <f>+C15+C16+C17+C18+C19</f>
        <v>0</v>
      </c>
      <c r="D14" s="223">
        <f>+D15+D16+D17+D18+D19</f>
        <v>0</v>
      </c>
      <c r="E14" s="223">
        <f>+E15+E16+E17+E18+E19</f>
        <v>0</v>
      </c>
      <c r="F14" s="223">
        <f>+F15+F16+F17+F18+F19</f>
        <v>0</v>
      </c>
    </row>
    <row r="15" spans="1:6" s="43" customFormat="1" ht="18" customHeight="1">
      <c r="A15" s="231" t="s">
        <v>93</v>
      </c>
      <c r="B15" s="346" t="s">
        <v>218</v>
      </c>
      <c r="C15" s="225"/>
      <c r="D15" s="225"/>
      <c r="E15" s="225"/>
      <c r="F15" s="225"/>
    </row>
    <row r="16" spans="1:6" s="43" customFormat="1" ht="27">
      <c r="A16" s="232" t="s">
        <v>94</v>
      </c>
      <c r="B16" s="265" t="s">
        <v>219</v>
      </c>
      <c r="C16" s="225"/>
      <c r="D16" s="227"/>
      <c r="E16" s="227"/>
      <c r="F16" s="227"/>
    </row>
    <row r="17" spans="1:6" s="43" customFormat="1" ht="27">
      <c r="A17" s="232" t="s">
        <v>95</v>
      </c>
      <c r="B17" s="265" t="s">
        <v>382</v>
      </c>
      <c r="C17" s="225"/>
      <c r="D17" s="227"/>
      <c r="E17" s="227"/>
      <c r="F17" s="227"/>
    </row>
    <row r="18" spans="1:6" s="43" customFormat="1" ht="27">
      <c r="A18" s="232" t="s">
        <v>96</v>
      </c>
      <c r="B18" s="265" t="s">
        <v>383</v>
      </c>
      <c r="C18" s="225"/>
      <c r="D18" s="227"/>
      <c r="E18" s="227"/>
      <c r="F18" s="227"/>
    </row>
    <row r="19" spans="1:6" s="43" customFormat="1" ht="25.5">
      <c r="A19" s="232" t="s">
        <v>97</v>
      </c>
      <c r="B19" s="221" t="s">
        <v>409</v>
      </c>
      <c r="C19" s="225"/>
      <c r="D19" s="227"/>
      <c r="E19" s="227"/>
      <c r="F19" s="227"/>
    </row>
    <row r="20" spans="1:6" s="43" customFormat="1" ht="19.5" thickBot="1">
      <c r="A20" s="233" t="s">
        <v>106</v>
      </c>
      <c r="B20" s="428" t="s">
        <v>220</v>
      </c>
      <c r="C20" s="225"/>
      <c r="D20" s="235"/>
      <c r="E20" s="235"/>
      <c r="F20" s="235"/>
    </row>
    <row r="21" spans="1:6" s="43" customFormat="1" ht="18" customHeight="1" thickBot="1">
      <c r="A21" s="230" t="s">
        <v>14</v>
      </c>
      <c r="B21" s="429" t="s">
        <v>639</v>
      </c>
      <c r="C21" s="223">
        <f>+C22+C23+C24+C25+C26</f>
        <v>0</v>
      </c>
      <c r="D21" s="223">
        <f>+D22+D23+D24+D25+D26</f>
        <v>0</v>
      </c>
      <c r="E21" s="223">
        <f>+E22+E23+E24+E25+E26</f>
        <v>0</v>
      </c>
      <c r="F21" s="223">
        <f>+F22+F23+F24+F25+F26</f>
        <v>0</v>
      </c>
    </row>
    <row r="22" spans="1:6" s="43" customFormat="1" ht="27">
      <c r="A22" s="231" t="s">
        <v>76</v>
      </c>
      <c r="B22" s="346" t="s">
        <v>401</v>
      </c>
      <c r="C22" s="225"/>
      <c r="D22" s="225"/>
      <c r="E22" s="225"/>
      <c r="F22" s="225"/>
    </row>
    <row r="23" spans="1:6" s="43" customFormat="1" ht="27">
      <c r="A23" s="232" t="s">
        <v>77</v>
      </c>
      <c r="B23" s="265" t="s">
        <v>221</v>
      </c>
      <c r="C23" s="225"/>
      <c r="D23" s="227"/>
      <c r="E23" s="227"/>
      <c r="F23" s="227"/>
    </row>
    <row r="24" spans="1:6" s="43" customFormat="1" ht="27">
      <c r="A24" s="232" t="s">
        <v>78</v>
      </c>
      <c r="B24" s="265" t="s">
        <v>384</v>
      </c>
      <c r="C24" s="225"/>
      <c r="D24" s="227"/>
      <c r="E24" s="227"/>
      <c r="F24" s="227"/>
    </row>
    <row r="25" spans="1:6" s="43" customFormat="1" ht="27">
      <c r="A25" s="232" t="s">
        <v>79</v>
      </c>
      <c r="B25" s="265" t="s">
        <v>385</v>
      </c>
      <c r="C25" s="225"/>
      <c r="D25" s="227"/>
      <c r="E25" s="227"/>
      <c r="F25" s="227"/>
    </row>
    <row r="26" spans="1:6" s="43" customFormat="1" ht="18.75">
      <c r="A26" s="232" t="s">
        <v>150</v>
      </c>
      <c r="B26" s="265" t="s">
        <v>222</v>
      </c>
      <c r="C26" s="225"/>
      <c r="D26" s="227"/>
      <c r="E26" s="227"/>
      <c r="F26" s="227"/>
    </row>
    <row r="27" spans="1:6" s="43" customFormat="1" ht="18" customHeight="1" thickBot="1">
      <c r="A27" s="233" t="s">
        <v>151</v>
      </c>
      <c r="B27" s="428" t="s">
        <v>223</v>
      </c>
      <c r="C27" s="225"/>
      <c r="D27" s="235"/>
      <c r="E27" s="235"/>
      <c r="F27" s="235"/>
    </row>
    <row r="28" spans="1:6" s="43" customFormat="1" ht="18" customHeight="1" thickBot="1">
      <c r="A28" s="230" t="s">
        <v>152</v>
      </c>
      <c r="B28" s="429" t="s">
        <v>224</v>
      </c>
      <c r="C28" s="223">
        <f>+C29+C32+C33+C34</f>
        <v>0</v>
      </c>
      <c r="D28" s="223">
        <f>+D29+D32+D33+D34</f>
        <v>0</v>
      </c>
      <c r="E28" s="223">
        <f>+E29+E32+E33+E34</f>
        <v>0</v>
      </c>
      <c r="F28" s="223">
        <f>+F29+F32+F33+F34</f>
        <v>0</v>
      </c>
    </row>
    <row r="29" spans="1:6" s="43" customFormat="1" ht="18" customHeight="1">
      <c r="A29" s="231" t="s">
        <v>225</v>
      </c>
      <c r="B29" s="346" t="s">
        <v>231</v>
      </c>
      <c r="C29" s="236">
        <f>SUM(C30:C31)</f>
        <v>0</v>
      </c>
      <c r="D29" s="236"/>
      <c r="E29" s="236"/>
      <c r="F29" s="236"/>
    </row>
    <row r="30" spans="1:6" s="43" customFormat="1" ht="18" customHeight="1">
      <c r="A30" s="232" t="s">
        <v>226</v>
      </c>
      <c r="B30" s="265" t="s">
        <v>411</v>
      </c>
      <c r="C30" s="225"/>
      <c r="D30" s="227"/>
      <c r="E30" s="227"/>
      <c r="F30" s="227"/>
    </row>
    <row r="31" spans="1:6" s="43" customFormat="1" ht="18" customHeight="1">
      <c r="A31" s="232" t="s">
        <v>227</v>
      </c>
      <c r="B31" s="265" t="s">
        <v>412</v>
      </c>
      <c r="C31" s="225"/>
      <c r="D31" s="227"/>
      <c r="E31" s="227"/>
      <c r="F31" s="227"/>
    </row>
    <row r="32" spans="1:6" s="43" customFormat="1" ht="18" customHeight="1">
      <c r="A32" s="232" t="s">
        <v>228</v>
      </c>
      <c r="B32" s="265" t="s">
        <v>413</v>
      </c>
      <c r="C32" s="225"/>
      <c r="D32" s="227"/>
      <c r="E32" s="227"/>
      <c r="F32" s="227"/>
    </row>
    <row r="33" spans="1:6" s="43" customFormat="1" ht="18.75">
      <c r="A33" s="232" t="s">
        <v>229</v>
      </c>
      <c r="B33" s="265" t="s">
        <v>232</v>
      </c>
      <c r="C33" s="225"/>
      <c r="D33" s="227"/>
      <c r="E33" s="227"/>
      <c r="F33" s="227"/>
    </row>
    <row r="34" spans="1:6" s="43" customFormat="1" ht="18" customHeight="1" thickBot="1">
      <c r="A34" s="233" t="s">
        <v>230</v>
      </c>
      <c r="B34" s="428" t="s">
        <v>233</v>
      </c>
      <c r="C34" s="225"/>
      <c r="D34" s="235"/>
      <c r="E34" s="235"/>
      <c r="F34" s="235"/>
    </row>
    <row r="35" spans="1:6" s="43" customFormat="1" ht="18" customHeight="1" thickBot="1">
      <c r="A35" s="230" t="s">
        <v>16</v>
      </c>
      <c r="B35" s="429" t="s">
        <v>234</v>
      </c>
      <c r="C35" s="223">
        <f>SUM(C36:C45)</f>
        <v>0</v>
      </c>
      <c r="D35" s="223">
        <f>SUM(D36:D45)</f>
        <v>0</v>
      </c>
      <c r="E35" s="223"/>
      <c r="F35" s="223"/>
    </row>
    <row r="36" spans="1:6" s="43" customFormat="1" ht="18" customHeight="1">
      <c r="A36" s="231" t="s">
        <v>80</v>
      </c>
      <c r="B36" s="346" t="s">
        <v>237</v>
      </c>
      <c r="C36" s="225"/>
      <c r="D36" s="225"/>
      <c r="E36" s="225"/>
      <c r="F36" s="225"/>
    </row>
    <row r="37" spans="1:6" s="43" customFormat="1" ht="18" customHeight="1">
      <c r="A37" s="232" t="s">
        <v>81</v>
      </c>
      <c r="B37" s="265" t="s">
        <v>414</v>
      </c>
      <c r="C37" s="225"/>
      <c r="D37" s="227"/>
      <c r="E37" s="227"/>
      <c r="F37" s="227"/>
    </row>
    <row r="38" spans="1:6" s="43" customFormat="1" ht="18" customHeight="1">
      <c r="A38" s="232" t="s">
        <v>82</v>
      </c>
      <c r="B38" s="265" t="s">
        <v>415</v>
      </c>
      <c r="C38" s="225"/>
      <c r="D38" s="227"/>
      <c r="E38" s="227"/>
      <c r="F38" s="227"/>
    </row>
    <row r="39" spans="1:6" s="43" customFormat="1" ht="18" customHeight="1">
      <c r="A39" s="232" t="s">
        <v>154</v>
      </c>
      <c r="B39" s="265" t="s">
        <v>416</v>
      </c>
      <c r="C39" s="225"/>
      <c r="D39" s="227"/>
      <c r="E39" s="227"/>
      <c r="F39" s="227"/>
    </row>
    <row r="40" spans="1:6" s="43" customFormat="1" ht="18" customHeight="1">
      <c r="A40" s="232" t="s">
        <v>155</v>
      </c>
      <c r="B40" s="265" t="s">
        <v>417</v>
      </c>
      <c r="C40" s="225"/>
      <c r="D40" s="227"/>
      <c r="E40" s="227"/>
      <c r="F40" s="227"/>
    </row>
    <row r="41" spans="1:6" s="43" customFormat="1" ht="18" customHeight="1">
      <c r="A41" s="232" t="s">
        <v>156</v>
      </c>
      <c r="B41" s="265" t="s">
        <v>418</v>
      </c>
      <c r="C41" s="225"/>
      <c r="D41" s="227"/>
      <c r="E41" s="227"/>
      <c r="F41" s="227"/>
    </row>
    <row r="42" spans="1:6" s="43" customFormat="1" ht="18" customHeight="1">
      <c r="A42" s="232" t="s">
        <v>157</v>
      </c>
      <c r="B42" s="265" t="s">
        <v>238</v>
      </c>
      <c r="C42" s="225"/>
      <c r="D42" s="227"/>
      <c r="E42" s="227"/>
      <c r="F42" s="227"/>
    </row>
    <row r="43" spans="1:6" s="43" customFormat="1" ht="18" customHeight="1">
      <c r="A43" s="232" t="s">
        <v>158</v>
      </c>
      <c r="B43" s="265" t="s">
        <v>239</v>
      </c>
      <c r="C43" s="225"/>
      <c r="D43" s="227"/>
      <c r="E43" s="227"/>
      <c r="F43" s="227"/>
    </row>
    <row r="44" spans="1:6" s="43" customFormat="1" ht="18" customHeight="1">
      <c r="A44" s="232" t="s">
        <v>235</v>
      </c>
      <c r="B44" s="265" t="s">
        <v>240</v>
      </c>
      <c r="C44" s="225"/>
      <c r="D44" s="227"/>
      <c r="E44" s="227"/>
      <c r="F44" s="227"/>
    </row>
    <row r="45" spans="1:6" s="43" customFormat="1" ht="18" customHeight="1" thickBot="1">
      <c r="A45" s="233" t="s">
        <v>236</v>
      </c>
      <c r="B45" s="428" t="s">
        <v>419</v>
      </c>
      <c r="C45" s="225"/>
      <c r="D45" s="235">
        <v>0</v>
      </c>
      <c r="E45" s="235"/>
      <c r="F45" s="235"/>
    </row>
    <row r="46" spans="1:6" s="43" customFormat="1" ht="18" customHeight="1" thickBot="1">
      <c r="A46" s="230" t="s">
        <v>17</v>
      </c>
      <c r="B46" s="429" t="s">
        <v>241</v>
      </c>
      <c r="C46" s="223">
        <f>SUM(C47:C51)</f>
        <v>0</v>
      </c>
      <c r="D46" s="223">
        <f>SUM(D47:D51)</f>
        <v>0</v>
      </c>
      <c r="E46" s="223">
        <f>SUM(E47:E51)</f>
        <v>0</v>
      </c>
      <c r="F46" s="223">
        <f>SUM(F47:F51)</f>
        <v>0</v>
      </c>
    </row>
    <row r="47" spans="1:6" s="43" customFormat="1" ht="18" customHeight="1">
      <c r="A47" s="231" t="s">
        <v>83</v>
      </c>
      <c r="B47" s="346" t="s">
        <v>245</v>
      </c>
      <c r="C47" s="225"/>
      <c r="D47" s="225"/>
      <c r="E47" s="225"/>
      <c r="F47" s="225"/>
    </row>
    <row r="48" spans="1:6" s="43" customFormat="1" ht="18" customHeight="1">
      <c r="A48" s="232" t="s">
        <v>84</v>
      </c>
      <c r="B48" s="265" t="s">
        <v>246</v>
      </c>
      <c r="C48" s="225"/>
      <c r="D48" s="227"/>
      <c r="E48" s="227"/>
      <c r="F48" s="227"/>
    </row>
    <row r="49" spans="1:6" s="43" customFormat="1" ht="18" customHeight="1">
      <c r="A49" s="232" t="s">
        <v>242</v>
      </c>
      <c r="B49" s="265" t="s">
        <v>247</v>
      </c>
      <c r="C49" s="225"/>
      <c r="D49" s="227"/>
      <c r="E49" s="227"/>
      <c r="F49" s="227"/>
    </row>
    <row r="50" spans="1:6" s="43" customFormat="1" ht="18" customHeight="1">
      <c r="A50" s="232" t="s">
        <v>243</v>
      </c>
      <c r="B50" s="265" t="s">
        <v>248</v>
      </c>
      <c r="C50" s="225"/>
      <c r="D50" s="227"/>
      <c r="E50" s="227"/>
      <c r="F50" s="227"/>
    </row>
    <row r="51" spans="1:6" s="43" customFormat="1" ht="18" customHeight="1" thickBot="1">
      <c r="A51" s="233" t="s">
        <v>244</v>
      </c>
      <c r="B51" s="428" t="s">
        <v>249</v>
      </c>
      <c r="C51" s="225"/>
      <c r="D51" s="235"/>
      <c r="E51" s="235"/>
      <c r="F51" s="235"/>
    </row>
    <row r="52" spans="1:6" s="43" customFormat="1" ht="26.25" thickBot="1">
      <c r="A52" s="230" t="s">
        <v>159</v>
      </c>
      <c r="B52" s="429" t="s">
        <v>410</v>
      </c>
      <c r="C52" s="223">
        <f>SUM(C53:C55)</f>
        <v>0</v>
      </c>
      <c r="D52" s="223">
        <f>SUM(D53:D55)</f>
        <v>0</v>
      </c>
      <c r="E52" s="223">
        <f>SUM(E53:E55)</f>
        <v>0</v>
      </c>
      <c r="F52" s="223">
        <f>SUM(F53:F55)</f>
        <v>0</v>
      </c>
    </row>
    <row r="53" spans="1:6" s="43" customFormat="1" ht="27">
      <c r="A53" s="231" t="s">
        <v>85</v>
      </c>
      <c r="B53" s="346" t="s">
        <v>392</v>
      </c>
      <c r="C53" s="225"/>
      <c r="D53" s="225"/>
      <c r="E53" s="225"/>
      <c r="F53" s="225"/>
    </row>
    <row r="54" spans="1:6" s="43" customFormat="1" ht="27">
      <c r="A54" s="232" t="s">
        <v>86</v>
      </c>
      <c r="B54" s="265" t="s">
        <v>393</v>
      </c>
      <c r="C54" s="225"/>
      <c r="D54" s="227"/>
      <c r="E54" s="227"/>
      <c r="F54" s="227"/>
    </row>
    <row r="55" spans="1:6" s="43" customFormat="1" ht="18.75">
      <c r="A55" s="232" t="s">
        <v>252</v>
      </c>
      <c r="B55" s="265" t="s">
        <v>250</v>
      </c>
      <c r="C55" s="225"/>
      <c r="D55" s="227"/>
      <c r="E55" s="227"/>
      <c r="F55" s="227"/>
    </row>
    <row r="56" spans="1:6" s="43" customFormat="1" ht="19.5" thickBot="1">
      <c r="A56" s="233" t="s">
        <v>253</v>
      </c>
      <c r="B56" s="428" t="s">
        <v>251</v>
      </c>
      <c r="C56" s="225"/>
      <c r="D56" s="235"/>
      <c r="E56" s="235"/>
      <c r="F56" s="235"/>
    </row>
    <row r="57" spans="1:6" s="43" customFormat="1" ht="18" customHeight="1" thickBot="1">
      <c r="A57" s="230" t="s">
        <v>19</v>
      </c>
      <c r="B57" s="427" t="s">
        <v>254</v>
      </c>
      <c r="C57" s="223">
        <f>SUM(C58:C60)</f>
        <v>0</v>
      </c>
      <c r="D57" s="223">
        <f>SUM(D58:D60)</f>
        <v>0</v>
      </c>
      <c r="E57" s="223">
        <f>SUM(E58:E60)</f>
        <v>0</v>
      </c>
      <c r="F57" s="223">
        <f>SUM(F58:F60)</f>
        <v>0</v>
      </c>
    </row>
    <row r="58" spans="1:6" s="43" customFormat="1" ht="27">
      <c r="A58" s="231" t="s">
        <v>160</v>
      </c>
      <c r="B58" s="346" t="s">
        <v>394</v>
      </c>
      <c r="C58" s="225"/>
      <c r="D58" s="227"/>
      <c r="E58" s="227"/>
      <c r="F58" s="227"/>
    </row>
    <row r="59" spans="1:6" s="43" customFormat="1" ht="27">
      <c r="A59" s="232" t="s">
        <v>161</v>
      </c>
      <c r="B59" s="265" t="s">
        <v>395</v>
      </c>
      <c r="C59" s="225"/>
      <c r="D59" s="227"/>
      <c r="E59" s="227"/>
      <c r="F59" s="227"/>
    </row>
    <row r="60" spans="1:6" s="43" customFormat="1" ht="18.75">
      <c r="A60" s="232" t="s">
        <v>191</v>
      </c>
      <c r="B60" s="265" t="s">
        <v>256</v>
      </c>
      <c r="C60" s="225"/>
      <c r="D60" s="227"/>
      <c r="E60" s="227"/>
      <c r="F60" s="227"/>
    </row>
    <row r="61" spans="1:6" s="43" customFormat="1" ht="19.5" thickBot="1">
      <c r="A61" s="233" t="s">
        <v>255</v>
      </c>
      <c r="B61" s="428" t="s">
        <v>257</v>
      </c>
      <c r="C61" s="225"/>
      <c r="D61" s="227"/>
      <c r="E61" s="227"/>
      <c r="F61" s="227"/>
    </row>
    <row r="62" spans="1:6" s="43" customFormat="1" ht="19.5" thickBot="1">
      <c r="A62" s="230" t="s">
        <v>20</v>
      </c>
      <c r="B62" s="429" t="s">
        <v>258</v>
      </c>
      <c r="C62" s="223">
        <f>+C7+C14+C21+C28+C35+C46+C52+C57</f>
        <v>0</v>
      </c>
      <c r="D62" s="223">
        <f>+D7+D14+D21+D28+D35+D46+D52+D57</f>
        <v>0</v>
      </c>
      <c r="E62" s="223">
        <f>+E7+E14+E21+E28+E35+E46+E52+E57</f>
        <v>0</v>
      </c>
      <c r="F62" s="223">
        <f>+F7+F14+F21+F28+F35+F46+F52+F57</f>
        <v>0</v>
      </c>
    </row>
    <row r="63" spans="1:6" s="43" customFormat="1" ht="18" customHeight="1" thickBot="1">
      <c r="A63" s="237" t="s">
        <v>373</v>
      </c>
      <c r="B63" s="427" t="s">
        <v>640</v>
      </c>
      <c r="C63" s="223">
        <f>SUM(C64:C66)</f>
        <v>0</v>
      </c>
      <c r="D63" s="223">
        <f>SUM(D64:D66)</f>
        <v>0</v>
      </c>
      <c r="E63" s="223">
        <f>SUM(E64:E66)</f>
        <v>0</v>
      </c>
      <c r="F63" s="223">
        <f>SUM(F64:F66)</f>
        <v>0</v>
      </c>
    </row>
    <row r="64" spans="1:6" s="43" customFormat="1" ht="18" customHeight="1">
      <c r="A64" s="231" t="s">
        <v>287</v>
      </c>
      <c r="B64" s="346" t="s">
        <v>259</v>
      </c>
      <c r="C64" s="225"/>
      <c r="D64" s="227"/>
      <c r="E64" s="227"/>
      <c r="F64" s="227"/>
    </row>
    <row r="65" spans="1:6" s="43" customFormat="1" ht="27">
      <c r="A65" s="232" t="s">
        <v>296</v>
      </c>
      <c r="B65" s="265" t="s">
        <v>260</v>
      </c>
      <c r="C65" s="225"/>
      <c r="D65" s="227"/>
      <c r="E65" s="227"/>
      <c r="F65" s="227"/>
    </row>
    <row r="66" spans="1:6" s="43" customFormat="1" ht="19.5" thickBot="1">
      <c r="A66" s="233" t="s">
        <v>297</v>
      </c>
      <c r="B66" s="430" t="s">
        <v>261</v>
      </c>
      <c r="C66" s="225">
        <v>0</v>
      </c>
      <c r="D66" s="227"/>
      <c r="E66" s="227"/>
      <c r="F66" s="227"/>
    </row>
    <row r="67" spans="1:6" s="43" customFormat="1" ht="18" customHeight="1" thickBot="1">
      <c r="A67" s="237" t="s">
        <v>262</v>
      </c>
      <c r="B67" s="427" t="s">
        <v>263</v>
      </c>
      <c r="C67" s="223">
        <f>SUM(C68:C71)</f>
        <v>0</v>
      </c>
      <c r="D67" s="223">
        <f>SUM(D68:D71)</f>
        <v>0</v>
      </c>
      <c r="E67" s="223">
        <f>SUM(E68:E71)</f>
        <v>0</v>
      </c>
      <c r="F67" s="223">
        <f>SUM(F68:F71)</f>
        <v>0</v>
      </c>
    </row>
    <row r="68" spans="1:6" s="43" customFormat="1" ht="27">
      <c r="A68" s="231" t="s">
        <v>130</v>
      </c>
      <c r="B68" s="346" t="s">
        <v>264</v>
      </c>
      <c r="C68" s="225"/>
      <c r="D68" s="227"/>
      <c r="E68" s="227"/>
      <c r="F68" s="227"/>
    </row>
    <row r="69" spans="1:6" s="43" customFormat="1" ht="18.75">
      <c r="A69" s="232" t="s">
        <v>131</v>
      </c>
      <c r="B69" s="265" t="s">
        <v>265</v>
      </c>
      <c r="C69" s="225"/>
      <c r="D69" s="227"/>
      <c r="E69" s="227"/>
      <c r="F69" s="227"/>
    </row>
    <row r="70" spans="1:6" s="43" customFormat="1" ht="27">
      <c r="A70" s="232" t="s">
        <v>288</v>
      </c>
      <c r="B70" s="265" t="s">
        <v>266</v>
      </c>
      <c r="C70" s="225"/>
      <c r="D70" s="227"/>
      <c r="E70" s="227"/>
      <c r="F70" s="227"/>
    </row>
    <row r="71" spans="1:6" s="43" customFormat="1" ht="19.5" thickBot="1">
      <c r="A71" s="233" t="s">
        <v>289</v>
      </c>
      <c r="B71" s="428" t="s">
        <v>267</v>
      </c>
      <c r="C71" s="225"/>
      <c r="D71" s="227"/>
      <c r="E71" s="227"/>
      <c r="F71" s="227"/>
    </row>
    <row r="72" spans="1:6" s="43" customFormat="1" ht="18" customHeight="1" thickBot="1">
      <c r="A72" s="237" t="s">
        <v>268</v>
      </c>
      <c r="B72" s="427" t="s">
        <v>269</v>
      </c>
      <c r="C72" s="223">
        <f>SUM(C73:C74)</f>
        <v>0</v>
      </c>
      <c r="D72" s="223">
        <f>SUM(D73:D74)</f>
        <v>0</v>
      </c>
      <c r="E72" s="223">
        <f>SUM(E73:E74)</f>
        <v>0</v>
      </c>
      <c r="F72" s="223">
        <f>SUM(C72:E72)</f>
        <v>0</v>
      </c>
    </row>
    <row r="73" spans="1:6" s="43" customFormat="1" ht="18" customHeight="1" thickBot="1">
      <c r="A73" s="231" t="s">
        <v>290</v>
      </c>
      <c r="B73" s="346" t="s">
        <v>270</v>
      </c>
      <c r="C73" s="225"/>
      <c r="D73" s="227"/>
      <c r="E73" s="227"/>
      <c r="F73" s="223">
        <f>SUM(C73:E73)</f>
        <v>0</v>
      </c>
    </row>
    <row r="74" spans="1:6" s="43" customFormat="1" ht="18" customHeight="1" thickBot="1">
      <c r="A74" s="233" t="s">
        <v>291</v>
      </c>
      <c r="B74" s="428" t="s">
        <v>700</v>
      </c>
      <c r="C74" s="223"/>
      <c r="D74" s="223"/>
      <c r="E74" s="223"/>
      <c r="F74" s="223"/>
    </row>
    <row r="75" spans="1:6" s="43" customFormat="1" ht="18" customHeight="1" thickBot="1">
      <c r="A75" s="237" t="s">
        <v>271</v>
      </c>
      <c r="B75" s="427" t="s">
        <v>272</v>
      </c>
      <c r="C75" s="223">
        <f>SUM(C76:C78)</f>
        <v>1337849</v>
      </c>
      <c r="D75" s="223">
        <f>SUM(D76:D78)</f>
        <v>11201977</v>
      </c>
      <c r="E75" s="223">
        <f>SUM(E76:E78)</f>
        <v>27863379</v>
      </c>
      <c r="F75" s="223">
        <f>SUM(F76:F78)</f>
        <v>40403205</v>
      </c>
    </row>
    <row r="76" spans="1:6" s="43" customFormat="1" ht="18" customHeight="1">
      <c r="A76" s="231" t="s">
        <v>292</v>
      </c>
      <c r="B76" s="346" t="s">
        <v>446</v>
      </c>
      <c r="C76" s="225"/>
      <c r="D76" s="227"/>
      <c r="E76" s="227"/>
      <c r="F76" s="227"/>
    </row>
    <row r="77" spans="1:6" s="43" customFormat="1" ht="18" customHeight="1" thickBot="1">
      <c r="A77" s="232" t="s">
        <v>293</v>
      </c>
      <c r="B77" s="265" t="s">
        <v>273</v>
      </c>
      <c r="C77" s="225"/>
      <c r="D77" s="227"/>
      <c r="E77" s="227"/>
      <c r="F77" s="227"/>
    </row>
    <row r="78" spans="1:6" s="43" customFormat="1" ht="18" customHeight="1" thickBot="1">
      <c r="A78" s="233" t="s">
        <v>294</v>
      </c>
      <c r="B78" s="428" t="s">
        <v>701</v>
      </c>
      <c r="C78" s="223">
        <v>1337849</v>
      </c>
      <c r="D78" s="223">
        <v>11201977</v>
      </c>
      <c r="E78" s="223">
        <v>27863379</v>
      </c>
      <c r="F78" s="223">
        <f>SUM(C78:E78)</f>
        <v>40403205</v>
      </c>
    </row>
    <row r="79" spans="1:6" s="43" customFormat="1" ht="18" customHeight="1" thickBot="1">
      <c r="A79" s="237" t="s">
        <v>275</v>
      </c>
      <c r="B79" s="427" t="s">
        <v>295</v>
      </c>
      <c r="C79" s="223">
        <f>SUM(C80:C83)</f>
        <v>0</v>
      </c>
      <c r="D79" s="223">
        <f>SUM(D80:D83)</f>
        <v>0</v>
      </c>
      <c r="E79" s="223">
        <f>SUM(E80:E83)</f>
        <v>0</v>
      </c>
      <c r="F79" s="223">
        <f>SUM(F80:F83)</f>
        <v>0</v>
      </c>
    </row>
    <row r="80" spans="1:6" s="43" customFormat="1" ht="18" customHeight="1">
      <c r="A80" s="238" t="s">
        <v>276</v>
      </c>
      <c r="B80" s="346" t="s">
        <v>277</v>
      </c>
      <c r="C80" s="225"/>
      <c r="D80" s="227"/>
      <c r="E80" s="227"/>
      <c r="F80" s="227"/>
    </row>
    <row r="81" spans="1:6" s="43" customFormat="1" ht="30">
      <c r="A81" s="239" t="s">
        <v>278</v>
      </c>
      <c r="B81" s="265" t="s">
        <v>279</v>
      </c>
      <c r="C81" s="225"/>
      <c r="D81" s="227"/>
      <c r="E81" s="227"/>
      <c r="F81" s="227"/>
    </row>
    <row r="82" spans="1:6" s="43" customFormat="1" ht="20.25" customHeight="1">
      <c r="A82" s="239" t="s">
        <v>280</v>
      </c>
      <c r="B82" s="265" t="s">
        <v>281</v>
      </c>
      <c r="C82" s="225"/>
      <c r="D82" s="227"/>
      <c r="E82" s="227"/>
      <c r="F82" s="227"/>
    </row>
    <row r="83" spans="1:6" s="43" customFormat="1" ht="18" customHeight="1" thickBot="1">
      <c r="A83" s="240" t="s">
        <v>282</v>
      </c>
      <c r="B83" s="428" t="s">
        <v>283</v>
      </c>
      <c r="C83" s="225"/>
      <c r="D83" s="227"/>
      <c r="E83" s="227"/>
      <c r="F83" s="227"/>
    </row>
    <row r="84" spans="1:6" s="43" customFormat="1" ht="18" customHeight="1" thickBot="1">
      <c r="A84" s="237" t="s">
        <v>284</v>
      </c>
      <c r="B84" s="427" t="s">
        <v>636</v>
      </c>
      <c r="C84" s="225"/>
      <c r="D84" s="241"/>
      <c r="E84" s="241"/>
      <c r="F84" s="241"/>
    </row>
    <row r="85" spans="1:6" s="43" customFormat="1" ht="27.75" thickBot="1">
      <c r="A85" s="237" t="s">
        <v>285</v>
      </c>
      <c r="B85" s="431" t="s">
        <v>286</v>
      </c>
      <c r="C85" s="223">
        <f>+C63+C67+C72+C75+C79+C84</f>
        <v>1337849</v>
      </c>
      <c r="D85" s="223">
        <f>+D63+D67+D72+D75+D79+D84</f>
        <v>11201977</v>
      </c>
      <c r="E85" s="223">
        <f>+E63+E67+E72+E75+E79+E84</f>
        <v>27863379</v>
      </c>
      <c r="F85" s="223">
        <f>+F63+F67+F72+F75+F79+F84</f>
        <v>40403205</v>
      </c>
    </row>
    <row r="86" spans="1:6" s="43" customFormat="1" ht="18" customHeight="1" thickBot="1">
      <c r="A86" s="242" t="s">
        <v>298</v>
      </c>
      <c r="B86" s="432" t="s">
        <v>378</v>
      </c>
      <c r="C86" s="223">
        <f>+C62+C85</f>
        <v>1337849</v>
      </c>
      <c r="D86" s="223">
        <f>+D62+D85</f>
        <v>11201977</v>
      </c>
      <c r="E86" s="223">
        <f>+E62+E85</f>
        <v>27863379</v>
      </c>
      <c r="F86" s="223">
        <f>+F62+F85</f>
        <v>40403205</v>
      </c>
    </row>
    <row r="87" spans="1:6" s="43" customFormat="1" ht="19.5" thickBot="1">
      <c r="A87" s="243"/>
      <c r="B87" s="433"/>
      <c r="C87" s="244"/>
      <c r="D87" s="244"/>
      <c r="E87" s="245"/>
      <c r="F87" s="245"/>
    </row>
    <row r="88" spans="1:6" s="37" customFormat="1" ht="18" customHeight="1" thickBot="1">
      <c r="A88" s="419" t="s">
        <v>45</v>
      </c>
      <c r="B88" s="434"/>
      <c r="C88" s="420"/>
      <c r="D88" s="420"/>
      <c r="E88" s="249"/>
      <c r="F88" s="249"/>
    </row>
    <row r="89" spans="1:6" s="44" customFormat="1" ht="18" customHeight="1" thickBot="1">
      <c r="A89" s="230" t="s">
        <v>12</v>
      </c>
      <c r="B89" s="435" t="s">
        <v>634</v>
      </c>
      <c r="C89" s="421">
        <f>SUM(C90:C94)</f>
        <v>1337849</v>
      </c>
      <c r="D89" s="421">
        <f>SUM(D90:D94)</f>
        <v>11201977</v>
      </c>
      <c r="E89" s="251">
        <f>SUM(E90:E94)</f>
        <v>27863379</v>
      </c>
      <c r="F89" s="251">
        <f>SUM(C89:E89)</f>
        <v>40403205</v>
      </c>
    </row>
    <row r="90" spans="1:6" s="37" customFormat="1" ht="18" customHeight="1">
      <c r="A90" s="231" t="s">
        <v>87</v>
      </c>
      <c r="B90" s="436" t="s">
        <v>40</v>
      </c>
      <c r="C90" s="225"/>
      <c r="D90" s="225"/>
      <c r="E90" s="225">
        <v>4852621</v>
      </c>
      <c r="F90" s="458">
        <f>SUM(C90:E90)</f>
        <v>4852621</v>
      </c>
    </row>
    <row r="91" spans="1:6" s="43" customFormat="1" ht="18" customHeight="1">
      <c r="A91" s="232" t="s">
        <v>88</v>
      </c>
      <c r="B91" s="267" t="s">
        <v>162</v>
      </c>
      <c r="C91" s="225"/>
      <c r="D91" s="227"/>
      <c r="E91" s="225">
        <v>946261</v>
      </c>
      <c r="F91" s="459">
        <f>SUM(C91:E91)</f>
        <v>946261</v>
      </c>
    </row>
    <row r="92" spans="1:6" s="37" customFormat="1" ht="18" customHeight="1">
      <c r="A92" s="232" t="s">
        <v>89</v>
      </c>
      <c r="B92" s="267" t="s">
        <v>122</v>
      </c>
      <c r="C92" s="225">
        <v>1337849</v>
      </c>
      <c r="D92" s="235">
        <v>11201977</v>
      </c>
      <c r="E92" s="225">
        <v>22064497</v>
      </c>
      <c r="F92" s="459">
        <f>SUM(C92:E92)</f>
        <v>34604323</v>
      </c>
    </row>
    <row r="93" spans="1:6" s="37" customFormat="1" ht="18" customHeight="1">
      <c r="A93" s="232" t="s">
        <v>90</v>
      </c>
      <c r="B93" s="437" t="s">
        <v>163</v>
      </c>
      <c r="C93" s="225"/>
      <c r="D93" s="235"/>
      <c r="E93" s="235"/>
      <c r="F93" s="235"/>
    </row>
    <row r="94" spans="1:6" s="37" customFormat="1" ht="18" customHeight="1">
      <c r="A94" s="232" t="s">
        <v>101</v>
      </c>
      <c r="B94" s="438" t="s">
        <v>164</v>
      </c>
      <c r="C94" s="235">
        <f>SUM(C95:C104)</f>
        <v>0</v>
      </c>
      <c r="D94" s="235"/>
      <c r="E94" s="235"/>
      <c r="F94" s="235"/>
    </row>
    <row r="95" spans="1:6" s="37" customFormat="1" ht="18" customHeight="1">
      <c r="A95" s="232" t="s">
        <v>91</v>
      </c>
      <c r="B95" s="267" t="s">
        <v>301</v>
      </c>
      <c r="C95" s="225"/>
      <c r="D95" s="268"/>
      <c r="E95" s="268"/>
      <c r="F95" s="268"/>
    </row>
    <row r="96" spans="1:6" s="37" customFormat="1" ht="18" customHeight="1">
      <c r="A96" s="232" t="s">
        <v>92</v>
      </c>
      <c r="B96" s="269" t="s">
        <v>302</v>
      </c>
      <c r="C96" s="225"/>
      <c r="D96" s="268"/>
      <c r="E96" s="268"/>
      <c r="F96" s="268"/>
    </row>
    <row r="97" spans="1:6" s="37" customFormat="1" ht="18" customHeight="1">
      <c r="A97" s="232" t="s">
        <v>102</v>
      </c>
      <c r="B97" s="267" t="s">
        <v>303</v>
      </c>
      <c r="C97" s="225"/>
      <c r="D97" s="268"/>
      <c r="E97" s="268"/>
      <c r="F97" s="268"/>
    </row>
    <row r="98" spans="1:6" s="37" customFormat="1" ht="18" customHeight="1">
      <c r="A98" s="232" t="s">
        <v>103</v>
      </c>
      <c r="B98" s="267" t="s">
        <v>641</v>
      </c>
      <c r="C98" s="225"/>
      <c r="D98" s="268"/>
      <c r="E98" s="268"/>
      <c r="F98" s="268"/>
    </row>
    <row r="99" spans="1:6" s="37" customFormat="1" ht="18" customHeight="1">
      <c r="A99" s="232" t="s">
        <v>104</v>
      </c>
      <c r="B99" s="269" t="s">
        <v>305</v>
      </c>
      <c r="C99" s="225"/>
      <c r="D99" s="268"/>
      <c r="E99" s="268"/>
      <c r="F99" s="268"/>
    </row>
    <row r="100" spans="1:6" s="37" customFormat="1" ht="18" customHeight="1">
      <c r="A100" s="232" t="s">
        <v>105</v>
      </c>
      <c r="B100" s="269" t="s">
        <v>306</v>
      </c>
      <c r="C100" s="225"/>
      <c r="D100" s="268"/>
      <c r="E100" s="268"/>
      <c r="F100" s="268"/>
    </row>
    <row r="101" spans="1:6" s="37" customFormat="1" ht="18" customHeight="1">
      <c r="A101" s="232" t="s">
        <v>107</v>
      </c>
      <c r="B101" s="267" t="s">
        <v>642</v>
      </c>
      <c r="C101" s="225"/>
      <c r="D101" s="268"/>
      <c r="E101" s="268"/>
      <c r="F101" s="268"/>
    </row>
    <row r="102" spans="1:6" s="37" customFormat="1" ht="18" customHeight="1">
      <c r="A102" s="254" t="s">
        <v>165</v>
      </c>
      <c r="B102" s="270" t="s">
        <v>308</v>
      </c>
      <c r="C102" s="225"/>
      <c r="D102" s="268"/>
      <c r="E102" s="268"/>
      <c r="F102" s="268"/>
    </row>
    <row r="103" spans="1:6" s="37" customFormat="1" ht="18" customHeight="1">
      <c r="A103" s="232" t="s">
        <v>299</v>
      </c>
      <c r="B103" s="270" t="s">
        <v>309</v>
      </c>
      <c r="C103" s="225"/>
      <c r="D103" s="268"/>
      <c r="E103" s="268"/>
      <c r="F103" s="268"/>
    </row>
    <row r="104" spans="1:6" s="37" customFormat="1" ht="18" customHeight="1" thickBot="1">
      <c r="A104" s="255" t="s">
        <v>300</v>
      </c>
      <c r="B104" s="271" t="s">
        <v>310</v>
      </c>
      <c r="C104" s="225"/>
      <c r="D104" s="272"/>
      <c r="E104" s="272"/>
      <c r="F104" s="272"/>
    </row>
    <row r="105" spans="1:6" s="37" customFormat="1" ht="18" customHeight="1" thickBot="1">
      <c r="A105" s="230" t="s">
        <v>13</v>
      </c>
      <c r="B105" s="439" t="s">
        <v>635</v>
      </c>
      <c r="C105" s="223">
        <f>+C106+C108+C110</f>
        <v>0</v>
      </c>
      <c r="D105" s="223">
        <f>+D106+D108+D110</f>
        <v>0</v>
      </c>
      <c r="E105" s="223">
        <f>+E106+E108+E110</f>
        <v>0</v>
      </c>
      <c r="F105" s="223">
        <f>+F106+F108+F110</f>
        <v>0</v>
      </c>
    </row>
    <row r="106" spans="1:6" s="37" customFormat="1" ht="18" customHeight="1">
      <c r="A106" s="231" t="s">
        <v>93</v>
      </c>
      <c r="B106" s="267" t="s">
        <v>190</v>
      </c>
      <c r="C106" s="225"/>
      <c r="D106" s="225"/>
      <c r="E106" s="225"/>
      <c r="F106" s="225"/>
    </row>
    <row r="107" spans="1:6" s="37" customFormat="1" ht="18" customHeight="1">
      <c r="A107" s="231" t="s">
        <v>94</v>
      </c>
      <c r="B107" s="270" t="s">
        <v>314</v>
      </c>
      <c r="C107" s="225"/>
      <c r="D107" s="273"/>
      <c r="E107" s="273"/>
      <c r="F107" s="273"/>
    </row>
    <row r="108" spans="1:6" s="37" customFormat="1" ht="18" customHeight="1">
      <c r="A108" s="231" t="s">
        <v>95</v>
      </c>
      <c r="B108" s="270" t="s">
        <v>166</v>
      </c>
      <c r="C108" s="225"/>
      <c r="D108" s="227"/>
      <c r="E108" s="227"/>
      <c r="F108" s="227"/>
    </row>
    <row r="109" spans="1:6" s="37" customFormat="1" ht="18" customHeight="1">
      <c r="A109" s="231" t="s">
        <v>96</v>
      </c>
      <c r="B109" s="270" t="s">
        <v>315</v>
      </c>
      <c r="C109" s="225"/>
      <c r="D109" s="256"/>
      <c r="E109" s="256"/>
      <c r="F109" s="256"/>
    </row>
    <row r="110" spans="1:6" s="37" customFormat="1" ht="18" customHeight="1">
      <c r="A110" s="231" t="s">
        <v>97</v>
      </c>
      <c r="B110" s="440" t="s">
        <v>192</v>
      </c>
      <c r="C110" s="256">
        <f>SUM(C111:C118)</f>
        <v>0</v>
      </c>
      <c r="D110" s="256"/>
      <c r="E110" s="256"/>
      <c r="F110" s="256"/>
    </row>
    <row r="111" spans="1:6" s="37" customFormat="1" ht="25.5">
      <c r="A111" s="231" t="s">
        <v>106</v>
      </c>
      <c r="B111" s="441" t="s">
        <v>386</v>
      </c>
      <c r="C111" s="225"/>
      <c r="D111" s="256"/>
      <c r="E111" s="256"/>
      <c r="F111" s="256"/>
    </row>
    <row r="112" spans="1:6" s="37" customFormat="1" ht="25.5">
      <c r="A112" s="231" t="s">
        <v>108</v>
      </c>
      <c r="B112" s="274" t="s">
        <v>320</v>
      </c>
      <c r="C112" s="225"/>
      <c r="D112" s="275"/>
      <c r="E112" s="275"/>
      <c r="F112" s="275"/>
    </row>
    <row r="113" spans="1:6" s="37" customFormat="1" ht="25.5">
      <c r="A113" s="231" t="s">
        <v>167</v>
      </c>
      <c r="B113" s="267" t="s">
        <v>304</v>
      </c>
      <c r="C113" s="225"/>
      <c r="D113" s="275"/>
      <c r="E113" s="275"/>
      <c r="F113" s="275"/>
    </row>
    <row r="114" spans="1:6" s="37" customFormat="1" ht="18.75">
      <c r="A114" s="231" t="s">
        <v>168</v>
      </c>
      <c r="B114" s="267" t="s">
        <v>319</v>
      </c>
      <c r="C114" s="225"/>
      <c r="D114" s="275"/>
      <c r="E114" s="275"/>
      <c r="F114" s="275"/>
    </row>
    <row r="115" spans="1:6" s="37" customFormat="1" ht="25.5">
      <c r="A115" s="231" t="s">
        <v>169</v>
      </c>
      <c r="B115" s="267" t="s">
        <v>318</v>
      </c>
      <c r="C115" s="225"/>
      <c r="D115" s="275"/>
      <c r="E115" s="275"/>
      <c r="F115" s="275"/>
    </row>
    <row r="116" spans="1:6" s="37" customFormat="1" ht="25.5">
      <c r="A116" s="231" t="s">
        <v>311</v>
      </c>
      <c r="B116" s="267" t="s">
        <v>307</v>
      </c>
      <c r="C116" s="225"/>
      <c r="D116" s="275"/>
      <c r="E116" s="275"/>
      <c r="F116" s="275"/>
    </row>
    <row r="117" spans="1:6" s="37" customFormat="1" ht="18.75">
      <c r="A117" s="231" t="s">
        <v>312</v>
      </c>
      <c r="B117" s="267" t="s">
        <v>317</v>
      </c>
      <c r="C117" s="225"/>
      <c r="D117" s="275"/>
      <c r="E117" s="275"/>
      <c r="F117" s="275"/>
    </row>
    <row r="118" spans="1:6" s="37" customFormat="1" ht="26.25" thickBot="1">
      <c r="A118" s="254" t="s">
        <v>313</v>
      </c>
      <c r="B118" s="267" t="s">
        <v>316</v>
      </c>
      <c r="C118" s="225"/>
      <c r="D118" s="276"/>
      <c r="E118" s="276"/>
      <c r="F118" s="276"/>
    </row>
    <row r="119" spans="1:6" s="37" customFormat="1" ht="18" customHeight="1" thickBot="1">
      <c r="A119" s="230" t="s">
        <v>14</v>
      </c>
      <c r="B119" s="429" t="s">
        <v>321</v>
      </c>
      <c r="C119" s="223">
        <f>+C120+C121</f>
        <v>0</v>
      </c>
      <c r="D119" s="223">
        <f>+D120+D121</f>
        <v>0</v>
      </c>
      <c r="E119" s="223">
        <f>+E120+E121</f>
        <v>0</v>
      </c>
      <c r="F119" s="223">
        <f>+F120+F121</f>
        <v>0</v>
      </c>
    </row>
    <row r="120" spans="1:6" s="37" customFormat="1" ht="18" customHeight="1">
      <c r="A120" s="231" t="s">
        <v>76</v>
      </c>
      <c r="B120" s="274" t="s">
        <v>46</v>
      </c>
      <c r="C120" s="225"/>
      <c r="D120" s="225"/>
      <c r="E120" s="225"/>
      <c r="F120" s="225"/>
    </row>
    <row r="121" spans="1:6" s="37" customFormat="1" ht="18" customHeight="1" thickBot="1">
      <c r="A121" s="233" t="s">
        <v>77</v>
      </c>
      <c r="B121" s="270" t="s">
        <v>47</v>
      </c>
      <c r="C121" s="225"/>
      <c r="D121" s="235"/>
      <c r="E121" s="235"/>
      <c r="F121" s="235"/>
    </row>
    <row r="122" spans="1:6" s="37" customFormat="1" ht="18" customHeight="1" thickBot="1">
      <c r="A122" s="230" t="s">
        <v>15</v>
      </c>
      <c r="B122" s="429" t="s">
        <v>322</v>
      </c>
      <c r="C122" s="223">
        <f>+C89+C105+C119</f>
        <v>1337849</v>
      </c>
      <c r="D122" s="223">
        <f>+D89+D105+D119</f>
        <v>11201977</v>
      </c>
      <c r="E122" s="223">
        <f>+E89+E105+E119</f>
        <v>27863379</v>
      </c>
      <c r="F122" s="223">
        <f>+F89+F105+F119</f>
        <v>40403205</v>
      </c>
    </row>
    <row r="123" spans="1:6" s="37" customFormat="1" ht="18" customHeight="1" thickBot="1">
      <c r="A123" s="230" t="s">
        <v>16</v>
      </c>
      <c r="B123" s="429" t="s">
        <v>643</v>
      </c>
      <c r="C123" s="223">
        <f>+C124+C125+C126</f>
        <v>0</v>
      </c>
      <c r="D123" s="223">
        <f>+D124+D125+D126</f>
        <v>0</v>
      </c>
      <c r="E123" s="223">
        <f>+E124+E125+E126</f>
        <v>0</v>
      </c>
      <c r="F123" s="223">
        <f>+F124+F125+F126</f>
        <v>0</v>
      </c>
    </row>
    <row r="124" spans="1:6" s="37" customFormat="1" ht="18" customHeight="1">
      <c r="A124" s="231" t="s">
        <v>80</v>
      </c>
      <c r="B124" s="274" t="s">
        <v>323</v>
      </c>
      <c r="C124" s="225"/>
      <c r="D124" s="256"/>
      <c r="E124" s="256"/>
      <c r="F124" s="256"/>
    </row>
    <row r="125" spans="1:6" s="37" customFormat="1" ht="18" customHeight="1">
      <c r="A125" s="231" t="s">
        <v>81</v>
      </c>
      <c r="B125" s="274" t="s">
        <v>644</v>
      </c>
      <c r="C125" s="225"/>
      <c r="D125" s="256"/>
      <c r="E125" s="256"/>
      <c r="F125" s="256"/>
    </row>
    <row r="126" spans="1:6" s="37" customFormat="1" ht="18" customHeight="1" thickBot="1">
      <c r="A126" s="254" t="s">
        <v>82</v>
      </c>
      <c r="B126" s="442" t="s">
        <v>324</v>
      </c>
      <c r="C126" s="225"/>
      <c r="D126" s="256"/>
      <c r="E126" s="256"/>
      <c r="F126" s="256"/>
    </row>
    <row r="127" spans="1:6" s="37" customFormat="1" ht="18" customHeight="1" thickBot="1">
      <c r="A127" s="230" t="s">
        <v>17</v>
      </c>
      <c r="B127" s="429" t="s">
        <v>372</v>
      </c>
      <c r="C127" s="223">
        <f>+C128+C129+C130+C131</f>
        <v>0</v>
      </c>
      <c r="D127" s="223">
        <f>+D128+D129+D130+D131</f>
        <v>0</v>
      </c>
      <c r="E127" s="223">
        <f>+E128+E129+E130+E131</f>
        <v>0</v>
      </c>
      <c r="F127" s="223">
        <f>+F128+F129+F130+F131</f>
        <v>0</v>
      </c>
    </row>
    <row r="128" spans="1:6" s="37" customFormat="1" ht="18" customHeight="1">
      <c r="A128" s="231" t="s">
        <v>83</v>
      </c>
      <c r="B128" s="274" t="s">
        <v>325</v>
      </c>
      <c r="C128" s="225"/>
      <c r="D128" s="256"/>
      <c r="E128" s="256"/>
      <c r="F128" s="256"/>
    </row>
    <row r="129" spans="1:6" s="37" customFormat="1" ht="18" customHeight="1">
      <c r="A129" s="231" t="s">
        <v>84</v>
      </c>
      <c r="B129" s="274" t="s">
        <v>326</v>
      </c>
      <c r="C129" s="225"/>
      <c r="D129" s="256"/>
      <c r="E129" s="256"/>
      <c r="F129" s="256"/>
    </row>
    <row r="130" spans="1:6" s="37" customFormat="1" ht="18" customHeight="1">
      <c r="A130" s="231" t="s">
        <v>242</v>
      </c>
      <c r="B130" s="274" t="s">
        <v>327</v>
      </c>
      <c r="C130" s="225"/>
      <c r="D130" s="256"/>
      <c r="E130" s="256"/>
      <c r="F130" s="256"/>
    </row>
    <row r="131" spans="1:6" s="37" customFormat="1" ht="18" customHeight="1" thickBot="1">
      <c r="A131" s="254" t="s">
        <v>243</v>
      </c>
      <c r="B131" s="442" t="s">
        <v>328</v>
      </c>
      <c r="C131" s="225"/>
      <c r="D131" s="256"/>
      <c r="E131" s="256"/>
      <c r="F131" s="256"/>
    </row>
    <row r="132" spans="1:6" s="37" customFormat="1" ht="18" customHeight="1" thickBot="1">
      <c r="A132" s="230" t="s">
        <v>18</v>
      </c>
      <c r="B132" s="429" t="s">
        <v>329</v>
      </c>
      <c r="C132" s="223">
        <f>SUM(C133:C136)</f>
        <v>0</v>
      </c>
      <c r="D132" s="223">
        <f>+D133+D134+D135+D136</f>
        <v>0</v>
      </c>
      <c r="E132" s="223">
        <f>+E133+E134+E135+E136</f>
        <v>0</v>
      </c>
      <c r="F132" s="223">
        <f>+F133+F134+F135+F136</f>
        <v>0</v>
      </c>
    </row>
    <row r="133" spans="1:6" s="37" customFormat="1" ht="18" customHeight="1">
      <c r="A133" s="231" t="s">
        <v>85</v>
      </c>
      <c r="B133" s="274" t="s">
        <v>330</v>
      </c>
      <c r="C133" s="225"/>
      <c r="D133" s="256"/>
      <c r="E133" s="256"/>
      <c r="F133" s="256"/>
    </row>
    <row r="134" spans="1:6" s="37" customFormat="1" ht="18" customHeight="1">
      <c r="A134" s="231" t="s">
        <v>86</v>
      </c>
      <c r="B134" s="274" t="s">
        <v>339</v>
      </c>
      <c r="C134" s="225"/>
      <c r="D134" s="256"/>
      <c r="E134" s="256"/>
      <c r="F134" s="256"/>
    </row>
    <row r="135" spans="1:6" s="37" customFormat="1" ht="18" customHeight="1">
      <c r="A135" s="231" t="s">
        <v>252</v>
      </c>
      <c r="B135" s="274" t="s">
        <v>331</v>
      </c>
      <c r="C135" s="225"/>
      <c r="D135" s="256"/>
      <c r="E135" s="256"/>
      <c r="F135" s="256"/>
    </row>
    <row r="136" spans="1:6" s="37" customFormat="1" ht="18" customHeight="1" thickBot="1">
      <c r="A136" s="254" t="s">
        <v>253</v>
      </c>
      <c r="B136" s="442" t="s">
        <v>402</v>
      </c>
      <c r="C136" s="225"/>
      <c r="D136" s="256"/>
      <c r="E136" s="256"/>
      <c r="F136" s="256"/>
    </row>
    <row r="137" spans="1:6" s="37" customFormat="1" ht="18" customHeight="1" thickBot="1">
      <c r="A137" s="230" t="s">
        <v>19</v>
      </c>
      <c r="B137" s="429" t="s">
        <v>332</v>
      </c>
      <c r="C137" s="257">
        <f>SUM(C138:C141)</f>
        <v>0</v>
      </c>
      <c r="D137" s="257">
        <f>+D138+D139+D140+D141</f>
        <v>0</v>
      </c>
      <c r="E137" s="257">
        <f>+E138+E139+E140+E141</f>
        <v>0</v>
      </c>
      <c r="F137" s="257">
        <f>+F138+F139+F140+F141</f>
        <v>0</v>
      </c>
    </row>
    <row r="138" spans="1:6" s="37" customFormat="1" ht="18" customHeight="1">
      <c r="A138" s="231" t="s">
        <v>160</v>
      </c>
      <c r="B138" s="274" t="s">
        <v>333</v>
      </c>
      <c r="C138" s="225"/>
      <c r="D138" s="256"/>
      <c r="E138" s="256"/>
      <c r="F138" s="256"/>
    </row>
    <row r="139" spans="1:6" s="37" customFormat="1" ht="18" customHeight="1">
      <c r="A139" s="231" t="s">
        <v>161</v>
      </c>
      <c r="B139" s="274" t="s">
        <v>334</v>
      </c>
      <c r="C139" s="225"/>
      <c r="D139" s="256"/>
      <c r="E139" s="256"/>
      <c r="F139" s="256"/>
    </row>
    <row r="140" spans="1:6" s="37" customFormat="1" ht="18" customHeight="1">
      <c r="A140" s="231" t="s">
        <v>191</v>
      </c>
      <c r="B140" s="274" t="s">
        <v>335</v>
      </c>
      <c r="C140" s="225"/>
      <c r="D140" s="256"/>
      <c r="E140" s="256"/>
      <c r="F140" s="256"/>
    </row>
    <row r="141" spans="1:6" s="37" customFormat="1" ht="18" customHeight="1" thickBot="1">
      <c r="A141" s="231" t="s">
        <v>255</v>
      </c>
      <c r="B141" s="274" t="s">
        <v>336</v>
      </c>
      <c r="C141" s="225"/>
      <c r="D141" s="256"/>
      <c r="E141" s="256"/>
      <c r="F141" s="256"/>
    </row>
    <row r="142" spans="1:6" s="37" customFormat="1" ht="18" customHeight="1" thickBot="1">
      <c r="A142" s="230" t="s">
        <v>20</v>
      </c>
      <c r="B142" s="429" t="s">
        <v>337</v>
      </c>
      <c r="C142" s="258">
        <f>+C123+C127+C132+C137</f>
        <v>0</v>
      </c>
      <c r="D142" s="258">
        <f>+D123+D127+D132+D137</f>
        <v>0</v>
      </c>
      <c r="E142" s="258">
        <f>+E123+E127+E132+E137</f>
        <v>0</v>
      </c>
      <c r="F142" s="258">
        <f>+F123+F127+F132+F137</f>
        <v>0</v>
      </c>
    </row>
    <row r="143" spans="1:6" s="37" customFormat="1" ht="18" customHeight="1" thickBot="1">
      <c r="A143" s="259" t="s">
        <v>21</v>
      </c>
      <c r="B143" s="443" t="s">
        <v>338</v>
      </c>
      <c r="C143" s="258">
        <f>+C122+C142</f>
        <v>1337849</v>
      </c>
      <c r="D143" s="258">
        <f>+D122+D142</f>
        <v>11201977</v>
      </c>
      <c r="E143" s="258">
        <f>+E122+E142</f>
        <v>27863379</v>
      </c>
      <c r="F143" s="258">
        <f>+F122+F142</f>
        <v>40403205</v>
      </c>
    </row>
    <row r="144" spans="1:6" s="37" customFormat="1" ht="18" customHeight="1" thickBot="1">
      <c r="A144" s="260"/>
      <c r="B144" s="261"/>
      <c r="C144" s="246"/>
      <c r="D144" s="246"/>
      <c r="E144" s="246"/>
      <c r="F144" s="246"/>
    </row>
    <row r="145" spans="1:9" s="37" customFormat="1" ht="18" customHeight="1" thickBot="1">
      <c r="A145" s="262" t="s">
        <v>420</v>
      </c>
      <c r="B145" s="263"/>
      <c r="C145" s="264"/>
      <c r="D145" s="264"/>
      <c r="E145" s="264">
        <v>2</v>
      </c>
      <c r="F145" s="264"/>
      <c r="G145" s="46"/>
      <c r="H145" s="46"/>
      <c r="I145" s="46"/>
    </row>
    <row r="146" spans="1:6" s="43" customFormat="1" ht="18" customHeight="1" thickBot="1">
      <c r="A146" s="262" t="s">
        <v>182</v>
      </c>
      <c r="B146" s="263"/>
      <c r="C146" s="264"/>
      <c r="D146" s="264"/>
      <c r="E146" s="264"/>
      <c r="F146" s="264"/>
    </row>
    <row r="147" s="37" customFormat="1" ht="18" customHeight="1">
      <c r="C147" s="47"/>
    </row>
  </sheetData>
  <sheetProtection/>
  <mergeCells count="4">
    <mergeCell ref="A3:C3"/>
    <mergeCell ref="A4:B4"/>
    <mergeCell ref="A1:E1"/>
    <mergeCell ref="B2:D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GYERMEKÉTKEZTETÉS 2018. ÉVI KÖLTSÉGVETÉSI MÉRLEGE
&amp;10
&amp;R&amp;"Times New Roman CE,Félkövér dőlt"&amp;11 6. tájékoztató tábla az 1/2018. (III.6.) önkormányzati rendelethez</oddHeader>
  </headerFooter>
  <rowBreaks count="1" manualBreakCount="1">
    <brk id="87" max="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tabSelected="1" view="pageLayout" workbookViewId="0" topLeftCell="A48">
      <selection activeCell="E58" sqref="E58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1.625" style="31" customWidth="1"/>
    <col min="4" max="16384" width="9.375" style="32" customWidth="1"/>
  </cols>
  <sheetData>
    <row r="1" spans="1:3" s="37" customFormat="1" ht="18" customHeight="1">
      <c r="A1" s="462"/>
      <c r="B1" s="462"/>
      <c r="C1" s="462"/>
    </row>
    <row r="2" spans="1:3" s="37" customFormat="1" ht="18" customHeight="1">
      <c r="A2" s="417"/>
      <c r="B2" s="489" t="s">
        <v>696</v>
      </c>
      <c r="C2" s="489"/>
    </row>
    <row r="3" spans="1:3" s="37" customFormat="1" ht="18" customHeight="1">
      <c r="A3" s="462" t="s">
        <v>9</v>
      </c>
      <c r="B3" s="462"/>
      <c r="C3" s="462"/>
    </row>
    <row r="4" spans="1:3" s="37" customFormat="1" ht="18" customHeight="1" thickBot="1">
      <c r="A4" s="463" t="s">
        <v>133</v>
      </c>
      <c r="B4" s="463"/>
      <c r="C4" s="38" t="s">
        <v>443</v>
      </c>
    </row>
    <row r="5" spans="1:3" s="37" customFormat="1" ht="18" customHeight="1" thickBot="1">
      <c r="A5" s="39" t="s">
        <v>56</v>
      </c>
      <c r="B5" s="444" t="s">
        <v>11</v>
      </c>
      <c r="C5" s="40" t="s">
        <v>397</v>
      </c>
    </row>
    <row r="6" spans="1:3" s="43" customFormat="1" ht="18" customHeight="1" thickBot="1">
      <c r="A6" s="41">
        <v>1</v>
      </c>
      <c r="B6" s="445">
        <v>2</v>
      </c>
      <c r="C6" s="42">
        <v>3</v>
      </c>
    </row>
    <row r="7" spans="1:3" s="43" customFormat="1" ht="18" customHeight="1" thickBot="1">
      <c r="A7" s="222" t="s">
        <v>12</v>
      </c>
      <c r="B7" s="425" t="s">
        <v>217</v>
      </c>
      <c r="C7" s="223">
        <f>SUM(C8:C11)</f>
        <v>0</v>
      </c>
    </row>
    <row r="8" spans="1:3" s="43" customFormat="1" ht="27">
      <c r="A8" s="231" t="s">
        <v>87</v>
      </c>
      <c r="B8" s="346" t="s">
        <v>403</v>
      </c>
      <c r="C8" s="225"/>
    </row>
    <row r="9" spans="1:3" s="43" customFormat="1" ht="27">
      <c r="A9" s="232" t="s">
        <v>88</v>
      </c>
      <c r="B9" s="265" t="s">
        <v>404</v>
      </c>
      <c r="C9" s="225"/>
    </row>
    <row r="10" spans="1:3" s="43" customFormat="1" ht="27">
      <c r="A10" s="232" t="s">
        <v>89</v>
      </c>
      <c r="B10" s="265" t="s">
        <v>405</v>
      </c>
      <c r="C10" s="225"/>
    </row>
    <row r="11" spans="1:3" s="43" customFormat="1" ht="18.75">
      <c r="A11" s="232" t="s">
        <v>399</v>
      </c>
      <c r="B11" s="265" t="s">
        <v>406</v>
      </c>
      <c r="C11" s="225"/>
    </row>
    <row r="12" spans="1:3" s="43" customFormat="1" ht="25.5">
      <c r="A12" s="232" t="s">
        <v>101</v>
      </c>
      <c r="B12" s="426" t="s">
        <v>408</v>
      </c>
      <c r="C12" s="228"/>
    </row>
    <row r="13" spans="1:3" s="43" customFormat="1" ht="19.5" thickBot="1">
      <c r="A13" s="233" t="s">
        <v>400</v>
      </c>
      <c r="B13" s="265" t="s">
        <v>407</v>
      </c>
      <c r="C13" s="229"/>
    </row>
    <row r="14" spans="1:3" s="43" customFormat="1" ht="18" customHeight="1" thickBot="1">
      <c r="A14" s="230" t="s">
        <v>13</v>
      </c>
      <c r="B14" s="427" t="s">
        <v>638</v>
      </c>
      <c r="C14" s="223">
        <f>+C15+C16+C17+C18+C19</f>
        <v>0</v>
      </c>
    </row>
    <row r="15" spans="1:3" s="43" customFormat="1" ht="18" customHeight="1">
      <c r="A15" s="231" t="s">
        <v>93</v>
      </c>
      <c r="B15" s="346" t="s">
        <v>218</v>
      </c>
      <c r="C15" s="225"/>
    </row>
    <row r="16" spans="1:3" s="43" customFormat="1" ht="18.75">
      <c r="A16" s="232" t="s">
        <v>94</v>
      </c>
      <c r="B16" s="265" t="s">
        <v>219</v>
      </c>
      <c r="C16" s="225"/>
    </row>
    <row r="17" spans="1:3" s="43" customFormat="1" ht="27">
      <c r="A17" s="232" t="s">
        <v>95</v>
      </c>
      <c r="B17" s="265" t="s">
        <v>382</v>
      </c>
      <c r="C17" s="225"/>
    </row>
    <row r="18" spans="1:3" s="43" customFormat="1" ht="27">
      <c r="A18" s="232" t="s">
        <v>96</v>
      </c>
      <c r="B18" s="265" t="s">
        <v>383</v>
      </c>
      <c r="C18" s="225"/>
    </row>
    <row r="19" spans="1:3" s="43" customFormat="1" ht="25.5">
      <c r="A19" s="232" t="s">
        <v>97</v>
      </c>
      <c r="B19" s="221" t="s">
        <v>409</v>
      </c>
      <c r="C19" s="225"/>
    </row>
    <row r="20" spans="1:3" s="43" customFormat="1" ht="19.5" thickBot="1">
      <c r="A20" s="233" t="s">
        <v>106</v>
      </c>
      <c r="B20" s="428" t="s">
        <v>220</v>
      </c>
      <c r="C20" s="225"/>
    </row>
    <row r="21" spans="1:3" s="43" customFormat="1" ht="18" customHeight="1" thickBot="1">
      <c r="A21" s="230" t="s">
        <v>14</v>
      </c>
      <c r="B21" s="429" t="s">
        <v>639</v>
      </c>
      <c r="C21" s="223">
        <f>+C22+C23+C24+C25+C26</f>
        <v>0</v>
      </c>
    </row>
    <row r="22" spans="1:3" s="43" customFormat="1" ht="18.75">
      <c r="A22" s="231" t="s">
        <v>76</v>
      </c>
      <c r="B22" s="346" t="s">
        <v>401</v>
      </c>
      <c r="C22" s="225"/>
    </row>
    <row r="23" spans="1:3" s="43" customFormat="1" ht="27">
      <c r="A23" s="232" t="s">
        <v>77</v>
      </c>
      <c r="B23" s="265" t="s">
        <v>221</v>
      </c>
      <c r="C23" s="225"/>
    </row>
    <row r="24" spans="1:3" s="43" customFormat="1" ht="27">
      <c r="A24" s="232" t="s">
        <v>78</v>
      </c>
      <c r="B24" s="265" t="s">
        <v>384</v>
      </c>
      <c r="C24" s="225"/>
    </row>
    <row r="25" spans="1:3" s="43" customFormat="1" ht="27">
      <c r="A25" s="232" t="s">
        <v>79</v>
      </c>
      <c r="B25" s="265" t="s">
        <v>385</v>
      </c>
      <c r="C25" s="225"/>
    </row>
    <row r="26" spans="1:3" s="43" customFormat="1" ht="18.75">
      <c r="A26" s="232" t="s">
        <v>150</v>
      </c>
      <c r="B26" s="265" t="s">
        <v>222</v>
      </c>
      <c r="C26" s="225"/>
    </row>
    <row r="27" spans="1:3" s="43" customFormat="1" ht="18" customHeight="1" thickBot="1">
      <c r="A27" s="233" t="s">
        <v>151</v>
      </c>
      <c r="B27" s="428" t="s">
        <v>223</v>
      </c>
      <c r="C27" s="225"/>
    </row>
    <row r="28" spans="1:3" s="43" customFormat="1" ht="18" customHeight="1" thickBot="1">
      <c r="A28" s="230" t="s">
        <v>152</v>
      </c>
      <c r="B28" s="429" t="s">
        <v>224</v>
      </c>
      <c r="C28" s="223">
        <f>+C29+C32+C33+C34</f>
        <v>0</v>
      </c>
    </row>
    <row r="29" spans="1:3" s="43" customFormat="1" ht="18" customHeight="1">
      <c r="A29" s="231" t="s">
        <v>225</v>
      </c>
      <c r="B29" s="346" t="s">
        <v>231</v>
      </c>
      <c r="C29" s="236">
        <f>SUM(C30:C31)</f>
        <v>0</v>
      </c>
    </row>
    <row r="30" spans="1:3" s="43" customFormat="1" ht="18" customHeight="1">
      <c r="A30" s="232" t="s">
        <v>226</v>
      </c>
      <c r="B30" s="265" t="s">
        <v>411</v>
      </c>
      <c r="C30" s="225"/>
    </row>
    <row r="31" spans="1:3" s="43" customFormat="1" ht="18" customHeight="1">
      <c r="A31" s="232" t="s">
        <v>227</v>
      </c>
      <c r="B31" s="265" t="s">
        <v>412</v>
      </c>
      <c r="C31" s="225"/>
    </row>
    <row r="32" spans="1:3" s="43" customFormat="1" ht="18" customHeight="1">
      <c r="A32" s="232" t="s">
        <v>228</v>
      </c>
      <c r="B32" s="265" t="s">
        <v>413</v>
      </c>
      <c r="C32" s="225"/>
    </row>
    <row r="33" spans="1:3" s="43" customFormat="1" ht="18.75">
      <c r="A33" s="232" t="s">
        <v>229</v>
      </c>
      <c r="B33" s="265" t="s">
        <v>232</v>
      </c>
      <c r="C33" s="225"/>
    </row>
    <row r="34" spans="1:3" s="43" customFormat="1" ht="18" customHeight="1" thickBot="1">
      <c r="A34" s="233" t="s">
        <v>230</v>
      </c>
      <c r="B34" s="428" t="s">
        <v>233</v>
      </c>
      <c r="C34" s="225"/>
    </row>
    <row r="35" spans="1:3" s="43" customFormat="1" ht="18" customHeight="1" thickBot="1">
      <c r="A35" s="230" t="s">
        <v>16</v>
      </c>
      <c r="B35" s="429" t="s">
        <v>234</v>
      </c>
      <c r="C35" s="223">
        <f>SUM(C36:C45)</f>
        <v>0</v>
      </c>
    </row>
    <row r="36" spans="1:3" s="43" customFormat="1" ht="18" customHeight="1">
      <c r="A36" s="231" t="s">
        <v>80</v>
      </c>
      <c r="B36" s="346" t="s">
        <v>237</v>
      </c>
      <c r="C36" s="225"/>
    </row>
    <row r="37" spans="1:3" s="43" customFormat="1" ht="18" customHeight="1">
      <c r="A37" s="232" t="s">
        <v>81</v>
      </c>
      <c r="B37" s="265" t="s">
        <v>414</v>
      </c>
      <c r="C37" s="225"/>
    </row>
    <row r="38" spans="1:3" s="43" customFormat="1" ht="18" customHeight="1">
      <c r="A38" s="232" t="s">
        <v>82</v>
      </c>
      <c r="B38" s="265" t="s">
        <v>415</v>
      </c>
      <c r="C38" s="225"/>
    </row>
    <row r="39" spans="1:3" s="43" customFormat="1" ht="18" customHeight="1">
      <c r="A39" s="232" t="s">
        <v>154</v>
      </c>
      <c r="B39" s="265" t="s">
        <v>416</v>
      </c>
      <c r="C39" s="225"/>
    </row>
    <row r="40" spans="1:3" s="43" customFormat="1" ht="18" customHeight="1">
      <c r="A40" s="232" t="s">
        <v>155</v>
      </c>
      <c r="B40" s="265" t="s">
        <v>417</v>
      </c>
      <c r="C40" s="225"/>
    </row>
    <row r="41" spans="1:3" s="43" customFormat="1" ht="18" customHeight="1">
      <c r="A41" s="232" t="s">
        <v>156</v>
      </c>
      <c r="B41" s="265" t="s">
        <v>418</v>
      </c>
      <c r="C41" s="225"/>
    </row>
    <row r="42" spans="1:3" s="43" customFormat="1" ht="18" customHeight="1">
      <c r="A42" s="232" t="s">
        <v>157</v>
      </c>
      <c r="B42" s="265" t="s">
        <v>238</v>
      </c>
      <c r="C42" s="225"/>
    </row>
    <row r="43" spans="1:3" s="43" customFormat="1" ht="18" customHeight="1">
      <c r="A43" s="232" t="s">
        <v>158</v>
      </c>
      <c r="B43" s="265" t="s">
        <v>239</v>
      </c>
      <c r="C43" s="225"/>
    </row>
    <row r="44" spans="1:3" s="43" customFormat="1" ht="18" customHeight="1">
      <c r="A44" s="232" t="s">
        <v>235</v>
      </c>
      <c r="B44" s="265" t="s">
        <v>240</v>
      </c>
      <c r="C44" s="225"/>
    </row>
    <row r="45" spans="1:3" s="43" customFormat="1" ht="18" customHeight="1" thickBot="1">
      <c r="A45" s="233" t="s">
        <v>236</v>
      </c>
      <c r="B45" s="428" t="s">
        <v>419</v>
      </c>
      <c r="C45" s="225"/>
    </row>
    <row r="46" spans="1:3" s="43" customFormat="1" ht="18" customHeight="1" thickBot="1">
      <c r="A46" s="230" t="s">
        <v>17</v>
      </c>
      <c r="B46" s="429" t="s">
        <v>241</v>
      </c>
      <c r="C46" s="223">
        <f>SUM(C47:C51)</f>
        <v>0</v>
      </c>
    </row>
    <row r="47" spans="1:3" s="43" customFormat="1" ht="18" customHeight="1">
      <c r="A47" s="231" t="s">
        <v>83</v>
      </c>
      <c r="B47" s="346" t="s">
        <v>245</v>
      </c>
      <c r="C47" s="225"/>
    </row>
    <row r="48" spans="1:3" s="43" customFormat="1" ht="18" customHeight="1">
      <c r="A48" s="232" t="s">
        <v>84</v>
      </c>
      <c r="B48" s="265" t="s">
        <v>246</v>
      </c>
      <c r="C48" s="225"/>
    </row>
    <row r="49" spans="1:3" s="43" customFormat="1" ht="18" customHeight="1">
      <c r="A49" s="232" t="s">
        <v>242</v>
      </c>
      <c r="B49" s="265" t="s">
        <v>247</v>
      </c>
      <c r="C49" s="225"/>
    </row>
    <row r="50" spans="1:3" s="43" customFormat="1" ht="18" customHeight="1">
      <c r="A50" s="232" t="s">
        <v>243</v>
      </c>
      <c r="B50" s="265" t="s">
        <v>248</v>
      </c>
      <c r="C50" s="225"/>
    </row>
    <row r="51" spans="1:3" s="43" customFormat="1" ht="18" customHeight="1" thickBot="1">
      <c r="A51" s="233" t="s">
        <v>244</v>
      </c>
      <c r="B51" s="428" t="s">
        <v>249</v>
      </c>
      <c r="C51" s="225"/>
    </row>
    <row r="52" spans="1:3" s="43" customFormat="1" ht="26.25" thickBot="1">
      <c r="A52" s="230" t="s">
        <v>159</v>
      </c>
      <c r="B52" s="429" t="s">
        <v>410</v>
      </c>
      <c r="C52" s="223">
        <f>SUM(C53:C55)</f>
        <v>0</v>
      </c>
    </row>
    <row r="53" spans="1:3" s="43" customFormat="1" ht="27">
      <c r="A53" s="231" t="s">
        <v>85</v>
      </c>
      <c r="B53" s="346" t="s">
        <v>392</v>
      </c>
      <c r="C53" s="225"/>
    </row>
    <row r="54" spans="1:3" s="43" customFormat="1" ht="27">
      <c r="A54" s="232" t="s">
        <v>86</v>
      </c>
      <c r="B54" s="265" t="s">
        <v>393</v>
      </c>
      <c r="C54" s="225"/>
    </row>
    <row r="55" spans="1:3" s="43" customFormat="1" ht="18.75">
      <c r="A55" s="232" t="s">
        <v>252</v>
      </c>
      <c r="B55" s="265" t="s">
        <v>250</v>
      </c>
      <c r="C55" s="225"/>
    </row>
    <row r="56" spans="1:3" s="43" customFormat="1" ht="19.5" thickBot="1">
      <c r="A56" s="233" t="s">
        <v>253</v>
      </c>
      <c r="B56" s="428" t="s">
        <v>251</v>
      </c>
      <c r="C56" s="225"/>
    </row>
    <row r="57" spans="1:3" s="43" customFormat="1" ht="18" customHeight="1" thickBot="1">
      <c r="A57" s="230" t="s">
        <v>19</v>
      </c>
      <c r="B57" s="427" t="s">
        <v>254</v>
      </c>
      <c r="C57" s="223">
        <f>SUM(C58:C60)</f>
        <v>0</v>
      </c>
    </row>
    <row r="58" spans="1:3" s="43" customFormat="1" ht="27">
      <c r="A58" s="231" t="s">
        <v>160</v>
      </c>
      <c r="B58" s="346" t="s">
        <v>394</v>
      </c>
      <c r="C58" s="225"/>
    </row>
    <row r="59" spans="1:3" s="43" customFormat="1" ht="18.75">
      <c r="A59" s="232" t="s">
        <v>161</v>
      </c>
      <c r="B59" s="265" t="s">
        <v>395</v>
      </c>
      <c r="C59" s="225"/>
    </row>
    <row r="60" spans="1:3" s="43" customFormat="1" ht="18.75">
      <c r="A60" s="232" t="s">
        <v>191</v>
      </c>
      <c r="B60" s="265" t="s">
        <v>256</v>
      </c>
      <c r="C60" s="225"/>
    </row>
    <row r="61" spans="1:3" s="43" customFormat="1" ht="19.5" thickBot="1">
      <c r="A61" s="233" t="s">
        <v>255</v>
      </c>
      <c r="B61" s="428" t="s">
        <v>257</v>
      </c>
      <c r="C61" s="225"/>
    </row>
    <row r="62" spans="1:3" s="43" customFormat="1" ht="19.5" thickBot="1">
      <c r="A62" s="230" t="s">
        <v>20</v>
      </c>
      <c r="B62" s="429" t="s">
        <v>258</v>
      </c>
      <c r="C62" s="223">
        <f>+C7+C14+C21+C28+C35+C46+C52+C57</f>
        <v>0</v>
      </c>
    </row>
    <row r="63" spans="1:3" s="43" customFormat="1" ht="18" customHeight="1" thickBot="1">
      <c r="A63" s="237" t="s">
        <v>373</v>
      </c>
      <c r="B63" s="427" t="s">
        <v>640</v>
      </c>
      <c r="C63" s="223">
        <f>SUM(C64:C66)</f>
        <v>0</v>
      </c>
    </row>
    <row r="64" spans="1:3" s="43" customFormat="1" ht="18" customHeight="1">
      <c r="A64" s="231" t="s">
        <v>287</v>
      </c>
      <c r="B64" s="346" t="s">
        <v>259</v>
      </c>
      <c r="C64" s="225"/>
    </row>
    <row r="65" spans="1:3" s="43" customFormat="1" ht="27">
      <c r="A65" s="232" t="s">
        <v>296</v>
      </c>
      <c r="B65" s="265" t="s">
        <v>260</v>
      </c>
      <c r="C65" s="225"/>
    </row>
    <row r="66" spans="1:3" s="43" customFormat="1" ht="19.5" thickBot="1">
      <c r="A66" s="233" t="s">
        <v>297</v>
      </c>
      <c r="B66" s="430" t="s">
        <v>261</v>
      </c>
      <c r="C66" s="225">
        <v>0</v>
      </c>
    </row>
    <row r="67" spans="1:3" s="43" customFormat="1" ht="18" customHeight="1" thickBot="1">
      <c r="A67" s="237" t="s">
        <v>262</v>
      </c>
      <c r="B67" s="427" t="s">
        <v>263</v>
      </c>
      <c r="C67" s="223">
        <f>SUM(C68:C71)</f>
        <v>0</v>
      </c>
    </row>
    <row r="68" spans="1:3" s="43" customFormat="1" ht="18.75">
      <c r="A68" s="231" t="s">
        <v>130</v>
      </c>
      <c r="B68" s="346" t="s">
        <v>264</v>
      </c>
      <c r="C68" s="225"/>
    </row>
    <row r="69" spans="1:3" s="43" customFormat="1" ht="18.75">
      <c r="A69" s="232" t="s">
        <v>131</v>
      </c>
      <c r="B69" s="265" t="s">
        <v>265</v>
      </c>
      <c r="C69" s="225"/>
    </row>
    <row r="70" spans="1:3" s="43" customFormat="1" ht="18.75">
      <c r="A70" s="232" t="s">
        <v>288</v>
      </c>
      <c r="B70" s="265" t="s">
        <v>266</v>
      </c>
      <c r="C70" s="225"/>
    </row>
    <row r="71" spans="1:3" s="43" customFormat="1" ht="19.5" thickBot="1">
      <c r="A71" s="233" t="s">
        <v>289</v>
      </c>
      <c r="B71" s="428" t="s">
        <v>267</v>
      </c>
      <c r="C71" s="225"/>
    </row>
    <row r="72" spans="1:3" s="43" customFormat="1" ht="18" customHeight="1" thickBot="1">
      <c r="A72" s="237" t="s">
        <v>268</v>
      </c>
      <c r="B72" s="427" t="s">
        <v>269</v>
      </c>
      <c r="C72" s="223">
        <f>SUM(C73:C74)</f>
        <v>0</v>
      </c>
    </row>
    <row r="73" spans="1:3" s="43" customFormat="1" ht="18" customHeight="1">
      <c r="A73" s="231" t="s">
        <v>290</v>
      </c>
      <c r="B73" s="346" t="s">
        <v>270</v>
      </c>
      <c r="C73" s="225"/>
    </row>
    <row r="74" spans="1:3" s="43" customFormat="1" ht="18" customHeight="1" thickBot="1">
      <c r="A74" s="233" t="s">
        <v>291</v>
      </c>
      <c r="B74" s="428" t="s">
        <v>637</v>
      </c>
      <c r="C74" s="225">
        <v>0</v>
      </c>
    </row>
    <row r="75" spans="1:3" s="43" customFormat="1" ht="18" customHeight="1" thickBot="1">
      <c r="A75" s="237" t="s">
        <v>271</v>
      </c>
      <c r="B75" s="427" t="s">
        <v>272</v>
      </c>
      <c r="C75" s="223">
        <f>SUM(C76:C78)</f>
        <v>7017387</v>
      </c>
    </row>
    <row r="76" spans="1:3" s="43" customFormat="1" ht="18" customHeight="1">
      <c r="A76" s="231" t="s">
        <v>292</v>
      </c>
      <c r="B76" s="346" t="s">
        <v>446</v>
      </c>
      <c r="C76" s="225"/>
    </row>
    <row r="77" spans="1:3" s="43" customFormat="1" ht="18" customHeight="1">
      <c r="A77" s="232" t="s">
        <v>293</v>
      </c>
      <c r="B77" s="265" t="s">
        <v>273</v>
      </c>
      <c r="C77" s="225"/>
    </row>
    <row r="78" spans="1:3" s="43" customFormat="1" ht="18" customHeight="1" thickBot="1">
      <c r="A78" s="233" t="s">
        <v>294</v>
      </c>
      <c r="B78" s="428" t="s">
        <v>637</v>
      </c>
      <c r="C78" s="225">
        <v>7017387</v>
      </c>
    </row>
    <row r="79" spans="1:3" s="43" customFormat="1" ht="18" customHeight="1" thickBot="1">
      <c r="A79" s="237" t="s">
        <v>275</v>
      </c>
      <c r="B79" s="427" t="s">
        <v>295</v>
      </c>
      <c r="C79" s="223">
        <f>SUM(C80:C83)</f>
        <v>0</v>
      </c>
    </row>
    <row r="80" spans="1:3" s="43" customFormat="1" ht="18" customHeight="1">
      <c r="A80" s="238" t="s">
        <v>276</v>
      </c>
      <c r="B80" s="346" t="s">
        <v>277</v>
      </c>
      <c r="C80" s="225"/>
    </row>
    <row r="81" spans="1:3" s="43" customFormat="1" ht="30">
      <c r="A81" s="239" t="s">
        <v>278</v>
      </c>
      <c r="B81" s="265" t="s">
        <v>279</v>
      </c>
      <c r="C81" s="225"/>
    </row>
    <row r="82" spans="1:3" s="43" customFormat="1" ht="20.25" customHeight="1">
      <c r="A82" s="239" t="s">
        <v>280</v>
      </c>
      <c r="B82" s="265" t="s">
        <v>281</v>
      </c>
      <c r="C82" s="225"/>
    </row>
    <row r="83" spans="1:3" s="43" customFormat="1" ht="18" customHeight="1" thickBot="1">
      <c r="A83" s="240" t="s">
        <v>282</v>
      </c>
      <c r="B83" s="428" t="s">
        <v>283</v>
      </c>
      <c r="C83" s="225"/>
    </row>
    <row r="84" spans="1:3" s="43" customFormat="1" ht="18" customHeight="1" thickBot="1">
      <c r="A84" s="237" t="s">
        <v>284</v>
      </c>
      <c r="B84" s="427" t="s">
        <v>636</v>
      </c>
      <c r="C84" s="225"/>
    </row>
    <row r="85" spans="1:3" s="43" customFormat="1" ht="19.5" thickBot="1">
      <c r="A85" s="237" t="s">
        <v>285</v>
      </c>
      <c r="B85" s="431" t="s">
        <v>286</v>
      </c>
      <c r="C85" s="223">
        <f>+C63+C67+C72+C75+C79+C84</f>
        <v>7017387</v>
      </c>
    </row>
    <row r="86" spans="1:3" s="43" customFormat="1" ht="18" customHeight="1" thickBot="1">
      <c r="A86" s="242" t="s">
        <v>298</v>
      </c>
      <c r="B86" s="432" t="s">
        <v>378</v>
      </c>
      <c r="C86" s="223">
        <f>+C62+C85</f>
        <v>7017387</v>
      </c>
    </row>
    <row r="87" spans="1:3" s="43" customFormat="1" ht="19.5" thickBot="1">
      <c r="A87" s="243"/>
      <c r="B87" s="433"/>
      <c r="C87" s="244"/>
    </row>
    <row r="88" spans="1:3" s="37" customFormat="1" ht="18" customHeight="1" thickBot="1">
      <c r="A88" s="419" t="s">
        <v>45</v>
      </c>
      <c r="B88" s="434"/>
      <c r="C88" s="420"/>
    </row>
    <row r="89" spans="1:3" s="44" customFormat="1" ht="18" customHeight="1" thickBot="1">
      <c r="A89" s="230" t="s">
        <v>12</v>
      </c>
      <c r="B89" s="435" t="s">
        <v>634</v>
      </c>
      <c r="C89" s="421">
        <f>SUM(C90:C94)</f>
        <v>7017387</v>
      </c>
    </row>
    <row r="90" spans="1:3" s="37" customFormat="1" ht="18" customHeight="1">
      <c r="A90" s="231" t="s">
        <v>87</v>
      </c>
      <c r="B90" s="436" t="s">
        <v>40</v>
      </c>
      <c r="C90" s="225">
        <v>5010000</v>
      </c>
    </row>
    <row r="91" spans="1:3" s="43" customFormat="1" ht="18" customHeight="1">
      <c r="A91" s="232" t="s">
        <v>88</v>
      </c>
      <c r="B91" s="267" t="s">
        <v>162</v>
      </c>
      <c r="C91" s="225">
        <v>987387</v>
      </c>
    </row>
    <row r="92" spans="1:3" s="37" customFormat="1" ht="18" customHeight="1">
      <c r="A92" s="232" t="s">
        <v>89</v>
      </c>
      <c r="B92" s="267" t="s">
        <v>122</v>
      </c>
      <c r="C92" s="225">
        <v>1020000</v>
      </c>
    </row>
    <row r="93" spans="1:3" s="37" customFormat="1" ht="18" customHeight="1">
      <c r="A93" s="232" t="s">
        <v>90</v>
      </c>
      <c r="B93" s="437" t="s">
        <v>163</v>
      </c>
      <c r="C93" s="225"/>
    </row>
    <row r="94" spans="1:3" s="37" customFormat="1" ht="18" customHeight="1">
      <c r="A94" s="232" t="s">
        <v>101</v>
      </c>
      <c r="B94" s="438" t="s">
        <v>164</v>
      </c>
      <c r="C94" s="235">
        <f>SUM(C95:C104)</f>
        <v>0</v>
      </c>
    </row>
    <row r="95" spans="1:3" s="37" customFormat="1" ht="18" customHeight="1">
      <c r="A95" s="232" t="s">
        <v>91</v>
      </c>
      <c r="B95" s="267" t="s">
        <v>301</v>
      </c>
      <c r="C95" s="225"/>
    </row>
    <row r="96" spans="1:3" s="37" customFormat="1" ht="18" customHeight="1">
      <c r="A96" s="232" t="s">
        <v>92</v>
      </c>
      <c r="B96" s="269" t="s">
        <v>302</v>
      </c>
      <c r="C96" s="225"/>
    </row>
    <row r="97" spans="1:3" s="37" customFormat="1" ht="18" customHeight="1">
      <c r="A97" s="232" t="s">
        <v>102</v>
      </c>
      <c r="B97" s="267" t="s">
        <v>303</v>
      </c>
      <c r="C97" s="225"/>
    </row>
    <row r="98" spans="1:3" s="37" customFormat="1" ht="18" customHeight="1">
      <c r="A98" s="232" t="s">
        <v>103</v>
      </c>
      <c r="B98" s="267" t="s">
        <v>641</v>
      </c>
      <c r="C98" s="225"/>
    </row>
    <row r="99" spans="1:3" s="37" customFormat="1" ht="18" customHeight="1">
      <c r="A99" s="232" t="s">
        <v>104</v>
      </c>
      <c r="B99" s="269" t="s">
        <v>305</v>
      </c>
      <c r="C99" s="225"/>
    </row>
    <row r="100" spans="1:3" s="37" customFormat="1" ht="18" customHeight="1">
      <c r="A100" s="232" t="s">
        <v>105</v>
      </c>
      <c r="B100" s="269" t="s">
        <v>306</v>
      </c>
      <c r="C100" s="225"/>
    </row>
    <row r="101" spans="1:3" s="37" customFormat="1" ht="18" customHeight="1">
      <c r="A101" s="232" t="s">
        <v>107</v>
      </c>
      <c r="B101" s="267" t="s">
        <v>642</v>
      </c>
      <c r="C101" s="225"/>
    </row>
    <row r="102" spans="1:3" s="37" customFormat="1" ht="18" customHeight="1">
      <c r="A102" s="254" t="s">
        <v>165</v>
      </c>
      <c r="B102" s="270" t="s">
        <v>308</v>
      </c>
      <c r="C102" s="225"/>
    </row>
    <row r="103" spans="1:3" s="37" customFormat="1" ht="18" customHeight="1">
      <c r="A103" s="232" t="s">
        <v>299</v>
      </c>
      <c r="B103" s="270" t="s">
        <v>309</v>
      </c>
      <c r="C103" s="225"/>
    </row>
    <row r="104" spans="1:3" s="37" customFormat="1" ht="18" customHeight="1" thickBot="1">
      <c r="A104" s="255" t="s">
        <v>300</v>
      </c>
      <c r="B104" s="271" t="s">
        <v>310</v>
      </c>
      <c r="C104" s="225"/>
    </row>
    <row r="105" spans="1:3" s="37" customFormat="1" ht="18" customHeight="1" thickBot="1">
      <c r="A105" s="230" t="s">
        <v>13</v>
      </c>
      <c r="B105" s="439" t="s">
        <v>635</v>
      </c>
      <c r="C105" s="223">
        <f>+C106+C108+C110</f>
        <v>0</v>
      </c>
    </row>
    <row r="106" spans="1:3" s="37" customFormat="1" ht="18" customHeight="1">
      <c r="A106" s="231" t="s">
        <v>93</v>
      </c>
      <c r="B106" s="267" t="s">
        <v>190</v>
      </c>
      <c r="C106" s="225"/>
    </row>
    <row r="107" spans="1:3" s="37" customFormat="1" ht="18" customHeight="1">
      <c r="A107" s="231" t="s">
        <v>94</v>
      </c>
      <c r="B107" s="270" t="s">
        <v>314</v>
      </c>
      <c r="C107" s="225"/>
    </row>
    <row r="108" spans="1:3" s="37" customFormat="1" ht="18" customHeight="1">
      <c r="A108" s="231" t="s">
        <v>95</v>
      </c>
      <c r="B108" s="270" t="s">
        <v>166</v>
      </c>
      <c r="C108" s="225"/>
    </row>
    <row r="109" spans="1:3" s="37" customFormat="1" ht="18" customHeight="1">
      <c r="A109" s="231" t="s">
        <v>96</v>
      </c>
      <c r="B109" s="270" t="s">
        <v>315</v>
      </c>
      <c r="C109" s="225"/>
    </row>
    <row r="110" spans="1:3" s="37" customFormat="1" ht="18" customHeight="1">
      <c r="A110" s="231" t="s">
        <v>97</v>
      </c>
      <c r="B110" s="440" t="s">
        <v>192</v>
      </c>
      <c r="C110" s="256">
        <f>SUM(C111:C118)</f>
        <v>0</v>
      </c>
    </row>
    <row r="111" spans="1:3" s="37" customFormat="1" ht="25.5">
      <c r="A111" s="231" t="s">
        <v>106</v>
      </c>
      <c r="B111" s="441" t="s">
        <v>386</v>
      </c>
      <c r="C111" s="225"/>
    </row>
    <row r="112" spans="1:3" s="37" customFormat="1" ht="25.5">
      <c r="A112" s="231" t="s">
        <v>108</v>
      </c>
      <c r="B112" s="274" t="s">
        <v>320</v>
      </c>
      <c r="C112" s="225"/>
    </row>
    <row r="113" spans="1:3" s="37" customFormat="1" ht="25.5">
      <c r="A113" s="231" t="s">
        <v>167</v>
      </c>
      <c r="B113" s="267" t="s">
        <v>304</v>
      </c>
      <c r="C113" s="225"/>
    </row>
    <row r="114" spans="1:3" s="37" customFormat="1" ht="18.75">
      <c r="A114" s="231" t="s">
        <v>168</v>
      </c>
      <c r="B114" s="267" t="s">
        <v>319</v>
      </c>
      <c r="C114" s="225"/>
    </row>
    <row r="115" spans="1:3" s="37" customFormat="1" ht="18.75">
      <c r="A115" s="231" t="s">
        <v>169</v>
      </c>
      <c r="B115" s="267" t="s">
        <v>318</v>
      </c>
      <c r="C115" s="225"/>
    </row>
    <row r="116" spans="1:3" s="37" customFormat="1" ht="25.5">
      <c r="A116" s="231" t="s">
        <v>311</v>
      </c>
      <c r="B116" s="267" t="s">
        <v>307</v>
      </c>
      <c r="C116" s="225"/>
    </row>
    <row r="117" spans="1:3" s="37" customFormat="1" ht="18.75">
      <c r="A117" s="231" t="s">
        <v>312</v>
      </c>
      <c r="B117" s="267" t="s">
        <v>317</v>
      </c>
      <c r="C117" s="225"/>
    </row>
    <row r="118" spans="1:3" s="37" customFormat="1" ht="26.25" thickBot="1">
      <c r="A118" s="254" t="s">
        <v>313</v>
      </c>
      <c r="B118" s="267" t="s">
        <v>316</v>
      </c>
      <c r="C118" s="225"/>
    </row>
    <row r="119" spans="1:3" s="37" customFormat="1" ht="18" customHeight="1" thickBot="1">
      <c r="A119" s="230" t="s">
        <v>14</v>
      </c>
      <c r="B119" s="429" t="s">
        <v>321</v>
      </c>
      <c r="C119" s="223">
        <f>+C120+C121</f>
        <v>0</v>
      </c>
    </row>
    <row r="120" spans="1:3" s="37" customFormat="1" ht="18" customHeight="1">
      <c r="A120" s="231" t="s">
        <v>76</v>
      </c>
      <c r="B120" s="274" t="s">
        <v>46</v>
      </c>
      <c r="C120" s="225"/>
    </row>
    <row r="121" spans="1:3" s="37" customFormat="1" ht="18" customHeight="1" thickBot="1">
      <c r="A121" s="233" t="s">
        <v>77</v>
      </c>
      <c r="B121" s="270" t="s">
        <v>47</v>
      </c>
      <c r="C121" s="225"/>
    </row>
    <row r="122" spans="1:3" s="37" customFormat="1" ht="18" customHeight="1" thickBot="1">
      <c r="A122" s="230" t="s">
        <v>15</v>
      </c>
      <c r="B122" s="429" t="s">
        <v>322</v>
      </c>
      <c r="C122" s="223">
        <f>+C89+C105+C119</f>
        <v>7017387</v>
      </c>
    </row>
    <row r="123" spans="1:3" s="37" customFormat="1" ht="18" customHeight="1" thickBot="1">
      <c r="A123" s="230" t="s">
        <v>16</v>
      </c>
      <c r="B123" s="429" t="s">
        <v>643</v>
      </c>
      <c r="C123" s="223">
        <f>+C124+C125+C126</f>
        <v>0</v>
      </c>
    </row>
    <row r="124" spans="1:3" s="37" customFormat="1" ht="18" customHeight="1">
      <c r="A124" s="231" t="s">
        <v>80</v>
      </c>
      <c r="B124" s="274" t="s">
        <v>323</v>
      </c>
      <c r="C124" s="225"/>
    </row>
    <row r="125" spans="1:3" s="37" customFormat="1" ht="18" customHeight="1">
      <c r="A125" s="231" t="s">
        <v>81</v>
      </c>
      <c r="B125" s="274" t="s">
        <v>644</v>
      </c>
      <c r="C125" s="225"/>
    </row>
    <row r="126" spans="1:3" s="37" customFormat="1" ht="18" customHeight="1" thickBot="1">
      <c r="A126" s="254" t="s">
        <v>82</v>
      </c>
      <c r="B126" s="442" t="s">
        <v>324</v>
      </c>
      <c r="C126" s="225"/>
    </row>
    <row r="127" spans="1:3" s="37" customFormat="1" ht="18" customHeight="1" thickBot="1">
      <c r="A127" s="230" t="s">
        <v>17</v>
      </c>
      <c r="B127" s="429" t="s">
        <v>372</v>
      </c>
      <c r="C127" s="223">
        <f>+C128+C129+C130+C131</f>
        <v>0</v>
      </c>
    </row>
    <row r="128" spans="1:3" s="37" customFormat="1" ht="18" customHeight="1">
      <c r="A128" s="231" t="s">
        <v>83</v>
      </c>
      <c r="B128" s="274" t="s">
        <v>325</v>
      </c>
      <c r="C128" s="225"/>
    </row>
    <row r="129" spans="1:3" s="37" customFormat="1" ht="18" customHeight="1">
      <c r="A129" s="231" t="s">
        <v>84</v>
      </c>
      <c r="B129" s="274" t="s">
        <v>326</v>
      </c>
      <c r="C129" s="225"/>
    </row>
    <row r="130" spans="1:3" s="37" customFormat="1" ht="18" customHeight="1">
      <c r="A130" s="231" t="s">
        <v>242</v>
      </c>
      <c r="B130" s="274" t="s">
        <v>327</v>
      </c>
      <c r="C130" s="225"/>
    </row>
    <row r="131" spans="1:3" s="37" customFormat="1" ht="18" customHeight="1" thickBot="1">
      <c r="A131" s="254" t="s">
        <v>243</v>
      </c>
      <c r="B131" s="442" t="s">
        <v>328</v>
      </c>
      <c r="C131" s="225"/>
    </row>
    <row r="132" spans="1:3" s="37" customFormat="1" ht="18" customHeight="1" thickBot="1">
      <c r="A132" s="230" t="s">
        <v>18</v>
      </c>
      <c r="B132" s="429" t="s">
        <v>329</v>
      </c>
      <c r="C132" s="223">
        <f>SUM(C133:C136)</f>
        <v>0</v>
      </c>
    </row>
    <row r="133" spans="1:3" s="37" customFormat="1" ht="18" customHeight="1">
      <c r="A133" s="231" t="s">
        <v>85</v>
      </c>
      <c r="B133" s="274" t="s">
        <v>330</v>
      </c>
      <c r="C133" s="225"/>
    </row>
    <row r="134" spans="1:3" s="37" customFormat="1" ht="18" customHeight="1">
      <c r="A134" s="231" t="s">
        <v>86</v>
      </c>
      <c r="B134" s="274" t="s">
        <v>339</v>
      </c>
      <c r="C134" s="225"/>
    </row>
    <row r="135" spans="1:3" s="37" customFormat="1" ht="18" customHeight="1">
      <c r="A135" s="231" t="s">
        <v>252</v>
      </c>
      <c r="B135" s="274" t="s">
        <v>331</v>
      </c>
      <c r="C135" s="225"/>
    </row>
    <row r="136" spans="1:3" s="37" customFormat="1" ht="18" customHeight="1" thickBot="1">
      <c r="A136" s="254" t="s">
        <v>253</v>
      </c>
      <c r="B136" s="442" t="s">
        <v>402</v>
      </c>
      <c r="C136" s="225"/>
    </row>
    <row r="137" spans="1:3" s="37" customFormat="1" ht="18" customHeight="1" thickBot="1">
      <c r="A137" s="230" t="s">
        <v>19</v>
      </c>
      <c r="B137" s="429" t="s">
        <v>332</v>
      </c>
      <c r="C137" s="257">
        <f>SUM(C138:C141)</f>
        <v>0</v>
      </c>
    </row>
    <row r="138" spans="1:3" s="37" customFormat="1" ht="18" customHeight="1">
      <c r="A138" s="231" t="s">
        <v>160</v>
      </c>
      <c r="B138" s="274" t="s">
        <v>333</v>
      </c>
      <c r="C138" s="225"/>
    </row>
    <row r="139" spans="1:3" s="37" customFormat="1" ht="18" customHeight="1">
      <c r="A139" s="231" t="s">
        <v>161</v>
      </c>
      <c r="B139" s="274" t="s">
        <v>334</v>
      </c>
      <c r="C139" s="225"/>
    </row>
    <row r="140" spans="1:3" s="37" customFormat="1" ht="18" customHeight="1">
      <c r="A140" s="231" t="s">
        <v>191</v>
      </c>
      <c r="B140" s="274" t="s">
        <v>335</v>
      </c>
      <c r="C140" s="225"/>
    </row>
    <row r="141" spans="1:3" s="37" customFormat="1" ht="18" customHeight="1" thickBot="1">
      <c r="A141" s="231" t="s">
        <v>255</v>
      </c>
      <c r="B141" s="274" t="s">
        <v>336</v>
      </c>
      <c r="C141" s="225"/>
    </row>
    <row r="142" spans="1:3" s="37" customFormat="1" ht="18" customHeight="1" thickBot="1">
      <c r="A142" s="230" t="s">
        <v>20</v>
      </c>
      <c r="B142" s="429" t="s">
        <v>337</v>
      </c>
      <c r="C142" s="258">
        <f>+C123+C127+C132+C137</f>
        <v>0</v>
      </c>
    </row>
    <row r="143" spans="1:3" s="37" customFormat="1" ht="18" customHeight="1" thickBot="1">
      <c r="A143" s="259" t="s">
        <v>21</v>
      </c>
      <c r="B143" s="443" t="s">
        <v>338</v>
      </c>
      <c r="C143" s="258">
        <f>+C122+C142</f>
        <v>7017387</v>
      </c>
    </row>
    <row r="144" spans="1:3" s="37" customFormat="1" ht="18" customHeight="1" thickBot="1">
      <c r="A144" s="260"/>
      <c r="B144" s="261"/>
      <c r="C144" s="246"/>
    </row>
    <row r="145" spans="1:7" s="37" customFormat="1" ht="18" customHeight="1" thickBot="1">
      <c r="A145" s="262" t="s">
        <v>420</v>
      </c>
      <c r="B145" s="263"/>
      <c r="C145" s="264">
        <v>2</v>
      </c>
      <c r="D145" s="45"/>
      <c r="E145" s="46"/>
      <c r="F145" s="46"/>
      <c r="G145" s="46"/>
    </row>
    <row r="146" spans="1:3" s="43" customFormat="1" ht="18" customHeight="1" thickBot="1">
      <c r="A146" s="262" t="s">
        <v>182</v>
      </c>
      <c r="B146" s="263"/>
      <c r="C146" s="264"/>
    </row>
    <row r="147" s="37" customFormat="1" ht="18" customHeight="1">
      <c r="C147" s="47"/>
    </row>
  </sheetData>
  <sheetProtection/>
  <mergeCells count="4">
    <mergeCell ref="A1:C1"/>
    <mergeCell ref="B2:C2"/>
    <mergeCell ref="A3:C3"/>
    <mergeCell ref="A4:B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Nagymányoki Pitypang Óvoda és Bölcsöde
MINI BÖLCSÖDE
&amp;10
&amp;R&amp;"Times New Roman CE,Félkövér dőlt"&amp;11 7. tájékoztató tábla az 1/2018.(III.6.) önkormányzati rendelethez</oddHeader>
  </headerFooter>
  <rowBreaks count="1" manualBreakCount="1">
    <brk id="87" max="2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694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5"/>
  <sheetViews>
    <sheetView view="pageLayout" workbookViewId="0" topLeftCell="A1">
      <selection activeCell="D1" sqref="D1:E16384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1.625" style="31" customWidth="1"/>
    <col min="4" max="16384" width="9.375" style="32" customWidth="1"/>
  </cols>
  <sheetData>
    <row r="1" spans="1:3" s="37" customFormat="1" ht="18" customHeight="1">
      <c r="A1" s="462" t="s">
        <v>9</v>
      </c>
      <c r="B1" s="462"/>
      <c r="C1" s="462"/>
    </row>
    <row r="2" spans="1:3" s="37" customFormat="1" ht="18" customHeight="1" thickBot="1">
      <c r="A2" s="463" t="s">
        <v>133</v>
      </c>
      <c r="B2" s="463"/>
      <c r="C2" s="38" t="s">
        <v>443</v>
      </c>
    </row>
    <row r="3" spans="1:3" s="37" customFormat="1" ht="18" customHeight="1" thickBot="1">
      <c r="A3" s="39" t="s">
        <v>56</v>
      </c>
      <c r="B3" s="444" t="s">
        <v>11</v>
      </c>
      <c r="C3" s="40" t="s">
        <v>397</v>
      </c>
    </row>
    <row r="4" spans="1:3" s="43" customFormat="1" ht="18" customHeight="1" thickBot="1">
      <c r="A4" s="41">
        <v>1</v>
      </c>
      <c r="B4" s="445">
        <v>2</v>
      </c>
      <c r="C4" s="42">
        <v>3</v>
      </c>
    </row>
    <row r="5" spans="1:3" s="43" customFormat="1" ht="18" customHeight="1" thickBot="1">
      <c r="A5" s="222" t="s">
        <v>12</v>
      </c>
      <c r="B5" s="425" t="s">
        <v>217</v>
      </c>
      <c r="C5" s="223">
        <f>SUM(C6:C9)</f>
        <v>0</v>
      </c>
    </row>
    <row r="6" spans="1:3" s="43" customFormat="1" ht="27">
      <c r="A6" s="231" t="s">
        <v>87</v>
      </c>
      <c r="B6" s="346" t="s">
        <v>403</v>
      </c>
      <c r="C6" s="225">
        <f>SUM('9.1.2.'!C8,'9.2.2'!C8,'9.3.2'!C8,'9.4.2'!C8)</f>
        <v>0</v>
      </c>
    </row>
    <row r="7" spans="1:3" s="43" customFormat="1" ht="27">
      <c r="A7" s="232" t="s">
        <v>88</v>
      </c>
      <c r="B7" s="265" t="s">
        <v>404</v>
      </c>
      <c r="C7" s="225">
        <f>SUM('9.1.2.'!C9,'9.2.2'!C9,'9.3.2'!C9,'9.4.2'!C9)</f>
        <v>0</v>
      </c>
    </row>
    <row r="8" spans="1:3" s="43" customFormat="1" ht="27">
      <c r="A8" s="232" t="s">
        <v>89</v>
      </c>
      <c r="B8" s="265" t="s">
        <v>405</v>
      </c>
      <c r="C8" s="225">
        <f>SUM('9.1.2.'!C10,'9.2.2'!C10,'9.3.2'!C10,'9.4.2'!C10)</f>
        <v>0</v>
      </c>
    </row>
    <row r="9" spans="1:3" s="43" customFormat="1" ht="18.75">
      <c r="A9" s="232" t="s">
        <v>399</v>
      </c>
      <c r="B9" s="265" t="s">
        <v>406</v>
      </c>
      <c r="C9" s="225">
        <f>SUM('9.1.2.'!C11,'9.2.2'!C11,'9.3.2'!C11,'9.4.2'!C11)</f>
        <v>0</v>
      </c>
    </row>
    <row r="10" spans="1:3" s="43" customFormat="1" ht="25.5">
      <c r="A10" s="232" t="s">
        <v>101</v>
      </c>
      <c r="B10" s="426" t="s">
        <v>408</v>
      </c>
      <c r="C10" s="228"/>
    </row>
    <row r="11" spans="1:3" s="43" customFormat="1" ht="19.5" thickBot="1">
      <c r="A11" s="233" t="s">
        <v>400</v>
      </c>
      <c r="B11" s="265" t="s">
        <v>407</v>
      </c>
      <c r="C11" s="229"/>
    </row>
    <row r="12" spans="1:3" s="43" customFormat="1" ht="18" customHeight="1" thickBot="1">
      <c r="A12" s="230" t="s">
        <v>13</v>
      </c>
      <c r="B12" s="427" t="s">
        <v>638</v>
      </c>
      <c r="C12" s="223">
        <f>+C13+C14+C15+C16+C17</f>
        <v>0</v>
      </c>
    </row>
    <row r="13" spans="1:3" s="43" customFormat="1" ht="18" customHeight="1">
      <c r="A13" s="231" t="s">
        <v>93</v>
      </c>
      <c r="B13" s="346" t="s">
        <v>218</v>
      </c>
      <c r="C13" s="225">
        <f>SUM('9.1.2.'!C15,'9.2.2'!C15,'9.3.2'!C15,'9.4.2'!C15)</f>
        <v>0</v>
      </c>
    </row>
    <row r="14" spans="1:3" s="43" customFormat="1" ht="18.75">
      <c r="A14" s="232" t="s">
        <v>94</v>
      </c>
      <c r="B14" s="265" t="s">
        <v>219</v>
      </c>
      <c r="C14" s="225">
        <f>SUM('9.1.2.'!C16,'9.2.2'!C16,'9.3.2'!C16,'9.4.2'!C16)</f>
        <v>0</v>
      </c>
    </row>
    <row r="15" spans="1:3" s="43" customFormat="1" ht="27">
      <c r="A15" s="232" t="s">
        <v>95</v>
      </c>
      <c r="B15" s="265" t="s">
        <v>382</v>
      </c>
      <c r="C15" s="225">
        <f>SUM('9.1.2.'!C17,'9.2.2'!C17,'9.3.2'!C17,'9.4.2'!C17)</f>
        <v>0</v>
      </c>
    </row>
    <row r="16" spans="1:3" s="43" customFormat="1" ht="27">
      <c r="A16" s="232" t="s">
        <v>96</v>
      </c>
      <c r="B16" s="265" t="s">
        <v>383</v>
      </c>
      <c r="C16" s="225">
        <f>SUM('9.1.2.'!C18,'9.2.2'!C18,'9.3.2'!C18,'9.4.2'!C18)</f>
        <v>0</v>
      </c>
    </row>
    <row r="17" spans="1:3" s="43" customFormat="1" ht="25.5">
      <c r="A17" s="232" t="s">
        <v>97</v>
      </c>
      <c r="B17" s="221" t="s">
        <v>409</v>
      </c>
      <c r="C17" s="225">
        <f>SUM('9.1.2.'!C19,'9.2.2'!C19,'9.3.2'!C19,'9.4.2'!C19)</f>
        <v>0</v>
      </c>
    </row>
    <row r="18" spans="1:3" s="43" customFormat="1" ht="19.5" thickBot="1">
      <c r="A18" s="233" t="s">
        <v>106</v>
      </c>
      <c r="B18" s="428" t="s">
        <v>220</v>
      </c>
      <c r="C18" s="225">
        <f>SUM('9.1.2.'!C20,'9.2.2'!C20,'9.3.2'!C20,'9.4.2'!C20)</f>
        <v>0</v>
      </c>
    </row>
    <row r="19" spans="1:3" s="43" customFormat="1" ht="18" customHeight="1" thickBot="1">
      <c r="A19" s="230" t="s">
        <v>14</v>
      </c>
      <c r="B19" s="429" t="s">
        <v>639</v>
      </c>
      <c r="C19" s="223">
        <f>+C20+C21+C22+C23+C24</f>
        <v>0</v>
      </c>
    </row>
    <row r="20" spans="1:3" s="43" customFormat="1" ht="18.75">
      <c r="A20" s="231" t="s">
        <v>76</v>
      </c>
      <c r="B20" s="346" t="s">
        <v>401</v>
      </c>
      <c r="C20" s="225">
        <f>SUM('9.1.2.'!C22,'9.2.2'!C22,'9.3.2'!C22,'9.4.2'!C22)</f>
        <v>0</v>
      </c>
    </row>
    <row r="21" spans="1:3" s="43" customFormat="1" ht="27">
      <c r="A21" s="232" t="s">
        <v>77</v>
      </c>
      <c r="B21" s="265" t="s">
        <v>221</v>
      </c>
      <c r="C21" s="225">
        <f>SUM('9.1.2.'!C23,'9.2.2'!C23,'9.3.2'!C23,'9.4.2'!C23)</f>
        <v>0</v>
      </c>
    </row>
    <row r="22" spans="1:3" s="43" customFormat="1" ht="27">
      <c r="A22" s="232" t="s">
        <v>78</v>
      </c>
      <c r="B22" s="265" t="s">
        <v>384</v>
      </c>
      <c r="C22" s="225">
        <f>SUM('9.1.2.'!C24,'9.2.2'!C24,'9.3.2'!C24,'9.4.2'!C24)</f>
        <v>0</v>
      </c>
    </row>
    <row r="23" spans="1:3" s="43" customFormat="1" ht="27">
      <c r="A23" s="232" t="s">
        <v>79</v>
      </c>
      <c r="B23" s="265" t="s">
        <v>385</v>
      </c>
      <c r="C23" s="225">
        <f>SUM('9.1.2.'!C25,'9.2.2'!C25,'9.3.2'!C25,'9.4.2'!C25)</f>
        <v>0</v>
      </c>
    </row>
    <row r="24" spans="1:3" s="43" customFormat="1" ht="18.75">
      <c r="A24" s="232" t="s">
        <v>150</v>
      </c>
      <c r="B24" s="265" t="s">
        <v>222</v>
      </c>
      <c r="C24" s="225">
        <f>SUM('9.1.2.'!C26,'9.2.2'!C26,'9.3.2'!C26,'9.4.2'!C26)</f>
        <v>0</v>
      </c>
    </row>
    <row r="25" spans="1:3" s="43" customFormat="1" ht="18" customHeight="1" thickBot="1">
      <c r="A25" s="233" t="s">
        <v>151</v>
      </c>
      <c r="B25" s="428" t="s">
        <v>223</v>
      </c>
      <c r="C25" s="225">
        <f>SUM('9.1.2.'!C27,'9.2.2'!C27,'9.3.2'!C27,'9.4.2'!C27)</f>
        <v>0</v>
      </c>
    </row>
    <row r="26" spans="1:3" s="43" customFormat="1" ht="18" customHeight="1" thickBot="1">
      <c r="A26" s="230" t="s">
        <v>152</v>
      </c>
      <c r="B26" s="429" t="s">
        <v>224</v>
      </c>
      <c r="C26" s="223">
        <f>+C27+C30+C31+C32</f>
        <v>0</v>
      </c>
    </row>
    <row r="27" spans="1:3" s="43" customFormat="1" ht="18" customHeight="1">
      <c r="A27" s="231" t="s">
        <v>225</v>
      </c>
      <c r="B27" s="346" t="s">
        <v>231</v>
      </c>
      <c r="C27" s="236">
        <f>SUM(C28:C29)</f>
        <v>0</v>
      </c>
    </row>
    <row r="28" spans="1:3" s="43" customFormat="1" ht="18" customHeight="1">
      <c r="A28" s="232" t="s">
        <v>226</v>
      </c>
      <c r="B28" s="265" t="s">
        <v>411</v>
      </c>
      <c r="C28" s="225">
        <f>SUM('9.1.2.'!C30,'9.2.2'!C30,'9.3.2'!C30,'9.4.2'!C30)</f>
        <v>0</v>
      </c>
    </row>
    <row r="29" spans="1:3" s="43" customFormat="1" ht="18" customHeight="1">
      <c r="A29" s="232" t="s">
        <v>227</v>
      </c>
      <c r="B29" s="265" t="s">
        <v>412</v>
      </c>
      <c r="C29" s="225">
        <f>SUM('9.1.2.'!C31,'9.2.2'!C31,'9.3.2'!C31,'9.4.2'!C31)</f>
        <v>0</v>
      </c>
    </row>
    <row r="30" spans="1:3" s="43" customFormat="1" ht="18" customHeight="1">
      <c r="A30" s="232" t="s">
        <v>228</v>
      </c>
      <c r="B30" s="265" t="s">
        <v>413</v>
      </c>
      <c r="C30" s="225">
        <f>SUM('9.1.2.'!C32,'9.2.2'!C32,'9.3.2'!C32,'9.4.2'!C32)</f>
        <v>0</v>
      </c>
    </row>
    <row r="31" spans="1:3" s="43" customFormat="1" ht="18.75">
      <c r="A31" s="232" t="s">
        <v>229</v>
      </c>
      <c r="B31" s="265" t="s">
        <v>232</v>
      </c>
      <c r="C31" s="225">
        <f>SUM('9.1.2.'!C33,'9.2.2'!C33,'9.3.2'!C33,'9.4.2'!C33)</f>
        <v>0</v>
      </c>
    </row>
    <row r="32" spans="1:3" s="43" customFormat="1" ht="18" customHeight="1" thickBot="1">
      <c r="A32" s="233" t="s">
        <v>230</v>
      </c>
      <c r="B32" s="428" t="s">
        <v>233</v>
      </c>
      <c r="C32" s="225">
        <f>SUM('9.1.2.'!C34,'9.2.2'!C34,'9.3.2'!C34,'9.4.2'!C34)</f>
        <v>0</v>
      </c>
    </row>
    <row r="33" spans="1:3" s="43" customFormat="1" ht="18" customHeight="1" thickBot="1">
      <c r="A33" s="230" t="s">
        <v>16</v>
      </c>
      <c r="B33" s="429" t="s">
        <v>234</v>
      </c>
      <c r="C33" s="223">
        <f>SUM(C34:C43)</f>
        <v>0</v>
      </c>
    </row>
    <row r="34" spans="1:3" s="43" customFormat="1" ht="18" customHeight="1">
      <c r="A34" s="231" t="s">
        <v>80</v>
      </c>
      <c r="B34" s="346" t="s">
        <v>237</v>
      </c>
      <c r="C34" s="225">
        <f>SUM('9.1.2.'!C36,'9.2.2'!C36,'9.3.2'!C36,'9.4.2'!C36)</f>
        <v>0</v>
      </c>
    </row>
    <row r="35" spans="1:3" s="43" customFormat="1" ht="18" customHeight="1">
      <c r="A35" s="232" t="s">
        <v>81</v>
      </c>
      <c r="B35" s="265" t="s">
        <v>414</v>
      </c>
      <c r="C35" s="225">
        <f>SUM('9.1.2.'!C37,'9.2.2'!C37,'9.3.2'!C37,'9.4.2'!C37)</f>
        <v>0</v>
      </c>
    </row>
    <row r="36" spans="1:3" s="43" customFormat="1" ht="18" customHeight="1">
      <c r="A36" s="232" t="s">
        <v>82</v>
      </c>
      <c r="B36" s="265" t="s">
        <v>415</v>
      </c>
      <c r="C36" s="225">
        <f>SUM('9.1.2.'!C38,'9.2.2'!C38,'9.3.2'!C38,'9.4.2'!C38)</f>
        <v>0</v>
      </c>
    </row>
    <row r="37" spans="1:3" s="43" customFormat="1" ht="18" customHeight="1">
      <c r="A37" s="232" t="s">
        <v>154</v>
      </c>
      <c r="B37" s="265" t="s">
        <v>416</v>
      </c>
      <c r="C37" s="225">
        <f>SUM('9.1.2.'!C39,'9.2.2'!C39,'9.3.2'!C39,'9.4.2'!C39)</f>
        <v>0</v>
      </c>
    </row>
    <row r="38" spans="1:3" s="43" customFormat="1" ht="18" customHeight="1">
      <c r="A38" s="232" t="s">
        <v>155</v>
      </c>
      <c r="B38" s="265" t="s">
        <v>417</v>
      </c>
      <c r="C38" s="225">
        <f>SUM('9.1.2.'!C40,'9.2.2'!C40,'9.3.2'!C40,'9.4.2'!C40)</f>
        <v>0</v>
      </c>
    </row>
    <row r="39" spans="1:3" s="43" customFormat="1" ht="18" customHeight="1">
      <c r="A39" s="232" t="s">
        <v>156</v>
      </c>
      <c r="B39" s="265" t="s">
        <v>418</v>
      </c>
      <c r="C39" s="225">
        <f>SUM('9.1.2.'!C41,'9.2.2'!C41,'9.3.2'!C41,'9.4.2'!C41)</f>
        <v>0</v>
      </c>
    </row>
    <row r="40" spans="1:3" s="43" customFormat="1" ht="18" customHeight="1">
      <c r="A40" s="232" t="s">
        <v>157</v>
      </c>
      <c r="B40" s="265" t="s">
        <v>238</v>
      </c>
      <c r="C40" s="225">
        <f>SUM('9.1.2.'!C42,'9.2.2'!C42,'9.3.2'!C42,'9.4.2'!C42)</f>
        <v>0</v>
      </c>
    </row>
    <row r="41" spans="1:3" s="43" customFormat="1" ht="18" customHeight="1">
      <c r="A41" s="232" t="s">
        <v>158</v>
      </c>
      <c r="B41" s="265" t="s">
        <v>239</v>
      </c>
      <c r="C41" s="225">
        <f>SUM('9.1.2.'!C43,'9.2.2'!C43,'9.3.2'!C43,'9.4.2'!C43)</f>
        <v>0</v>
      </c>
    </row>
    <row r="42" spans="1:3" s="43" customFormat="1" ht="18" customHeight="1">
      <c r="A42" s="232" t="s">
        <v>235</v>
      </c>
      <c r="B42" s="265" t="s">
        <v>240</v>
      </c>
      <c r="C42" s="225">
        <f>SUM('9.1.2.'!C44,'9.2.2'!C44,'9.3.2'!C44,'9.4.2'!C44)</f>
        <v>0</v>
      </c>
    </row>
    <row r="43" spans="1:3" s="43" customFormat="1" ht="18" customHeight="1" thickBot="1">
      <c r="A43" s="233" t="s">
        <v>236</v>
      </c>
      <c r="B43" s="428" t="s">
        <v>419</v>
      </c>
      <c r="C43" s="225">
        <f>SUM('9.1.2.'!C45,'9.2.2'!C45,'9.3.2'!C45,'9.4.2'!C45)</f>
        <v>0</v>
      </c>
    </row>
    <row r="44" spans="1:3" s="43" customFormat="1" ht="18" customHeight="1" thickBot="1">
      <c r="A44" s="230" t="s">
        <v>17</v>
      </c>
      <c r="B44" s="429" t="s">
        <v>241</v>
      </c>
      <c r="C44" s="223">
        <f>SUM(C45:C49)</f>
        <v>0</v>
      </c>
    </row>
    <row r="45" spans="1:3" s="43" customFormat="1" ht="18" customHeight="1">
      <c r="A45" s="231" t="s">
        <v>83</v>
      </c>
      <c r="B45" s="346" t="s">
        <v>245</v>
      </c>
      <c r="C45" s="225">
        <f>SUM('9.1.2.'!C47,'9.2.2'!C47,'9.3.2'!C47,'9.4.2'!C47)</f>
        <v>0</v>
      </c>
    </row>
    <row r="46" spans="1:3" s="43" customFormat="1" ht="18" customHeight="1">
      <c r="A46" s="232" t="s">
        <v>84</v>
      </c>
      <c r="B46" s="265" t="s">
        <v>246</v>
      </c>
      <c r="C46" s="225">
        <f>SUM('9.1.2.'!C48,'9.2.2'!C48,'9.3.2'!C48,'9.4.2'!C48)</f>
        <v>0</v>
      </c>
    </row>
    <row r="47" spans="1:3" s="43" customFormat="1" ht="18" customHeight="1">
      <c r="A47" s="232" t="s">
        <v>242</v>
      </c>
      <c r="B47" s="265" t="s">
        <v>247</v>
      </c>
      <c r="C47" s="225">
        <f>SUM('9.1.2.'!C49,'9.2.2'!C49,'9.3.2'!C49,'9.4.2'!C49)</f>
        <v>0</v>
      </c>
    </row>
    <row r="48" spans="1:3" s="43" customFormat="1" ht="18" customHeight="1">
      <c r="A48" s="232" t="s">
        <v>243</v>
      </c>
      <c r="B48" s="265" t="s">
        <v>248</v>
      </c>
      <c r="C48" s="225">
        <f>SUM('9.1.2.'!C50,'9.2.2'!C50,'9.3.2'!C50,'9.4.2'!C50)</f>
        <v>0</v>
      </c>
    </row>
    <row r="49" spans="1:3" s="43" customFormat="1" ht="18" customHeight="1" thickBot="1">
      <c r="A49" s="233" t="s">
        <v>244</v>
      </c>
      <c r="B49" s="428" t="s">
        <v>249</v>
      </c>
      <c r="C49" s="225">
        <f>SUM('9.1.2.'!C51,'9.2.2'!C51,'9.3.2'!C51,'9.4.2'!C51)</f>
        <v>0</v>
      </c>
    </row>
    <row r="50" spans="1:3" s="43" customFormat="1" ht="26.25" thickBot="1">
      <c r="A50" s="230" t="s">
        <v>159</v>
      </c>
      <c r="B50" s="429" t="s">
        <v>410</v>
      </c>
      <c r="C50" s="223">
        <f>SUM(C51:C53)</f>
        <v>0</v>
      </c>
    </row>
    <row r="51" spans="1:3" s="43" customFormat="1" ht="27">
      <c r="A51" s="231" t="s">
        <v>85</v>
      </c>
      <c r="B51" s="346" t="s">
        <v>392</v>
      </c>
      <c r="C51" s="225">
        <f>SUM('9.1.2.'!C53,'9.2.2'!C53,'9.3.2'!C53,'9.4.2'!C53)</f>
        <v>0</v>
      </c>
    </row>
    <row r="52" spans="1:3" s="43" customFormat="1" ht="27">
      <c r="A52" s="232" t="s">
        <v>86</v>
      </c>
      <c r="B52" s="265" t="s">
        <v>393</v>
      </c>
      <c r="C52" s="225">
        <f>SUM('9.1.2.'!C54,'9.2.2'!C54,'9.3.2'!C54,'9.4.2'!C54)</f>
        <v>0</v>
      </c>
    </row>
    <row r="53" spans="1:3" s="43" customFormat="1" ht="18.75">
      <c r="A53" s="232" t="s">
        <v>252</v>
      </c>
      <c r="B53" s="265" t="s">
        <v>250</v>
      </c>
      <c r="C53" s="225">
        <f>SUM('9.1.2.'!C55,'9.2.2'!C55,'9.3.2'!C55,'9.4.2'!C55)</f>
        <v>0</v>
      </c>
    </row>
    <row r="54" spans="1:3" s="43" customFormat="1" ht="19.5" thickBot="1">
      <c r="A54" s="233" t="s">
        <v>253</v>
      </c>
      <c r="B54" s="428" t="s">
        <v>251</v>
      </c>
      <c r="C54" s="225">
        <f>SUM('9.1.2.'!C56,'9.2.2'!C56,'9.3.2'!C56,'9.4.2'!C56)</f>
        <v>0</v>
      </c>
    </row>
    <row r="55" spans="1:3" s="43" customFormat="1" ht="18" customHeight="1" thickBot="1">
      <c r="A55" s="230" t="s">
        <v>19</v>
      </c>
      <c r="B55" s="427" t="s">
        <v>254</v>
      </c>
      <c r="C55" s="223">
        <f>SUM(C56:C58)</f>
        <v>0</v>
      </c>
    </row>
    <row r="56" spans="1:3" s="43" customFormat="1" ht="27">
      <c r="A56" s="231" t="s">
        <v>160</v>
      </c>
      <c r="B56" s="346" t="s">
        <v>394</v>
      </c>
      <c r="C56" s="225">
        <f>SUM('9.1.2.'!C58,'9.2.2'!C58,'9.3.2'!C58,'9.4.2'!C58)</f>
        <v>0</v>
      </c>
    </row>
    <row r="57" spans="1:3" s="43" customFormat="1" ht="18.75">
      <c r="A57" s="232" t="s">
        <v>161</v>
      </c>
      <c r="B57" s="265" t="s">
        <v>395</v>
      </c>
      <c r="C57" s="225">
        <f>SUM('9.1.2.'!C59,'9.2.2'!C59,'9.3.2'!C59,'9.4.2'!C59)</f>
        <v>0</v>
      </c>
    </row>
    <row r="58" spans="1:3" s="43" customFormat="1" ht="18.75">
      <c r="A58" s="232" t="s">
        <v>191</v>
      </c>
      <c r="B58" s="265" t="s">
        <v>256</v>
      </c>
      <c r="C58" s="225">
        <f>SUM('9.1.2.'!C60,'9.2.2'!C60,'9.3.2'!C60,'9.4.2'!C60)</f>
        <v>0</v>
      </c>
    </row>
    <row r="59" spans="1:3" s="43" customFormat="1" ht="19.5" thickBot="1">
      <c r="A59" s="233" t="s">
        <v>255</v>
      </c>
      <c r="B59" s="428" t="s">
        <v>257</v>
      </c>
      <c r="C59" s="225">
        <f>SUM('9.1.2.'!C61,'9.2.2'!C61,'9.3.2'!C61,'9.4.2'!C61)</f>
        <v>0</v>
      </c>
    </row>
    <row r="60" spans="1:3" s="43" customFormat="1" ht="19.5" thickBot="1">
      <c r="A60" s="230" t="s">
        <v>20</v>
      </c>
      <c r="B60" s="429" t="s">
        <v>258</v>
      </c>
      <c r="C60" s="223">
        <f>+C5+C12+C19+C26+C33+C44+C50+C55</f>
        <v>0</v>
      </c>
    </row>
    <row r="61" spans="1:3" s="43" customFormat="1" ht="18" customHeight="1" thickBot="1">
      <c r="A61" s="237" t="s">
        <v>373</v>
      </c>
      <c r="B61" s="427" t="s">
        <v>640</v>
      </c>
      <c r="C61" s="223">
        <f>SUM(C62:C64)</f>
        <v>0</v>
      </c>
    </row>
    <row r="62" spans="1:3" s="43" customFormat="1" ht="18" customHeight="1">
      <c r="A62" s="231" t="s">
        <v>287</v>
      </c>
      <c r="B62" s="346" t="s">
        <v>259</v>
      </c>
      <c r="C62" s="225">
        <f>SUM('9.1.2.'!C64,'9.2.2'!C64,'9.3.2'!C64,'9.4.2'!C64)</f>
        <v>0</v>
      </c>
    </row>
    <row r="63" spans="1:3" s="43" customFormat="1" ht="27">
      <c r="A63" s="232" t="s">
        <v>296</v>
      </c>
      <c r="B63" s="265" t="s">
        <v>260</v>
      </c>
      <c r="C63" s="225">
        <f>SUM('9.1.2.'!C65,'9.2.2'!C65,'9.3.2'!C65,'9.4.2'!C65)</f>
        <v>0</v>
      </c>
    </row>
    <row r="64" spans="1:3" s="43" customFormat="1" ht="19.5" thickBot="1">
      <c r="A64" s="233" t="s">
        <v>297</v>
      </c>
      <c r="B64" s="430" t="s">
        <v>261</v>
      </c>
      <c r="C64" s="225">
        <f>SUM('9.1.2.'!C66,'9.2.2'!C66,'9.3.2'!C66,'9.4.2'!C66)</f>
        <v>0</v>
      </c>
    </row>
    <row r="65" spans="1:3" s="43" customFormat="1" ht="18" customHeight="1" thickBot="1">
      <c r="A65" s="237" t="s">
        <v>262</v>
      </c>
      <c r="B65" s="427" t="s">
        <v>263</v>
      </c>
      <c r="C65" s="223">
        <f>SUM(C66:C69)</f>
        <v>0</v>
      </c>
    </row>
    <row r="66" spans="1:3" s="43" customFormat="1" ht="18.75">
      <c r="A66" s="231" t="s">
        <v>130</v>
      </c>
      <c r="B66" s="346" t="s">
        <v>264</v>
      </c>
      <c r="C66" s="225">
        <f>SUM('9.1.2.'!C68,'9.2.2'!C68,'9.3.2'!C68,'9.4.2'!C68)</f>
        <v>0</v>
      </c>
    </row>
    <row r="67" spans="1:3" s="43" customFormat="1" ht="18.75">
      <c r="A67" s="232" t="s">
        <v>131</v>
      </c>
      <c r="B67" s="265" t="s">
        <v>265</v>
      </c>
      <c r="C67" s="225">
        <f>SUM('9.1.2.'!C69,'9.2.2'!C69,'9.3.2'!C69,'9.4.2'!C69)</f>
        <v>0</v>
      </c>
    </row>
    <row r="68" spans="1:3" s="43" customFormat="1" ht="18.75">
      <c r="A68" s="232" t="s">
        <v>288</v>
      </c>
      <c r="B68" s="265" t="s">
        <v>266</v>
      </c>
      <c r="C68" s="225">
        <f>SUM('9.1.2.'!C70,'9.2.2'!C70,'9.3.2'!C70,'9.4.2'!C70)</f>
        <v>0</v>
      </c>
    </row>
    <row r="69" spans="1:3" s="43" customFormat="1" ht="19.5" thickBot="1">
      <c r="A69" s="233" t="s">
        <v>289</v>
      </c>
      <c r="B69" s="428" t="s">
        <v>267</v>
      </c>
      <c r="C69" s="225">
        <f>SUM('9.1.2.'!C71,'9.2.2'!C71,'9.3.2'!C71,'9.4.2'!C71)</f>
        <v>0</v>
      </c>
    </row>
    <row r="70" spans="1:3" s="43" customFormat="1" ht="18" customHeight="1" thickBot="1">
      <c r="A70" s="237" t="s">
        <v>268</v>
      </c>
      <c r="B70" s="427" t="s">
        <v>269</v>
      </c>
      <c r="C70" s="223">
        <f>SUM(C71:C72)</f>
        <v>2500000</v>
      </c>
    </row>
    <row r="71" spans="1:3" s="43" customFormat="1" ht="18" customHeight="1">
      <c r="A71" s="231" t="s">
        <v>290</v>
      </c>
      <c r="B71" s="346" t="s">
        <v>270</v>
      </c>
      <c r="C71" s="225">
        <f>SUM('9.1.2.'!C73,'9.2.2'!C73,'9.3.2'!C73,'9.4.2'!C73)</f>
        <v>2500000</v>
      </c>
    </row>
    <row r="72" spans="1:3" s="43" customFormat="1" ht="18" customHeight="1" thickBot="1">
      <c r="A72" s="233" t="s">
        <v>291</v>
      </c>
      <c r="B72" s="346" t="s">
        <v>645</v>
      </c>
      <c r="C72" s="225"/>
    </row>
    <row r="73" spans="1:3" s="43" customFormat="1" ht="18" customHeight="1" thickBot="1">
      <c r="A73" s="237" t="s">
        <v>271</v>
      </c>
      <c r="B73" s="427" t="s">
        <v>272</v>
      </c>
      <c r="C73" s="223">
        <f>SUM(C74:C76)</f>
        <v>0</v>
      </c>
    </row>
    <row r="74" spans="1:3" s="43" customFormat="1" ht="18" customHeight="1">
      <c r="A74" s="231" t="s">
        <v>292</v>
      </c>
      <c r="B74" s="346" t="s">
        <v>446</v>
      </c>
      <c r="C74" s="225">
        <f>SUM('9.1.2.'!C76,'9.2.2'!C76,'9.3.2'!C76,'9.4.2'!C76)</f>
        <v>0</v>
      </c>
    </row>
    <row r="75" spans="1:3" s="43" customFormat="1" ht="18" customHeight="1">
      <c r="A75" s="232" t="s">
        <v>293</v>
      </c>
      <c r="B75" s="265" t="s">
        <v>273</v>
      </c>
      <c r="C75" s="225">
        <f>SUM('9.1.2.'!C77,'9.2.2'!C77,'9.3.2'!C77,'9.4.2'!C77)</f>
        <v>0</v>
      </c>
    </row>
    <row r="76" spans="1:3" s="43" customFormat="1" ht="18" customHeight="1" thickBot="1">
      <c r="A76" s="233" t="s">
        <v>294</v>
      </c>
      <c r="B76" s="428" t="s">
        <v>274</v>
      </c>
      <c r="C76" s="225">
        <f>SUM('9.1.2.'!C78,'9.2.2'!C78,'9.3.2'!C78,'9.4.2'!C78)</f>
        <v>0</v>
      </c>
    </row>
    <row r="77" spans="1:3" s="43" customFormat="1" ht="18" customHeight="1" thickBot="1">
      <c r="A77" s="237" t="s">
        <v>275</v>
      </c>
      <c r="B77" s="427" t="s">
        <v>295</v>
      </c>
      <c r="C77" s="223">
        <f>SUM(C78:C81)</f>
        <v>0</v>
      </c>
    </row>
    <row r="78" spans="1:3" s="43" customFormat="1" ht="18" customHeight="1">
      <c r="A78" s="238" t="s">
        <v>276</v>
      </c>
      <c r="B78" s="346" t="s">
        <v>277</v>
      </c>
      <c r="C78" s="225">
        <f>SUM('9.1.2.'!C80,'9.2.2'!C80,'9.3.2'!C80,'9.4.2'!C80)</f>
        <v>0</v>
      </c>
    </row>
    <row r="79" spans="1:3" s="43" customFormat="1" ht="30">
      <c r="A79" s="239" t="s">
        <v>278</v>
      </c>
      <c r="B79" s="265" t="s">
        <v>279</v>
      </c>
      <c r="C79" s="225">
        <f>SUM('9.1.2.'!C81,'9.2.2'!C81,'9.3.2'!C81,'9.4.2'!C81)</f>
        <v>0</v>
      </c>
    </row>
    <row r="80" spans="1:3" s="43" customFormat="1" ht="20.25" customHeight="1">
      <c r="A80" s="239" t="s">
        <v>280</v>
      </c>
      <c r="B80" s="265" t="s">
        <v>281</v>
      </c>
      <c r="C80" s="225">
        <f>SUM('9.1.2.'!C82,'9.2.2'!C82,'9.3.2'!C82,'9.4.2'!C82)</f>
        <v>0</v>
      </c>
    </row>
    <row r="81" spans="1:3" s="43" customFormat="1" ht="18" customHeight="1" thickBot="1">
      <c r="A81" s="240" t="s">
        <v>282</v>
      </c>
      <c r="B81" s="428" t="s">
        <v>283</v>
      </c>
      <c r="C81" s="225">
        <f>SUM('9.1.2.'!C83,'9.2.2'!C83,'9.3.2'!C83,'9.4.2'!C83)</f>
        <v>0</v>
      </c>
    </row>
    <row r="82" spans="1:3" s="43" customFormat="1" ht="18" customHeight="1" thickBot="1">
      <c r="A82" s="237" t="s">
        <v>284</v>
      </c>
      <c r="B82" s="427" t="s">
        <v>636</v>
      </c>
      <c r="C82" s="225">
        <f>SUM('9.1.2.'!C84,'9.2.2'!C84,'9.3.2'!C84,'9.4.2'!C84)</f>
        <v>0</v>
      </c>
    </row>
    <row r="83" spans="1:3" s="43" customFormat="1" ht="19.5" thickBot="1">
      <c r="A83" s="237" t="s">
        <v>285</v>
      </c>
      <c r="B83" s="431" t="s">
        <v>286</v>
      </c>
      <c r="C83" s="223">
        <f>+C61+C65+C70+C73+C77+C82</f>
        <v>2500000</v>
      </c>
    </row>
    <row r="84" spans="1:3" s="43" customFormat="1" ht="18" customHeight="1" thickBot="1">
      <c r="A84" s="242" t="s">
        <v>298</v>
      </c>
      <c r="B84" s="432" t="s">
        <v>378</v>
      </c>
      <c r="C84" s="223">
        <f>+C60+C83</f>
        <v>2500000</v>
      </c>
    </row>
    <row r="85" spans="1:3" s="43" customFormat="1" ht="19.5" thickBot="1">
      <c r="A85" s="243"/>
      <c r="B85" s="433"/>
      <c r="C85" s="244"/>
    </row>
    <row r="86" spans="1:3" s="37" customFormat="1" ht="18" customHeight="1" thickBot="1">
      <c r="A86" s="247" t="s">
        <v>45</v>
      </c>
      <c r="B86" s="434"/>
      <c r="C86" s="248"/>
    </row>
    <row r="87" spans="1:3" s="44" customFormat="1" ht="18" customHeight="1" thickBot="1">
      <c r="A87" s="250" t="s">
        <v>12</v>
      </c>
      <c r="B87" s="435" t="s">
        <v>634</v>
      </c>
      <c r="C87" s="251">
        <f>SUM(C88:C92)</f>
        <v>2500000</v>
      </c>
    </row>
    <row r="88" spans="1:3" s="37" customFormat="1" ht="18" customHeight="1">
      <c r="A88" s="252" t="s">
        <v>87</v>
      </c>
      <c r="B88" s="436" t="s">
        <v>40</v>
      </c>
      <c r="C88" s="225">
        <f>SUM('9.1.2.'!C90,'9.2.2'!C90,'9.3.2'!C90,'9.4.2'!C90)</f>
        <v>0</v>
      </c>
    </row>
    <row r="89" spans="1:3" s="43" customFormat="1" ht="18" customHeight="1">
      <c r="A89" s="232" t="s">
        <v>88</v>
      </c>
      <c r="B89" s="267" t="s">
        <v>162</v>
      </c>
      <c r="C89" s="225">
        <f>SUM('9.1.2.'!C91,'9.2.2'!C91,'9.3.2'!C91,'9.4.2'!C91)</f>
        <v>0</v>
      </c>
    </row>
    <row r="90" spans="1:3" s="37" customFormat="1" ht="18" customHeight="1">
      <c r="A90" s="232" t="s">
        <v>89</v>
      </c>
      <c r="B90" s="267" t="s">
        <v>122</v>
      </c>
      <c r="C90" s="225">
        <f>SUM('9.1.2.'!C92,'9.2.2'!C92,'9.3.2'!C92,'9.4.2'!C92)</f>
        <v>1200000</v>
      </c>
    </row>
    <row r="91" spans="1:3" s="37" customFormat="1" ht="18" customHeight="1">
      <c r="A91" s="232" t="s">
        <v>90</v>
      </c>
      <c r="B91" s="437" t="s">
        <v>163</v>
      </c>
      <c r="C91" s="225">
        <f>SUM('9.1.2.'!C93,'9.2.2'!C93,'9.3.2'!C93,'9.4.2'!C93)</f>
        <v>0</v>
      </c>
    </row>
    <row r="92" spans="1:3" s="37" customFormat="1" ht="18" customHeight="1">
      <c r="A92" s="232" t="s">
        <v>101</v>
      </c>
      <c r="B92" s="438" t="s">
        <v>164</v>
      </c>
      <c r="C92" s="225">
        <f>SUM('9.1.2.'!C94,'9.2.2'!C94,'9.3.2'!C94,'9.4.2'!C94)</f>
        <v>1300000</v>
      </c>
    </row>
    <row r="93" spans="1:3" s="37" customFormat="1" ht="18" customHeight="1">
      <c r="A93" s="232" t="s">
        <v>91</v>
      </c>
      <c r="B93" s="267" t="s">
        <v>301</v>
      </c>
      <c r="C93" s="225">
        <f>SUM('9.1.2.'!C95,'9.2.2'!C95,'9.3.2'!C95,'9.4.2'!C95)</f>
        <v>0</v>
      </c>
    </row>
    <row r="94" spans="1:3" s="37" customFormat="1" ht="18" customHeight="1">
      <c r="A94" s="232" t="s">
        <v>92</v>
      </c>
      <c r="B94" s="269" t="s">
        <v>302</v>
      </c>
      <c r="C94" s="225">
        <f>SUM('9.1.2.'!C96,'9.2.2'!C96,'9.3.2'!C96,'9.4.2'!C96)</f>
        <v>0</v>
      </c>
    </row>
    <row r="95" spans="1:3" s="37" customFormat="1" ht="18" customHeight="1">
      <c r="A95" s="232" t="s">
        <v>102</v>
      </c>
      <c r="B95" s="267" t="s">
        <v>303</v>
      </c>
      <c r="C95" s="225">
        <f>SUM('9.1.2.'!C97,'9.2.2'!C97,'9.3.2'!C97,'9.4.2'!C97)</f>
        <v>0</v>
      </c>
    </row>
    <row r="96" spans="1:3" s="37" customFormat="1" ht="18" customHeight="1">
      <c r="A96" s="232" t="s">
        <v>103</v>
      </c>
      <c r="B96" s="267" t="s">
        <v>641</v>
      </c>
      <c r="C96" s="225">
        <f>SUM('9.1.2.'!C98,'9.2.2'!C98,'9.3.2'!C98,'9.4.2'!C98)</f>
        <v>0</v>
      </c>
    </row>
    <row r="97" spans="1:3" s="37" customFormat="1" ht="18" customHeight="1">
      <c r="A97" s="232" t="s">
        <v>104</v>
      </c>
      <c r="B97" s="269" t="s">
        <v>305</v>
      </c>
      <c r="C97" s="225">
        <f>SUM('9.1.2.'!C99,'9.2.2'!C99,'9.3.2'!C99,'9.4.2'!C99)</f>
        <v>0</v>
      </c>
    </row>
    <row r="98" spans="1:3" s="37" customFormat="1" ht="18" customHeight="1">
      <c r="A98" s="232" t="s">
        <v>105</v>
      </c>
      <c r="B98" s="269" t="s">
        <v>306</v>
      </c>
      <c r="C98" s="225">
        <f>SUM('9.1.2.'!C100,'9.2.2'!C100,'9.3.2'!C100,'9.4.2'!C100)</f>
        <v>0</v>
      </c>
    </row>
    <row r="99" spans="1:3" s="37" customFormat="1" ht="18" customHeight="1">
      <c r="A99" s="232" t="s">
        <v>107</v>
      </c>
      <c r="B99" s="267" t="s">
        <v>642</v>
      </c>
      <c r="C99" s="225">
        <f>SUM('9.1.2.'!C101,'9.2.2'!C101,'9.3.2'!C101,'9.4.2'!C101)</f>
        <v>0</v>
      </c>
    </row>
    <row r="100" spans="1:3" s="37" customFormat="1" ht="18" customHeight="1">
      <c r="A100" s="254" t="s">
        <v>165</v>
      </c>
      <c r="B100" s="270" t="s">
        <v>308</v>
      </c>
      <c r="C100" s="225">
        <f>SUM('9.1.2.'!C102,'9.2.2'!C102,'9.3.2'!C102,'9.4.2'!C102)</f>
        <v>0</v>
      </c>
    </row>
    <row r="101" spans="1:3" s="37" customFormat="1" ht="18" customHeight="1">
      <c r="A101" s="232" t="s">
        <v>299</v>
      </c>
      <c r="B101" s="270" t="s">
        <v>309</v>
      </c>
      <c r="C101" s="225">
        <f>SUM('9.1.2.'!C103,'9.2.2'!C103,'9.3.2'!C103,'9.4.2'!C103)</f>
        <v>0</v>
      </c>
    </row>
    <row r="102" spans="1:3" s="37" customFormat="1" ht="18" customHeight="1" thickBot="1">
      <c r="A102" s="255" t="s">
        <v>300</v>
      </c>
      <c r="B102" s="271" t="s">
        <v>310</v>
      </c>
      <c r="C102" s="225">
        <f>SUM('9.1.2.'!C104,'9.2.2'!C104,'9.3.2'!C104,'9.4.2'!C104)</f>
        <v>1300000</v>
      </c>
    </row>
    <row r="103" spans="1:3" s="37" customFormat="1" ht="18" customHeight="1" thickBot="1">
      <c r="A103" s="230" t="s">
        <v>13</v>
      </c>
      <c r="B103" s="439" t="s">
        <v>635</v>
      </c>
      <c r="C103" s="223">
        <f>+C104+C106+C108</f>
        <v>0</v>
      </c>
    </row>
    <row r="104" spans="1:3" s="37" customFormat="1" ht="18" customHeight="1">
      <c r="A104" s="231" t="s">
        <v>93</v>
      </c>
      <c r="B104" s="267" t="s">
        <v>190</v>
      </c>
      <c r="C104" s="225">
        <f>SUM('9.1.2.'!C106,'9.2.2'!C106,'9.3.2'!C106,'9.4.2'!C106)</f>
        <v>0</v>
      </c>
    </row>
    <row r="105" spans="1:3" s="37" customFormat="1" ht="18" customHeight="1">
      <c r="A105" s="231" t="s">
        <v>94</v>
      </c>
      <c r="B105" s="270" t="s">
        <v>314</v>
      </c>
      <c r="C105" s="225">
        <f>SUM('9.1.2.'!C107,'9.2.2'!C107,'9.3.2'!C107,'9.4.2'!C107)</f>
        <v>0</v>
      </c>
    </row>
    <row r="106" spans="1:3" s="37" customFormat="1" ht="18" customHeight="1">
      <c r="A106" s="231" t="s">
        <v>95</v>
      </c>
      <c r="B106" s="270" t="s">
        <v>166</v>
      </c>
      <c r="C106" s="225">
        <f>SUM('9.1.2.'!C108,'9.2.2'!C108,'9.3.2'!C108,'9.4.2'!C108)</f>
        <v>0</v>
      </c>
    </row>
    <row r="107" spans="1:3" s="37" customFormat="1" ht="18" customHeight="1">
      <c r="A107" s="231" t="s">
        <v>96</v>
      </c>
      <c r="B107" s="270" t="s">
        <v>315</v>
      </c>
      <c r="C107" s="225">
        <f>SUM('9.1.2.'!C109,'9.2.2'!C109,'9.3.2'!C109,'9.4.2'!C109)</f>
        <v>0</v>
      </c>
    </row>
    <row r="108" spans="1:3" s="37" customFormat="1" ht="18" customHeight="1">
      <c r="A108" s="231" t="s">
        <v>97</v>
      </c>
      <c r="B108" s="440" t="s">
        <v>192</v>
      </c>
      <c r="C108" s="225">
        <f>SUM('9.1.2.'!C110,'9.2.2'!C110,'9.3.2'!C110,'9.4.2'!C110)</f>
        <v>0</v>
      </c>
    </row>
    <row r="109" spans="1:3" s="37" customFormat="1" ht="25.5">
      <c r="A109" s="231" t="s">
        <v>106</v>
      </c>
      <c r="B109" s="441" t="s">
        <v>386</v>
      </c>
      <c r="C109" s="225">
        <f>SUM('9.1.2.'!C111,'9.2.2'!C111,'9.3.2'!C111,'9.4.2'!C111)</f>
        <v>0</v>
      </c>
    </row>
    <row r="110" spans="1:3" s="37" customFormat="1" ht="25.5">
      <c r="A110" s="231" t="s">
        <v>108</v>
      </c>
      <c r="B110" s="274" t="s">
        <v>320</v>
      </c>
      <c r="C110" s="225">
        <f>SUM('9.1.2.'!C112,'9.2.2'!C112,'9.3.2'!C112,'9.4.2'!C112)</f>
        <v>0</v>
      </c>
    </row>
    <row r="111" spans="1:3" s="37" customFormat="1" ht="25.5">
      <c r="A111" s="231" t="s">
        <v>167</v>
      </c>
      <c r="B111" s="267" t="s">
        <v>304</v>
      </c>
      <c r="C111" s="225">
        <f>SUM('9.1.2.'!C113,'9.2.2'!C113,'9.3.2'!C113,'9.4.2'!C113)</f>
        <v>0</v>
      </c>
    </row>
    <row r="112" spans="1:3" s="37" customFormat="1" ht="18.75">
      <c r="A112" s="231" t="s">
        <v>168</v>
      </c>
      <c r="B112" s="267" t="s">
        <v>319</v>
      </c>
      <c r="C112" s="225">
        <f>SUM('9.1.2.'!C114,'9.2.2'!C114,'9.3.2'!C114,'9.4.2'!C114)</f>
        <v>0</v>
      </c>
    </row>
    <row r="113" spans="1:3" s="37" customFormat="1" ht="18.75">
      <c r="A113" s="231" t="s">
        <v>169</v>
      </c>
      <c r="B113" s="267" t="s">
        <v>318</v>
      </c>
      <c r="C113" s="225">
        <f>SUM('9.1.2.'!C115,'9.2.2'!C115,'9.3.2'!C115,'9.4.2'!C115)</f>
        <v>0</v>
      </c>
    </row>
    <row r="114" spans="1:3" s="37" customFormat="1" ht="25.5">
      <c r="A114" s="231" t="s">
        <v>311</v>
      </c>
      <c r="B114" s="267" t="s">
        <v>307</v>
      </c>
      <c r="C114" s="225">
        <f>SUM('9.1.2.'!C116,'9.2.2'!C116,'9.3.2'!C116,'9.4.2'!C116)</f>
        <v>0</v>
      </c>
    </row>
    <row r="115" spans="1:3" s="37" customFormat="1" ht="18.75">
      <c r="A115" s="231" t="s">
        <v>312</v>
      </c>
      <c r="B115" s="267" t="s">
        <v>317</v>
      </c>
      <c r="C115" s="225">
        <f>SUM('9.1.2.'!C117,'9.2.2'!C117,'9.3.2'!C117,'9.4.2'!C117)</f>
        <v>0</v>
      </c>
    </row>
    <row r="116" spans="1:3" s="37" customFormat="1" ht="26.25" thickBot="1">
      <c r="A116" s="254" t="s">
        <v>313</v>
      </c>
      <c r="B116" s="267" t="s">
        <v>316</v>
      </c>
      <c r="C116" s="225">
        <f>SUM('9.1.2.'!C118,'9.2.2'!C118,'9.3.2'!C118,'9.4.2'!C118)</f>
        <v>0</v>
      </c>
    </row>
    <row r="117" spans="1:3" s="37" customFormat="1" ht="18" customHeight="1" thickBot="1">
      <c r="A117" s="230" t="s">
        <v>14</v>
      </c>
      <c r="B117" s="429" t="s">
        <v>321</v>
      </c>
      <c r="C117" s="223">
        <f>+C118+C119</f>
        <v>0</v>
      </c>
    </row>
    <row r="118" spans="1:3" s="37" customFormat="1" ht="18" customHeight="1">
      <c r="A118" s="231" t="s">
        <v>76</v>
      </c>
      <c r="B118" s="274" t="s">
        <v>46</v>
      </c>
      <c r="C118" s="225">
        <f>SUM('9.1.2.'!C120,'9.2.2'!C120,'9.3.2'!C120,'9.4.2'!C120)</f>
        <v>0</v>
      </c>
    </row>
    <row r="119" spans="1:3" s="37" customFormat="1" ht="18" customHeight="1" thickBot="1">
      <c r="A119" s="233" t="s">
        <v>77</v>
      </c>
      <c r="B119" s="270" t="s">
        <v>47</v>
      </c>
      <c r="C119" s="225">
        <f>SUM('9.1.2.'!C121,'9.2.2'!C121,'9.3.2'!C121,'9.4.2'!C121)</f>
        <v>0</v>
      </c>
    </row>
    <row r="120" spans="1:3" s="37" customFormat="1" ht="18" customHeight="1" thickBot="1">
      <c r="A120" s="230" t="s">
        <v>15</v>
      </c>
      <c r="B120" s="429" t="s">
        <v>322</v>
      </c>
      <c r="C120" s="223">
        <f>+C87+C103+C117</f>
        <v>2500000</v>
      </c>
    </row>
    <row r="121" spans="1:3" s="37" customFormat="1" ht="18" customHeight="1" thickBot="1">
      <c r="A121" s="230" t="s">
        <v>16</v>
      </c>
      <c r="B121" s="429" t="s">
        <v>643</v>
      </c>
      <c r="C121" s="223">
        <f>+C122+C123+C124</f>
        <v>0</v>
      </c>
    </row>
    <row r="122" spans="1:3" s="37" customFormat="1" ht="18" customHeight="1">
      <c r="A122" s="231" t="s">
        <v>80</v>
      </c>
      <c r="B122" s="274" t="s">
        <v>323</v>
      </c>
      <c r="C122" s="225">
        <f>SUM('9.1.2.'!C124,'9.2.2'!C124,'9.3.2'!C124,'9.4.2'!C124)</f>
        <v>0</v>
      </c>
    </row>
    <row r="123" spans="1:3" s="37" customFormat="1" ht="18" customHeight="1">
      <c r="A123" s="231" t="s">
        <v>81</v>
      </c>
      <c r="B123" s="274" t="s">
        <v>644</v>
      </c>
      <c r="C123" s="225">
        <f>SUM('9.1.2.'!C125,'9.2.2'!C125,'9.3.2'!C125,'9.4.2'!C125)</f>
        <v>0</v>
      </c>
    </row>
    <row r="124" spans="1:3" s="37" customFormat="1" ht="18" customHeight="1" thickBot="1">
      <c r="A124" s="254" t="s">
        <v>82</v>
      </c>
      <c r="B124" s="442" t="s">
        <v>324</v>
      </c>
      <c r="C124" s="225">
        <f>SUM('9.1.2.'!C126,'9.2.2'!C126,'9.3.2'!C126,'9.4.2'!C126)</f>
        <v>0</v>
      </c>
    </row>
    <row r="125" spans="1:3" s="37" customFormat="1" ht="18" customHeight="1" thickBot="1">
      <c r="A125" s="230" t="s">
        <v>17</v>
      </c>
      <c r="B125" s="429" t="s">
        <v>372</v>
      </c>
      <c r="C125" s="223">
        <f>+C126+C127+C128+C129</f>
        <v>0</v>
      </c>
    </row>
    <row r="126" spans="1:3" s="37" customFormat="1" ht="18" customHeight="1">
      <c r="A126" s="231" t="s">
        <v>83</v>
      </c>
      <c r="B126" s="274" t="s">
        <v>325</v>
      </c>
      <c r="C126" s="225">
        <f>SUM('9.1.2.'!C128,'9.2.2'!C128,'9.3.2'!C128,'9.4.2'!C128)</f>
        <v>0</v>
      </c>
    </row>
    <row r="127" spans="1:3" s="37" customFormat="1" ht="18" customHeight="1">
      <c r="A127" s="231" t="s">
        <v>84</v>
      </c>
      <c r="B127" s="274" t="s">
        <v>326</v>
      </c>
      <c r="C127" s="225">
        <f>SUM('9.1.2.'!C129,'9.2.2'!C129,'9.3.2'!C129,'9.4.2'!C129)</f>
        <v>0</v>
      </c>
    </row>
    <row r="128" spans="1:3" s="37" customFormat="1" ht="18" customHeight="1">
      <c r="A128" s="231" t="s">
        <v>242</v>
      </c>
      <c r="B128" s="274" t="s">
        <v>327</v>
      </c>
      <c r="C128" s="225">
        <f>SUM('9.1.2.'!C130,'9.2.2'!C130,'9.3.2'!C130,'9.4.2'!C130)</f>
        <v>0</v>
      </c>
    </row>
    <row r="129" spans="1:3" s="37" customFormat="1" ht="18" customHeight="1" thickBot="1">
      <c r="A129" s="254" t="s">
        <v>243</v>
      </c>
      <c r="B129" s="442" t="s">
        <v>328</v>
      </c>
      <c r="C129" s="225">
        <f>SUM('9.1.2.'!C131,'9.2.2'!C131,'9.3.2'!C131,'9.4.2'!C131)</f>
        <v>0</v>
      </c>
    </row>
    <row r="130" spans="1:3" s="37" customFormat="1" ht="18" customHeight="1" thickBot="1">
      <c r="A130" s="230" t="s">
        <v>18</v>
      </c>
      <c r="B130" s="429" t="s">
        <v>329</v>
      </c>
      <c r="C130" s="223">
        <f>+C131+C132+C133+C134</f>
        <v>0</v>
      </c>
    </row>
    <row r="131" spans="1:3" s="37" customFormat="1" ht="18" customHeight="1">
      <c r="A131" s="231" t="s">
        <v>85</v>
      </c>
      <c r="B131" s="274" t="s">
        <v>330</v>
      </c>
      <c r="C131" s="225">
        <f>SUM('9.1.2.'!C133,'9.2.2'!C133,'9.3.2'!C133,'9.4.2'!C133)</f>
        <v>0</v>
      </c>
    </row>
    <row r="132" spans="1:3" s="37" customFormat="1" ht="18" customHeight="1">
      <c r="A132" s="231" t="s">
        <v>86</v>
      </c>
      <c r="B132" s="274" t="s">
        <v>339</v>
      </c>
      <c r="C132" s="225">
        <f>SUM('9.1.2.'!C134,'9.2.2'!C134,'9.3.2'!C134,'9.4.2'!C134)</f>
        <v>0</v>
      </c>
    </row>
    <row r="133" spans="1:3" s="37" customFormat="1" ht="18" customHeight="1">
      <c r="A133" s="231" t="s">
        <v>252</v>
      </c>
      <c r="B133" s="274" t="s">
        <v>331</v>
      </c>
      <c r="C133" s="225">
        <f>SUM('9.1.2.'!C135,'9.2.2'!C135,'9.3.2'!C135,'9.4.2'!C135)</f>
        <v>0</v>
      </c>
    </row>
    <row r="134" spans="1:3" s="37" customFormat="1" ht="18" customHeight="1" thickBot="1">
      <c r="A134" s="254" t="s">
        <v>253</v>
      </c>
      <c r="B134" s="442" t="s">
        <v>402</v>
      </c>
      <c r="C134" s="225">
        <v>0</v>
      </c>
    </row>
    <row r="135" spans="1:3" s="37" customFormat="1" ht="18" customHeight="1" thickBot="1">
      <c r="A135" s="230" t="s">
        <v>19</v>
      </c>
      <c r="B135" s="429" t="s">
        <v>332</v>
      </c>
      <c r="C135" s="257"/>
    </row>
    <row r="136" spans="1:3" s="37" customFormat="1" ht="18" customHeight="1">
      <c r="A136" s="231" t="s">
        <v>160</v>
      </c>
      <c r="B136" s="274" t="s">
        <v>333</v>
      </c>
      <c r="C136" s="225">
        <f>SUM('9.1.2.'!C138,'9.2.2'!C138,'9.3.2'!C138,'9.4.2'!C138)</f>
        <v>0</v>
      </c>
    </row>
    <row r="137" spans="1:3" s="37" customFormat="1" ht="18" customHeight="1">
      <c r="A137" s="231" t="s">
        <v>161</v>
      </c>
      <c r="B137" s="274" t="s">
        <v>334</v>
      </c>
      <c r="C137" s="225">
        <f>SUM('9.1.2.'!C139,'9.2.2'!C139,'9.3.2'!C139,'9.4.2'!C139)</f>
        <v>0</v>
      </c>
    </row>
    <row r="138" spans="1:3" s="37" customFormat="1" ht="18" customHeight="1">
      <c r="A138" s="231" t="s">
        <v>191</v>
      </c>
      <c r="B138" s="274" t="s">
        <v>335</v>
      </c>
      <c r="C138" s="225">
        <f>SUM('9.1.2.'!C140,'9.2.2'!C140,'9.3.2'!C140,'9.4.2'!C140)</f>
        <v>0</v>
      </c>
    </row>
    <row r="139" spans="1:3" s="37" customFormat="1" ht="18" customHeight="1" thickBot="1">
      <c r="A139" s="231" t="s">
        <v>255</v>
      </c>
      <c r="B139" s="274" t="s">
        <v>336</v>
      </c>
      <c r="C139" s="225">
        <f>SUM('9.1.2.'!C141,'9.2.2'!C141,'9.3.2'!C141,'9.4.2'!C141)</f>
        <v>0</v>
      </c>
    </row>
    <row r="140" spans="1:3" s="37" customFormat="1" ht="18" customHeight="1" thickBot="1">
      <c r="A140" s="230" t="s">
        <v>20</v>
      </c>
      <c r="B140" s="429" t="s">
        <v>337</v>
      </c>
      <c r="C140" s="258">
        <f>+C121+C125+C130+C135</f>
        <v>0</v>
      </c>
    </row>
    <row r="141" spans="1:3" s="37" customFormat="1" ht="18" customHeight="1" thickBot="1">
      <c r="A141" s="259" t="s">
        <v>21</v>
      </c>
      <c r="B141" s="443" t="s">
        <v>338</v>
      </c>
      <c r="C141" s="258">
        <f>+C120+C140</f>
        <v>2500000</v>
      </c>
    </row>
    <row r="142" spans="1:3" s="37" customFormat="1" ht="18" customHeight="1" thickBot="1">
      <c r="A142" s="260"/>
      <c r="B142" s="261"/>
      <c r="C142" s="246"/>
    </row>
    <row r="143" spans="1:7" s="37" customFormat="1" ht="18" customHeight="1" thickBot="1">
      <c r="A143" s="262" t="s">
        <v>420</v>
      </c>
      <c r="B143" s="263"/>
      <c r="C143" s="264"/>
      <c r="D143" s="45"/>
      <c r="E143" s="46"/>
      <c r="F143" s="46"/>
      <c r="G143" s="46"/>
    </row>
    <row r="144" spans="1:3" s="43" customFormat="1" ht="18" customHeight="1" thickBot="1">
      <c r="A144" s="262" t="s">
        <v>182</v>
      </c>
      <c r="B144" s="263"/>
      <c r="C144" s="264"/>
    </row>
    <row r="145" s="37" customFormat="1" ht="18" customHeight="1">
      <c r="C145" s="47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ÖNKÉNT VÁLLALT FELADATOK
2017. ÉVI KÖLTSÉGVETÉSÉNEK ÖSSZEVONT MÉRLEGE
&amp;10
&amp;R&amp;"Times New Roman CE,Félkövér dőlt"&amp;11 1.2. melléklet az 1/2018. (III.6.) önkormányzati rendelethez</oddHeader>
  </headerFooter>
  <rowBreaks count="1" manualBreakCount="1">
    <brk id="8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5"/>
  <sheetViews>
    <sheetView view="pageLayout" workbookViewId="0" topLeftCell="A1">
      <selection activeCell="D1" sqref="D1:E16384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1.625" style="31" customWidth="1"/>
    <col min="4" max="16384" width="9.375" style="32" customWidth="1"/>
  </cols>
  <sheetData>
    <row r="1" spans="1:3" s="37" customFormat="1" ht="18" customHeight="1">
      <c r="A1" s="462" t="s">
        <v>9</v>
      </c>
      <c r="B1" s="462"/>
      <c r="C1" s="462"/>
    </row>
    <row r="2" spans="1:3" s="37" customFormat="1" ht="18" customHeight="1" thickBot="1">
      <c r="A2" s="463" t="s">
        <v>133</v>
      </c>
      <c r="B2" s="463"/>
      <c r="C2" s="38" t="s">
        <v>444</v>
      </c>
    </row>
    <row r="3" spans="1:3" s="37" customFormat="1" ht="18" customHeight="1" thickBot="1">
      <c r="A3" s="39" t="s">
        <v>56</v>
      </c>
      <c r="B3" s="444" t="s">
        <v>11</v>
      </c>
      <c r="C3" s="40" t="s">
        <v>397</v>
      </c>
    </row>
    <row r="4" spans="1:3" s="43" customFormat="1" ht="18" customHeight="1" thickBot="1">
      <c r="A4" s="41">
        <v>1</v>
      </c>
      <c r="B4" s="445">
        <v>2</v>
      </c>
      <c r="C4" s="42">
        <v>3</v>
      </c>
    </row>
    <row r="5" spans="1:3" s="43" customFormat="1" ht="18" customHeight="1" thickBot="1">
      <c r="A5" s="222" t="s">
        <v>12</v>
      </c>
      <c r="B5" s="425" t="s">
        <v>217</v>
      </c>
      <c r="C5" s="223">
        <f>SUM(C6:C9)</f>
        <v>0</v>
      </c>
    </row>
    <row r="6" spans="1:3" s="43" customFormat="1" ht="27">
      <c r="A6" s="231" t="s">
        <v>87</v>
      </c>
      <c r="B6" s="346" t="s">
        <v>403</v>
      </c>
      <c r="C6" s="225">
        <f>SUM('9.1.3'!C8,'9.2.3'!C8,'9.3.3'!C8,'9.4.3'!C8)</f>
        <v>0</v>
      </c>
    </row>
    <row r="7" spans="1:3" s="43" customFormat="1" ht="27">
      <c r="A7" s="232" t="s">
        <v>88</v>
      </c>
      <c r="B7" s="265" t="s">
        <v>404</v>
      </c>
      <c r="C7" s="225">
        <f>SUM('9.1.3'!C9,'9.2.3'!C9,'9.3.3'!C9,'9.4.3'!C9)</f>
        <v>0</v>
      </c>
    </row>
    <row r="8" spans="1:3" s="43" customFormat="1" ht="27">
      <c r="A8" s="232" t="s">
        <v>89</v>
      </c>
      <c r="B8" s="265" t="s">
        <v>405</v>
      </c>
      <c r="C8" s="225">
        <f>SUM('9.1.3'!C10,'9.2.3'!C10,'9.3.3'!C10,'9.4.3'!C10)</f>
        <v>0</v>
      </c>
    </row>
    <row r="9" spans="1:3" s="43" customFormat="1" ht="18.75">
      <c r="A9" s="232" t="s">
        <v>399</v>
      </c>
      <c r="B9" s="265" t="s">
        <v>406</v>
      </c>
      <c r="C9" s="225">
        <f>SUM('9.1.3'!C11,'9.2.3'!C11,'9.3.3'!C11,'9.4.3'!C11)</f>
        <v>0</v>
      </c>
    </row>
    <row r="10" spans="1:3" s="43" customFormat="1" ht="25.5">
      <c r="A10" s="232" t="s">
        <v>101</v>
      </c>
      <c r="B10" s="426" t="s">
        <v>408</v>
      </c>
      <c r="C10" s="228"/>
    </row>
    <row r="11" spans="1:3" s="43" customFormat="1" ht="19.5" thickBot="1">
      <c r="A11" s="233" t="s">
        <v>400</v>
      </c>
      <c r="B11" s="265" t="s">
        <v>407</v>
      </c>
      <c r="C11" s="229"/>
    </row>
    <row r="12" spans="1:3" s="43" customFormat="1" ht="18" customHeight="1" thickBot="1">
      <c r="A12" s="230" t="s">
        <v>13</v>
      </c>
      <c r="B12" s="427" t="s">
        <v>638</v>
      </c>
      <c r="C12" s="223">
        <f>+C13+C14+C15+C16+C17</f>
        <v>0</v>
      </c>
    </row>
    <row r="13" spans="1:3" s="43" customFormat="1" ht="18" customHeight="1">
      <c r="A13" s="231" t="s">
        <v>93</v>
      </c>
      <c r="B13" s="346" t="s">
        <v>218</v>
      </c>
      <c r="C13" s="225">
        <f>SUM('9.1.3'!C15,'9.2.3'!C15,'9.3.3'!C15,'9.4.3'!C15)</f>
        <v>0</v>
      </c>
    </row>
    <row r="14" spans="1:3" s="43" customFormat="1" ht="18.75">
      <c r="A14" s="232" t="s">
        <v>94</v>
      </c>
      <c r="B14" s="265" t="s">
        <v>219</v>
      </c>
      <c r="C14" s="225">
        <f>SUM('9.1.3'!C16,'9.2.3'!C16,'9.3.3'!C16,'9.4.3'!C16)</f>
        <v>0</v>
      </c>
    </row>
    <row r="15" spans="1:3" s="43" customFormat="1" ht="27">
      <c r="A15" s="232" t="s">
        <v>95</v>
      </c>
      <c r="B15" s="265" t="s">
        <v>382</v>
      </c>
      <c r="C15" s="225">
        <f>SUM('9.1.3'!C17,'9.2.3'!C17,'9.3.3'!C17,'9.4.3'!C17)</f>
        <v>0</v>
      </c>
    </row>
    <row r="16" spans="1:3" s="43" customFormat="1" ht="27">
      <c r="A16" s="232" t="s">
        <v>96</v>
      </c>
      <c r="B16" s="265" t="s">
        <v>383</v>
      </c>
      <c r="C16" s="225">
        <f>SUM('9.1.3'!C18,'9.2.3'!C18,'9.3.3'!C18,'9.4.3'!C18)</f>
        <v>0</v>
      </c>
    </row>
    <row r="17" spans="1:3" s="43" customFormat="1" ht="25.5">
      <c r="A17" s="232" t="s">
        <v>97</v>
      </c>
      <c r="B17" s="221" t="s">
        <v>409</v>
      </c>
      <c r="C17" s="225">
        <f>SUM('9.1.3'!C19,'9.2.3'!C19,'9.3.3'!C19,'9.4.3'!C19)</f>
        <v>0</v>
      </c>
    </row>
    <row r="18" spans="1:3" s="43" customFormat="1" ht="19.5" thickBot="1">
      <c r="A18" s="233" t="s">
        <v>106</v>
      </c>
      <c r="B18" s="428" t="s">
        <v>220</v>
      </c>
      <c r="C18" s="225">
        <f>SUM('9.1.3'!C20,'9.2.3'!C20,'9.3.3'!C20,'9.4.3'!C20)</f>
        <v>0</v>
      </c>
    </row>
    <row r="19" spans="1:3" s="43" customFormat="1" ht="18" customHeight="1" thickBot="1">
      <c r="A19" s="230" t="s">
        <v>14</v>
      </c>
      <c r="B19" s="429" t="s">
        <v>639</v>
      </c>
      <c r="C19" s="223">
        <f>+C20+C21+C22+C23+C24</f>
        <v>0</v>
      </c>
    </row>
    <row r="20" spans="1:3" s="43" customFormat="1" ht="18.75">
      <c r="A20" s="231" t="s">
        <v>76</v>
      </c>
      <c r="B20" s="346" t="s">
        <v>401</v>
      </c>
      <c r="C20" s="225">
        <f>SUM('9.1.3'!C22,'9.2.3'!C22,'9.3.3'!C22,'9.4.3'!C22)</f>
        <v>0</v>
      </c>
    </row>
    <row r="21" spans="1:3" s="43" customFormat="1" ht="27">
      <c r="A21" s="232" t="s">
        <v>77</v>
      </c>
      <c r="B21" s="265" t="s">
        <v>221</v>
      </c>
      <c r="C21" s="225">
        <f>SUM('9.1.3'!C23,'9.2.3'!C23,'9.3.3'!C23,'9.4.3'!C23)</f>
        <v>0</v>
      </c>
    </row>
    <row r="22" spans="1:3" s="43" customFormat="1" ht="27">
      <c r="A22" s="232" t="s">
        <v>78</v>
      </c>
      <c r="B22" s="265" t="s">
        <v>384</v>
      </c>
      <c r="C22" s="225">
        <f>SUM('9.1.3'!C24,'9.2.3'!C24,'9.3.3'!C24,'9.4.3'!C24)</f>
        <v>0</v>
      </c>
    </row>
    <row r="23" spans="1:3" s="43" customFormat="1" ht="27">
      <c r="A23" s="232" t="s">
        <v>79</v>
      </c>
      <c r="B23" s="265" t="s">
        <v>385</v>
      </c>
      <c r="C23" s="225">
        <f>SUM('9.1.3'!C25,'9.2.3'!C25,'9.3.3'!C25,'9.4.3'!C25)</f>
        <v>0</v>
      </c>
    </row>
    <row r="24" spans="1:3" s="43" customFormat="1" ht="18.75">
      <c r="A24" s="232" t="s">
        <v>150</v>
      </c>
      <c r="B24" s="265" t="s">
        <v>222</v>
      </c>
      <c r="C24" s="225">
        <f>SUM('9.1.3'!C26,'9.2.3'!C26,'9.3.3'!C26,'9.4.3'!C26)</f>
        <v>0</v>
      </c>
    </row>
    <row r="25" spans="1:3" s="43" customFormat="1" ht="18" customHeight="1" thickBot="1">
      <c r="A25" s="233" t="s">
        <v>151</v>
      </c>
      <c r="B25" s="428" t="s">
        <v>223</v>
      </c>
      <c r="C25" s="225">
        <f>SUM('9.1.3'!C27,'9.2.3'!C27,'9.3.3'!C27,'9.4.3'!C27)</f>
        <v>0</v>
      </c>
    </row>
    <row r="26" spans="1:3" s="43" customFormat="1" ht="18" customHeight="1" thickBot="1">
      <c r="A26" s="230" t="s">
        <v>152</v>
      </c>
      <c r="B26" s="429" t="s">
        <v>224</v>
      </c>
      <c r="C26" s="223">
        <f>+C27+C30+C31+C32</f>
        <v>0</v>
      </c>
    </row>
    <row r="27" spans="1:3" s="43" customFormat="1" ht="18" customHeight="1">
      <c r="A27" s="231" t="s">
        <v>225</v>
      </c>
      <c r="B27" s="346" t="s">
        <v>231</v>
      </c>
      <c r="C27" s="236">
        <f>SUM(C28:C29)</f>
        <v>0</v>
      </c>
    </row>
    <row r="28" spans="1:3" s="43" customFormat="1" ht="18" customHeight="1">
      <c r="A28" s="232" t="s">
        <v>226</v>
      </c>
      <c r="B28" s="265" t="s">
        <v>411</v>
      </c>
      <c r="C28" s="225">
        <f>SUM('9.1.3'!C30,'9.2.3'!C30,'9.3.3'!C30,'9.4.3'!C30)</f>
        <v>0</v>
      </c>
    </row>
    <row r="29" spans="1:3" s="43" customFormat="1" ht="18" customHeight="1">
      <c r="A29" s="232" t="s">
        <v>227</v>
      </c>
      <c r="B29" s="265" t="s">
        <v>412</v>
      </c>
      <c r="C29" s="225">
        <f>SUM('9.1.3'!C31,'9.2.3'!C31,'9.3.3'!C31,'9.4.3'!C31)</f>
        <v>0</v>
      </c>
    </row>
    <row r="30" spans="1:3" s="43" customFormat="1" ht="18" customHeight="1">
      <c r="A30" s="232" t="s">
        <v>228</v>
      </c>
      <c r="B30" s="265" t="s">
        <v>413</v>
      </c>
      <c r="C30" s="225">
        <f>SUM('9.1.3'!C32,'9.2.3'!C32,'9.3.3'!C32,'9.4.3'!C32)</f>
        <v>0</v>
      </c>
    </row>
    <row r="31" spans="1:3" s="43" customFormat="1" ht="18.75">
      <c r="A31" s="232" t="s">
        <v>229</v>
      </c>
      <c r="B31" s="265" t="s">
        <v>232</v>
      </c>
      <c r="C31" s="225">
        <f>SUM('9.1.3'!C33,'9.2.3'!C33,'9.3.3'!C33,'9.4.3'!C33)</f>
        <v>0</v>
      </c>
    </row>
    <row r="32" spans="1:3" s="43" customFormat="1" ht="18" customHeight="1" thickBot="1">
      <c r="A32" s="233" t="s">
        <v>230</v>
      </c>
      <c r="B32" s="428" t="s">
        <v>233</v>
      </c>
      <c r="C32" s="225">
        <f>SUM('9.1.3'!C34,'9.2.3'!C34,'9.3.3'!C34,'9.4.3'!C34)</f>
        <v>0</v>
      </c>
    </row>
    <row r="33" spans="1:3" s="43" customFormat="1" ht="18" customHeight="1" thickBot="1">
      <c r="A33" s="230" t="s">
        <v>16</v>
      </c>
      <c r="B33" s="429" t="s">
        <v>234</v>
      </c>
      <c r="C33" s="223">
        <f>SUM(C34:C43)</f>
        <v>0</v>
      </c>
    </row>
    <row r="34" spans="1:3" s="43" customFormat="1" ht="18" customHeight="1">
      <c r="A34" s="231" t="s">
        <v>80</v>
      </c>
      <c r="B34" s="346" t="s">
        <v>237</v>
      </c>
      <c r="C34" s="225">
        <f>SUM('9.1.3'!C36,'9.2.3'!C36,'9.3.3'!C36,'9.4.3'!C36)</f>
        <v>0</v>
      </c>
    </row>
    <row r="35" spans="1:3" s="43" customFormat="1" ht="18" customHeight="1">
      <c r="A35" s="232" t="s">
        <v>81</v>
      </c>
      <c r="B35" s="265" t="s">
        <v>414</v>
      </c>
      <c r="C35" s="225">
        <f>SUM('9.1.3'!C37,'9.2.3'!C37,'9.3.3'!C37,'9.4.3'!C37)</f>
        <v>0</v>
      </c>
    </row>
    <row r="36" spans="1:3" s="43" customFormat="1" ht="18" customHeight="1">
      <c r="A36" s="232" t="s">
        <v>82</v>
      </c>
      <c r="B36" s="265" t="s">
        <v>415</v>
      </c>
      <c r="C36" s="225">
        <f>SUM('9.1.3'!C38,'9.2.3'!C38,'9.3.3'!C38,'9.4.3'!C38)</f>
        <v>0</v>
      </c>
    </row>
    <row r="37" spans="1:3" s="43" customFormat="1" ht="18" customHeight="1">
      <c r="A37" s="232" t="s">
        <v>154</v>
      </c>
      <c r="B37" s="265" t="s">
        <v>416</v>
      </c>
      <c r="C37" s="225">
        <f>SUM('9.1.3'!C39,'9.2.3'!C39,'9.3.3'!C39,'9.4.3'!C39)</f>
        <v>0</v>
      </c>
    </row>
    <row r="38" spans="1:3" s="43" customFormat="1" ht="18" customHeight="1">
      <c r="A38" s="232" t="s">
        <v>155</v>
      </c>
      <c r="B38" s="265" t="s">
        <v>417</v>
      </c>
      <c r="C38" s="225">
        <f>SUM('9.1.3'!C40,'9.2.3'!C40,'9.3.3'!C40,'9.4.3'!C40)</f>
        <v>0</v>
      </c>
    </row>
    <row r="39" spans="1:3" s="43" customFormat="1" ht="18" customHeight="1">
      <c r="A39" s="232" t="s">
        <v>156</v>
      </c>
      <c r="B39" s="265" t="s">
        <v>418</v>
      </c>
      <c r="C39" s="225">
        <f>SUM('9.1.3'!C41,'9.2.3'!C41,'9.3.3'!C41,'9.4.3'!C41)</f>
        <v>0</v>
      </c>
    </row>
    <row r="40" spans="1:3" s="43" customFormat="1" ht="18" customHeight="1">
      <c r="A40" s="232" t="s">
        <v>157</v>
      </c>
      <c r="B40" s="265" t="s">
        <v>238</v>
      </c>
      <c r="C40" s="225">
        <f>SUM('9.1.3'!C42,'9.2.3'!C42,'9.3.3'!C42,'9.4.3'!C42)</f>
        <v>0</v>
      </c>
    </row>
    <row r="41" spans="1:3" s="43" customFormat="1" ht="18" customHeight="1">
      <c r="A41" s="232" t="s">
        <v>158</v>
      </c>
      <c r="B41" s="265" t="s">
        <v>239</v>
      </c>
      <c r="C41" s="225">
        <f>SUM('9.1.3'!C43,'9.2.3'!C43,'9.3.3'!C43,'9.4.3'!C43)</f>
        <v>0</v>
      </c>
    </row>
    <row r="42" spans="1:3" s="43" customFormat="1" ht="18" customHeight="1">
      <c r="A42" s="232" t="s">
        <v>235</v>
      </c>
      <c r="B42" s="265" t="s">
        <v>240</v>
      </c>
      <c r="C42" s="225">
        <f>SUM('9.1.3'!C44,'9.2.3'!C44,'9.3.3'!C44,'9.4.3'!C44)</f>
        <v>0</v>
      </c>
    </row>
    <row r="43" spans="1:3" s="43" customFormat="1" ht="18" customHeight="1" thickBot="1">
      <c r="A43" s="233" t="s">
        <v>236</v>
      </c>
      <c r="B43" s="428" t="s">
        <v>419</v>
      </c>
      <c r="C43" s="225">
        <f>SUM('9.1.3'!C45,'9.2.3'!C45,'9.3.3'!C45,'9.4.3'!C45)</f>
        <v>0</v>
      </c>
    </row>
    <row r="44" spans="1:3" s="43" customFormat="1" ht="18" customHeight="1" thickBot="1">
      <c r="A44" s="230" t="s">
        <v>17</v>
      </c>
      <c r="B44" s="429" t="s">
        <v>241</v>
      </c>
      <c r="C44" s="223">
        <f>SUM(C45:C49)</f>
        <v>0</v>
      </c>
    </row>
    <row r="45" spans="1:3" s="43" customFormat="1" ht="18" customHeight="1">
      <c r="A45" s="231" t="s">
        <v>83</v>
      </c>
      <c r="B45" s="346" t="s">
        <v>245</v>
      </c>
      <c r="C45" s="225">
        <f>SUM('9.1.3'!C47,'9.2.3'!C47,'9.3.3'!C47,'9.4.3'!C47)</f>
        <v>0</v>
      </c>
    </row>
    <row r="46" spans="1:3" s="43" customFormat="1" ht="18" customHeight="1">
      <c r="A46" s="232" t="s">
        <v>84</v>
      </c>
      <c r="B46" s="265" t="s">
        <v>246</v>
      </c>
      <c r="C46" s="225">
        <f>SUM('9.1.3'!C48,'9.2.3'!C48,'9.3.3'!C48,'9.4.3'!C48)</f>
        <v>0</v>
      </c>
    </row>
    <row r="47" spans="1:3" s="43" customFormat="1" ht="18" customHeight="1">
      <c r="A47" s="232" t="s">
        <v>242</v>
      </c>
      <c r="B47" s="265" t="s">
        <v>247</v>
      </c>
      <c r="C47" s="225">
        <f>SUM('9.1.3'!C49,'9.2.3'!C49,'9.3.3'!C49,'9.4.3'!C49)</f>
        <v>0</v>
      </c>
    </row>
    <row r="48" spans="1:3" s="43" customFormat="1" ht="18" customHeight="1">
      <c r="A48" s="232" t="s">
        <v>243</v>
      </c>
      <c r="B48" s="265" t="s">
        <v>248</v>
      </c>
      <c r="C48" s="225">
        <f>SUM('9.1.3'!C50,'9.2.3'!C50,'9.3.3'!C50,'9.4.3'!C50)</f>
        <v>0</v>
      </c>
    </row>
    <row r="49" spans="1:3" s="43" customFormat="1" ht="18" customHeight="1" thickBot="1">
      <c r="A49" s="233" t="s">
        <v>244</v>
      </c>
      <c r="B49" s="428" t="s">
        <v>249</v>
      </c>
      <c r="C49" s="225">
        <f>SUM('9.1.3'!C51,'9.2.3'!C51,'9.3.3'!C51,'9.4.3'!C51)</f>
        <v>0</v>
      </c>
    </row>
    <row r="50" spans="1:3" s="43" customFormat="1" ht="26.25" thickBot="1">
      <c r="A50" s="230" t="s">
        <v>159</v>
      </c>
      <c r="B50" s="429" t="s">
        <v>410</v>
      </c>
      <c r="C50" s="223">
        <f>SUM(C51:C53)</f>
        <v>0</v>
      </c>
    </row>
    <row r="51" spans="1:3" s="43" customFormat="1" ht="27">
      <c r="A51" s="231" t="s">
        <v>85</v>
      </c>
      <c r="B51" s="346" t="s">
        <v>392</v>
      </c>
      <c r="C51" s="225">
        <f>SUM('6. tájékoztató t.'!C53,'9.2.3'!C53,'9.3.3'!C53,'9.4.3'!C53)</f>
        <v>0</v>
      </c>
    </row>
    <row r="52" spans="1:3" s="43" customFormat="1" ht="27">
      <c r="A52" s="232" t="s">
        <v>86</v>
      </c>
      <c r="B52" s="265" t="s">
        <v>393</v>
      </c>
      <c r="C52" s="225">
        <f>SUM('6. tájékoztató t.'!C54,'9.2.3'!C54,'9.3.3'!C54,'9.4.3'!C54)</f>
        <v>0</v>
      </c>
    </row>
    <row r="53" spans="1:3" s="43" customFormat="1" ht="18.75">
      <c r="A53" s="232" t="s">
        <v>252</v>
      </c>
      <c r="B53" s="265" t="s">
        <v>250</v>
      </c>
      <c r="C53" s="225">
        <f>SUM('6. tájékoztató t.'!C55,'9.2.3'!C55,'9.3.3'!C55,'9.4.3'!C55)</f>
        <v>0</v>
      </c>
    </row>
    <row r="54" spans="1:3" s="43" customFormat="1" ht="19.5" thickBot="1">
      <c r="A54" s="233" t="s">
        <v>253</v>
      </c>
      <c r="B54" s="428" t="s">
        <v>251</v>
      </c>
      <c r="C54" s="225">
        <f>SUM('6. tájékoztató t.'!C56,'9.2.3'!C56,'9.3.3'!C56,'9.4.3'!C56)</f>
        <v>0</v>
      </c>
    </row>
    <row r="55" spans="1:3" s="43" customFormat="1" ht="18" customHeight="1" thickBot="1">
      <c r="A55" s="230" t="s">
        <v>19</v>
      </c>
      <c r="B55" s="427" t="s">
        <v>254</v>
      </c>
      <c r="C55" s="223">
        <f>SUM(C56:C58)</f>
        <v>0</v>
      </c>
    </row>
    <row r="56" spans="1:3" s="43" customFormat="1" ht="27">
      <c r="A56" s="231" t="s">
        <v>160</v>
      </c>
      <c r="B56" s="346" t="s">
        <v>394</v>
      </c>
      <c r="C56" s="225">
        <f>SUM('9.1.3'!C58,'9.2.3'!C58,'9.3.3'!C58,'9.4.3'!C58)</f>
        <v>0</v>
      </c>
    </row>
    <row r="57" spans="1:3" s="43" customFormat="1" ht="18.75">
      <c r="A57" s="232" t="s">
        <v>161</v>
      </c>
      <c r="B57" s="265" t="s">
        <v>395</v>
      </c>
      <c r="C57" s="225">
        <f>SUM('9.1.3'!C59,'9.2.3'!C59,'9.3.3'!C59,'9.4.3'!C59)</f>
        <v>0</v>
      </c>
    </row>
    <row r="58" spans="1:3" s="43" customFormat="1" ht="18.75">
      <c r="A58" s="232" t="s">
        <v>191</v>
      </c>
      <c r="B58" s="265" t="s">
        <v>256</v>
      </c>
      <c r="C58" s="225">
        <f>SUM('9.1.3'!C60,'9.2.3'!C60,'9.3.3'!C60,'9.4.3'!C60)</f>
        <v>0</v>
      </c>
    </row>
    <row r="59" spans="1:3" s="43" customFormat="1" ht="19.5" thickBot="1">
      <c r="A59" s="233" t="s">
        <v>255</v>
      </c>
      <c r="B59" s="428" t="s">
        <v>257</v>
      </c>
      <c r="C59" s="225">
        <f>SUM('9.1.3'!C61,'9.2.3'!C61,'9.3.3'!C61,'9.4.3'!C61)</f>
        <v>0</v>
      </c>
    </row>
    <row r="60" spans="1:3" s="43" customFormat="1" ht="19.5" thickBot="1">
      <c r="A60" s="230" t="s">
        <v>20</v>
      </c>
      <c r="B60" s="429" t="s">
        <v>258</v>
      </c>
      <c r="C60" s="223">
        <f>+C5+C12+C19+C26+C33+C44+C50+C55</f>
        <v>0</v>
      </c>
    </row>
    <row r="61" spans="1:3" s="43" customFormat="1" ht="18" customHeight="1" thickBot="1">
      <c r="A61" s="237" t="s">
        <v>373</v>
      </c>
      <c r="B61" s="427" t="s">
        <v>640</v>
      </c>
      <c r="C61" s="223">
        <f>SUM(C62:C64)</f>
        <v>0</v>
      </c>
    </row>
    <row r="62" spans="1:3" s="43" customFormat="1" ht="18" customHeight="1">
      <c r="A62" s="231" t="s">
        <v>287</v>
      </c>
      <c r="B62" s="346" t="s">
        <v>259</v>
      </c>
      <c r="C62" s="225">
        <f>SUM('9.1.3'!C64,'9.2.3'!C64,'9.3.3'!C64,'9.4.3'!C64)</f>
        <v>0</v>
      </c>
    </row>
    <row r="63" spans="1:3" s="43" customFormat="1" ht="27">
      <c r="A63" s="232" t="s">
        <v>296</v>
      </c>
      <c r="B63" s="265" t="s">
        <v>260</v>
      </c>
      <c r="C63" s="225">
        <f>SUM('9.1.3'!C65,'9.2.3'!C65,'9.3.3'!C65,'9.4.3'!C65)</f>
        <v>0</v>
      </c>
    </row>
    <row r="64" spans="1:3" s="43" customFormat="1" ht="19.5" thickBot="1">
      <c r="A64" s="233" t="s">
        <v>297</v>
      </c>
      <c r="B64" s="430" t="s">
        <v>261</v>
      </c>
      <c r="C64" s="225">
        <f>SUM('9.1.3'!C66,'9.2.3'!C66,'9.3.3'!C66,'9.4.3'!C66)</f>
        <v>0</v>
      </c>
    </row>
    <row r="65" spans="1:3" s="43" customFormat="1" ht="18" customHeight="1" thickBot="1">
      <c r="A65" s="237" t="s">
        <v>262</v>
      </c>
      <c r="B65" s="427" t="s">
        <v>263</v>
      </c>
      <c r="C65" s="223">
        <f>SUM(C66:C69)</f>
        <v>0</v>
      </c>
    </row>
    <row r="66" spans="1:3" s="43" customFormat="1" ht="18.75">
      <c r="A66" s="231" t="s">
        <v>130</v>
      </c>
      <c r="B66" s="346" t="s">
        <v>264</v>
      </c>
      <c r="C66" s="225">
        <f>SUM('9.1.3'!C68,'9.2.3'!C68,'9.3.3'!C68,'9.4.3'!C68)</f>
        <v>0</v>
      </c>
    </row>
    <row r="67" spans="1:3" s="43" customFormat="1" ht="18.75">
      <c r="A67" s="232" t="s">
        <v>131</v>
      </c>
      <c r="B67" s="265" t="s">
        <v>265</v>
      </c>
      <c r="C67" s="225">
        <f>SUM('9.1.3'!C69,'9.2.3'!C69,'9.3.3'!C69,'9.4.3'!C69)</f>
        <v>0</v>
      </c>
    </row>
    <row r="68" spans="1:3" s="43" customFormat="1" ht="18.75">
      <c r="A68" s="232" t="s">
        <v>288</v>
      </c>
      <c r="B68" s="265" t="s">
        <v>266</v>
      </c>
      <c r="C68" s="225">
        <f>SUM('9.1.3'!C70,'9.2.3'!C70,'9.3.3'!C70,'9.4.3'!C70)</f>
        <v>0</v>
      </c>
    </row>
    <row r="69" spans="1:3" s="43" customFormat="1" ht="19.5" thickBot="1">
      <c r="A69" s="233" t="s">
        <v>289</v>
      </c>
      <c r="B69" s="428" t="s">
        <v>267</v>
      </c>
      <c r="C69" s="225">
        <f>SUM('9.1.3'!C71,'9.2.3'!C71,'9.3.3'!C71,'9.4.3'!C71)</f>
        <v>0</v>
      </c>
    </row>
    <row r="70" spans="1:3" s="43" customFormat="1" ht="18" customHeight="1" thickBot="1">
      <c r="A70" s="237" t="s">
        <v>268</v>
      </c>
      <c r="B70" s="427" t="s">
        <v>269</v>
      </c>
      <c r="C70" s="223">
        <f>SUM(C71:C72)</f>
        <v>0</v>
      </c>
    </row>
    <row r="71" spans="1:3" s="43" customFormat="1" ht="18" customHeight="1">
      <c r="A71" s="231" t="s">
        <v>290</v>
      </c>
      <c r="B71" s="346" t="s">
        <v>270</v>
      </c>
      <c r="C71" s="225">
        <f>SUM('9.1.3'!C73,'9.2.3'!C73,'9.3.3'!C73,'9.4.3'!C73)</f>
        <v>0</v>
      </c>
    </row>
    <row r="72" spans="1:3" s="43" customFormat="1" ht="18" customHeight="1" thickBot="1">
      <c r="A72" s="233" t="s">
        <v>291</v>
      </c>
      <c r="B72" s="346" t="s">
        <v>645</v>
      </c>
      <c r="C72" s="225">
        <f>SUM('9.1.3'!C74,'9.2.3'!C74,'9.3.3'!C74,'9.4.3'!C74)</f>
        <v>0</v>
      </c>
    </row>
    <row r="73" spans="1:3" s="43" customFormat="1" ht="18" customHeight="1" thickBot="1">
      <c r="A73" s="237" t="s">
        <v>271</v>
      </c>
      <c r="B73" s="427" t="s">
        <v>272</v>
      </c>
      <c r="C73" s="223">
        <f>SUM(C74:C76)</f>
        <v>0</v>
      </c>
    </row>
    <row r="74" spans="1:3" s="43" customFormat="1" ht="18" customHeight="1">
      <c r="A74" s="231" t="s">
        <v>292</v>
      </c>
      <c r="B74" s="346" t="s">
        <v>446</v>
      </c>
      <c r="C74" s="225">
        <f>SUM('9.1.3'!C76,'9.2.3'!C76,'9.3.3'!C76,'9.4.3'!C76)</f>
        <v>0</v>
      </c>
    </row>
    <row r="75" spans="1:3" s="43" customFormat="1" ht="18" customHeight="1">
      <c r="A75" s="232" t="s">
        <v>293</v>
      </c>
      <c r="B75" s="265" t="s">
        <v>273</v>
      </c>
      <c r="C75" s="225">
        <f>SUM('9.1.3'!C77,'9.2.3'!C77,'9.3.3'!C77,'9.4.3'!C77)</f>
        <v>0</v>
      </c>
    </row>
    <row r="76" spans="1:3" s="43" customFormat="1" ht="18" customHeight="1" thickBot="1">
      <c r="A76" s="233" t="s">
        <v>294</v>
      </c>
      <c r="B76" s="428" t="s">
        <v>274</v>
      </c>
      <c r="C76" s="225">
        <f>SUM('9.1.3'!C78,'9.2.3'!C78,'9.3.3'!C78,'9.4.3'!C78)</f>
        <v>0</v>
      </c>
    </row>
    <row r="77" spans="1:3" s="43" customFormat="1" ht="18" customHeight="1" thickBot="1">
      <c r="A77" s="237" t="s">
        <v>275</v>
      </c>
      <c r="B77" s="427" t="s">
        <v>295</v>
      </c>
      <c r="C77" s="223">
        <f>SUM(C78:C81)</f>
        <v>0</v>
      </c>
    </row>
    <row r="78" spans="1:3" s="43" customFormat="1" ht="18" customHeight="1">
      <c r="A78" s="238" t="s">
        <v>276</v>
      </c>
      <c r="B78" s="346" t="s">
        <v>277</v>
      </c>
      <c r="C78" s="225">
        <f>SUM('9.1.3'!C80,'9.2.3'!C80,'9.3.3'!C80,'9.4.3'!C80)</f>
        <v>0</v>
      </c>
    </row>
    <row r="79" spans="1:3" s="43" customFormat="1" ht="30">
      <c r="A79" s="239" t="s">
        <v>278</v>
      </c>
      <c r="B79" s="265" t="s">
        <v>279</v>
      </c>
      <c r="C79" s="225">
        <f>SUM('9.1.3'!C81,'9.2.3'!C81,'9.3.3'!C81,'9.4.3'!C81)</f>
        <v>0</v>
      </c>
    </row>
    <row r="80" spans="1:3" s="43" customFormat="1" ht="20.25" customHeight="1">
      <c r="A80" s="239" t="s">
        <v>280</v>
      </c>
      <c r="B80" s="265" t="s">
        <v>281</v>
      </c>
      <c r="C80" s="225">
        <f>SUM('9.1.3'!C82,'9.2.3'!C82,'9.3.3'!C82,'9.4.3'!C82)</f>
        <v>0</v>
      </c>
    </row>
    <row r="81" spans="1:3" s="43" customFormat="1" ht="18" customHeight="1" thickBot="1">
      <c r="A81" s="240" t="s">
        <v>282</v>
      </c>
      <c r="B81" s="428" t="s">
        <v>283</v>
      </c>
      <c r="C81" s="225">
        <f>SUM('9.1.3'!C83,'9.2.3'!C83,'9.3.3'!C83,'9.4.3'!C83)</f>
        <v>0</v>
      </c>
    </row>
    <row r="82" spans="1:3" s="43" customFormat="1" ht="18" customHeight="1" thickBot="1">
      <c r="A82" s="237" t="s">
        <v>284</v>
      </c>
      <c r="B82" s="427" t="s">
        <v>636</v>
      </c>
      <c r="C82" s="225">
        <f>SUM('6. tájékoztató t.'!C84,'9.2.3'!C84,'9.3.3'!C84,'9.4.3'!C84)</f>
        <v>0</v>
      </c>
    </row>
    <row r="83" spans="1:3" s="43" customFormat="1" ht="19.5" thickBot="1">
      <c r="A83" s="237" t="s">
        <v>285</v>
      </c>
      <c r="B83" s="431" t="s">
        <v>286</v>
      </c>
      <c r="C83" s="223">
        <f>+C61+C65+C70+C73+C77+C82</f>
        <v>0</v>
      </c>
    </row>
    <row r="84" spans="1:3" s="43" customFormat="1" ht="18" customHeight="1" thickBot="1">
      <c r="A84" s="242" t="s">
        <v>298</v>
      </c>
      <c r="B84" s="432" t="s">
        <v>378</v>
      </c>
      <c r="C84" s="223">
        <f>+C60+C83</f>
        <v>0</v>
      </c>
    </row>
    <row r="85" spans="1:3" s="43" customFormat="1" ht="19.5" thickBot="1">
      <c r="A85" s="243"/>
      <c r="B85" s="433"/>
      <c r="C85" s="244"/>
    </row>
    <row r="86" spans="1:3" s="37" customFormat="1" ht="18" customHeight="1" thickBot="1">
      <c r="A86" s="247" t="s">
        <v>45</v>
      </c>
      <c r="B86" s="434"/>
      <c r="C86" s="248"/>
    </row>
    <row r="87" spans="1:3" s="44" customFormat="1" ht="18" customHeight="1" thickBot="1">
      <c r="A87" s="250" t="s">
        <v>12</v>
      </c>
      <c r="B87" s="435" t="s">
        <v>634</v>
      </c>
      <c r="C87" s="251">
        <f>SUM(C88:C92)</f>
        <v>0</v>
      </c>
    </row>
    <row r="88" spans="1:3" s="37" customFormat="1" ht="18" customHeight="1">
      <c r="A88" s="252" t="s">
        <v>87</v>
      </c>
      <c r="B88" s="436" t="s">
        <v>40</v>
      </c>
      <c r="C88" s="225">
        <f>SUM('6. tájékoztató t.'!C90,'9.2.3'!C90,'9.3.3'!C90,'9.4.3'!C90)</f>
        <v>0</v>
      </c>
    </row>
    <row r="89" spans="1:3" s="43" customFormat="1" ht="18" customHeight="1">
      <c r="A89" s="232" t="s">
        <v>88</v>
      </c>
      <c r="B89" s="267" t="s">
        <v>162</v>
      </c>
      <c r="C89" s="225"/>
    </row>
    <row r="90" spans="1:3" s="37" customFormat="1" ht="18" customHeight="1">
      <c r="A90" s="232" t="s">
        <v>89</v>
      </c>
      <c r="B90" s="267" t="s">
        <v>122</v>
      </c>
      <c r="C90" s="225"/>
    </row>
    <row r="91" spans="1:3" s="37" customFormat="1" ht="18" customHeight="1">
      <c r="A91" s="232" t="s">
        <v>90</v>
      </c>
      <c r="B91" s="437" t="s">
        <v>163</v>
      </c>
      <c r="C91" s="225">
        <f>SUM('9.1.3'!C93,'9.2.3'!C93,'9.3.3'!C93,'9.4.3'!C93)</f>
        <v>0</v>
      </c>
    </row>
    <row r="92" spans="1:3" s="37" customFormat="1" ht="18" customHeight="1">
      <c r="A92" s="232" t="s">
        <v>101</v>
      </c>
      <c r="B92" s="438" t="s">
        <v>164</v>
      </c>
      <c r="C92" s="225">
        <f>SUM('6. tájékoztató t.'!C94,'9.2.3'!C94,'9.3.3'!C94,'9.4.3'!C94)</f>
        <v>0</v>
      </c>
    </row>
    <row r="93" spans="1:3" s="37" customFormat="1" ht="18" customHeight="1">
      <c r="A93" s="232" t="s">
        <v>91</v>
      </c>
      <c r="B93" s="267" t="s">
        <v>301</v>
      </c>
      <c r="C93" s="225">
        <f>SUM('6. tájékoztató t.'!C95,'9.2.3'!C95,'9.3.3'!C95,'9.4.3'!C95)</f>
        <v>0</v>
      </c>
    </row>
    <row r="94" spans="1:3" s="37" customFormat="1" ht="18" customHeight="1">
      <c r="A94" s="232" t="s">
        <v>92</v>
      </c>
      <c r="B94" s="269" t="s">
        <v>302</v>
      </c>
      <c r="C94" s="225">
        <f>SUM('6. tájékoztató t.'!C96,'9.2.3'!C96,'9.3.3'!C96,'9.4.3'!C96)</f>
        <v>0</v>
      </c>
    </row>
    <row r="95" spans="1:3" s="37" customFormat="1" ht="18" customHeight="1">
      <c r="A95" s="232" t="s">
        <v>102</v>
      </c>
      <c r="B95" s="267" t="s">
        <v>303</v>
      </c>
      <c r="C95" s="225">
        <f>SUM('6. tájékoztató t.'!C97,'9.2.3'!C97,'9.3.3'!C97,'9.4.3'!C97)</f>
        <v>0</v>
      </c>
    </row>
    <row r="96" spans="1:3" s="37" customFormat="1" ht="18" customHeight="1">
      <c r="A96" s="232" t="s">
        <v>103</v>
      </c>
      <c r="B96" s="267" t="s">
        <v>641</v>
      </c>
      <c r="C96" s="225">
        <f>SUM('6. tájékoztató t.'!C98,'9.2.3'!C98,'9.3.3'!C98,'9.4.3'!C98)</f>
        <v>0</v>
      </c>
    </row>
    <row r="97" spans="1:3" s="37" customFormat="1" ht="18" customHeight="1">
      <c r="A97" s="232" t="s">
        <v>104</v>
      </c>
      <c r="B97" s="269" t="s">
        <v>305</v>
      </c>
      <c r="C97" s="225">
        <f>SUM('6. tájékoztató t.'!C99,'9.2.3'!C99,'9.3.3'!C99,'9.4.3'!C99)</f>
        <v>0</v>
      </c>
    </row>
    <row r="98" spans="1:3" s="37" customFormat="1" ht="18" customHeight="1">
      <c r="A98" s="232" t="s">
        <v>105</v>
      </c>
      <c r="B98" s="269" t="s">
        <v>306</v>
      </c>
      <c r="C98" s="225">
        <f>SUM('6. tájékoztató t.'!C100,'9.2.3'!C100,'9.3.3'!C100,'9.4.3'!C100)</f>
        <v>0</v>
      </c>
    </row>
    <row r="99" spans="1:3" s="37" customFormat="1" ht="18" customHeight="1">
      <c r="A99" s="232" t="s">
        <v>107</v>
      </c>
      <c r="B99" s="267" t="s">
        <v>642</v>
      </c>
      <c r="C99" s="225">
        <f>SUM('6. tájékoztató t.'!C101,'9.2.3'!C101,'9.3.3'!C101,'9.4.3'!C101)</f>
        <v>0</v>
      </c>
    </row>
    <row r="100" spans="1:3" s="37" customFormat="1" ht="18" customHeight="1">
      <c r="A100" s="254" t="s">
        <v>165</v>
      </c>
      <c r="B100" s="270" t="s">
        <v>308</v>
      </c>
      <c r="C100" s="225">
        <f>SUM('6. tájékoztató t.'!C102,'9.2.3'!C102,'9.3.3'!C102,'9.4.3'!C102)</f>
        <v>0</v>
      </c>
    </row>
    <row r="101" spans="1:3" s="37" customFormat="1" ht="18" customHeight="1">
      <c r="A101" s="232" t="s">
        <v>299</v>
      </c>
      <c r="B101" s="270" t="s">
        <v>309</v>
      </c>
      <c r="C101" s="225">
        <f>SUM('6. tájékoztató t.'!C103,'9.2.3'!C103,'9.3.3'!C103,'9.4.3'!C103)</f>
        <v>0</v>
      </c>
    </row>
    <row r="102" spans="1:3" s="37" customFormat="1" ht="18" customHeight="1" thickBot="1">
      <c r="A102" s="255" t="s">
        <v>300</v>
      </c>
      <c r="B102" s="271" t="s">
        <v>310</v>
      </c>
      <c r="C102" s="225">
        <f>SUM('6. tájékoztató t.'!C104,'9.2.3'!C104,'9.3.3'!C104,'9.4.3'!C104)</f>
        <v>0</v>
      </c>
    </row>
    <row r="103" spans="1:3" s="37" customFormat="1" ht="18" customHeight="1" thickBot="1">
      <c r="A103" s="230" t="s">
        <v>13</v>
      </c>
      <c r="B103" s="439" t="s">
        <v>635</v>
      </c>
      <c r="C103" s="223">
        <f>+C104+C106+C108</f>
        <v>0</v>
      </c>
    </row>
    <row r="104" spans="1:3" s="37" customFormat="1" ht="18" customHeight="1">
      <c r="A104" s="231" t="s">
        <v>93</v>
      </c>
      <c r="B104" s="267" t="s">
        <v>190</v>
      </c>
      <c r="C104" s="225">
        <f>SUM('6. tájékoztató t.'!C106,'9.2.3'!C106,'9.3.3'!C106,'9.4.3'!C106)</f>
        <v>0</v>
      </c>
    </row>
    <row r="105" spans="1:3" s="37" customFormat="1" ht="18" customHeight="1">
      <c r="A105" s="231" t="s">
        <v>94</v>
      </c>
      <c r="B105" s="270" t="s">
        <v>314</v>
      </c>
      <c r="C105" s="225">
        <f>SUM('6. tájékoztató t.'!C107,'9.2.3'!C107,'9.3.3'!C107,'9.4.3'!C107)</f>
        <v>0</v>
      </c>
    </row>
    <row r="106" spans="1:3" s="37" customFormat="1" ht="18" customHeight="1">
      <c r="A106" s="231" t="s">
        <v>95</v>
      </c>
      <c r="B106" s="270" t="s">
        <v>166</v>
      </c>
      <c r="C106" s="225">
        <f>SUM('6. tájékoztató t.'!C108,'9.2.3'!C108,'9.3.3'!C108,'9.4.3'!C108)</f>
        <v>0</v>
      </c>
    </row>
    <row r="107" spans="1:3" s="37" customFormat="1" ht="18" customHeight="1">
      <c r="A107" s="231" t="s">
        <v>96</v>
      </c>
      <c r="B107" s="270" t="s">
        <v>315</v>
      </c>
      <c r="C107" s="225">
        <f>SUM('6. tájékoztató t.'!C109,'9.2.3'!C109,'9.3.3'!C109,'9.4.3'!C109)</f>
        <v>0</v>
      </c>
    </row>
    <row r="108" spans="1:3" s="37" customFormat="1" ht="18" customHeight="1">
      <c r="A108" s="231" t="s">
        <v>97</v>
      </c>
      <c r="B108" s="440" t="s">
        <v>192</v>
      </c>
      <c r="C108" s="225">
        <f>SUM('6. tájékoztató t.'!C110,'9.2.3'!C110,'9.3.3'!C110,'9.4.3'!C110)</f>
        <v>0</v>
      </c>
    </row>
    <row r="109" spans="1:3" s="37" customFormat="1" ht="25.5">
      <c r="A109" s="231" t="s">
        <v>106</v>
      </c>
      <c r="B109" s="441" t="s">
        <v>386</v>
      </c>
      <c r="C109" s="225">
        <f>SUM('6. tájékoztató t.'!C111,'9.2.3'!C111,'9.3.3'!C111,'9.4.3'!C111)</f>
        <v>0</v>
      </c>
    </row>
    <row r="110" spans="1:3" s="37" customFormat="1" ht="25.5">
      <c r="A110" s="231" t="s">
        <v>108</v>
      </c>
      <c r="B110" s="274" t="s">
        <v>320</v>
      </c>
      <c r="C110" s="225">
        <f>SUM('6. tájékoztató t.'!C112,'9.2.3'!C112,'9.3.3'!C112,'9.4.3'!C112)</f>
        <v>0</v>
      </c>
    </row>
    <row r="111" spans="1:3" s="37" customFormat="1" ht="25.5">
      <c r="A111" s="231" t="s">
        <v>167</v>
      </c>
      <c r="B111" s="267" t="s">
        <v>304</v>
      </c>
      <c r="C111" s="225">
        <f>SUM('6. tájékoztató t.'!C113,'9.2.3'!C113,'9.3.3'!C113,'9.4.3'!C113)</f>
        <v>0</v>
      </c>
    </row>
    <row r="112" spans="1:3" s="37" customFormat="1" ht="18.75">
      <c r="A112" s="231" t="s">
        <v>168</v>
      </c>
      <c r="B112" s="267" t="s">
        <v>319</v>
      </c>
      <c r="C112" s="225">
        <f>SUM('6. tájékoztató t.'!C114,'9.2.3'!C114,'9.3.3'!C114,'9.4.3'!C114)</f>
        <v>0</v>
      </c>
    </row>
    <row r="113" spans="1:3" s="37" customFormat="1" ht="18.75">
      <c r="A113" s="231" t="s">
        <v>169</v>
      </c>
      <c r="B113" s="267" t="s">
        <v>318</v>
      </c>
      <c r="C113" s="225">
        <f>SUM('6. tájékoztató t.'!C115,'9.2.3'!C115,'9.3.3'!C115,'9.4.3'!C115)</f>
        <v>0</v>
      </c>
    </row>
    <row r="114" spans="1:3" s="37" customFormat="1" ht="25.5">
      <c r="A114" s="231" t="s">
        <v>311</v>
      </c>
      <c r="B114" s="267" t="s">
        <v>307</v>
      </c>
      <c r="C114" s="225">
        <f>SUM('6. tájékoztató t.'!C116,'9.2.3'!C116,'9.3.3'!C116,'9.4.3'!C116)</f>
        <v>0</v>
      </c>
    </row>
    <row r="115" spans="1:3" s="37" customFormat="1" ht="18.75">
      <c r="A115" s="231" t="s">
        <v>312</v>
      </c>
      <c r="B115" s="267" t="s">
        <v>317</v>
      </c>
      <c r="C115" s="225">
        <f>SUM('6. tájékoztató t.'!C117,'9.2.3'!C117,'9.3.3'!C117,'9.4.3'!C117)</f>
        <v>0</v>
      </c>
    </row>
    <row r="116" spans="1:3" s="37" customFormat="1" ht="26.25" thickBot="1">
      <c r="A116" s="254" t="s">
        <v>313</v>
      </c>
      <c r="B116" s="267" t="s">
        <v>316</v>
      </c>
      <c r="C116" s="225">
        <f>SUM('6. tájékoztató t.'!C118,'9.2.3'!C118,'9.3.3'!C118,'9.4.3'!C118)</f>
        <v>0</v>
      </c>
    </row>
    <row r="117" spans="1:3" s="37" customFormat="1" ht="18" customHeight="1" thickBot="1">
      <c r="A117" s="230" t="s">
        <v>14</v>
      </c>
      <c r="B117" s="429" t="s">
        <v>321</v>
      </c>
      <c r="C117" s="223">
        <f>+C118+C119</f>
        <v>0</v>
      </c>
    </row>
    <row r="118" spans="1:3" s="37" customFormat="1" ht="18" customHeight="1">
      <c r="A118" s="231" t="s">
        <v>76</v>
      </c>
      <c r="B118" s="274" t="s">
        <v>46</v>
      </c>
      <c r="C118" s="225">
        <f>SUM('6. tájékoztató t.'!C120,'9.2.3'!C120,'9.3.3'!C120,'9.4.3'!C120)</f>
        <v>0</v>
      </c>
    </row>
    <row r="119" spans="1:3" s="37" customFormat="1" ht="18" customHeight="1" thickBot="1">
      <c r="A119" s="233" t="s">
        <v>77</v>
      </c>
      <c r="B119" s="270" t="s">
        <v>47</v>
      </c>
      <c r="C119" s="225">
        <f>SUM('6. tájékoztató t.'!C121,'9.2.3'!C121,'9.3.3'!C121,'9.4.3'!C121)</f>
        <v>0</v>
      </c>
    </row>
    <row r="120" spans="1:3" s="37" customFormat="1" ht="18" customHeight="1" thickBot="1">
      <c r="A120" s="230" t="s">
        <v>15</v>
      </c>
      <c r="B120" s="429" t="s">
        <v>322</v>
      </c>
      <c r="C120" s="223">
        <f>+C87+C103+C117</f>
        <v>0</v>
      </c>
    </row>
    <row r="121" spans="1:3" s="37" customFormat="1" ht="18" customHeight="1" thickBot="1">
      <c r="A121" s="230" t="s">
        <v>16</v>
      </c>
      <c r="B121" s="429" t="s">
        <v>643</v>
      </c>
      <c r="C121" s="223">
        <f>+C122+C123+C124</f>
        <v>0</v>
      </c>
    </row>
    <row r="122" spans="1:3" s="37" customFormat="1" ht="18" customHeight="1">
      <c r="A122" s="231" t="s">
        <v>80</v>
      </c>
      <c r="B122" s="274" t="s">
        <v>323</v>
      </c>
      <c r="C122" s="225">
        <f>SUM('6. tájékoztató t.'!C124,'9.2.3'!C124,'9.3.3'!C124,'9.4.3'!C124)</f>
        <v>0</v>
      </c>
    </row>
    <row r="123" spans="1:3" s="37" customFormat="1" ht="18" customHeight="1">
      <c r="A123" s="231" t="s">
        <v>81</v>
      </c>
      <c r="B123" s="274" t="s">
        <v>644</v>
      </c>
      <c r="C123" s="225">
        <f>SUM('6. tájékoztató t.'!C125,'9.2.3'!C125,'9.3.3'!C125,'9.4.3'!C125)</f>
        <v>0</v>
      </c>
    </row>
    <row r="124" spans="1:3" s="37" customFormat="1" ht="18" customHeight="1" thickBot="1">
      <c r="A124" s="254" t="s">
        <v>82</v>
      </c>
      <c r="B124" s="442" t="s">
        <v>324</v>
      </c>
      <c r="C124" s="225">
        <f>SUM('6. tájékoztató t.'!C126,'9.2.3'!C126,'9.3.3'!C126,'9.4.3'!C126)</f>
        <v>0</v>
      </c>
    </row>
    <row r="125" spans="1:3" s="37" customFormat="1" ht="18" customHeight="1" thickBot="1">
      <c r="A125" s="230" t="s">
        <v>17</v>
      </c>
      <c r="B125" s="429" t="s">
        <v>372</v>
      </c>
      <c r="C125" s="223">
        <f>+C126+C127+C128+C129</f>
        <v>0</v>
      </c>
    </row>
    <row r="126" spans="1:3" s="37" customFormat="1" ht="18" customHeight="1">
      <c r="A126" s="231" t="s">
        <v>83</v>
      </c>
      <c r="B126" s="274" t="s">
        <v>325</v>
      </c>
      <c r="C126" s="225">
        <f>SUM('6. tájékoztató t.'!C128,'9.2.3'!C128,'9.3.3'!C128,'9.4.3'!C128)</f>
        <v>0</v>
      </c>
    </row>
    <row r="127" spans="1:3" s="37" customFormat="1" ht="18" customHeight="1">
      <c r="A127" s="231" t="s">
        <v>84</v>
      </c>
      <c r="B127" s="274" t="s">
        <v>326</v>
      </c>
      <c r="C127" s="225">
        <f>SUM('6. tájékoztató t.'!C129,'9.2.3'!C129,'9.3.3'!C129,'9.4.3'!C129)</f>
        <v>0</v>
      </c>
    </row>
    <row r="128" spans="1:3" s="37" customFormat="1" ht="18" customHeight="1">
      <c r="A128" s="231" t="s">
        <v>242</v>
      </c>
      <c r="B128" s="274" t="s">
        <v>327</v>
      </c>
      <c r="C128" s="225">
        <f>SUM('6. tájékoztató t.'!C130,'9.2.3'!C130,'9.3.3'!C130,'9.4.3'!C130)</f>
        <v>0</v>
      </c>
    </row>
    <row r="129" spans="1:3" s="37" customFormat="1" ht="18" customHeight="1" thickBot="1">
      <c r="A129" s="254" t="s">
        <v>243</v>
      </c>
      <c r="B129" s="442" t="s">
        <v>328</v>
      </c>
      <c r="C129" s="225">
        <f>SUM('6. tájékoztató t.'!C131,'9.2.3'!C131,'9.3.3'!C131,'9.4.3'!C131)</f>
        <v>0</v>
      </c>
    </row>
    <row r="130" spans="1:3" s="37" customFormat="1" ht="18" customHeight="1" thickBot="1">
      <c r="A130" s="230" t="s">
        <v>18</v>
      </c>
      <c r="B130" s="429" t="s">
        <v>329</v>
      </c>
      <c r="C130" s="223">
        <f>+C131+C132+C133+C134</f>
        <v>0</v>
      </c>
    </row>
    <row r="131" spans="1:3" s="37" customFormat="1" ht="18" customHeight="1">
      <c r="A131" s="231" t="s">
        <v>85</v>
      </c>
      <c r="B131" s="274" t="s">
        <v>330</v>
      </c>
      <c r="C131" s="225">
        <f>SUM('6. tájékoztató t.'!C133,'9.2.3'!C133,'9.3.3'!C133,'9.4.3'!C133)</f>
        <v>0</v>
      </c>
    </row>
    <row r="132" spans="1:3" s="37" customFormat="1" ht="18" customHeight="1">
      <c r="A132" s="231" t="s">
        <v>86</v>
      </c>
      <c r="B132" s="274" t="s">
        <v>339</v>
      </c>
      <c r="C132" s="225">
        <f>SUM('6. tájékoztató t.'!C134,'9.2.3'!C134,'9.3.3'!C134,'9.4.3'!C134)</f>
        <v>0</v>
      </c>
    </row>
    <row r="133" spans="1:3" s="37" customFormat="1" ht="18" customHeight="1">
      <c r="A133" s="231" t="s">
        <v>252</v>
      </c>
      <c r="B133" s="274" t="s">
        <v>331</v>
      </c>
      <c r="C133" s="225">
        <f>SUM('6. tájékoztató t.'!C135,'9.2.3'!C135,'9.3.3'!C135,'9.4.3'!C135)</f>
        <v>0</v>
      </c>
    </row>
    <row r="134" spans="1:3" s="37" customFormat="1" ht="18" customHeight="1" thickBot="1">
      <c r="A134" s="254" t="s">
        <v>253</v>
      </c>
      <c r="B134" s="442" t="s">
        <v>402</v>
      </c>
      <c r="C134" s="225">
        <v>0</v>
      </c>
    </row>
    <row r="135" spans="1:3" s="37" customFormat="1" ht="18" customHeight="1" thickBot="1">
      <c r="A135" s="230" t="s">
        <v>19</v>
      </c>
      <c r="B135" s="429" t="s">
        <v>332</v>
      </c>
      <c r="C135" s="257"/>
    </row>
    <row r="136" spans="1:3" s="37" customFormat="1" ht="18" customHeight="1">
      <c r="A136" s="231" t="s">
        <v>160</v>
      </c>
      <c r="B136" s="274" t="s">
        <v>333</v>
      </c>
      <c r="C136" s="225">
        <f>SUM('6. tájékoztató t.'!C138,'9.2.3'!C138,'9.3.3'!C138,'9.4.3'!C138)</f>
        <v>0</v>
      </c>
    </row>
    <row r="137" spans="1:3" s="37" customFormat="1" ht="18" customHeight="1">
      <c r="A137" s="231" t="s">
        <v>161</v>
      </c>
      <c r="B137" s="274" t="s">
        <v>334</v>
      </c>
      <c r="C137" s="225">
        <f>SUM('6. tájékoztató t.'!C139,'9.2.3'!C139,'9.3.3'!C139,'9.4.3'!C139)</f>
        <v>0</v>
      </c>
    </row>
    <row r="138" spans="1:3" s="37" customFormat="1" ht="18" customHeight="1">
      <c r="A138" s="231" t="s">
        <v>191</v>
      </c>
      <c r="B138" s="274" t="s">
        <v>335</v>
      </c>
      <c r="C138" s="225">
        <f>SUM('6. tájékoztató t.'!C140,'9.2.3'!C140,'9.3.3'!C140,'9.4.3'!C140)</f>
        <v>0</v>
      </c>
    </row>
    <row r="139" spans="1:3" s="37" customFormat="1" ht="18" customHeight="1" thickBot="1">
      <c r="A139" s="231" t="s">
        <v>255</v>
      </c>
      <c r="B139" s="274" t="s">
        <v>336</v>
      </c>
      <c r="C139" s="225">
        <f>SUM('6. tájékoztató t.'!C141,'9.2.3'!C141,'9.3.3'!C141,'9.4.3'!C141)</f>
        <v>0</v>
      </c>
    </row>
    <row r="140" spans="1:3" s="37" customFormat="1" ht="18" customHeight="1" thickBot="1">
      <c r="A140" s="230" t="s">
        <v>20</v>
      </c>
      <c r="B140" s="429" t="s">
        <v>337</v>
      </c>
      <c r="C140" s="258">
        <f>+C121+C125+C130+C135</f>
        <v>0</v>
      </c>
    </row>
    <row r="141" spans="1:3" s="37" customFormat="1" ht="18" customHeight="1" thickBot="1">
      <c r="A141" s="259" t="s">
        <v>21</v>
      </c>
      <c r="B141" s="443" t="s">
        <v>338</v>
      </c>
      <c r="C141" s="258">
        <f>+C120+C140</f>
        <v>0</v>
      </c>
    </row>
    <row r="142" spans="1:3" s="37" customFormat="1" ht="18" customHeight="1" thickBot="1">
      <c r="A142" s="260"/>
      <c r="B142" s="261"/>
      <c r="C142" s="246"/>
    </row>
    <row r="143" spans="1:7" s="37" customFormat="1" ht="18" customHeight="1" thickBot="1">
      <c r="A143" s="262" t="s">
        <v>420</v>
      </c>
      <c r="B143" s="263"/>
      <c r="C143" s="264"/>
      <c r="D143" s="45"/>
      <c r="E143" s="46"/>
      <c r="F143" s="46"/>
      <c r="G143" s="46"/>
    </row>
    <row r="144" spans="1:3" s="43" customFormat="1" ht="18" customHeight="1" thickBot="1">
      <c r="A144" s="262" t="s">
        <v>182</v>
      </c>
      <c r="B144" s="263"/>
      <c r="C144" s="264"/>
    </row>
    <row r="145" s="37" customFormat="1" ht="18" customHeight="1">
      <c r="C145" s="47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ÁLLAMIGAZGATÁSI  FELADATOK
2017. ÉVI KÖLTSÉGVETÉSÉNEK ÖSSZEVONT MÉRLEGE
&amp;10
&amp;R&amp;"Times New Roman CE,Félkövér dőlt"&amp;11 1.3. melléklet az 1/2018. (III.6.)  önkormányzati rendelethez</oddHeader>
  </headerFooter>
  <rowBreaks count="1" manualBreakCount="1">
    <brk id="85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view="pageLayout" workbookViewId="0" topLeftCell="A3">
      <selection activeCell="F3" sqref="F3:F24"/>
    </sheetView>
  </sheetViews>
  <sheetFormatPr defaultColWidth="9.00390625" defaultRowHeight="12.75"/>
  <cols>
    <col min="1" max="1" width="6.875" style="5" customWidth="1"/>
    <col min="2" max="2" width="28.00390625" style="26" customWidth="1"/>
    <col min="3" max="3" width="17.375" style="5" customWidth="1"/>
    <col min="4" max="4" width="33.125" style="5" customWidth="1"/>
    <col min="5" max="5" width="16.375" style="5" customWidth="1"/>
    <col min="6" max="6" width="3.625" style="5" customWidth="1"/>
    <col min="7" max="16384" width="9.375" style="5" customWidth="1"/>
  </cols>
  <sheetData>
    <row r="1" spans="1:5" s="48" customFormat="1" ht="27" customHeight="1">
      <c r="A1" s="277"/>
      <c r="B1" s="278" t="s">
        <v>137</v>
      </c>
      <c r="C1" s="279"/>
      <c r="D1" s="279"/>
      <c r="E1" s="279"/>
    </row>
    <row r="2" spans="1:5" s="48" customFormat="1" ht="16.5" thickBot="1">
      <c r="A2" s="277"/>
      <c r="B2" s="280"/>
      <c r="C2" s="277"/>
      <c r="D2" s="277"/>
      <c r="E2" s="281" t="s">
        <v>442</v>
      </c>
    </row>
    <row r="3" spans="1:6" s="48" customFormat="1" ht="18" customHeight="1" thickBot="1">
      <c r="A3" s="464" t="s">
        <v>56</v>
      </c>
      <c r="B3" s="293" t="s">
        <v>44</v>
      </c>
      <c r="C3" s="294"/>
      <c r="D3" s="293" t="s">
        <v>45</v>
      </c>
      <c r="E3" s="294"/>
      <c r="F3" s="467" t="s">
        <v>703</v>
      </c>
    </row>
    <row r="4" spans="1:6" s="36" customFormat="1" ht="35.25" customHeight="1" thickBot="1">
      <c r="A4" s="465"/>
      <c r="B4" s="295" t="s">
        <v>48</v>
      </c>
      <c r="C4" s="296" t="s">
        <v>398</v>
      </c>
      <c r="D4" s="297" t="s">
        <v>48</v>
      </c>
      <c r="E4" s="298" t="s">
        <v>398</v>
      </c>
      <c r="F4" s="467"/>
    </row>
    <row r="5" spans="1:6" s="36" customFormat="1" ht="16.5" thickBot="1">
      <c r="A5" s="282">
        <v>1</v>
      </c>
      <c r="B5" s="295">
        <v>2</v>
      </c>
      <c r="C5" s="296" t="s">
        <v>14</v>
      </c>
      <c r="D5" s="295">
        <v>6</v>
      </c>
      <c r="E5" s="299">
        <v>7</v>
      </c>
      <c r="F5" s="467"/>
    </row>
    <row r="6" spans="1:6" s="48" customFormat="1" ht="25.5">
      <c r="A6" s="283">
        <v>1</v>
      </c>
      <c r="B6" s="292" t="s">
        <v>340</v>
      </c>
      <c r="C6" s="225">
        <f>SUM('1 sz. tábla '!C5)</f>
        <v>159493208</v>
      </c>
      <c r="D6" s="292" t="s">
        <v>49</v>
      </c>
      <c r="E6" s="300">
        <f>SUM('1 sz. tábla '!C88)</f>
        <v>153824823</v>
      </c>
      <c r="F6" s="467"/>
    </row>
    <row r="7" spans="1:6" s="48" customFormat="1" ht="38.25">
      <c r="A7" s="284">
        <v>2</v>
      </c>
      <c r="B7" s="287" t="s">
        <v>341</v>
      </c>
      <c r="C7" s="225">
        <f>SUM('1 sz. tábla '!C12)</f>
        <v>13253000</v>
      </c>
      <c r="D7" s="287" t="s">
        <v>162</v>
      </c>
      <c r="E7" s="301">
        <f>SUM('1 sz. tábla '!C89)</f>
        <v>30537940</v>
      </c>
      <c r="F7" s="467"/>
    </row>
    <row r="8" spans="1:6" s="48" customFormat="1" ht="15.75">
      <c r="A8" s="284">
        <v>3</v>
      </c>
      <c r="B8" s="287" t="s">
        <v>153</v>
      </c>
      <c r="C8" s="288">
        <f>SUM('1 sz. tábla '!C26)</f>
        <v>60636296</v>
      </c>
      <c r="D8" s="287" t="s">
        <v>195</v>
      </c>
      <c r="E8" s="301">
        <f>SUM('1 sz. tábla '!C90)</f>
        <v>132463564</v>
      </c>
      <c r="F8" s="467"/>
    </row>
    <row r="9" spans="1:6" s="48" customFormat="1" ht="15.75">
      <c r="A9" s="283">
        <v>4</v>
      </c>
      <c r="B9" s="302" t="s">
        <v>381</v>
      </c>
      <c r="C9" s="288">
        <f>SUM('1 sz. tábla '!C33)</f>
        <v>84990904</v>
      </c>
      <c r="D9" s="287" t="s">
        <v>163</v>
      </c>
      <c r="E9" s="301">
        <f>SUM('1 sz. tábla '!C91)</f>
        <v>10654953</v>
      </c>
      <c r="F9" s="467"/>
    </row>
    <row r="10" spans="1:6" s="48" customFormat="1" ht="25.5">
      <c r="A10" s="284">
        <v>5</v>
      </c>
      <c r="B10" s="303" t="s">
        <v>421</v>
      </c>
      <c r="C10" s="304">
        <v>0</v>
      </c>
      <c r="D10" s="287" t="s">
        <v>164</v>
      </c>
      <c r="E10" s="301">
        <f>SUM('1 sz. tábla '!C92)</f>
        <v>5236000</v>
      </c>
      <c r="F10" s="467"/>
    </row>
    <row r="11" spans="1:6" s="48" customFormat="1" ht="16.5" thickBot="1">
      <c r="A11" s="284">
        <v>6</v>
      </c>
      <c r="D11" s="287" t="s">
        <v>41</v>
      </c>
      <c r="E11" s="301">
        <f>SUM('1 sz. tábla '!C117)</f>
        <v>3000000</v>
      </c>
      <c r="F11" s="467"/>
    </row>
    <row r="12" spans="1:6" s="48" customFormat="1" ht="39" thickBot="1">
      <c r="A12" s="283">
        <v>7</v>
      </c>
      <c r="B12" s="305" t="s">
        <v>374</v>
      </c>
      <c r="C12" s="306">
        <f>SUM(C6:C10)</f>
        <v>318373408</v>
      </c>
      <c r="D12" s="305" t="s">
        <v>349</v>
      </c>
      <c r="E12" s="306">
        <f>SUM(E6:E11)</f>
        <v>335717280</v>
      </c>
      <c r="F12" s="467"/>
    </row>
    <row r="13" spans="1:6" s="48" customFormat="1" ht="38.25">
      <c r="A13" s="284">
        <v>8</v>
      </c>
      <c r="B13" s="289" t="s">
        <v>344</v>
      </c>
      <c r="C13" s="308">
        <f>+C14+C15+C16+C17</f>
        <v>23154235</v>
      </c>
      <c r="D13" s="287" t="s">
        <v>170</v>
      </c>
      <c r="E13" s="309"/>
      <c r="F13" s="467"/>
    </row>
    <row r="14" spans="1:6" s="48" customFormat="1" ht="25.5">
      <c r="A14" s="284">
        <v>9</v>
      </c>
      <c r="B14" s="287" t="s">
        <v>188</v>
      </c>
      <c r="C14" s="288">
        <v>23154235</v>
      </c>
      <c r="D14" s="287" t="s">
        <v>348</v>
      </c>
      <c r="E14" s="301"/>
      <c r="F14" s="467"/>
    </row>
    <row r="15" spans="1:6" s="48" customFormat="1" ht="25.5">
      <c r="A15" s="283">
        <v>10</v>
      </c>
      <c r="B15" s="287" t="s">
        <v>189</v>
      </c>
      <c r="C15" s="288"/>
      <c r="D15" s="287" t="s">
        <v>135</v>
      </c>
      <c r="E15" s="301"/>
      <c r="F15" s="467"/>
    </row>
    <row r="16" spans="1:6" s="48" customFormat="1" ht="25.5">
      <c r="A16" s="284">
        <v>11</v>
      </c>
      <c r="B16" s="287" t="s">
        <v>193</v>
      </c>
      <c r="C16" s="288"/>
      <c r="D16" s="287" t="s">
        <v>136</v>
      </c>
      <c r="E16" s="301"/>
      <c r="F16" s="467"/>
    </row>
    <row r="17" spans="1:6" s="48" customFormat="1" ht="25.5">
      <c r="A17" s="284">
        <v>12</v>
      </c>
      <c r="B17" s="287" t="s">
        <v>194</v>
      </c>
      <c r="C17" s="288"/>
      <c r="D17" s="289" t="s">
        <v>196</v>
      </c>
      <c r="E17" s="301"/>
      <c r="F17" s="467"/>
    </row>
    <row r="18" spans="1:6" s="48" customFormat="1" ht="38.25">
      <c r="A18" s="283">
        <v>13</v>
      </c>
      <c r="B18" s="287" t="s">
        <v>345</v>
      </c>
      <c r="C18" s="290">
        <f>+C19+C20</f>
        <v>0</v>
      </c>
      <c r="D18" s="287" t="s">
        <v>171</v>
      </c>
      <c r="E18" s="301"/>
      <c r="F18" s="467"/>
    </row>
    <row r="19" spans="1:6" s="48" customFormat="1" ht="25.5">
      <c r="A19" s="284">
        <v>14</v>
      </c>
      <c r="B19" s="289" t="s">
        <v>342</v>
      </c>
      <c r="C19" s="291"/>
      <c r="D19" s="346" t="s">
        <v>339</v>
      </c>
      <c r="E19" s="266">
        <v>5810363</v>
      </c>
      <c r="F19" s="467"/>
    </row>
    <row r="20" spans="1:6" s="48" customFormat="1" ht="16.5" thickBot="1">
      <c r="A20" s="284">
        <v>15</v>
      </c>
      <c r="B20" s="287" t="s">
        <v>343</v>
      </c>
      <c r="C20" s="288"/>
      <c r="D20" s="310"/>
      <c r="E20" s="301"/>
      <c r="F20" s="467"/>
    </row>
    <row r="21" spans="1:6" s="48" customFormat="1" ht="39" thickBot="1">
      <c r="A21" s="283">
        <v>16</v>
      </c>
      <c r="B21" s="305" t="s">
        <v>346</v>
      </c>
      <c r="C21" s="306">
        <f>+C13+C18</f>
        <v>23154235</v>
      </c>
      <c r="D21" s="305" t="s">
        <v>350</v>
      </c>
      <c r="E21" s="307">
        <f>SUM(E13:E20)</f>
        <v>5810363</v>
      </c>
      <c r="F21" s="467"/>
    </row>
    <row r="22" spans="1:6" s="48" customFormat="1" ht="26.25" thickBot="1">
      <c r="A22" s="284">
        <v>17</v>
      </c>
      <c r="B22" s="305" t="s">
        <v>347</v>
      </c>
      <c r="C22" s="311">
        <f>+C12+C21</f>
        <v>341527643</v>
      </c>
      <c r="D22" s="305" t="s">
        <v>351</v>
      </c>
      <c r="E22" s="311">
        <f>+E12+E21</f>
        <v>341527643</v>
      </c>
      <c r="F22" s="467"/>
    </row>
    <row r="23" spans="1:6" s="48" customFormat="1" ht="16.5" thickBot="1">
      <c r="A23" s="284">
        <v>18</v>
      </c>
      <c r="B23" s="305" t="s">
        <v>148</v>
      </c>
      <c r="C23" s="311">
        <f>IF(C12-E12&lt;0,E12-C12,"-")</f>
        <v>17343872</v>
      </c>
      <c r="D23" s="305" t="s">
        <v>149</v>
      </c>
      <c r="E23" s="311" t="str">
        <f>IF(C12-E12&gt;0,C12-E12,"-")</f>
        <v>-</v>
      </c>
      <c r="F23" s="467"/>
    </row>
    <row r="24" spans="1:6" s="48" customFormat="1" ht="16.5" thickBot="1">
      <c r="A24" s="283">
        <v>19</v>
      </c>
      <c r="B24" s="305" t="s">
        <v>197</v>
      </c>
      <c r="C24" s="311" t="str">
        <f>IF(C12+C13-E22&lt;0,E22-(C12+C13),"-")</f>
        <v>-</v>
      </c>
      <c r="D24" s="305" t="s">
        <v>198</v>
      </c>
      <c r="E24" s="311" t="str">
        <f>IF(C12+C13-E22&gt;0,C12+C13-E22,"-")</f>
        <v>-</v>
      </c>
      <c r="F24" s="467"/>
    </row>
    <row r="25" spans="2:4" ht="18.75">
      <c r="B25" s="466"/>
      <c r="C25" s="466"/>
      <c r="D25" s="466"/>
    </row>
  </sheetData>
  <sheetProtection/>
  <mergeCells count="3">
    <mergeCell ref="A3:A4"/>
    <mergeCell ref="B25:D25"/>
    <mergeCell ref="F3:F24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84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"/>
  <sheetViews>
    <sheetView view="pageBreakPreview" zoomScale="60" workbookViewId="0" topLeftCell="A1">
      <selection activeCell="G1" sqref="G1:G28"/>
    </sheetView>
  </sheetViews>
  <sheetFormatPr defaultColWidth="9.00390625" defaultRowHeight="12.75"/>
  <cols>
    <col min="1" max="1" width="6.875" style="5" customWidth="1"/>
    <col min="2" max="2" width="35.125" style="26" customWidth="1"/>
    <col min="3" max="3" width="16.375" style="5" customWidth="1"/>
    <col min="4" max="4" width="32.375" style="5" customWidth="1"/>
    <col min="5" max="6" width="16.375" style="5" customWidth="1"/>
    <col min="7" max="7" width="4.875" style="5" customWidth="1"/>
    <col min="8" max="16384" width="9.375" style="5" customWidth="1"/>
  </cols>
  <sheetData>
    <row r="1" spans="1:7" s="48" customFormat="1" ht="25.5">
      <c r="A1" s="320"/>
      <c r="B1" s="321" t="s">
        <v>138</v>
      </c>
      <c r="C1" s="322"/>
      <c r="D1" s="322"/>
      <c r="E1" s="322"/>
      <c r="F1" s="312"/>
      <c r="G1" s="468" t="s">
        <v>704</v>
      </c>
    </row>
    <row r="2" spans="1:7" s="48" customFormat="1" ht="16.5" thickBot="1">
      <c r="A2" s="320"/>
      <c r="B2" s="323"/>
      <c r="C2" s="320"/>
      <c r="D2" s="320"/>
      <c r="E2" s="324" t="s">
        <v>445</v>
      </c>
      <c r="F2" s="313"/>
      <c r="G2" s="468"/>
    </row>
    <row r="3" spans="1:7" s="48" customFormat="1" ht="16.5" thickBot="1">
      <c r="A3" s="469" t="s">
        <v>56</v>
      </c>
      <c r="B3" s="293" t="s">
        <v>44</v>
      </c>
      <c r="C3" s="294"/>
      <c r="D3" s="325" t="s">
        <v>45</v>
      </c>
      <c r="E3" s="326"/>
      <c r="F3" s="316"/>
      <c r="G3" s="468"/>
    </row>
    <row r="4" spans="1:7" s="36" customFormat="1" ht="16.5" thickBot="1">
      <c r="A4" s="470"/>
      <c r="B4" s="295" t="s">
        <v>48</v>
      </c>
      <c r="C4" s="296" t="s">
        <v>398</v>
      </c>
      <c r="D4" s="295" t="s">
        <v>48</v>
      </c>
      <c r="E4" s="296" t="s">
        <v>398</v>
      </c>
      <c r="F4" s="317"/>
      <c r="G4" s="468"/>
    </row>
    <row r="5" spans="1:7" s="36" customFormat="1" ht="16.5" thickBot="1">
      <c r="A5" s="327">
        <v>1</v>
      </c>
      <c r="B5" s="295">
        <v>2</v>
      </c>
      <c r="C5" s="296">
        <v>3</v>
      </c>
      <c r="D5" s="295">
        <v>6</v>
      </c>
      <c r="E5" s="299">
        <v>7</v>
      </c>
      <c r="F5" s="317"/>
      <c r="G5" s="468"/>
    </row>
    <row r="6" spans="1:7" s="48" customFormat="1" ht="42.75">
      <c r="A6" s="328" t="s">
        <v>12</v>
      </c>
      <c r="B6" s="224" t="s">
        <v>401</v>
      </c>
      <c r="C6" s="329">
        <f>SUM('1 sz. tábla '!C20)</f>
        <v>190008907</v>
      </c>
      <c r="D6" s="292" t="s">
        <v>190</v>
      </c>
      <c r="E6" s="300">
        <f>SUM('1 sz. tábla '!C104)</f>
        <v>71224092</v>
      </c>
      <c r="F6" s="318"/>
      <c r="G6" s="468"/>
    </row>
    <row r="7" spans="1:7" s="48" customFormat="1" ht="42.75">
      <c r="A7" s="330" t="s">
        <v>13</v>
      </c>
      <c r="B7" s="226" t="s">
        <v>221</v>
      </c>
      <c r="C7" s="331">
        <f>SUM('1 sz. tábla '!C21)</f>
        <v>0</v>
      </c>
      <c r="D7" s="287" t="s">
        <v>353</v>
      </c>
      <c r="E7" s="301">
        <f>SUM('1 sz. tábla '!C105)</f>
        <v>66782800</v>
      </c>
      <c r="F7" s="318"/>
      <c r="G7" s="468"/>
    </row>
    <row r="8" spans="1:7" s="48" customFormat="1" ht="42.75">
      <c r="A8" s="330" t="s">
        <v>14</v>
      </c>
      <c r="B8" s="226" t="s">
        <v>384</v>
      </c>
      <c r="C8" s="331">
        <f>SUM('1 sz. tábla '!C22)</f>
        <v>0</v>
      </c>
      <c r="D8" s="287" t="s">
        <v>166</v>
      </c>
      <c r="E8" s="301">
        <f>SUM('1 sz. tábla '!C106)</f>
        <v>233892456</v>
      </c>
      <c r="F8" s="318"/>
      <c r="G8" s="468"/>
    </row>
    <row r="9" spans="1:7" s="48" customFormat="1" ht="42.75">
      <c r="A9" s="330" t="s">
        <v>15</v>
      </c>
      <c r="B9" s="226" t="s">
        <v>385</v>
      </c>
      <c r="C9" s="331">
        <f>SUM('1 sz. tábla '!C23)</f>
        <v>0</v>
      </c>
      <c r="D9" s="287" t="s">
        <v>354</v>
      </c>
      <c r="E9" s="301">
        <f>SUM('1 sz. tábla '!C107)</f>
        <v>216054957</v>
      </c>
      <c r="F9" s="318"/>
      <c r="G9" s="468"/>
    </row>
    <row r="10" spans="1:7" s="48" customFormat="1" ht="42.75">
      <c r="A10" s="330" t="s">
        <v>16</v>
      </c>
      <c r="B10" s="226" t="s">
        <v>633</v>
      </c>
      <c r="C10" s="331">
        <f>SUM('1 sz. tábla '!C24)</f>
        <v>0</v>
      </c>
      <c r="D10" s="287" t="s">
        <v>192</v>
      </c>
      <c r="E10" s="301">
        <f>SUM('1 sz. tábla '!C108)</f>
        <v>0</v>
      </c>
      <c r="F10" s="318"/>
      <c r="G10" s="468"/>
    </row>
    <row r="11" spans="1:7" s="48" customFormat="1" ht="16.5" thickBot="1">
      <c r="A11" s="330" t="s">
        <v>17</v>
      </c>
      <c r="B11" s="234" t="s">
        <v>632</v>
      </c>
      <c r="C11" s="332">
        <f>SUM('1 sz. tábla '!C25)</f>
        <v>175008907</v>
      </c>
      <c r="D11" s="310"/>
      <c r="E11" s="301"/>
      <c r="F11" s="318"/>
      <c r="G11" s="468"/>
    </row>
    <row r="12" spans="1:7" s="48" customFormat="1" ht="26.25" thickBot="1">
      <c r="A12" s="333" t="s">
        <v>23</v>
      </c>
      <c r="B12" s="305" t="s">
        <v>375</v>
      </c>
      <c r="C12" s="334">
        <f>+C6+C8+C9</f>
        <v>190008907</v>
      </c>
      <c r="D12" s="305" t="s">
        <v>376</v>
      </c>
      <c r="E12" s="334">
        <f>+E6+E8+E11</f>
        <v>305116548</v>
      </c>
      <c r="F12" s="319"/>
      <c r="G12" s="468"/>
    </row>
    <row r="13" spans="1:7" s="48" customFormat="1" ht="25.5">
      <c r="A13" s="328" t="s">
        <v>24</v>
      </c>
      <c r="B13" s="335" t="s">
        <v>210</v>
      </c>
      <c r="C13" s="336">
        <f>+C14+C15+C16+C17+C18</f>
        <v>115107641</v>
      </c>
      <c r="D13" s="287" t="s">
        <v>170</v>
      </c>
      <c r="E13" s="300"/>
      <c r="F13" s="318"/>
      <c r="G13" s="468"/>
    </row>
    <row r="14" spans="1:7" s="48" customFormat="1" ht="25.5">
      <c r="A14" s="330" t="s">
        <v>25</v>
      </c>
      <c r="B14" s="287" t="s">
        <v>199</v>
      </c>
      <c r="C14" s="331">
        <v>115107641</v>
      </c>
      <c r="D14" s="287" t="s">
        <v>173</v>
      </c>
      <c r="E14" s="301"/>
      <c r="F14" s="318"/>
      <c r="G14" s="468"/>
    </row>
    <row r="15" spans="1:7" s="48" customFormat="1" ht="25.5">
      <c r="A15" s="328" t="s">
        <v>26</v>
      </c>
      <c r="B15" s="287" t="s">
        <v>200</v>
      </c>
      <c r="C15" s="331"/>
      <c r="D15" s="287" t="s">
        <v>135</v>
      </c>
      <c r="E15" s="301"/>
      <c r="F15" s="318"/>
      <c r="G15" s="468"/>
    </row>
    <row r="16" spans="1:7" s="48" customFormat="1" ht="25.5">
      <c r="A16" s="330" t="s">
        <v>27</v>
      </c>
      <c r="B16" s="287" t="s">
        <v>201</v>
      </c>
      <c r="C16" s="331"/>
      <c r="D16" s="287" t="s">
        <v>136</v>
      </c>
      <c r="E16" s="301"/>
      <c r="F16" s="318"/>
      <c r="G16" s="468"/>
    </row>
    <row r="17" spans="1:7" s="48" customFormat="1" ht="15.75">
      <c r="A17" s="328" t="s">
        <v>28</v>
      </c>
      <c r="B17" s="287" t="s">
        <v>202</v>
      </c>
      <c r="C17" s="331"/>
      <c r="D17" s="289" t="s">
        <v>196</v>
      </c>
      <c r="E17" s="301"/>
      <c r="F17" s="318"/>
      <c r="G17" s="468"/>
    </row>
    <row r="18" spans="1:7" s="48" customFormat="1" ht="25.5">
      <c r="A18" s="330" t="s">
        <v>29</v>
      </c>
      <c r="B18" s="337" t="s">
        <v>203</v>
      </c>
      <c r="C18" s="331"/>
      <c r="D18" s="287" t="s">
        <v>174</v>
      </c>
      <c r="E18" s="301"/>
      <c r="F18" s="318"/>
      <c r="G18" s="468"/>
    </row>
    <row r="19" spans="1:7" s="48" customFormat="1" ht="25.5">
      <c r="A19" s="328" t="s">
        <v>30</v>
      </c>
      <c r="B19" s="338" t="s">
        <v>204</v>
      </c>
      <c r="C19" s="339">
        <f>+C20+C21+C22+C23+C24</f>
        <v>0</v>
      </c>
      <c r="D19" s="292" t="s">
        <v>172</v>
      </c>
      <c r="E19" s="301"/>
      <c r="F19" s="318"/>
      <c r="G19" s="468"/>
    </row>
    <row r="20" spans="1:7" s="48" customFormat="1" ht="25.5">
      <c r="A20" s="330" t="s">
        <v>31</v>
      </c>
      <c r="B20" s="337" t="s">
        <v>205</v>
      </c>
      <c r="C20" s="331"/>
      <c r="D20" s="292" t="s">
        <v>355</v>
      </c>
      <c r="E20" s="301"/>
      <c r="F20" s="318"/>
      <c r="G20" s="468"/>
    </row>
    <row r="21" spans="1:7" s="48" customFormat="1" ht="25.5">
      <c r="A21" s="328" t="s">
        <v>32</v>
      </c>
      <c r="B21" s="337" t="s">
        <v>206</v>
      </c>
      <c r="C21" s="331"/>
      <c r="D21" s="340"/>
      <c r="E21" s="301"/>
      <c r="F21" s="318"/>
      <c r="G21" s="468"/>
    </row>
    <row r="22" spans="1:7" s="48" customFormat="1" ht="25.5">
      <c r="A22" s="330" t="s">
        <v>33</v>
      </c>
      <c r="B22" s="287" t="s">
        <v>207</v>
      </c>
      <c r="C22" s="331"/>
      <c r="D22" s="340"/>
      <c r="E22" s="301"/>
      <c r="F22" s="318"/>
      <c r="G22" s="468"/>
    </row>
    <row r="23" spans="1:7" s="48" customFormat="1" ht="15.75">
      <c r="A23" s="328" t="s">
        <v>34</v>
      </c>
      <c r="B23" s="292" t="s">
        <v>208</v>
      </c>
      <c r="C23" s="331"/>
      <c r="D23" s="310"/>
      <c r="E23" s="301"/>
      <c r="F23" s="318"/>
      <c r="G23" s="468"/>
    </row>
    <row r="24" spans="1:7" s="48" customFormat="1" ht="26.25" thickBot="1">
      <c r="A24" s="330" t="s">
        <v>35</v>
      </c>
      <c r="B24" s="303" t="s">
        <v>209</v>
      </c>
      <c r="C24" s="331"/>
      <c r="D24" s="340"/>
      <c r="E24" s="301"/>
      <c r="F24" s="318"/>
      <c r="G24" s="468"/>
    </row>
    <row r="25" spans="1:7" s="48" customFormat="1" ht="51.75" thickBot="1">
      <c r="A25" s="333" t="s">
        <v>36</v>
      </c>
      <c r="B25" s="305" t="s">
        <v>352</v>
      </c>
      <c r="C25" s="334">
        <f>+C13+C19</f>
        <v>115107641</v>
      </c>
      <c r="D25" s="305" t="s">
        <v>356</v>
      </c>
      <c r="E25" s="307">
        <f>SUM(E13:E24)</f>
        <v>0</v>
      </c>
      <c r="F25" s="319"/>
      <c r="G25" s="468"/>
    </row>
    <row r="26" spans="1:7" s="48" customFormat="1" ht="26.25" thickBot="1">
      <c r="A26" s="333" t="s">
        <v>37</v>
      </c>
      <c r="B26" s="305" t="s">
        <v>357</v>
      </c>
      <c r="C26" s="341">
        <f>+C12+C25</f>
        <v>305116548</v>
      </c>
      <c r="D26" s="305" t="s">
        <v>358</v>
      </c>
      <c r="E26" s="311">
        <f>+E12+E25</f>
        <v>305116548</v>
      </c>
      <c r="F26" s="319"/>
      <c r="G26" s="468"/>
    </row>
    <row r="27" spans="1:7" s="48" customFormat="1" ht="16.5" thickBot="1">
      <c r="A27" s="333" t="s">
        <v>38</v>
      </c>
      <c r="B27" s="305" t="s">
        <v>148</v>
      </c>
      <c r="C27" s="341">
        <f>IF(C12-E12&lt;0,E12-C12,"-")</f>
        <v>115107641</v>
      </c>
      <c r="D27" s="305" t="s">
        <v>149</v>
      </c>
      <c r="E27" s="311" t="str">
        <f>IF(C12-E12&gt;0,C12-E12,"-")</f>
        <v>-</v>
      </c>
      <c r="F27" s="319"/>
      <c r="G27" s="468"/>
    </row>
    <row r="28" spans="1:7" s="48" customFormat="1" ht="16.5" thickBot="1">
      <c r="A28" s="314" t="s">
        <v>39</v>
      </c>
      <c r="B28" s="286" t="s">
        <v>197</v>
      </c>
      <c r="C28" s="315" t="str">
        <f>IF(C12+C13-E26&lt;0,E26-(C12+C13),"-")</f>
        <v>-</v>
      </c>
      <c r="D28" s="286" t="s">
        <v>198</v>
      </c>
      <c r="E28" s="285" t="str">
        <f>IF(C12+C13-E26&gt;0,C12+C13-E26,"-")</f>
        <v>-</v>
      </c>
      <c r="F28" s="319"/>
      <c r="G28" s="468"/>
    </row>
  </sheetData>
  <sheetProtection/>
  <mergeCells count="2">
    <mergeCell ref="G1:G28"/>
    <mergeCell ref="A3:A4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" t="s">
        <v>132</v>
      </c>
      <c r="E1" s="18" t="s">
        <v>134</v>
      </c>
    </row>
    <row r="3" spans="1:5" ht="12.75">
      <c r="A3" s="19"/>
      <c r="B3" s="20"/>
      <c r="C3" s="19"/>
      <c r="D3" s="22"/>
      <c r="E3" s="20"/>
    </row>
    <row r="4" spans="1:5" ht="15.75">
      <c r="A4" s="9" t="s">
        <v>359</v>
      </c>
      <c r="B4" s="21"/>
      <c r="C4" s="23"/>
      <c r="D4" s="22"/>
      <c r="E4" s="20"/>
    </row>
    <row r="5" spans="1:5" ht="12.75">
      <c r="A5" s="19"/>
      <c r="B5" s="20"/>
      <c r="C5" s="19"/>
      <c r="D5" s="22"/>
      <c r="E5" s="20"/>
    </row>
    <row r="6" spans="1:5" ht="12.75">
      <c r="A6" s="19" t="s">
        <v>361</v>
      </c>
      <c r="B6" s="20" t="e">
        <f>+#REF!</f>
        <v>#REF!</v>
      </c>
      <c r="C6" s="19" t="s">
        <v>362</v>
      </c>
      <c r="D6" s="22" t="e">
        <f>+#REF!+#REF!</f>
        <v>#REF!</v>
      </c>
      <c r="E6" s="20" t="e">
        <f aca="true" t="shared" si="0" ref="E6:E15">+B6-D6</f>
        <v>#REF!</v>
      </c>
    </row>
    <row r="7" spans="1:5" ht="12.75">
      <c r="A7" s="19" t="s">
        <v>363</v>
      </c>
      <c r="B7" s="20" t="e">
        <f>+#REF!</f>
        <v>#REF!</v>
      </c>
      <c r="C7" s="19" t="s">
        <v>364</v>
      </c>
      <c r="D7" s="22" t="e">
        <f>+#REF!+#REF!</f>
        <v>#REF!</v>
      </c>
      <c r="E7" s="20" t="e">
        <f t="shared" si="0"/>
        <v>#REF!</v>
      </c>
    </row>
    <row r="8" spans="1:5" ht="12.75">
      <c r="A8" s="19" t="s">
        <v>365</v>
      </c>
      <c r="B8" s="20" t="e">
        <f>+#REF!</f>
        <v>#REF!</v>
      </c>
      <c r="C8" s="19" t="s">
        <v>366</v>
      </c>
      <c r="D8" s="22" t="e">
        <f>+#REF!+#REF!</f>
        <v>#REF!</v>
      </c>
      <c r="E8" s="20" t="e">
        <f t="shared" si="0"/>
        <v>#REF!</v>
      </c>
    </row>
    <row r="9" spans="1:5" ht="12.75">
      <c r="A9" s="19"/>
      <c r="B9" s="20"/>
      <c r="C9" s="19"/>
      <c r="D9" s="22"/>
      <c r="E9" s="20"/>
    </row>
    <row r="10" spans="1:5" ht="12.75">
      <c r="A10" s="19"/>
      <c r="B10" s="20"/>
      <c r="C10" s="19"/>
      <c r="D10" s="22"/>
      <c r="E10" s="20"/>
    </row>
    <row r="11" spans="1:5" ht="15.75">
      <c r="A11" s="9" t="s">
        <v>360</v>
      </c>
      <c r="B11" s="21"/>
      <c r="C11" s="23"/>
      <c r="D11" s="22"/>
      <c r="E11" s="20"/>
    </row>
    <row r="12" spans="1:5" ht="12.75">
      <c r="A12" s="19"/>
      <c r="B12" s="20"/>
      <c r="C12" s="19"/>
      <c r="D12" s="22"/>
      <c r="E12" s="20"/>
    </row>
    <row r="13" spans="1:5" ht="12.75">
      <c r="A13" s="19" t="s">
        <v>370</v>
      </c>
      <c r="B13" s="20" t="e">
        <f>+#REF!</f>
        <v>#REF!</v>
      </c>
      <c r="C13" s="19" t="s">
        <v>369</v>
      </c>
      <c r="D13" s="22" t="e">
        <f>+#REF!+#REF!</f>
        <v>#REF!</v>
      </c>
      <c r="E13" s="20" t="e">
        <f t="shared" si="0"/>
        <v>#REF!</v>
      </c>
    </row>
    <row r="14" spans="1:5" ht="12.75">
      <c r="A14" s="19" t="s">
        <v>215</v>
      </c>
      <c r="B14" s="20" t="e">
        <f>+#REF!</f>
        <v>#REF!</v>
      </c>
      <c r="C14" s="19" t="s">
        <v>368</v>
      </c>
      <c r="D14" s="22" t="e">
        <f>+#REF!+#REF!</f>
        <v>#REF!</v>
      </c>
      <c r="E14" s="20" t="e">
        <f t="shared" si="0"/>
        <v>#REF!</v>
      </c>
    </row>
    <row r="15" spans="1:5" ht="12.75">
      <c r="A15" s="19" t="s">
        <v>371</v>
      </c>
      <c r="B15" s="20" t="e">
        <f>+#REF!</f>
        <v>#REF!</v>
      </c>
      <c r="C15" s="19" t="s">
        <v>367</v>
      </c>
      <c r="D15" s="22" t="e">
        <f>+#REF!+#REF!</f>
        <v>#REF!</v>
      </c>
      <c r="E15" s="20" t="e">
        <f t="shared" si="0"/>
        <v>#REF!</v>
      </c>
    </row>
    <row r="16" spans="1:5" ht="12.75">
      <c r="A16" s="16"/>
      <c r="B16" s="16"/>
      <c r="C16" s="19"/>
      <c r="D16" s="22"/>
      <c r="E16" s="17"/>
    </row>
    <row r="17" spans="1:5" ht="12.75">
      <c r="A17" s="16"/>
      <c r="B17" s="16"/>
      <c r="C17" s="16"/>
      <c r="D17" s="16"/>
      <c r="E17" s="16"/>
    </row>
    <row r="18" spans="1:5" ht="12.75">
      <c r="A18" s="16"/>
      <c r="B18" s="16"/>
      <c r="C18" s="16"/>
      <c r="D18" s="16"/>
      <c r="E18" s="16"/>
    </row>
    <row r="19" spans="1:5" ht="12.75">
      <c r="A19" s="16"/>
      <c r="B19" s="16"/>
      <c r="C19" s="16"/>
      <c r="D19" s="16"/>
      <c r="E19" s="16"/>
    </row>
  </sheetData>
  <sheetProtection sheet="1"/>
  <conditionalFormatting sqref="E3:E15">
    <cfRule type="cellIs" priority="1" dxfId="9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SheetLayoutView="100" workbookViewId="0" topLeftCell="A1">
      <selection activeCell="E5" sqref="E5"/>
    </sheetView>
  </sheetViews>
  <sheetFormatPr defaultColWidth="9.00390625" defaultRowHeight="12.75"/>
  <cols>
    <col min="1" max="1" width="5.625" style="25" customWidth="1"/>
    <col min="2" max="2" width="35.625" style="25" customWidth="1"/>
    <col min="3" max="6" width="14.00390625" style="25" customWidth="1"/>
    <col min="7" max="16384" width="9.375" style="25" customWidth="1"/>
  </cols>
  <sheetData>
    <row r="1" spans="1:6" s="60" customFormat="1" ht="33" customHeight="1">
      <c r="A1" s="471" t="s">
        <v>388</v>
      </c>
      <c r="B1" s="471"/>
      <c r="C1" s="471"/>
      <c r="D1" s="471"/>
      <c r="E1" s="471"/>
      <c r="F1" s="471"/>
    </row>
    <row r="2" spans="1:7" s="60" customFormat="1" ht="15.75" customHeight="1" thickBot="1">
      <c r="A2" s="61"/>
      <c r="B2" s="61"/>
      <c r="C2" s="472"/>
      <c r="D2" s="472"/>
      <c r="E2" s="472" t="s">
        <v>447</v>
      </c>
      <c r="F2" s="472"/>
      <c r="G2" s="63"/>
    </row>
    <row r="3" spans="1:6" s="60" customFormat="1" ht="63" customHeight="1">
      <c r="A3" s="475" t="s">
        <v>10</v>
      </c>
      <c r="B3" s="477" t="s">
        <v>177</v>
      </c>
      <c r="C3" s="477" t="s">
        <v>216</v>
      </c>
      <c r="D3" s="477"/>
      <c r="E3" s="477"/>
      <c r="F3" s="473" t="s">
        <v>211</v>
      </c>
    </row>
    <row r="4" spans="1:6" s="60" customFormat="1" ht="16.5" thickBot="1">
      <c r="A4" s="476"/>
      <c r="B4" s="478"/>
      <c r="C4" s="64">
        <v>2018</v>
      </c>
      <c r="D4" s="64">
        <v>2019</v>
      </c>
      <c r="E4" s="64">
        <v>2020</v>
      </c>
      <c r="F4" s="474"/>
    </row>
    <row r="5" spans="1:6" s="60" customFormat="1" ht="16.5" thickBot="1">
      <c r="A5" s="65">
        <v>1</v>
      </c>
      <c r="B5" s="66">
        <v>2</v>
      </c>
      <c r="C5" s="66">
        <v>3</v>
      </c>
      <c r="D5" s="66">
        <v>4</v>
      </c>
      <c r="E5" s="66">
        <v>5</v>
      </c>
      <c r="F5" s="67">
        <v>6</v>
      </c>
    </row>
    <row r="6" spans="1:6" s="60" customFormat="1" ht="15.75">
      <c r="A6" s="68" t="s">
        <v>12</v>
      </c>
      <c r="B6" s="69"/>
      <c r="C6" s="70"/>
      <c r="D6" s="70"/>
      <c r="E6" s="70"/>
      <c r="F6" s="71">
        <f>SUM(C6:E6)</f>
        <v>0</v>
      </c>
    </row>
    <row r="7" spans="1:6" s="60" customFormat="1" ht="15.75">
      <c r="A7" s="72" t="s">
        <v>13</v>
      </c>
      <c r="B7" s="73"/>
      <c r="C7" s="74"/>
      <c r="D7" s="74"/>
      <c r="E7" s="74"/>
      <c r="F7" s="75">
        <f>SUM(C7:E7)</f>
        <v>0</v>
      </c>
    </row>
    <row r="8" spans="1:6" s="60" customFormat="1" ht="15.75">
      <c r="A8" s="72" t="s">
        <v>14</v>
      </c>
      <c r="B8" s="73"/>
      <c r="C8" s="74"/>
      <c r="D8" s="74"/>
      <c r="E8" s="74"/>
      <c r="F8" s="75">
        <f>SUM(C8:E8)</f>
        <v>0</v>
      </c>
    </row>
    <row r="9" spans="1:6" s="60" customFormat="1" ht="15.75">
      <c r="A9" s="72" t="s">
        <v>15</v>
      </c>
      <c r="B9" s="73"/>
      <c r="C9" s="74"/>
      <c r="D9" s="74"/>
      <c r="E9" s="74"/>
      <c r="F9" s="75">
        <f>SUM(C9:E9)</f>
        <v>0</v>
      </c>
    </row>
    <row r="10" spans="1:6" s="60" customFormat="1" ht="16.5" thickBot="1">
      <c r="A10" s="76" t="s">
        <v>16</v>
      </c>
      <c r="B10" s="77"/>
      <c r="C10" s="78"/>
      <c r="D10" s="78"/>
      <c r="E10" s="78"/>
      <c r="F10" s="75">
        <f>SUM(C10:E10)</f>
        <v>0</v>
      </c>
    </row>
    <row r="11" spans="1:6" s="83" customFormat="1" ht="16.5" thickBot="1">
      <c r="A11" s="79" t="s">
        <v>17</v>
      </c>
      <c r="B11" s="80" t="s">
        <v>178</v>
      </c>
      <c r="C11" s="81">
        <f>SUM(C6:C10)</f>
        <v>0</v>
      </c>
      <c r="D11" s="81">
        <f>SUM(D6:D10)</f>
        <v>0</v>
      </c>
      <c r="E11" s="81">
        <f>SUM(E6:E10)</f>
        <v>0</v>
      </c>
      <c r="F11" s="82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1/2018. (III.6.)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Kásler Anikó</cp:lastModifiedBy>
  <cp:lastPrinted>2018-03-12T16:37:54Z</cp:lastPrinted>
  <dcterms:created xsi:type="dcterms:W3CDTF">1999-10-30T10:30:45Z</dcterms:created>
  <dcterms:modified xsi:type="dcterms:W3CDTF">2018-03-14T11:54:22Z</dcterms:modified>
  <cp:category/>
  <cp:version/>
  <cp:contentType/>
  <cp:contentStatus/>
</cp:coreProperties>
</file>