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30" yWindow="-180" windowWidth="14295" windowHeight="12600"/>
  </bookViews>
  <sheets>
    <sheet name="1.melléklet" sheetId="1" r:id="rId1"/>
  </sheets>
  <definedNames>
    <definedName name="_xlnm.Print_Area">'1.melléklet'!$B$3:$AA$62</definedName>
  </definedNames>
  <calcPr calcId="145621"/>
</workbook>
</file>

<file path=xl/calcChain.xml><?xml version="1.0" encoding="utf-8"?>
<calcChain xmlns="http://schemas.openxmlformats.org/spreadsheetml/2006/main">
  <c r="E5" i="1" l="1"/>
  <c r="E17" i="1"/>
  <c r="F17" i="1"/>
  <c r="E19" i="1"/>
  <c r="F19" i="1"/>
  <c r="E21" i="1"/>
  <c r="E23" i="1"/>
  <c r="F23" i="1"/>
  <c r="E24" i="1"/>
  <c r="F24" i="1"/>
  <c r="E26" i="1"/>
  <c r="E25" i="1" s="1"/>
  <c r="F25" i="1"/>
  <c r="E34" i="1"/>
  <c r="E36" i="1"/>
  <c r="F36" i="1"/>
  <c r="E37" i="1"/>
  <c r="E38" i="1"/>
  <c r="E39" i="1"/>
  <c r="F39" i="1"/>
  <c r="E40" i="1"/>
  <c r="E41" i="1"/>
  <c r="E42" i="1"/>
  <c r="E44" i="1"/>
  <c r="E45" i="1"/>
  <c r="F45" i="1"/>
  <c r="E49" i="1"/>
  <c r="F49" i="1"/>
  <c r="E55" i="1"/>
  <c r="F55" i="1"/>
  <c r="E58" i="1"/>
  <c r="F58" i="1"/>
  <c r="E63" i="1"/>
  <c r="F63" i="1"/>
  <c r="E64" i="1"/>
  <c r="F64" i="1"/>
  <c r="E66" i="1"/>
  <c r="F66" i="1"/>
  <c r="E79" i="1"/>
  <c r="F79" i="1"/>
  <c r="E89" i="1"/>
  <c r="F89" i="1"/>
  <c r="E99" i="1"/>
  <c r="F99" i="1"/>
  <c r="E106" i="1"/>
  <c r="F106" i="1"/>
  <c r="E109" i="1"/>
  <c r="F109" i="1"/>
  <c r="E135" i="1"/>
  <c r="F135" i="1"/>
  <c r="E136" i="1"/>
  <c r="F136" i="1"/>
  <c r="E143" i="1"/>
  <c r="F143" i="1"/>
  <c r="E154" i="1"/>
  <c r="F154" i="1"/>
  <c r="E172" i="1"/>
  <c r="E165" i="1" s="1"/>
  <c r="F165" i="1"/>
  <c r="E173" i="1"/>
  <c r="E178" i="1"/>
  <c r="F178" i="1"/>
  <c r="E196" i="1"/>
  <c r="E193" i="1" s="1"/>
  <c r="F193" i="1"/>
  <c r="E201" i="1"/>
  <c r="E207" i="1"/>
  <c r="F207" i="1"/>
  <c r="E214" i="1"/>
  <c r="F214" i="1"/>
  <c r="E215" i="1"/>
  <c r="E218" i="1"/>
  <c r="E219" i="1"/>
  <c r="F219" i="1"/>
  <c r="E221" i="1"/>
  <c r="F221" i="1"/>
  <c r="E232" i="1"/>
  <c r="F232" i="1"/>
  <c r="E243" i="1"/>
  <c r="F243" i="1"/>
  <c r="E256" i="1"/>
  <c r="F256" i="1"/>
  <c r="E270" i="1"/>
  <c r="F270" i="1"/>
  <c r="E281" i="1"/>
  <c r="F281" i="1"/>
  <c r="D218" i="1"/>
  <c r="D215" i="1"/>
  <c r="D201" i="1"/>
  <c r="D196" i="1"/>
  <c r="D173" i="1"/>
  <c r="D172" i="1"/>
  <c r="D44" i="1"/>
  <c r="D42" i="1"/>
  <c r="D41" i="1"/>
  <c r="D40" i="1"/>
  <c r="D38" i="1"/>
  <c r="D37" i="1"/>
  <c r="D34" i="1"/>
  <c r="D26" i="1"/>
  <c r="D21" i="1"/>
  <c r="D5" i="1"/>
  <c r="E205" i="1" l="1"/>
  <c r="E282" i="1" s="1"/>
  <c r="F205" i="1"/>
  <c r="F282" i="1" s="1"/>
  <c r="D165" i="1"/>
  <c r="D49" i="1"/>
  <c r="D19" i="1"/>
  <c r="D270" i="1" l="1"/>
  <c r="D256" i="1"/>
  <c r="D254" i="1"/>
  <c r="D243" i="1"/>
  <c r="D232" i="1"/>
  <c r="D221" i="1"/>
  <c r="D219" i="1"/>
  <c r="D207" i="1"/>
  <c r="D214" i="1" s="1"/>
  <c r="D193" i="1"/>
  <c r="D178" i="1"/>
  <c r="D176" i="1"/>
  <c r="D154" i="1"/>
  <c r="D143" i="1"/>
  <c r="D136" i="1"/>
  <c r="D109" i="1"/>
  <c r="D106" i="1"/>
  <c r="D99" i="1"/>
  <c r="D89" i="1"/>
  <c r="D79" i="1"/>
  <c r="D66" i="1"/>
  <c r="D58" i="1"/>
  <c r="D55" i="1"/>
  <c r="D45" i="1"/>
  <c r="D39" i="1"/>
  <c r="D36" i="1"/>
  <c r="D25" i="1"/>
  <c r="D23" i="1"/>
  <c r="D17" i="1"/>
  <c r="D63" i="1" l="1"/>
  <c r="D64" i="1" s="1"/>
  <c r="D205" i="1"/>
  <c r="D135" i="1"/>
  <c r="D24" i="1"/>
  <c r="D281" i="1"/>
  <c r="D282" i="1" l="1"/>
</calcChain>
</file>

<file path=xl/sharedStrings.xml><?xml version="1.0" encoding="utf-8"?>
<sst xmlns="http://schemas.openxmlformats.org/spreadsheetml/2006/main" count="564" uniqueCount="564">
  <si>
    <t>#</t>
  </si>
  <si>
    <t>Megnevezés</t>
  </si>
  <si>
    <t>Eredeti előirányzat</t>
  </si>
  <si>
    <t>01</t>
  </si>
  <si>
    <t>Törvény szerinti illetmények, munkabérek        (K1101)</t>
  </si>
  <si>
    <t>02</t>
  </si>
  <si>
    <t>Normatív jutalmak        (K1102)</t>
  </si>
  <si>
    <t>03</t>
  </si>
  <si>
    <t>Céljuttatás, projektprémium        (K1103)</t>
  </si>
  <si>
    <t>04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</si>
  <si>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</si>
  <si>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</si>
  <si>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</si>
  <si>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</si>
  <si>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</si>
  <si>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</si>
  <si>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08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</si>
  <si>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</si>
  <si>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</si>
  <si>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</si>
  <si>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</si>
  <si>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</si>
  <si>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</si>
  <si>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</si>
  <si>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</si>
  <si>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</si>
  <si>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</si>
  <si>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</si>
  <si>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</si>
  <si>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</si>
  <si>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</si>
  <si>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</si>
  <si>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</si>
  <si>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</si>
  <si>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</si>
  <si>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</si>
  <si>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</si>
  <si>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</si>
  <si>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</si>
  <si>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</si>
  <si>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</si>
  <si>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</si>
  <si>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</si>
  <si>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</si>
  <si>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</si>
  <si>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</si>
  <si>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</si>
  <si>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</si>
  <si>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</si>
  <si>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</si>
  <si>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</si>
  <si>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</si>
  <si>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</si>
  <si>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</si>
  <si>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</si>
  <si>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</si>
  <si>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</si>
  <si>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</si>
  <si>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</si>
  <si>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</si>
  <si>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</si>
  <si>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</si>
  <si>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</si>
  <si>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</si>
  <si>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</si>
  <si>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</si>
  <si>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34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</si>
  <si>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</si>
  <si>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</si>
  <si>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</si>
  <si>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</si>
  <si>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</si>
  <si>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</si>
  <si>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</si>
  <si>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</si>
  <si>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</si>
  <si>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</si>
  <si>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</si>
  <si>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</si>
  <si>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</si>
  <si>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</si>
  <si>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</si>
  <si>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</si>
  <si>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</si>
  <si>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</si>
  <si>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</si>
  <si>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</si>
  <si>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</si>
  <si>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</si>
  <si>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</si>
  <si>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</si>
  <si>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</si>
  <si>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</si>
  <si>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</si>
  <si>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</si>
  <si>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</si>
  <si>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</si>
  <si>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</si>
  <si>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</si>
  <si>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</si>
  <si>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</si>
  <si>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</si>
  <si>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</si>
  <si>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</si>
  <si>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</si>
  <si>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</si>
  <si>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</si>
  <si>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</si>
  <si>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</si>
  <si>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</si>
  <si>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</si>
  <si>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</si>
  <si>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</si>
  <si>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</si>
  <si>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</si>
  <si>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</si>
  <si>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</si>
  <si>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</si>
  <si>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</si>
  <si>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</si>
  <si>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</si>
  <si>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</si>
  <si>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</si>
  <si>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</si>
  <si>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</si>
  <si>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</si>
  <si>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</si>
  <si>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</si>
  <si>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</si>
  <si>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</si>
  <si>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</si>
  <si>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</si>
  <si>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</si>
  <si>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</si>
  <si>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</si>
  <si>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</si>
  <si>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</si>
  <si>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</si>
  <si>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a Gyvt. 161/T. § (1) bekezdése szerinti támogatás kivételével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</si>
  <si>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</si>
  <si>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</si>
  <si>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</si>
  <si>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</si>
  <si>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</si>
  <si>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</si>
  <si>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</si>
  <si>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(=76+…+84) (K44)</t>
  </si>
  <si>
    <t>76</t>
  </si>
  <si>
    <t>ebből: kormányhivatalok által folyósított ápolási díj (K44)</t>
  </si>
  <si>
    <t>77</t>
  </si>
  <si>
    <t>ebből: fogyatékossági támogatás és vakok személyi járadéka        (K44)</t>
  </si>
  <si>
    <t>78</t>
  </si>
  <si>
    <t>ebből: helyi megállapítású ápolási díj (K44)</t>
  </si>
  <si>
    <t>79</t>
  </si>
  <si>
    <t>ebből: mozgáskorlátozottak szerzési és átalakítási támogatása        (K44)</t>
  </si>
  <si>
    <t>80</t>
  </si>
  <si>
    <t>ebből: megváltozott munkaképességűek illetve egészségkárosodottak kereset-kiegészítése        (K44)</t>
  </si>
  <si>
    <t>81</t>
  </si>
  <si>
    <t>ebből: kormányhivatalok által folyósított közgyógyellátás [Szoctv.50.§ (1)-(2) bekezdése] (K44)</t>
  </si>
  <si>
    <t>82</t>
  </si>
  <si>
    <t>ebből: cukorbetegek támogatása        (K44)</t>
  </si>
  <si>
    <t>83</t>
  </si>
  <si>
    <t>ebből: helyi megállapítású közgyógyellátás [Szoctv.50.§ (3) bekezdése]  (K44)</t>
  </si>
  <si>
    <t>84</t>
  </si>
  <si>
    <t>ebből: egészségügyi szolgáltatási jogosultságra való jogosultság szociális rászorultság alapján [Szoctv. 54. §-a] (K44)</t>
  </si>
  <si>
    <t>85</t>
  </si>
  <si>
    <t>Foglalkoztatással, munkanélküliséggel kapcsolatos ellátások (=86+…+94) (K45)</t>
  </si>
  <si>
    <t>86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</si>
  <si>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</si>
  <si>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87</t>
  </si>
  <si>
    <t>ebből: korhatár előtti ellátás és a fegyveres testületek volt tagjai szolgálati járandósága        (K45)</t>
  </si>
  <si>
    <t>88</t>
  </si>
  <si>
    <t>ebből: munkáltatói befizetésből finanszírozott korengedményes nyugdíj        (K45)</t>
  </si>
  <si>
    <t>89</t>
  </si>
  <si>
    <t>ebből: átmeneti bányászjáradék        (K45)</t>
  </si>
  <si>
    <t>90</t>
  </si>
  <si>
    <t>ebből: szénjárandóság pénzbeli megváltása        (K45)</t>
  </si>
  <si>
    <t>91</t>
  </si>
  <si>
    <t>ebből: mecseki bányászatban munkát végzők bányászati kereset-kiegészítése        (K45)</t>
  </si>
  <si>
    <t>92</t>
  </si>
  <si>
    <t>ebből: mezőgazdasági járadék        (K45)</t>
  </si>
  <si>
    <t>93</t>
  </si>
  <si>
    <t>ebből: foglalkoztatást helyettesítő támogatás [Szoctv. 35. § (1) bek.]        (K45)</t>
  </si>
  <si>
    <t>94</t>
  </si>
  <si>
    <t>ebből: polgármesterek korhatár előtti ellátása         (K45)</t>
  </si>
  <si>
    <t>95</t>
  </si>
  <si>
    <t>Lakhatással kapcsolatos ellátások (=96+…+101) (K46)</t>
  </si>
  <si>
    <t>96</t>
  </si>
  <si>
    <t>ebből: hozzájárulás a lakossági energiaköltségekhez        (K46)</t>
  </si>
  <si>
    <t>97</t>
  </si>
  <si>
    <t>ebből: lakbértámogatás        (K46)</t>
  </si>
  <si>
    <t>98</t>
  </si>
  <si>
    <t>ebből: lakásfenntartási támogatás [Szoctv. 38. § (1) bek. a) és b) pontok]         (K46)</t>
  </si>
  <si>
    <t>99</t>
  </si>
  <si>
    <t>ebből: adósságcsökkentési támogatás [Szoctv. 55/A. § 1. bek. b) pont]        (K46)</t>
  </si>
  <si>
    <t>100</t>
  </si>
  <si>
    <t>ebből: természetben nyújtott lakásfenntartási támogatás [Szoctv. 47.§ (1) bek. b) pont]        (K46)</t>
  </si>
  <si>
    <t>101</t>
  </si>
  <si>
    <t>ebből: adósságkezelési szolgáltatás keretében gáz-vagy áram fogyasztást mérő készülék biztosítása [Szoctv. 55/A. § (3) bek.]        (K46)</t>
  </si>
  <si>
    <t>102</t>
  </si>
  <si>
    <t>Intézményi ellátottak pénzbeli juttatásai (&gt;=103+104) (K47)</t>
  </si>
  <si>
    <t>103</t>
  </si>
  <si>
    <t>ebből: állami gondozottak pénzbeli juttatásai        (K47)</t>
  </si>
  <si>
    <t>104</t>
  </si>
  <si>
    <t>ebből: oktatásban résztvevők pénzbeli juttatásai        (K47)</t>
  </si>
  <si>
    <t>105</t>
  </si>
  <si>
    <t>Egyéb nem intézményi ellátások (&gt;=106+…+130) (K48)</t>
  </si>
  <si>
    <t>106</t>
  </si>
  <si>
    <t>ebből: házastársi pótlék        (K48)</t>
  </si>
  <si>
    <t>107</t>
  </si>
  <si>
    <t>ebből: Hadigondozottak Közalapítványát terhelő hadigondozotti ellátások        (K48)</t>
  </si>
  <si>
    <t>108</t>
  </si>
  <si>
    <t>ebből: tudományos fokozattal rendelkezők nyugdíjkiegészítése        (K48)</t>
  </si>
  <si>
    <t>109</t>
  </si>
  <si>
    <t>ebből:nemzeti gondozotti ellátások        (K48)</t>
  </si>
  <si>
    <t>110</t>
  </si>
  <si>
    <t>ebből: nemzeti helytállásért pótlék        (K48)</t>
  </si>
  <si>
    <t>111</t>
  </si>
  <si>
    <t>ebből: egyes nyugdíjjogi hátrányok enyhítése miatti (közszolgálati idő után járó) nyugdíj-kiegészítés        (K48)</t>
  </si>
  <si>
    <t>112</t>
  </si>
  <si>
    <t>ebből: egyes, tartós időtartamú szabadságelvonást elszenvedettek részére járó juttatás        (K48)</t>
  </si>
  <si>
    <t>113</t>
  </si>
  <si>
    <t>ebből: a Nemzet Színésze címet viselő színészek havi életjáradéka, művészeti nyugdíjsegélyek, balettművészeti életjáradék        (K48)</t>
  </si>
  <si>
    <t>114</t>
  </si>
  <si>
    <t>ebből: az elhunyt akadémikusok hozzátartozóinak folyósított özvegyi- és árvaellátás        (K48)</t>
  </si>
  <si>
    <t>115</t>
  </si>
  <si>
    <t>ebből: a Nemzet Sportolója címmel járó járadék, olimpiai járadék, idős sportolók szociális támogatása        (K48)</t>
  </si>
  <si>
    <t>116</t>
  </si>
  <si>
    <t>ebből: életjáradék termőföldért        (K48)</t>
  </si>
  <si>
    <t>117</t>
  </si>
  <si>
    <t>ebből: Bevándorlási és Állampolgársági Hivatal által folyósított ellátások        (K48)</t>
  </si>
  <si>
    <t>118</t>
  </si>
  <si>
    <t>ebből: szépkorúak jubileumi juttatása        (K48)</t>
  </si>
  <si>
    <t>119</t>
  </si>
  <si>
    <t>ebből: időskorúak járadéka [Szoctv. 32/B. § (1) bekezdése] (K48)</t>
  </si>
  <si>
    <t>120</t>
  </si>
  <si>
    <t>ebből: rendszeres szociális segély [Szoctv. 37. § (1) bek. a) - d) pontja] (K48)</t>
  </si>
  <si>
    <t>121</t>
  </si>
  <si>
    <t>ebből: önkormányzati segély [Szoctv. 45.§] (K48)</t>
  </si>
  <si>
    <t>122</t>
  </si>
  <si>
    <t>ebből: egyéb, az önkormányzat rendeletében megállapított juttatás        (K48)</t>
  </si>
  <si>
    <t>123</t>
  </si>
  <si>
    <t>ebből: természetben nyújtott rendszeres szociális segély [Szoctv. 47.§ (1) bekezdés a) pontja] (K48)</t>
  </si>
  <si>
    <t>124</t>
  </si>
  <si>
    <t>ebből: természetben nyújtott önkormányzati segély [Szoctv. 47. § (1) bekezdés c) pontja], (K48)</t>
  </si>
  <si>
    <t>125</t>
  </si>
  <si>
    <t>ebből: köztemetés [Szoctv. 48.§]        (K48)</t>
  </si>
  <si>
    <t>126</t>
  </si>
  <si>
    <t>ebből: rászorultságtól függõ normatív kedvezmények [Gyvt. 151. § (5) bekezdése]  (K48)</t>
  </si>
  <si>
    <t>127</t>
  </si>
  <si>
    <t>ebből: önkormányzat által saját hatáskörben (nem szociális és gyermekvédelmi előírások alapján) adott pénzügyi ellátás        (K48)</t>
  </si>
  <si>
    <t>128</t>
  </si>
  <si>
    <t>ebből: önkormányzat által saját hatáskörben (nem szociális és gyermekvédelmi előírások alapján) adott természetbeni ellátás        (K48)</t>
  </si>
  <si>
    <t>129</t>
  </si>
  <si>
    <t>ebből: települési támogatás [Szoctv. 45.§] (K48)</t>
  </si>
  <si>
    <t>130</t>
  </si>
  <si>
    <t>ebből: egészségkárosodási és gyermekfelügyeleti támogatás [Szoctv. 37.§ (1) bekezdés a) és b) pontja] (K48)</t>
  </si>
  <si>
    <t>131</t>
  </si>
  <si>
    <t>Ellátottak pénzbeli juttatásai (=61+62+74+75+85+95+102+105) (K4)</t>
  </si>
  <si>
    <t>132</t>
  </si>
  <si>
    <t>Nemzetközi kötelezettségek (&gt;=133) (K501)</t>
  </si>
  <si>
    <t>133</t>
  </si>
  <si>
    <t>ebből: Európai Unió        (K501)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</si>
  <si>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</si>
  <si>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</si>
  <si>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</si>
  <si>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</si>
  <si>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</si>
  <si>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</si>
  <si>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</si>
  <si>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Elvonások és befizetések        (K502)</t>
  </si>
  <si>
    <t>138</t>
  </si>
  <si>
    <t>Működési célú garancia- és kezességvállalásból származó kifizetés államháztartáson belülre (K503)</t>
  </si>
  <si>
    <t>139</t>
  </si>
  <si>
    <t>Működési célú visszatérítendő támogatások, kölcsönök nyújtása államháztartáson belülre (=140+…+149) (K504)</t>
  </si>
  <si>
    <t>140</t>
  </si>
  <si>
    <t>ebből: központi költségvetési szervek        (K504)</t>
  </si>
  <si>
    <t>141</t>
  </si>
  <si>
    <t>ebből: központi kezelésű előirányzatok        (K504)</t>
  </si>
  <si>
    <t>142</t>
  </si>
  <si>
    <t>ebből: fejezeti kezelésű előirányzatok EU-s programokra és azok hazai társfinanszírozása        (K504)</t>
  </si>
  <si>
    <t>143</t>
  </si>
  <si>
    <t>ebből: egyéb fejezeti kezelésű előirányzatok        (K504)</t>
  </si>
  <si>
    <t>144</t>
  </si>
  <si>
    <t>ebből: társadalombiztosítás pénzügyi alapjai        (K504)</t>
  </si>
  <si>
    <t>145</t>
  </si>
  <si>
    <t>ebből: elkülönített állami pénzalapok        (K504)</t>
  </si>
  <si>
    <t>146</t>
  </si>
  <si>
    <t>ebből: helyi önkormányzatok és költségvetési szerveik        (K504)</t>
  </si>
  <si>
    <t>147</t>
  </si>
  <si>
    <t>ebből: társulások és költségvetési szerveik        (K504)</t>
  </si>
  <si>
    <t>148</t>
  </si>
  <si>
    <t>ebből: nemzetiségi önkormányzatok és költségvetési szerveik        (K504)</t>
  </si>
  <si>
    <t>149</t>
  </si>
  <si>
    <t>ebből: térségi fejlesztési tanácsok és költségvetési szerveik        (K504)</t>
  </si>
  <si>
    <t>150</t>
  </si>
  <si>
    <t>Működési célú visszatérítendő támogatások, kölcsönök törlesztése államháztartáson belülre (=151+…+160) (K505)</t>
  </si>
  <si>
    <t>151</t>
  </si>
  <si>
    <t>ebből: központi költségvetési szervek        (K505)</t>
  </si>
  <si>
    <t>152</t>
  </si>
  <si>
    <t>ebből: központi kezelésű előirányzatok        (K505)</t>
  </si>
  <si>
    <t>153</t>
  </si>
  <si>
    <t>ebből: fejezeti kezelésű előirányzatok EU-s programokra és azok hazai társfinanszírozása        (K505)</t>
  </si>
  <si>
    <t>154</t>
  </si>
  <si>
    <t>ebből: egyéb fejezeti kezelésű előirányzatok        (K505)</t>
  </si>
  <si>
    <t>155</t>
  </si>
  <si>
    <t>ebből: társadalombiztosítás pénzügyi alapjai        (K505)</t>
  </si>
  <si>
    <t>156</t>
  </si>
  <si>
    <t>ebből: elkülönített állami pénzalapok        (K505)</t>
  </si>
  <si>
    <t>157</t>
  </si>
  <si>
    <t>ebből: helyi önkormányzatok és költségvetési szerveik        (K505)</t>
  </si>
  <si>
    <t>158</t>
  </si>
  <si>
    <t>ebből: társulások és költségvetési szerveik        (K505)</t>
  </si>
  <si>
    <t>159</t>
  </si>
  <si>
    <t>ebből: nemzetiségi önkormányzatok és költségvetési szerveik        (K505)</t>
  </si>
  <si>
    <t>160</t>
  </si>
  <si>
    <t>ebből: térségi fejlesztési tanácsok és költségvetési szerveik        (K505)</t>
  </si>
  <si>
    <t>161</t>
  </si>
  <si>
    <t>Egyéb működési célú támogatások államháztartáson belülre (=162+…+171) (K506)</t>
  </si>
  <si>
    <t>162</t>
  </si>
  <si>
    <t>ebből: központi költségvetési szervek        (K506)</t>
  </si>
  <si>
    <t>163</t>
  </si>
  <si>
    <t>ebből: központi kezelésű előirányzatok        (K506)</t>
  </si>
  <si>
    <t>164</t>
  </si>
  <si>
    <t>ebből: fejezeti kezelésű előirányzatok EU-s programokra és azok hazai társfinanszírozása        (K506)</t>
  </si>
  <si>
    <t>165</t>
  </si>
  <si>
    <t>ebből: egyéb fejezeti kezelésű előirányzatok        (K506)</t>
  </si>
  <si>
    <t>166</t>
  </si>
  <si>
    <t>ebből: társadalombiztosítás pénzügyi alapjai        (K506)</t>
  </si>
  <si>
    <t>167</t>
  </si>
  <si>
    <t>ebből: elkülönített állami pénzalapok        (K506)</t>
  </si>
  <si>
    <t>168</t>
  </si>
  <si>
    <t>ebből: helyi önkormányzatok és költségvetési szerveik        (K506)</t>
  </si>
  <si>
    <t>169</t>
  </si>
  <si>
    <t>ebből: társulások és költségvetési szerveik        (K506)</t>
  </si>
  <si>
    <t>170</t>
  </si>
  <si>
    <t>ebből: nemzetiségi önkormányzatok és költségvetési szerveik        (K506)</t>
  </si>
  <si>
    <t>171</t>
  </si>
  <si>
    <t>ebből: térségi fejlesztési tanácsok és költségvetési szerveik        (K506)</t>
  </si>
  <si>
    <t>172</t>
  </si>
  <si>
    <t>Működési célú garancia- és kezességvállalásból származó kifizetés államháztartáson kívülre (&gt;=173)  (K507)</t>
  </si>
  <si>
    <t>173</t>
  </si>
  <si>
    <t>ebből: állami vagy önkormányzati tulajdonban lévő gazdasági társaságok tartozásai miatti kifizetések        (K507)</t>
  </si>
  <si>
    <t>174</t>
  </si>
  <si>
    <t>Működési célú visszatérítendő támogatások, kölcsönök nyújtása államháztartáson kívülre (=175+…+185)  (K508)</t>
  </si>
  <si>
    <t>175</t>
  </si>
  <si>
    <t>ebből: egyházi jogi személyek        (K508)</t>
  </si>
  <si>
    <t>176</t>
  </si>
  <si>
    <t>ebből: nonprofit gazdasági társaságok        (K508)</t>
  </si>
  <si>
    <t>177</t>
  </si>
  <si>
    <t>ebből: egyéb civil szervezetek        (K508)</t>
  </si>
  <si>
    <t>178</t>
  </si>
  <si>
    <t>ebből: háztartások        (K508)</t>
  </si>
  <si>
    <t>179</t>
  </si>
  <si>
    <t>ebből: pénzügyi vállalkozások        (K508)</t>
  </si>
  <si>
    <t>180</t>
  </si>
  <si>
    <t>ebből: állami többségi tulajdonú nem pénzügyi vállalkozások        (K508)</t>
  </si>
  <si>
    <t>181</t>
  </si>
  <si>
    <t>ebből:önkormányzati többségi tulajdonú nem pénzügyi vállalkozások        (K508)</t>
  </si>
  <si>
    <t>182</t>
  </si>
  <si>
    <t>ebből: egyéb vállalkozások        (K508)</t>
  </si>
  <si>
    <t>183</t>
  </si>
  <si>
    <t>ebből: Európai Unió         (K508)</t>
  </si>
  <si>
    <t>184</t>
  </si>
  <si>
    <t>ebből: kormányok és nemzetközi szervezetek        (K508)</t>
  </si>
  <si>
    <t>185</t>
  </si>
  <si>
    <t>ebből: egyéb külföldiek        (K508)</t>
  </si>
  <si>
    <t>186</t>
  </si>
  <si>
    <t>Árkiegészítések, ártámogatások        (K509)</t>
  </si>
  <si>
    <t>187</t>
  </si>
  <si>
    <t>Kamattámogatások        (K510)</t>
  </si>
  <si>
    <t>188</t>
  </si>
  <si>
    <t>Működési célú támogatások az Európai Uniónak (K511)</t>
  </si>
  <si>
    <t>189</t>
  </si>
  <si>
    <t>Egyéb működési célú támogatások államháztartáson kívülre (=190+…+199) (K512)</t>
  </si>
  <si>
    <t>190</t>
  </si>
  <si>
    <t>ebből: egyházi jogi személyek        (K512)</t>
  </si>
  <si>
    <t>191</t>
  </si>
  <si>
    <t>ebből: nonprofit gazdasági társaságok        (K512)</t>
  </si>
  <si>
    <t>192</t>
  </si>
  <si>
    <t>ebből: egyéb civil szervezetek        (K512)</t>
  </si>
  <si>
    <t>193</t>
  </si>
  <si>
    <t>ebből: háztartások        (K512)</t>
  </si>
  <si>
    <t>194</t>
  </si>
  <si>
    <t>ebből: pénzügyi vállalkozások        (K512)</t>
  </si>
  <si>
    <t>195</t>
  </si>
  <si>
    <t>ebből: állami többségi tulajdonú nem pénzügyi vállalkozások        (K512)</t>
  </si>
  <si>
    <t>196</t>
  </si>
  <si>
    <t>197</t>
  </si>
  <si>
    <t>ebből: egyéb vállalkozások        (K512)</t>
  </si>
  <si>
    <t>198</t>
  </si>
  <si>
    <t>ebből: kormányok és nemzetközi szervezetek        (K512)</t>
  </si>
  <si>
    <t>199</t>
  </si>
  <si>
    <t>ebből: egyéb külföldiek        (K512)</t>
  </si>
  <si>
    <t>200</t>
  </si>
  <si>
    <t>Tartalékok        (K513)</t>
  </si>
  <si>
    <t>201</t>
  </si>
  <si>
    <t>Egyéb működési célú kiadások (=132+137+138+139+150+161+172+174+186+187+188+189+200)(K5)</t>
  </si>
  <si>
    <t>202</t>
  </si>
  <si>
    <t>Immateriális javak beszerzése, létesítése        (K61)</t>
  </si>
  <si>
    <t>203</t>
  </si>
  <si>
    <t>Ingatlanok beszerzése, létesítése (&gt;=204) (K62)</t>
  </si>
  <si>
    <t>204</t>
  </si>
  <si>
    <t>ebből: termőföld-vásárlás kiadásai        (K62)</t>
  </si>
  <si>
    <t>205</t>
  </si>
  <si>
    <t>Informatikai eszközök beszerzése, létesítése        (K63)</t>
  </si>
  <si>
    <t>206</t>
  </si>
  <si>
    <t>Egyéb tárgyi eszközök beszerzése, létesítése        (K64)</t>
  </si>
  <si>
    <t>207</t>
  </si>
  <si>
    <t>Részesedések beszerzése        (K65)</t>
  </si>
  <si>
    <t>208</t>
  </si>
  <si>
    <t>Meglévő részesedések növeléséhez kapcsolódó kiadások        (K66)</t>
  </si>
  <si>
    <t>209</t>
  </si>
  <si>
    <t>Beruházási célú előzetesen felszámított általános forgalmi adó        (K67)</t>
  </si>
  <si>
    <t>210</t>
  </si>
  <si>
    <t>Beruházások (=202+203+205+…+209) (K6)</t>
  </si>
  <si>
    <t>211</t>
  </si>
  <si>
    <t>Ingatlanok felújítása        (K71)</t>
  </si>
  <si>
    <t>212</t>
  </si>
  <si>
    <t>Informatikai eszközök felújítása        (K72)</t>
  </si>
  <si>
    <t>213</t>
  </si>
  <si>
    <t>Egyéb tárgyi eszközök felújítása         (K73)</t>
  </si>
  <si>
    <t>214</t>
  </si>
  <si>
    <t>Felújítási célú előzetesen felszámított általános forgalmi adó        (K74)</t>
  </si>
  <si>
    <t>215</t>
  </si>
  <si>
    <t>Felújítások (=211+...+214)  (K7)</t>
  </si>
  <si>
    <t>216</t>
  </si>
  <si>
    <t>Felhalmozási célú garancia- és kezességvállalásból származó kifizetés államháztartáson belülre        (K81)</t>
  </si>
  <si>
    <t>217</t>
  </si>
  <si>
    <t>Felhalmozási célú visszatérítendő támogatások, kölcsönök nyújtása államháztartáson belülre (=218+…+227) (K82)</t>
  </si>
  <si>
    <t>218</t>
  </si>
  <si>
    <t>ebből: központi költségvetési szervek        (K82)</t>
  </si>
  <si>
    <t>219</t>
  </si>
  <si>
    <t>ebből: központi kezelésű előirányzatok        (K82)</t>
  </si>
  <si>
    <t>220</t>
  </si>
  <si>
    <t>ebből: fejezeti kezelésű előirányzatok EU-s programokra és azok hazai társfinanszírozása        (K82)</t>
  </si>
  <si>
    <t>221</t>
  </si>
  <si>
    <t>ebből: egyéb fejezeti kezelésű előirányzatok        (K82)</t>
  </si>
  <si>
    <t>222</t>
  </si>
  <si>
    <t>ebből: társadalombiztosítás pénzügyi alapjai        (K82)</t>
  </si>
  <si>
    <t>223</t>
  </si>
  <si>
    <t>ebből: elkülönített állami pénzalapok        (K82)</t>
  </si>
  <si>
    <t>224</t>
  </si>
  <si>
    <t>ebből: helyi önkormányzatok és költségvetési szerveik        (K82)</t>
  </si>
  <si>
    <t>225</t>
  </si>
  <si>
    <t>ebből: társulások és költségvetési szerveik        (K82)</t>
  </si>
  <si>
    <t>226</t>
  </si>
  <si>
    <t>ebből: nemzetiségi önkormányzatok és költségvetési szerveik        (K82)</t>
  </si>
  <si>
    <t>227</t>
  </si>
  <si>
    <t>ebből: térségi fejlesztési tanácsok és költségvetési szerveik        (K82)</t>
  </si>
  <si>
    <t>228</t>
  </si>
  <si>
    <t>Felhalmozási célú visszatérítendő támogatások, kölcsönök törlesztése államháztartáson belülre (=229+…+238) (K83)</t>
  </si>
  <si>
    <t>229</t>
  </si>
  <si>
    <t>ebből: központi költségvetési szervek        (K83)</t>
  </si>
  <si>
    <t>230</t>
  </si>
  <si>
    <t>ebből: központi kezelésű előirányzatok        (K83)</t>
  </si>
  <si>
    <t>231</t>
  </si>
  <si>
    <t>ebből: fejezeti kezelésű előirányzatok EU-s programokra és azok hazai társfinanszírozása        (K83)</t>
  </si>
  <si>
    <t>232</t>
  </si>
  <si>
    <t>ebből: egyéb fejezeti kezelésű előirányzatok        (K83)</t>
  </si>
  <si>
    <t>233</t>
  </si>
  <si>
    <t>ebből: társadalombiztosítás pénzügyi alapjai        (K83)</t>
  </si>
  <si>
    <t>234</t>
  </si>
  <si>
    <t>ebből: elkülönített állami pénzalapok        (K83)</t>
  </si>
  <si>
    <t>235</t>
  </si>
  <si>
    <t>ebből: helyi önkormányzatok és költségvetési szerveik        (K83)</t>
  </si>
  <si>
    <t>236</t>
  </si>
  <si>
    <t>ebből: társulások és költségvetési szerveik        (K83)</t>
  </si>
  <si>
    <t>237</t>
  </si>
  <si>
    <t>ebből: nemzetiségi önkormányzatok és költségvetési szerveik        (K83)</t>
  </si>
  <si>
    <t>238</t>
  </si>
  <si>
    <t>ebből: térségi fejlesztési tanácsok és költségvetési szerveik        (K83)</t>
  </si>
  <si>
    <t>239</t>
  </si>
  <si>
    <t>Egyéb felhalmozási célú támogatások államháztartáson belülre (=240+…+249) (K84)</t>
  </si>
  <si>
    <t>240</t>
  </si>
  <si>
    <t>ebből: központi költségvetési szervek        (K84)</t>
  </si>
  <si>
    <t>241</t>
  </si>
  <si>
    <t>ebből: központi kezelésű előirányzatok        (K84)</t>
  </si>
  <si>
    <t>242</t>
  </si>
  <si>
    <t>ebből: fejezeti kezelésű előirányzatok EU-s programokra és azok hazai társfinanszírozása        (K84)</t>
  </si>
  <si>
    <t>243</t>
  </si>
  <si>
    <t>ebből: egyéb fejezeti kezelésű előirányzatok        (K84)</t>
  </si>
  <si>
    <t>244</t>
  </si>
  <si>
    <t>ebből: társadalombiztosítás pénzügyi alapjai        (K84)</t>
  </si>
  <si>
    <t>245</t>
  </si>
  <si>
    <t>ebből: elkülönített állami pénzalapok        (K84)</t>
  </si>
  <si>
    <t>246</t>
  </si>
  <si>
    <t>ebből: helyi önkormányzatok és költségvetési szerveik        (K84)</t>
  </si>
  <si>
    <t>247</t>
  </si>
  <si>
    <t>ebből: társulások és költségvetési szerveik        (K84)</t>
  </si>
  <si>
    <t>248</t>
  </si>
  <si>
    <t>ebből: nemzetiségi önkormányzatok és költségvetési szerveik        (K84)</t>
  </si>
  <si>
    <t>249</t>
  </si>
  <si>
    <t>ebből: térségi fejlesztési tanácsok és költségvetési szerveik        (K84)</t>
  </si>
  <si>
    <t>250</t>
  </si>
  <si>
    <t>Felhalmozási célú garancia- és kezességvállalásból származó kifizetés államháztartáson kívülre (&gt;=251) (K85)</t>
  </si>
  <si>
    <t>251</t>
  </si>
  <si>
    <t>ebből: állami vagy önkormányzati tulajdonban lévő gazdasági társaságok tartozásai miatti kifizetések        (K85)</t>
  </si>
  <si>
    <t>252</t>
  </si>
  <si>
    <t>Felhalmozási célú visszatérítendő támogatások, kölcsönök nyújtása államháztartáson kívülre (=253+…+263) (K86)</t>
  </si>
  <si>
    <t>253</t>
  </si>
  <si>
    <t>ebből: egyházi jogi személyek        (K86)</t>
  </si>
  <si>
    <t>254</t>
  </si>
  <si>
    <t>ebből: nonprofit gazdasági társaságok        (K86)</t>
  </si>
  <si>
    <t>255</t>
  </si>
  <si>
    <t>ebből: egyéb civil szervezetek        (K86)</t>
  </si>
  <si>
    <t>256</t>
  </si>
  <si>
    <t>ebből: háztartások        (K86)</t>
  </si>
  <si>
    <t>257</t>
  </si>
  <si>
    <t>ebből: pénzügyi vállalkozások        (K86)</t>
  </si>
  <si>
    <t>258</t>
  </si>
  <si>
    <t>ebből: állami többségi tulajdonú nem pénzügyi vállalkozások        (K86)</t>
  </si>
  <si>
    <t>259</t>
  </si>
  <si>
    <t>ebből:önkormányzati többségi tulajdonú nem pénzügyi vállalkozások        (K86)</t>
  </si>
  <si>
    <t>260</t>
  </si>
  <si>
    <t>ebből: egyéb vállalkozások        (K86)</t>
  </si>
  <si>
    <t>261</t>
  </si>
  <si>
    <t>ebből: Európai Unió         (K86)</t>
  </si>
  <si>
    <t>262</t>
  </si>
  <si>
    <t>ebből: kormányok és nemzetközi szervezetek        (K86)</t>
  </si>
  <si>
    <t>263</t>
  </si>
  <si>
    <t>ebből: egyéb külföldiek        (K86)</t>
  </si>
  <si>
    <t>264</t>
  </si>
  <si>
    <t>Lakástámogatás        (K87)</t>
  </si>
  <si>
    <t>265</t>
  </si>
  <si>
    <t>Felhalmozási célú támogatások az Európai Uniónak (K88)</t>
  </si>
  <si>
    <t>266</t>
  </si>
  <si>
    <t>Egyéb felhalmozási célú támogatások államháztartáson kívülre (=267+…+276)        (K89)</t>
  </si>
  <si>
    <t>267</t>
  </si>
  <si>
    <t>ebből: egyházi jogi személyek        (K89)</t>
  </si>
  <si>
    <t>268</t>
  </si>
  <si>
    <t>ebből: nonprofit gazdasági társaságok        (K89)</t>
  </si>
  <si>
    <t>269</t>
  </si>
  <si>
    <t>ebből: egyéb civil szervezetek        (K89)</t>
  </si>
  <si>
    <t>270</t>
  </si>
  <si>
    <t>ebből: háztartások        (K89)</t>
  </si>
  <si>
    <t>271</t>
  </si>
  <si>
    <t>ebből: pénzügyi vállalkozások        (K89)</t>
  </si>
  <si>
    <t>272</t>
  </si>
  <si>
    <t>ebből: állami többségi tulajdonú nem pénzügyi vállalkozások        (K89)</t>
  </si>
  <si>
    <t>273</t>
  </si>
  <si>
    <t>ebből:önkormányzati többségi tulajdonú nem pénzügyi vállalkozások        (K89)</t>
  </si>
  <si>
    <t>274</t>
  </si>
  <si>
    <t>ebből: egyéb vállalkozások        (K89)</t>
  </si>
  <si>
    <t>275</t>
  </si>
  <si>
    <t>ebből: kormányok és nemzetközi szervezetek        (K89)</t>
  </si>
  <si>
    <t>276</t>
  </si>
  <si>
    <t>ebből: egyéb külföldiek        (K89)</t>
  </si>
  <si>
    <t>277</t>
  </si>
  <si>
    <t>Egyéb felhalmozási célú kiadások (=216+217+228+239+250+252+264+265+266) (K8)</t>
  </si>
  <si>
    <t>278</t>
  </si>
  <si>
    <t>Költségvetési kiadások (=20+21+60+131+201+210+215+277) (K1-K8)</t>
  </si>
  <si>
    <t>Különféle befizetések és egyéb dologi kiadások (=49+50+51+54+58) (K35)</t>
  </si>
  <si>
    <t>Munkaadókat terhelő járulékok és szociális hozzájárulási adó (=22+…+28)  (K2)</t>
  </si>
  <si>
    <t>ebből:önkormányzati többségi tulajdonú nem pénzügyi vállalkozások (K512)</t>
  </si>
  <si>
    <t>ebből: hitelviszonyt megtestesítő értékpapírok árfolyamkülönbözete  (K354)</t>
  </si>
  <si>
    <t>ebből: a közszféra és a magánszféra együttműködésén (PPP) alapuló szerződéses konstrukció  (K333)</t>
  </si>
  <si>
    <t>Munkavégzésre irányuló egyéb jogviszonyban nem saját foglalkoztatottnak fizetett juttatások (K122)</t>
  </si>
  <si>
    <t>1. melléklet</t>
  </si>
  <si>
    <t>Költségvetési kiadások K1-K8.</t>
  </si>
  <si>
    <t>Módosított előirányzat</t>
  </si>
  <si>
    <t>Eltérés</t>
  </si>
  <si>
    <t>Készenléti, ügyeleti, helyettesítési díj(K1104)</t>
  </si>
  <si>
    <t>a 6/2017. (IV.12.)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</si>
</sst>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Arial CE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MS Sans Serif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82"/>
  <sheetViews>
    <sheetView tabSelected="1" zoomScale="145" zoomScaleNormal="145" workbookViewId="0">
      <selection activeCell="B3" sqref="B3:F3"/>
    </sheetView>
  </sheetViews>
  <sheetFormatPr defaultRowHeight="12.75" x14ac:dyDescent="0.2"/>
  <cols>
    <col min="1" max="1" width="1.85546875" customWidth="1"/>
    <col min="2" max="2" width="6.140625" style="11" customWidth="1"/>
    <col min="3" max="3" width="48.7109375" style="12" customWidth="1"/>
    <col min="4" max="4" width="10.42578125" style="11" bestFit="1" customWidth="1"/>
    <col min="5" max="6" width="10.42578125" bestFit="1" customWidth="1"/>
  </cols>
  <sheetData>
    <row r="1" spans="2:6" x14ac:dyDescent="0.2">
      <c r="B1" s="24" t="s">
        <v>558</v>
      </c>
      <c r="C1" s="24"/>
      <c r="D1" s="24"/>
      <c r="E1" s="24"/>
      <c r="F1" s="24"/>
    </row>
    <row r="2" spans="2:6" x14ac:dyDescent="0.2">
      <c r="B2" s="24" t="s">
        <v>563</v>
      </c>
      <c r="C2" s="24"/>
      <c r="D2" s="24"/>
      <c r="E2" s="24"/>
      <c r="F2" s="24"/>
    </row>
    <row r="3" spans="2:6" ht="20.25" customHeight="1" x14ac:dyDescent="0.2">
      <c r="B3" s="25" t="s">
        <v>559</v>
      </c>
      <c r="C3" s="25"/>
      <c r="D3" s="25"/>
      <c r="E3" s="25"/>
      <c r="F3" s="25"/>
    </row>
    <row r="4" spans="2:6" ht="31.5" customHeight="1" x14ac:dyDescent="0.2">
      <c r="B4" s="20" t="s">
        <v>0</v>
      </c>
      <c r="C4" s="20" t="s">
        <v>1</v>
      </c>
      <c r="D4" s="22" t="s">
        <v>2</v>
      </c>
      <c r="E4" s="22" t="s">
        <v>560</v>
      </c>
      <c r="F4" s="22" t="s">
        <v>561</v>
      </c>
    </row>
    <row r="5" spans="2:6" x14ac:dyDescent="0.2">
      <c r="B5" s="1" t="s">
        <v>3</v>
      </c>
      <c r="C5" s="2" t="s">
        <v>4</v>
      </c>
      <c r="D5" s="3">
        <f>484000+2587000</f>
        <v>3071000</v>
      </c>
      <c r="E5" s="3">
        <f t="shared" ref="E5" si="0">484000+2587000</f>
        <v>3071000</v>
      </c>
      <c r="F5" s="3">
        <v>0</v>
      </c>
    </row>
    <row r="6" spans="2:6" x14ac:dyDescent="0.2">
      <c r="B6" s="1" t="s">
        <v>5</v>
      </c>
      <c r="C6" s="2" t="s">
        <v>6</v>
      </c>
      <c r="D6" s="3">
        <v>0</v>
      </c>
      <c r="E6" s="3">
        <v>0</v>
      </c>
      <c r="F6" s="3">
        <v>0</v>
      </c>
    </row>
    <row r="7" spans="2:6" x14ac:dyDescent="0.2">
      <c r="B7" s="1" t="s">
        <v>7</v>
      </c>
      <c r="C7" s="2" t="s">
        <v>8</v>
      </c>
      <c r="D7" s="3">
        <v>0</v>
      </c>
      <c r="E7" s="3">
        <v>0</v>
      </c>
      <c r="F7" s="3">
        <v>0</v>
      </c>
    </row>
    <row r="8" spans="2:6" ht="14.25" customHeight="1" x14ac:dyDescent="0.2">
      <c r="B8" s="1" t="s">
        <v>9</v>
      </c>
      <c r="C8" s="2" t="s">
        <v>562</v>
      </c>
      <c r="D8" s="3">
        <v>0</v>
      </c>
      <c r="E8" s="3">
        <v>0</v>
      </c>
      <c r="F8" s="3">
        <v>0</v>
      </c>
    </row>
    <row r="9" spans="2:6" x14ac:dyDescent="0.2">
      <c r="B9" s="1" t="s">
        <v>10</v>
      </c>
      <c r="C9" s="2" t="s">
        <v>11</v>
      </c>
      <c r="D9" s="3">
        <v>0</v>
      </c>
      <c r="E9" s="3">
        <v>0</v>
      </c>
      <c r="F9" s="3">
        <v>0</v>
      </c>
    </row>
    <row r="10" spans="2:6" x14ac:dyDescent="0.2">
      <c r="B10" s="1" t="s">
        <v>12</v>
      </c>
      <c r="C10" s="2" t="s">
        <v>13</v>
      </c>
      <c r="D10" s="3">
        <v>0</v>
      </c>
      <c r="E10" s="3">
        <v>0</v>
      </c>
      <c r="F10" s="3">
        <v>0</v>
      </c>
    </row>
    <row r="11" spans="2:6" x14ac:dyDescent="0.2">
      <c r="B11" s="1" t="s">
        <v>14</v>
      </c>
      <c r="C11" s="2" t="s">
        <v>15</v>
      </c>
      <c r="D11" s="3">
        <v>96000</v>
      </c>
      <c r="E11" s="3">
        <v>96000</v>
      </c>
      <c r="F11" s="3">
        <v>0</v>
      </c>
    </row>
    <row r="12" spans="2:6" x14ac:dyDescent="0.2">
      <c r="B12" s="1" t="s">
        <v>16</v>
      </c>
      <c r="C12" s="2" t="s">
        <v>17</v>
      </c>
      <c r="D12" s="3">
        <v>0</v>
      </c>
      <c r="E12" s="3">
        <v>0</v>
      </c>
      <c r="F12" s="3">
        <v>0</v>
      </c>
    </row>
    <row r="13" spans="2:6" x14ac:dyDescent="0.2">
      <c r="B13" s="1" t="s">
        <v>18</v>
      </c>
      <c r="C13" s="2" t="s">
        <v>19</v>
      </c>
      <c r="D13" s="3">
        <v>0</v>
      </c>
      <c r="E13" s="3">
        <v>0</v>
      </c>
      <c r="F13" s="3">
        <v>0</v>
      </c>
    </row>
    <row r="14" spans="2:6" x14ac:dyDescent="0.2">
      <c r="B14" s="1" t="s">
        <v>20</v>
      </c>
      <c r="C14" s="2" t="s">
        <v>21</v>
      </c>
      <c r="D14" s="3">
        <v>0</v>
      </c>
      <c r="E14" s="3">
        <v>0</v>
      </c>
      <c r="F14" s="3">
        <v>0</v>
      </c>
    </row>
    <row r="15" spans="2:6" x14ac:dyDescent="0.2">
      <c r="B15" s="1" t="s">
        <v>22</v>
      </c>
      <c r="C15" s="2" t="s">
        <v>23</v>
      </c>
      <c r="D15" s="3">
        <v>0</v>
      </c>
      <c r="E15" s="3">
        <v>0</v>
      </c>
      <c r="F15" s="3">
        <v>0</v>
      </c>
    </row>
    <row r="16" spans="2:6" x14ac:dyDescent="0.2">
      <c r="B16" s="1" t="s">
        <v>24</v>
      </c>
      <c r="C16" s="2" t="s">
        <v>25</v>
      </c>
      <c r="D16" s="3">
        <v>0</v>
      </c>
      <c r="E16" s="3">
        <v>0</v>
      </c>
      <c r="F16" s="3">
        <v>0</v>
      </c>
    </row>
    <row r="17" spans="2:6" x14ac:dyDescent="0.2">
      <c r="B17" s="1" t="s">
        <v>26</v>
      </c>
      <c r="C17" s="2" t="s">
        <v>27</v>
      </c>
      <c r="D17" s="3">
        <f>D18</f>
        <v>0</v>
      </c>
      <c r="E17" s="3">
        <f t="shared" ref="E17:F17" si="1">E18</f>
        <v>0</v>
      </c>
      <c r="F17" s="3">
        <f t="shared" si="1"/>
        <v>0</v>
      </c>
    </row>
    <row r="18" spans="2:6" x14ac:dyDescent="0.2">
      <c r="B18" s="1" t="s">
        <v>28</v>
      </c>
      <c r="C18" s="2" t="s">
        <v>29</v>
      </c>
      <c r="D18" s="3">
        <v>0</v>
      </c>
      <c r="E18" s="3">
        <v>0</v>
      </c>
      <c r="F18" s="3">
        <v>0</v>
      </c>
    </row>
    <row r="19" spans="2:6" s="7" customFormat="1" ht="27" x14ac:dyDescent="0.2">
      <c r="B19" s="4" t="s">
        <v>30</v>
      </c>
      <c r="C19" s="5" t="s">
        <v>31</v>
      </c>
      <c r="D19" s="6">
        <f>SUM(D5:D18)</f>
        <v>3167000</v>
      </c>
      <c r="E19" s="6">
        <f t="shared" ref="E19:F19" si="2">SUM(E5:E18)</f>
        <v>3167000</v>
      </c>
      <c r="F19" s="6">
        <f t="shared" si="2"/>
        <v>0</v>
      </c>
    </row>
    <row r="20" spans="2:6" x14ac:dyDescent="0.2">
      <c r="B20" s="1" t="s">
        <v>32</v>
      </c>
      <c r="C20" s="2" t="s">
        <v>33</v>
      </c>
      <c r="D20" s="3">
        <v>2601000</v>
      </c>
      <c r="E20" s="3">
        <v>2601000</v>
      </c>
      <c r="F20" s="3">
        <v>0</v>
      </c>
    </row>
    <row r="21" spans="2:6" ht="25.5" x14ac:dyDescent="0.2">
      <c r="B21" s="1" t="s">
        <v>34</v>
      </c>
      <c r="C21" s="2" t="s">
        <v>557</v>
      </c>
      <c r="D21" s="3">
        <f>240000</f>
        <v>240000</v>
      </c>
      <c r="E21" s="3">
        <f t="shared" ref="E21" si="3">240000</f>
        <v>240000</v>
      </c>
      <c r="F21" s="3">
        <v>0</v>
      </c>
    </row>
    <row r="22" spans="2:6" x14ac:dyDescent="0.2">
      <c r="B22" s="1" t="s">
        <v>35</v>
      </c>
      <c r="C22" s="2" t="s">
        <v>36</v>
      </c>
      <c r="D22" s="3">
        <v>0</v>
      </c>
      <c r="E22" s="3">
        <v>0</v>
      </c>
      <c r="F22" s="3">
        <v>0</v>
      </c>
    </row>
    <row r="23" spans="2:6" s="7" customFormat="1" ht="13.5" x14ac:dyDescent="0.2">
      <c r="B23" s="4" t="s">
        <v>37</v>
      </c>
      <c r="C23" s="5" t="s">
        <v>38</v>
      </c>
      <c r="D23" s="6">
        <f>SUM(D20:D22)</f>
        <v>2841000</v>
      </c>
      <c r="E23" s="6">
        <f t="shared" ref="E23:F23" si="4">SUM(E20:E22)</f>
        <v>2841000</v>
      </c>
      <c r="F23" s="6">
        <f t="shared" si="4"/>
        <v>0</v>
      </c>
    </row>
    <row r="24" spans="2:6" s="7" customFormat="1" ht="13.5" x14ac:dyDescent="0.2">
      <c r="B24" s="16" t="s">
        <v>39</v>
      </c>
      <c r="C24" s="17" t="s">
        <v>40</v>
      </c>
      <c r="D24" s="18">
        <f>D19+D23</f>
        <v>6008000</v>
      </c>
      <c r="E24" s="18">
        <f t="shared" ref="E24:F24" si="5">E19+E23</f>
        <v>6008000</v>
      </c>
      <c r="F24" s="18">
        <f t="shared" si="5"/>
        <v>0</v>
      </c>
    </row>
    <row r="25" spans="2:6" s="7" customFormat="1" ht="27" x14ac:dyDescent="0.2">
      <c r="B25" s="16" t="s">
        <v>41</v>
      </c>
      <c r="C25" s="17" t="s">
        <v>553</v>
      </c>
      <c r="D25" s="18">
        <f>SUM(D26:D32)</f>
        <v>1335000</v>
      </c>
      <c r="E25" s="18">
        <f t="shared" ref="E25:F25" si="6">SUM(E26:E32)</f>
        <v>1335000</v>
      </c>
      <c r="F25" s="18">
        <f t="shared" si="6"/>
        <v>0</v>
      </c>
    </row>
    <row r="26" spans="2:6" x14ac:dyDescent="0.2">
      <c r="B26" s="1" t="s">
        <v>42</v>
      </c>
      <c r="C26" s="2" t="s">
        <v>43</v>
      </c>
      <c r="D26" s="3">
        <f>631000+93000+578000</f>
        <v>1302000</v>
      </c>
      <c r="E26" s="3">
        <f t="shared" ref="E26" si="7">631000+93000+578000</f>
        <v>1302000</v>
      </c>
      <c r="F26" s="3">
        <v>0</v>
      </c>
    </row>
    <row r="27" spans="2:6" x14ac:dyDescent="0.2">
      <c r="B27" s="1" t="s">
        <v>44</v>
      </c>
      <c r="C27" s="2" t="s">
        <v>45</v>
      </c>
      <c r="D27" s="3">
        <v>0</v>
      </c>
      <c r="E27" s="3">
        <v>0</v>
      </c>
      <c r="F27" s="3">
        <v>0</v>
      </c>
    </row>
    <row r="28" spans="2:6" x14ac:dyDescent="0.2">
      <c r="B28" s="1" t="s">
        <v>46</v>
      </c>
      <c r="C28" s="2" t="s">
        <v>47</v>
      </c>
      <c r="D28" s="3">
        <v>0</v>
      </c>
      <c r="E28" s="3">
        <v>0</v>
      </c>
      <c r="F28" s="3">
        <v>0</v>
      </c>
    </row>
    <row r="29" spans="2:6" x14ac:dyDescent="0.2">
      <c r="B29" s="1" t="s">
        <v>48</v>
      </c>
      <c r="C29" s="2" t="s">
        <v>49</v>
      </c>
      <c r="D29" s="3">
        <v>16000</v>
      </c>
      <c r="E29" s="3">
        <v>16000</v>
      </c>
      <c r="F29" s="3">
        <v>0</v>
      </c>
    </row>
    <row r="30" spans="2:6" x14ac:dyDescent="0.2">
      <c r="B30" s="1" t="s">
        <v>50</v>
      </c>
      <c r="C30" s="2" t="s">
        <v>51</v>
      </c>
      <c r="D30" s="3">
        <v>0</v>
      </c>
      <c r="E30" s="3">
        <v>0</v>
      </c>
      <c r="F30" s="3">
        <v>0</v>
      </c>
    </row>
    <row r="31" spans="2:6" ht="38.25" x14ac:dyDescent="0.2">
      <c r="B31" s="1" t="s">
        <v>52</v>
      </c>
      <c r="C31" s="2" t="s">
        <v>53</v>
      </c>
      <c r="D31" s="3">
        <v>0</v>
      </c>
      <c r="E31" s="3">
        <v>0</v>
      </c>
      <c r="F31" s="3">
        <v>0</v>
      </c>
    </row>
    <row r="32" spans="2:6" x14ac:dyDescent="0.2">
      <c r="B32" s="1" t="s">
        <v>54</v>
      </c>
      <c r="C32" s="2" t="s">
        <v>55</v>
      </c>
      <c r="D32" s="3">
        <v>17000</v>
      </c>
      <c r="E32" s="3">
        <v>17000</v>
      </c>
      <c r="F32" s="3">
        <v>0</v>
      </c>
    </row>
    <row r="33" spans="2:6" x14ac:dyDescent="0.2">
      <c r="B33" s="1" t="s">
        <v>56</v>
      </c>
      <c r="C33" s="2" t="s">
        <v>57</v>
      </c>
      <c r="D33" s="3">
        <v>0</v>
      </c>
      <c r="E33" s="3">
        <v>0</v>
      </c>
      <c r="F33" s="3">
        <v>0</v>
      </c>
    </row>
    <row r="34" spans="2:6" x14ac:dyDescent="0.2">
      <c r="B34" s="1" t="s">
        <v>58</v>
      </c>
      <c r="C34" s="2" t="s">
        <v>59</v>
      </c>
      <c r="D34" s="3">
        <f>100000+250000+60000+500000+200000+1200000+250000</f>
        <v>2560000</v>
      </c>
      <c r="E34" s="3">
        <f t="shared" ref="E34" si="8">100000+250000+60000+500000+200000+1200000+250000</f>
        <v>2560000</v>
      </c>
      <c r="F34" s="3">
        <v>0</v>
      </c>
    </row>
    <row r="35" spans="2:6" x14ac:dyDescent="0.2">
      <c r="B35" s="1" t="s">
        <v>60</v>
      </c>
      <c r="C35" s="2" t="s">
        <v>61</v>
      </c>
      <c r="D35" s="3">
        <v>0</v>
      </c>
      <c r="E35" s="3">
        <v>0</v>
      </c>
      <c r="F35" s="3">
        <v>0</v>
      </c>
    </row>
    <row r="36" spans="2:6" s="7" customFormat="1" ht="13.5" x14ac:dyDescent="0.2">
      <c r="B36" s="4" t="s">
        <v>62</v>
      </c>
      <c r="C36" s="5" t="s">
        <v>63</v>
      </c>
      <c r="D36" s="6">
        <f>D33+D34+D35</f>
        <v>2560000</v>
      </c>
      <c r="E36" s="6">
        <f t="shared" ref="E36:F36" si="9">E33+E34+E35</f>
        <v>2560000</v>
      </c>
      <c r="F36" s="6">
        <f t="shared" si="9"/>
        <v>0</v>
      </c>
    </row>
    <row r="37" spans="2:6" x14ac:dyDescent="0.2">
      <c r="B37" s="1" t="s">
        <v>64</v>
      </c>
      <c r="C37" s="2" t="s">
        <v>65</v>
      </c>
      <c r="D37" s="3">
        <f>108000</f>
        <v>108000</v>
      </c>
      <c r="E37" s="3">
        <f t="shared" ref="E37" si="10">108000</f>
        <v>108000</v>
      </c>
      <c r="F37" s="3">
        <v>0</v>
      </c>
    </row>
    <row r="38" spans="2:6" x14ac:dyDescent="0.2">
      <c r="B38" s="1" t="s">
        <v>66</v>
      </c>
      <c r="C38" s="2" t="s">
        <v>67</v>
      </c>
      <c r="D38" s="3">
        <f>60000</f>
        <v>60000</v>
      </c>
      <c r="E38" s="3">
        <f>60000</f>
        <v>60000</v>
      </c>
      <c r="F38" s="3">
        <v>0</v>
      </c>
    </row>
    <row r="39" spans="2:6" s="7" customFormat="1" ht="13.5" x14ac:dyDescent="0.2">
      <c r="B39" s="4" t="s">
        <v>68</v>
      </c>
      <c r="C39" s="5" t="s">
        <v>69</v>
      </c>
      <c r="D39" s="6">
        <f>SUM(D37:D38)</f>
        <v>168000</v>
      </c>
      <c r="E39" s="6">
        <f t="shared" ref="E39:F39" si="11">SUM(E37:E38)</f>
        <v>168000</v>
      </c>
      <c r="F39" s="6">
        <f t="shared" si="11"/>
        <v>0</v>
      </c>
    </row>
    <row r="40" spans="2:6" x14ac:dyDescent="0.2">
      <c r="B40" s="1" t="s">
        <v>70</v>
      </c>
      <c r="C40" s="2" t="s">
        <v>71</v>
      </c>
      <c r="D40" s="3">
        <f>40000+500000+20000+5000+10000+620000+10000+35000+10000</f>
        <v>1250000</v>
      </c>
      <c r="E40" s="3">
        <f t="shared" ref="E40" si="12">40000+500000+20000+5000+10000+620000+10000+35000+10000</f>
        <v>1250000</v>
      </c>
      <c r="F40" s="3">
        <v>0</v>
      </c>
    </row>
    <row r="41" spans="2:6" x14ac:dyDescent="0.2">
      <c r="B41" s="1" t="s">
        <v>72</v>
      </c>
      <c r="C41" s="2" t="s">
        <v>73</v>
      </c>
      <c r="D41" s="3">
        <f>100000+275000</f>
        <v>375000</v>
      </c>
      <c r="E41" s="3">
        <f t="shared" ref="E41" si="13">100000+275000</f>
        <v>375000</v>
      </c>
      <c r="F41" s="3">
        <v>0</v>
      </c>
    </row>
    <row r="42" spans="2:6" x14ac:dyDescent="0.2">
      <c r="B42" s="1" t="s">
        <v>74</v>
      </c>
      <c r="C42" s="2" t="s">
        <v>75</v>
      </c>
      <c r="D42" s="3">
        <f>330000</f>
        <v>330000</v>
      </c>
      <c r="E42" s="3">
        <f t="shared" ref="E42" si="14">330000</f>
        <v>330000</v>
      </c>
      <c r="F42" s="3">
        <v>0</v>
      </c>
    </row>
    <row r="43" spans="2:6" ht="24" x14ac:dyDescent="0.2">
      <c r="B43" s="1" t="s">
        <v>76</v>
      </c>
      <c r="C43" s="21" t="s">
        <v>556</v>
      </c>
      <c r="D43" s="3">
        <v>0</v>
      </c>
      <c r="E43" s="3">
        <v>1</v>
      </c>
      <c r="F43" s="3">
        <v>0</v>
      </c>
    </row>
    <row r="44" spans="2:6" x14ac:dyDescent="0.2">
      <c r="B44" s="1" t="s">
        <v>77</v>
      </c>
      <c r="C44" s="2" t="s">
        <v>78</v>
      </c>
      <c r="D44" s="3">
        <f>100000+100000+180000+300000</f>
        <v>680000</v>
      </c>
      <c r="E44" s="3">
        <f t="shared" ref="E44" si="15">100000+100000+180000+300000</f>
        <v>680000</v>
      </c>
      <c r="F44" s="3">
        <v>0</v>
      </c>
    </row>
    <row r="45" spans="2:6" x14ac:dyDescent="0.2">
      <c r="B45" s="1" t="s">
        <v>79</v>
      </c>
      <c r="C45" s="2" t="s">
        <v>80</v>
      </c>
      <c r="D45" s="3">
        <f>D46</f>
        <v>0</v>
      </c>
      <c r="E45" s="3">
        <f t="shared" ref="E45:F45" si="16">E46</f>
        <v>0</v>
      </c>
      <c r="F45" s="3">
        <f t="shared" si="16"/>
        <v>0</v>
      </c>
    </row>
    <row r="46" spans="2:6" x14ac:dyDescent="0.2">
      <c r="B46" s="1" t="s">
        <v>81</v>
      </c>
      <c r="C46" s="2" t="s">
        <v>82</v>
      </c>
      <c r="D46" s="3">
        <v>0</v>
      </c>
      <c r="E46" s="3">
        <v>0</v>
      </c>
      <c r="F46" s="3">
        <v>0</v>
      </c>
    </row>
    <row r="47" spans="2:6" x14ac:dyDescent="0.2">
      <c r="B47" s="1" t="s">
        <v>83</v>
      </c>
      <c r="C47" s="2" t="s">
        <v>84</v>
      </c>
      <c r="D47" s="3">
        <v>0</v>
      </c>
      <c r="E47" s="3">
        <v>0</v>
      </c>
      <c r="F47" s="3">
        <v>0</v>
      </c>
    </row>
    <row r="48" spans="2:6" x14ac:dyDescent="0.2">
      <c r="B48" s="1" t="s">
        <v>85</v>
      </c>
      <c r="C48" s="2" t="s">
        <v>86</v>
      </c>
      <c r="D48" s="3">
        <v>2235000</v>
      </c>
      <c r="E48" s="3">
        <v>2235000</v>
      </c>
      <c r="F48" s="3">
        <v>0</v>
      </c>
    </row>
    <row r="49" spans="2:15" s="7" customFormat="1" ht="27" x14ac:dyDescent="0.2">
      <c r="B49" s="4" t="s">
        <v>87</v>
      </c>
      <c r="C49" s="5" t="s">
        <v>88</v>
      </c>
      <c r="D49" s="6">
        <f>D40+D41+D42+D44+D45+D47+D48</f>
        <v>4870000</v>
      </c>
      <c r="E49" s="6">
        <f t="shared" ref="E49:F49" si="17">E40+E41+E42+E44+E45+E47+E48</f>
        <v>4870000</v>
      </c>
      <c r="F49" s="6">
        <f t="shared" si="17"/>
        <v>0</v>
      </c>
    </row>
    <row r="50" spans="2:15" x14ac:dyDescent="0.2">
      <c r="B50" s="1" t="s">
        <v>89</v>
      </c>
      <c r="C50" s="2" t="s">
        <v>90</v>
      </c>
      <c r="D50" s="3">
        <v>0</v>
      </c>
      <c r="E50" s="3">
        <v>0</v>
      </c>
      <c r="F50" s="3">
        <v>0</v>
      </c>
    </row>
    <row r="51" spans="2:15" x14ac:dyDescent="0.2">
      <c r="B51" s="1" t="s">
        <v>91</v>
      </c>
      <c r="C51" s="2" t="s">
        <v>92</v>
      </c>
      <c r="D51" s="3">
        <v>0</v>
      </c>
      <c r="E51" s="3">
        <v>0</v>
      </c>
      <c r="F51" s="3">
        <v>0</v>
      </c>
    </row>
    <row r="52" spans="2:15" s="7" customFormat="1" ht="26.25" customHeight="1" x14ac:dyDescent="0.2">
      <c r="B52" s="4" t="s">
        <v>93</v>
      </c>
      <c r="C52" s="5" t="s">
        <v>94</v>
      </c>
      <c r="D52" s="6">
        <v>0</v>
      </c>
      <c r="E52" s="6">
        <v>0</v>
      </c>
      <c r="F52" s="6">
        <v>0</v>
      </c>
    </row>
    <row r="53" spans="2:15" ht="20.25" customHeight="1" x14ac:dyDescent="0.2">
      <c r="B53" s="1" t="s">
        <v>95</v>
      </c>
      <c r="C53" s="2" t="s">
        <v>96</v>
      </c>
      <c r="D53" s="3">
        <v>1985000</v>
      </c>
      <c r="E53" s="3">
        <v>1985000</v>
      </c>
      <c r="F53" s="3">
        <v>0</v>
      </c>
      <c r="G53" s="7"/>
      <c r="H53" s="7"/>
      <c r="I53" s="7"/>
      <c r="J53" s="7"/>
      <c r="K53" s="7"/>
      <c r="L53" s="7"/>
      <c r="M53" s="7"/>
      <c r="N53" s="7"/>
      <c r="O53" s="7"/>
    </row>
    <row r="54" spans="2:15" x14ac:dyDescent="0.2">
      <c r="B54" s="1" t="s">
        <v>97</v>
      </c>
      <c r="C54" s="2" t="s">
        <v>98</v>
      </c>
      <c r="D54" s="3">
        <v>0</v>
      </c>
      <c r="E54" s="3">
        <v>0</v>
      </c>
      <c r="F54" s="3">
        <v>0</v>
      </c>
    </row>
    <row r="55" spans="2:15" x14ac:dyDescent="0.2">
      <c r="B55" s="1" t="s">
        <v>99</v>
      </c>
      <c r="C55" s="2" t="s">
        <v>100</v>
      </c>
      <c r="D55" s="3">
        <f>D56+D57</f>
        <v>0</v>
      </c>
      <c r="E55" s="3">
        <f t="shared" ref="E55:F55" si="18">E56+E57</f>
        <v>0</v>
      </c>
      <c r="F55" s="3">
        <f t="shared" si="18"/>
        <v>0</v>
      </c>
    </row>
    <row r="56" spans="2:15" x14ac:dyDescent="0.2">
      <c r="B56" s="1" t="s">
        <v>101</v>
      </c>
      <c r="C56" s="2" t="s">
        <v>102</v>
      </c>
      <c r="D56" s="3">
        <v>0</v>
      </c>
      <c r="E56" s="3">
        <v>0</v>
      </c>
      <c r="F56" s="3">
        <v>0</v>
      </c>
    </row>
    <row r="57" spans="2:15" x14ac:dyDescent="0.2">
      <c r="B57" s="1" t="s">
        <v>103</v>
      </c>
      <c r="C57" s="2" t="s">
        <v>104</v>
      </c>
      <c r="D57" s="3">
        <v>0</v>
      </c>
      <c r="E57" s="3">
        <v>0</v>
      </c>
      <c r="F57" s="3">
        <v>0</v>
      </c>
    </row>
    <row r="58" spans="2:15" ht="17.25" customHeight="1" x14ac:dyDescent="0.2">
      <c r="B58" s="1" t="s">
        <v>105</v>
      </c>
      <c r="C58" s="2" t="s">
        <v>106</v>
      </c>
      <c r="D58" s="3">
        <f>D59+D60+D61</f>
        <v>0</v>
      </c>
      <c r="E58" s="3">
        <f t="shared" ref="E58:F58" si="19">E59+E60+E61</f>
        <v>0</v>
      </c>
      <c r="F58" s="3">
        <f t="shared" si="19"/>
        <v>0</v>
      </c>
    </row>
    <row r="59" spans="2:15" ht="15" hidden="1" customHeight="1" x14ac:dyDescent="0.2">
      <c r="B59" s="1" t="s">
        <v>107</v>
      </c>
      <c r="C59" s="2" t="s">
        <v>108</v>
      </c>
      <c r="D59" s="3">
        <v>0</v>
      </c>
      <c r="E59" s="3">
        <v>0</v>
      </c>
      <c r="F59" s="3">
        <v>0</v>
      </c>
    </row>
    <row r="60" spans="2:15" ht="15" hidden="1" customHeight="1" x14ac:dyDescent="0.2">
      <c r="B60" s="1" t="s">
        <v>109</v>
      </c>
      <c r="C60" s="2" t="s">
        <v>555</v>
      </c>
      <c r="D60" s="3">
        <v>0</v>
      </c>
      <c r="E60" s="3">
        <v>0</v>
      </c>
      <c r="F60" s="3">
        <v>0</v>
      </c>
    </row>
    <row r="61" spans="2:15" ht="15" hidden="1" customHeight="1" x14ac:dyDescent="0.2">
      <c r="B61" s="1" t="s">
        <v>110</v>
      </c>
      <c r="C61" s="2" t="s">
        <v>111</v>
      </c>
      <c r="D61" s="3">
        <v>0</v>
      </c>
      <c r="E61" s="3">
        <v>0</v>
      </c>
      <c r="F61" s="3">
        <v>0</v>
      </c>
    </row>
    <row r="62" spans="2:15" x14ac:dyDescent="0.2">
      <c r="B62" s="1" t="s">
        <v>112</v>
      </c>
      <c r="C62" s="2" t="s">
        <v>113</v>
      </c>
      <c r="D62" s="3">
        <v>340000</v>
      </c>
      <c r="E62" s="3">
        <v>340000</v>
      </c>
      <c r="F62" s="3">
        <v>0</v>
      </c>
    </row>
    <row r="63" spans="2:15" s="7" customFormat="1" ht="27" x14ac:dyDescent="0.2">
      <c r="B63" s="4" t="s">
        <v>114</v>
      </c>
      <c r="C63" s="5" t="s">
        <v>552</v>
      </c>
      <c r="D63" s="6">
        <f>D53+D54+D55+D58+D62</f>
        <v>2325000</v>
      </c>
      <c r="E63" s="6">
        <f t="shared" ref="E63:F63" si="20">E53+E54+E55+E58+E62</f>
        <v>2325000</v>
      </c>
      <c r="F63" s="6">
        <f t="shared" si="20"/>
        <v>0</v>
      </c>
    </row>
    <row r="64" spans="2:15" s="7" customFormat="1" ht="17.25" customHeight="1" x14ac:dyDescent="0.2">
      <c r="B64" s="16" t="s">
        <v>115</v>
      </c>
      <c r="C64" s="17" t="s">
        <v>116</v>
      </c>
      <c r="D64" s="18">
        <f>D36+D39+D49+D52+D63</f>
        <v>9923000</v>
      </c>
      <c r="E64" s="18">
        <f t="shared" ref="E64:F64" si="21">E36+E39+E49+E52+E63</f>
        <v>9923000</v>
      </c>
      <c r="F64" s="18">
        <f t="shared" si="21"/>
        <v>0</v>
      </c>
    </row>
    <row r="65" spans="2:6" x14ac:dyDescent="0.2">
      <c r="B65" s="1" t="s">
        <v>117</v>
      </c>
      <c r="C65" s="2" t="s">
        <v>118</v>
      </c>
      <c r="D65" s="3">
        <v>0</v>
      </c>
      <c r="E65" s="3">
        <v>0</v>
      </c>
      <c r="F65" s="3">
        <v>0</v>
      </c>
    </row>
    <row r="66" spans="2:6" ht="11.25" customHeight="1" x14ac:dyDescent="0.2">
      <c r="B66" s="1" t="s">
        <v>119</v>
      </c>
      <c r="C66" s="8" t="s">
        <v>120</v>
      </c>
      <c r="D66" s="9">
        <f>SUM(D67:D77)</f>
        <v>0</v>
      </c>
      <c r="E66" s="9">
        <f t="shared" ref="E66:F66" si="22">SUM(E67:E77)</f>
        <v>0</v>
      </c>
      <c r="F66" s="9">
        <f t="shared" si="22"/>
        <v>0</v>
      </c>
    </row>
    <row r="67" spans="2:6" hidden="1" x14ac:dyDescent="0.2">
      <c r="B67" s="1" t="s">
        <v>121</v>
      </c>
      <c r="C67" s="2" t="s">
        <v>122</v>
      </c>
      <c r="D67" s="3">
        <v>0</v>
      </c>
      <c r="E67" s="3">
        <v>0</v>
      </c>
      <c r="F67" s="3">
        <v>0</v>
      </c>
    </row>
    <row r="68" spans="2:6" hidden="1" x14ac:dyDescent="0.2">
      <c r="B68" s="1" t="s">
        <v>123</v>
      </c>
      <c r="C68" s="2" t="s">
        <v>124</v>
      </c>
      <c r="D68" s="3">
        <v>0</v>
      </c>
      <c r="E68" s="3">
        <v>0</v>
      </c>
      <c r="F68" s="3">
        <v>0</v>
      </c>
    </row>
    <row r="69" spans="2:6" hidden="1" x14ac:dyDescent="0.2">
      <c r="B69" s="1" t="s">
        <v>125</v>
      </c>
      <c r="C69" s="2" t="s">
        <v>126</v>
      </c>
      <c r="D69" s="3">
        <v>0</v>
      </c>
      <c r="E69" s="3">
        <v>0</v>
      </c>
      <c r="F69" s="3">
        <v>0</v>
      </c>
    </row>
    <row r="70" spans="2:6" hidden="1" x14ac:dyDescent="0.2">
      <c r="B70" s="1" t="s">
        <v>127</v>
      </c>
      <c r="C70" s="2" t="s">
        <v>128</v>
      </c>
      <c r="D70" s="3">
        <v>0</v>
      </c>
      <c r="E70" s="3">
        <v>0</v>
      </c>
      <c r="F70" s="3">
        <v>0</v>
      </c>
    </row>
    <row r="71" spans="2:6" ht="25.5" hidden="1" x14ac:dyDescent="0.2">
      <c r="B71" s="1" t="s">
        <v>129</v>
      </c>
      <c r="C71" s="2" t="s">
        <v>130</v>
      </c>
      <c r="D71" s="3">
        <v>0</v>
      </c>
      <c r="E71" s="3">
        <v>0</v>
      </c>
      <c r="F71" s="3">
        <v>0</v>
      </c>
    </row>
    <row r="72" spans="2:6" hidden="1" x14ac:dyDescent="0.2">
      <c r="B72" s="1" t="s">
        <v>131</v>
      </c>
      <c r="C72" s="2" t="s">
        <v>132</v>
      </c>
      <c r="D72" s="3">
        <v>0</v>
      </c>
      <c r="E72" s="3">
        <v>0</v>
      </c>
      <c r="F72" s="3">
        <v>0</v>
      </c>
    </row>
    <row r="73" spans="2:6" hidden="1" x14ac:dyDescent="0.2">
      <c r="B73" s="1" t="s">
        <v>133</v>
      </c>
      <c r="C73" s="2" t="s">
        <v>134</v>
      </c>
      <c r="D73" s="3">
        <v>0</v>
      </c>
      <c r="E73" s="3">
        <v>0</v>
      </c>
      <c r="F73" s="3">
        <v>0</v>
      </c>
    </row>
    <row r="74" spans="2:6" hidden="1" x14ac:dyDescent="0.2">
      <c r="B74" s="1" t="s">
        <v>135</v>
      </c>
      <c r="C74" s="2" t="s">
        <v>136</v>
      </c>
      <c r="D74" s="3">
        <v>0</v>
      </c>
      <c r="E74" s="3">
        <v>0</v>
      </c>
      <c r="F74" s="3">
        <v>0</v>
      </c>
    </row>
    <row r="75" spans="2:6" ht="38.25" hidden="1" x14ac:dyDescent="0.2">
      <c r="B75" s="1" t="s">
        <v>137</v>
      </c>
      <c r="C75" s="2" t="s">
        <v>138</v>
      </c>
      <c r="D75" s="3">
        <v>0</v>
      </c>
      <c r="E75" s="3">
        <v>0</v>
      </c>
      <c r="F75" s="3">
        <v>0</v>
      </c>
    </row>
    <row r="76" spans="2:6" hidden="1" x14ac:dyDescent="0.2">
      <c r="B76" s="1" t="s">
        <v>139</v>
      </c>
      <c r="C76" s="2" t="s">
        <v>140</v>
      </c>
      <c r="D76" s="3">
        <v>0</v>
      </c>
      <c r="E76" s="3">
        <v>0</v>
      </c>
      <c r="F76" s="3">
        <v>0</v>
      </c>
    </row>
    <row r="77" spans="2:6" ht="25.5" hidden="1" x14ac:dyDescent="0.2">
      <c r="B77" s="1" t="s">
        <v>141</v>
      </c>
      <c r="C77" s="2" t="s">
        <v>142</v>
      </c>
      <c r="D77" s="3">
        <v>0</v>
      </c>
      <c r="E77" s="3">
        <v>0</v>
      </c>
      <c r="F77" s="3">
        <v>0</v>
      </c>
    </row>
    <row r="78" spans="2:6" hidden="1" x14ac:dyDescent="0.2">
      <c r="B78" s="1" t="s">
        <v>143</v>
      </c>
      <c r="C78" s="2" t="s">
        <v>144</v>
      </c>
      <c r="D78" s="3">
        <v>0</v>
      </c>
      <c r="E78" s="3">
        <v>0</v>
      </c>
      <c r="F78" s="3">
        <v>0</v>
      </c>
    </row>
    <row r="79" spans="2:6" ht="25.5" x14ac:dyDescent="0.2">
      <c r="B79" s="1" t="s">
        <v>145</v>
      </c>
      <c r="C79" s="8" t="s">
        <v>146</v>
      </c>
      <c r="D79" s="9">
        <f>SUM(D80:D88)</f>
        <v>0</v>
      </c>
      <c r="E79" s="9">
        <f t="shared" ref="E79:F79" si="23">SUM(E80:E88)</f>
        <v>0</v>
      </c>
      <c r="F79" s="9">
        <f t="shared" si="23"/>
        <v>0</v>
      </c>
    </row>
    <row r="80" spans="2:6" hidden="1" x14ac:dyDescent="0.2">
      <c r="B80" s="1" t="s">
        <v>147</v>
      </c>
      <c r="C80" s="2" t="s">
        <v>148</v>
      </c>
      <c r="D80" s="3">
        <v>0</v>
      </c>
      <c r="E80" s="3">
        <v>0</v>
      </c>
      <c r="F80" s="3">
        <v>0</v>
      </c>
    </row>
    <row r="81" spans="2:6" ht="25.5" hidden="1" x14ac:dyDescent="0.2">
      <c r="B81" s="1" t="s">
        <v>149</v>
      </c>
      <c r="C81" s="2" t="s">
        <v>150</v>
      </c>
      <c r="D81" s="3">
        <v>0</v>
      </c>
      <c r="E81" s="3">
        <v>0</v>
      </c>
      <c r="F81" s="3">
        <v>0</v>
      </c>
    </row>
    <row r="82" spans="2:6" hidden="1" x14ac:dyDescent="0.2">
      <c r="B82" s="1" t="s">
        <v>151</v>
      </c>
      <c r="C82" s="2" t="s">
        <v>152</v>
      </c>
      <c r="D82" s="3">
        <v>0</v>
      </c>
      <c r="E82" s="3">
        <v>0</v>
      </c>
      <c r="F82" s="3">
        <v>0</v>
      </c>
    </row>
    <row r="83" spans="2:6" ht="25.5" hidden="1" x14ac:dyDescent="0.2">
      <c r="B83" s="1" t="s">
        <v>153</v>
      </c>
      <c r="C83" s="2" t="s">
        <v>154</v>
      </c>
      <c r="D83" s="3">
        <v>0</v>
      </c>
      <c r="E83" s="3">
        <v>0</v>
      </c>
      <c r="F83" s="3">
        <v>0</v>
      </c>
    </row>
    <row r="84" spans="2:6" ht="25.5" hidden="1" x14ac:dyDescent="0.2">
      <c r="B84" s="1" t="s">
        <v>155</v>
      </c>
      <c r="C84" s="2" t="s">
        <v>156</v>
      </c>
      <c r="D84" s="3">
        <v>0</v>
      </c>
      <c r="E84" s="3">
        <v>0</v>
      </c>
      <c r="F84" s="3">
        <v>0</v>
      </c>
    </row>
    <row r="85" spans="2:6" ht="25.5" hidden="1" x14ac:dyDescent="0.2">
      <c r="B85" s="1" t="s">
        <v>157</v>
      </c>
      <c r="C85" s="2" t="s">
        <v>158</v>
      </c>
      <c r="D85" s="3">
        <v>0</v>
      </c>
      <c r="E85" s="3">
        <v>0</v>
      </c>
      <c r="F85" s="3">
        <v>0</v>
      </c>
    </row>
    <row r="86" spans="2:6" hidden="1" x14ac:dyDescent="0.2">
      <c r="B86" s="1" t="s">
        <v>159</v>
      </c>
      <c r="C86" s="2" t="s">
        <v>160</v>
      </c>
      <c r="D86" s="3">
        <v>0</v>
      </c>
      <c r="E86" s="3">
        <v>0</v>
      </c>
      <c r="F86" s="3">
        <v>0</v>
      </c>
    </row>
    <row r="87" spans="2:6" ht="12.75" hidden="1" customHeight="1" x14ac:dyDescent="0.2">
      <c r="B87" s="1" t="s">
        <v>161</v>
      </c>
      <c r="C87" s="2" t="s">
        <v>162</v>
      </c>
      <c r="D87" s="3">
        <v>0</v>
      </c>
      <c r="E87" s="3">
        <v>0</v>
      </c>
      <c r="F87" s="3">
        <v>0</v>
      </c>
    </row>
    <row r="88" spans="2:6" ht="38.25" hidden="1" x14ac:dyDescent="0.2">
      <c r="B88" s="1" t="s">
        <v>163</v>
      </c>
      <c r="C88" s="2" t="s">
        <v>164</v>
      </c>
      <c r="D88" s="3">
        <v>0</v>
      </c>
      <c r="E88" s="3">
        <v>0</v>
      </c>
      <c r="F88" s="3">
        <v>0</v>
      </c>
    </row>
    <row r="89" spans="2:6" ht="25.5" hidden="1" x14ac:dyDescent="0.2">
      <c r="B89" s="1" t="s">
        <v>165</v>
      </c>
      <c r="C89" s="8" t="s">
        <v>166</v>
      </c>
      <c r="D89" s="9">
        <f>SUM(D90:D98)</f>
        <v>0</v>
      </c>
      <c r="E89" s="9">
        <f t="shared" ref="E89:F89" si="24">SUM(E90:E98)</f>
        <v>0</v>
      </c>
      <c r="F89" s="9">
        <f t="shared" si="24"/>
        <v>0</v>
      </c>
    </row>
    <row r="90" spans="2:6" ht="63.75" hidden="1" x14ac:dyDescent="0.2">
      <c r="B90" s="1" t="s">
        <v>167</v>
      </c>
      <c r="C90" s="2" t="s">
        <v>168</v>
      </c>
      <c r="D90" s="3">
        <v>0</v>
      </c>
      <c r="E90" s="3">
        <v>0</v>
      </c>
      <c r="F90" s="3">
        <v>0</v>
      </c>
    </row>
    <row r="91" spans="2:6" ht="25.5" hidden="1" x14ac:dyDescent="0.2">
      <c r="B91" s="1" t="s">
        <v>169</v>
      </c>
      <c r="C91" s="2" t="s">
        <v>170</v>
      </c>
      <c r="D91" s="3">
        <v>0</v>
      </c>
      <c r="E91" s="3">
        <v>0</v>
      </c>
      <c r="F91" s="3">
        <v>0</v>
      </c>
    </row>
    <row r="92" spans="2:6" ht="25.5" hidden="1" x14ac:dyDescent="0.2">
      <c r="B92" s="1" t="s">
        <v>171</v>
      </c>
      <c r="C92" s="2" t="s">
        <v>172</v>
      </c>
      <c r="D92" s="3">
        <v>0</v>
      </c>
      <c r="E92" s="3">
        <v>0</v>
      </c>
      <c r="F92" s="3">
        <v>0</v>
      </c>
    </row>
    <row r="93" spans="2:6" hidden="1" x14ac:dyDescent="0.2">
      <c r="B93" s="1" t="s">
        <v>173</v>
      </c>
      <c r="C93" s="2" t="s">
        <v>174</v>
      </c>
      <c r="D93" s="3">
        <v>0</v>
      </c>
      <c r="E93" s="3">
        <v>0</v>
      </c>
      <c r="F93" s="3">
        <v>0</v>
      </c>
    </row>
    <row r="94" spans="2:6" hidden="1" x14ac:dyDescent="0.2">
      <c r="B94" s="1" t="s">
        <v>175</v>
      </c>
      <c r="C94" s="2" t="s">
        <v>176</v>
      </c>
      <c r="D94" s="3">
        <v>0</v>
      </c>
      <c r="E94" s="3">
        <v>0</v>
      </c>
      <c r="F94" s="3">
        <v>0</v>
      </c>
    </row>
    <row r="95" spans="2:6" ht="25.5" hidden="1" x14ac:dyDescent="0.2">
      <c r="B95" s="1" t="s">
        <v>177</v>
      </c>
      <c r="C95" s="2" t="s">
        <v>178</v>
      </c>
      <c r="D95" s="3">
        <v>0</v>
      </c>
      <c r="E95" s="3">
        <v>0</v>
      </c>
      <c r="F95" s="3">
        <v>0</v>
      </c>
    </row>
    <row r="96" spans="2:6" hidden="1" x14ac:dyDescent="0.2">
      <c r="B96" s="1" t="s">
        <v>179</v>
      </c>
      <c r="C96" s="2" t="s">
        <v>180</v>
      </c>
      <c r="D96" s="3">
        <v>0</v>
      </c>
      <c r="E96" s="3">
        <v>0</v>
      </c>
      <c r="F96" s="3">
        <v>0</v>
      </c>
    </row>
    <row r="97" spans="2:6" ht="25.5" hidden="1" x14ac:dyDescent="0.2">
      <c r="B97" s="1" t="s">
        <v>181</v>
      </c>
      <c r="C97" s="2" t="s">
        <v>182</v>
      </c>
      <c r="D97" s="3">
        <v>0</v>
      </c>
      <c r="E97" s="3">
        <v>0</v>
      </c>
      <c r="F97" s="3">
        <v>0</v>
      </c>
    </row>
    <row r="98" spans="2:6" hidden="1" x14ac:dyDescent="0.2">
      <c r="B98" s="1" t="s">
        <v>183</v>
      </c>
      <c r="C98" s="2" t="s">
        <v>184</v>
      </c>
      <c r="D98" s="3">
        <v>0</v>
      </c>
      <c r="E98" s="3">
        <v>0</v>
      </c>
      <c r="F98" s="3">
        <v>0</v>
      </c>
    </row>
    <row r="99" spans="2:6" x14ac:dyDescent="0.2">
      <c r="B99" s="1" t="s">
        <v>185</v>
      </c>
      <c r="C99" s="8" t="s">
        <v>186</v>
      </c>
      <c r="D99" s="9">
        <f>SUM(D100:D105)</f>
        <v>0</v>
      </c>
      <c r="E99" s="9">
        <f t="shared" ref="E99:F99" si="25">SUM(E100:E105)</f>
        <v>0</v>
      </c>
      <c r="F99" s="9">
        <f t="shared" si="25"/>
        <v>0</v>
      </c>
    </row>
    <row r="100" spans="2:6" ht="25.5" hidden="1" x14ac:dyDescent="0.2">
      <c r="B100" s="1" t="s">
        <v>187</v>
      </c>
      <c r="C100" s="2" t="s">
        <v>188</v>
      </c>
      <c r="D100" s="3">
        <v>0</v>
      </c>
      <c r="E100" s="3">
        <v>0</v>
      </c>
      <c r="F100" s="3">
        <v>0</v>
      </c>
    </row>
    <row r="101" spans="2:6" hidden="1" x14ac:dyDescent="0.2">
      <c r="B101" s="1" t="s">
        <v>189</v>
      </c>
      <c r="C101" s="2" t="s">
        <v>190</v>
      </c>
      <c r="D101" s="3">
        <v>0</v>
      </c>
      <c r="E101" s="3">
        <v>0</v>
      </c>
      <c r="F101" s="3">
        <v>0</v>
      </c>
    </row>
    <row r="102" spans="2:6" ht="25.5" hidden="1" x14ac:dyDescent="0.2">
      <c r="B102" s="1" t="s">
        <v>191</v>
      </c>
      <c r="C102" s="2" t="s">
        <v>192</v>
      </c>
      <c r="D102" s="3">
        <v>0</v>
      </c>
      <c r="E102" s="3">
        <v>0</v>
      </c>
      <c r="F102" s="3">
        <v>0</v>
      </c>
    </row>
    <row r="103" spans="2:6" ht="25.5" hidden="1" x14ac:dyDescent="0.2">
      <c r="B103" s="1" t="s">
        <v>193</v>
      </c>
      <c r="C103" s="2" t="s">
        <v>194</v>
      </c>
      <c r="D103" s="3">
        <v>0</v>
      </c>
      <c r="E103" s="3">
        <v>0</v>
      </c>
      <c r="F103" s="3">
        <v>0</v>
      </c>
    </row>
    <row r="104" spans="2:6" ht="25.5" hidden="1" x14ac:dyDescent="0.2">
      <c r="B104" s="1" t="s">
        <v>195</v>
      </c>
      <c r="C104" s="2" t="s">
        <v>196</v>
      </c>
      <c r="D104" s="3">
        <v>0</v>
      </c>
      <c r="E104" s="3">
        <v>0</v>
      </c>
      <c r="F104" s="3">
        <v>0</v>
      </c>
    </row>
    <row r="105" spans="2:6" ht="38.25" hidden="1" x14ac:dyDescent="0.2">
      <c r="B105" s="1" t="s">
        <v>197</v>
      </c>
      <c r="C105" s="2" t="s">
        <v>198</v>
      </c>
      <c r="D105" s="3">
        <v>0</v>
      </c>
      <c r="E105" s="3">
        <v>0</v>
      </c>
      <c r="F105" s="3">
        <v>0</v>
      </c>
    </row>
    <row r="106" spans="2:6" ht="12" customHeight="1" x14ac:dyDescent="0.2">
      <c r="B106" s="1" t="s">
        <v>199</v>
      </c>
      <c r="C106" s="8" t="s">
        <v>200</v>
      </c>
      <c r="D106" s="9">
        <f>SUM(D107:D108)</f>
        <v>0</v>
      </c>
      <c r="E106" s="9">
        <f t="shared" ref="E106:F106" si="26">SUM(E107:E108)</f>
        <v>0</v>
      </c>
      <c r="F106" s="9">
        <f t="shared" si="26"/>
        <v>0</v>
      </c>
    </row>
    <row r="107" spans="2:6" hidden="1" x14ac:dyDescent="0.2">
      <c r="B107" s="1" t="s">
        <v>201</v>
      </c>
      <c r="C107" s="2" t="s">
        <v>202</v>
      </c>
      <c r="D107" s="3">
        <v>0</v>
      </c>
      <c r="E107" s="3">
        <v>0</v>
      </c>
      <c r="F107" s="3">
        <v>0</v>
      </c>
    </row>
    <row r="108" spans="2:6" hidden="1" x14ac:dyDescent="0.2">
      <c r="B108" s="1" t="s">
        <v>203</v>
      </c>
      <c r="C108" s="2" t="s">
        <v>204</v>
      </c>
      <c r="D108" s="3">
        <v>0</v>
      </c>
      <c r="E108" s="3">
        <v>0</v>
      </c>
      <c r="F108" s="3">
        <v>0</v>
      </c>
    </row>
    <row r="109" spans="2:6" x14ac:dyDescent="0.2">
      <c r="B109" s="1" t="s">
        <v>205</v>
      </c>
      <c r="C109" s="8" t="s">
        <v>206</v>
      </c>
      <c r="D109" s="9">
        <f>SUM(D110:D134)</f>
        <v>2560000</v>
      </c>
      <c r="E109" s="9">
        <f t="shared" ref="E109:F109" si="27">SUM(E110:E134)</f>
        <v>2560000</v>
      </c>
      <c r="F109" s="9">
        <f t="shared" si="27"/>
        <v>0</v>
      </c>
    </row>
    <row r="110" spans="2:6" hidden="1" x14ac:dyDescent="0.2">
      <c r="B110" s="1" t="s">
        <v>207</v>
      </c>
      <c r="C110" s="2" t="s">
        <v>208</v>
      </c>
      <c r="D110" s="3">
        <v>0</v>
      </c>
      <c r="E110" s="3">
        <v>0</v>
      </c>
      <c r="F110" s="3">
        <v>0</v>
      </c>
    </row>
    <row r="111" spans="2:6" ht="11.25" hidden="1" customHeight="1" x14ac:dyDescent="0.2">
      <c r="B111" s="1" t="s">
        <v>209</v>
      </c>
      <c r="C111" s="21" t="s">
        <v>210</v>
      </c>
      <c r="D111" s="3">
        <v>0</v>
      </c>
      <c r="E111" s="3">
        <v>0</v>
      </c>
      <c r="F111" s="3">
        <v>0</v>
      </c>
    </row>
    <row r="112" spans="2:6" ht="13.5" hidden="1" customHeight="1" x14ac:dyDescent="0.2">
      <c r="B112" s="1" t="s">
        <v>211</v>
      </c>
      <c r="C112" s="2" t="s">
        <v>212</v>
      </c>
      <c r="D112" s="3">
        <v>0</v>
      </c>
      <c r="E112" s="3">
        <v>0</v>
      </c>
      <c r="F112" s="3">
        <v>0</v>
      </c>
    </row>
    <row r="113" spans="2:6" hidden="1" x14ac:dyDescent="0.2">
      <c r="B113" s="1" t="s">
        <v>213</v>
      </c>
      <c r="C113" s="2" t="s">
        <v>214</v>
      </c>
      <c r="D113" s="3">
        <v>0</v>
      </c>
      <c r="E113" s="3">
        <v>0</v>
      </c>
      <c r="F113" s="3">
        <v>0</v>
      </c>
    </row>
    <row r="114" spans="2:6" hidden="1" x14ac:dyDescent="0.2">
      <c r="B114" s="1" t="s">
        <v>215</v>
      </c>
      <c r="C114" s="2" t="s">
        <v>216</v>
      </c>
      <c r="D114" s="3">
        <v>0</v>
      </c>
      <c r="E114" s="3">
        <v>0</v>
      </c>
      <c r="F114" s="3">
        <v>0</v>
      </c>
    </row>
    <row r="115" spans="2:6" ht="25.5" hidden="1" x14ac:dyDescent="0.2">
      <c r="B115" s="1" t="s">
        <v>217</v>
      </c>
      <c r="C115" s="2" t="s">
        <v>218</v>
      </c>
      <c r="D115" s="3">
        <v>0</v>
      </c>
      <c r="E115" s="3">
        <v>0</v>
      </c>
      <c r="F115" s="3">
        <v>0</v>
      </c>
    </row>
    <row r="116" spans="2:6" ht="24" hidden="1" x14ac:dyDescent="0.2">
      <c r="B116" s="1" t="s">
        <v>219</v>
      </c>
      <c r="C116" s="21" t="s">
        <v>220</v>
      </c>
      <c r="D116" s="3">
        <v>0</v>
      </c>
      <c r="E116" s="3">
        <v>0</v>
      </c>
      <c r="F116" s="3">
        <v>0</v>
      </c>
    </row>
    <row r="117" spans="2:6" ht="24" hidden="1" x14ac:dyDescent="0.2">
      <c r="B117" s="1" t="s">
        <v>221</v>
      </c>
      <c r="C117" s="21" t="s">
        <v>222</v>
      </c>
      <c r="D117" s="3">
        <v>0</v>
      </c>
      <c r="E117" s="3">
        <v>0</v>
      </c>
      <c r="F117" s="3">
        <v>0</v>
      </c>
    </row>
    <row r="118" spans="2:6" ht="24" hidden="1" x14ac:dyDescent="0.2">
      <c r="B118" s="1" t="s">
        <v>223</v>
      </c>
      <c r="C118" s="21" t="s">
        <v>224</v>
      </c>
      <c r="D118" s="3">
        <v>0</v>
      </c>
      <c r="E118" s="3">
        <v>0</v>
      </c>
      <c r="F118" s="3">
        <v>0</v>
      </c>
    </row>
    <row r="119" spans="2:6" ht="24" hidden="1" x14ac:dyDescent="0.2">
      <c r="B119" s="1" t="s">
        <v>225</v>
      </c>
      <c r="C119" s="21" t="s">
        <v>226</v>
      </c>
      <c r="D119" s="3">
        <v>0</v>
      </c>
      <c r="E119" s="3">
        <v>0</v>
      </c>
      <c r="F119" s="3">
        <v>0</v>
      </c>
    </row>
    <row r="120" spans="2:6" hidden="1" x14ac:dyDescent="0.2">
      <c r="B120" s="1" t="s">
        <v>227</v>
      </c>
      <c r="C120" s="2" t="s">
        <v>228</v>
      </c>
      <c r="D120" s="3">
        <v>0</v>
      </c>
      <c r="E120" s="3">
        <v>0</v>
      </c>
      <c r="F120" s="3">
        <v>0</v>
      </c>
    </row>
    <row r="121" spans="2:6" ht="13.5" hidden="1" customHeight="1" x14ac:dyDescent="0.2">
      <c r="B121" s="1" t="s">
        <v>229</v>
      </c>
      <c r="C121" s="21" t="s">
        <v>230</v>
      </c>
      <c r="D121" s="3">
        <v>0</v>
      </c>
      <c r="E121" s="3">
        <v>0</v>
      </c>
      <c r="F121" s="3">
        <v>0</v>
      </c>
    </row>
    <row r="122" spans="2:6" hidden="1" x14ac:dyDescent="0.2">
      <c r="B122" s="1" t="s">
        <v>231</v>
      </c>
      <c r="C122" s="2" t="s">
        <v>232</v>
      </c>
      <c r="D122" s="3">
        <v>0</v>
      </c>
      <c r="E122" s="3">
        <v>0</v>
      </c>
      <c r="F122" s="3">
        <v>0</v>
      </c>
    </row>
    <row r="123" spans="2:6" ht="25.5" hidden="1" x14ac:dyDescent="0.2">
      <c r="B123" s="1" t="s">
        <v>233</v>
      </c>
      <c r="C123" s="2" t="s">
        <v>234</v>
      </c>
      <c r="D123" s="3">
        <v>0</v>
      </c>
      <c r="E123" s="3">
        <v>0</v>
      </c>
      <c r="F123" s="3">
        <v>0</v>
      </c>
    </row>
    <row r="124" spans="2:6" ht="15.75" hidden="1" customHeight="1" x14ac:dyDescent="0.2">
      <c r="B124" s="1" t="s">
        <v>235</v>
      </c>
      <c r="C124" s="2" t="s">
        <v>236</v>
      </c>
      <c r="D124" s="3">
        <v>0</v>
      </c>
      <c r="E124" s="3">
        <v>0</v>
      </c>
      <c r="F124" s="3">
        <v>0</v>
      </c>
    </row>
    <row r="125" spans="2:6" hidden="1" x14ac:dyDescent="0.2">
      <c r="B125" s="1" t="s">
        <v>237</v>
      </c>
      <c r="C125" s="2" t="s">
        <v>238</v>
      </c>
      <c r="D125" s="3">
        <v>0</v>
      </c>
      <c r="E125" s="3">
        <v>0</v>
      </c>
      <c r="F125" s="3">
        <v>0</v>
      </c>
    </row>
    <row r="126" spans="2:6" ht="13.5" hidden="1" customHeight="1" x14ac:dyDescent="0.2">
      <c r="B126" s="1" t="s">
        <v>239</v>
      </c>
      <c r="C126" s="2" t="s">
        <v>240</v>
      </c>
      <c r="D126" s="3">
        <v>0</v>
      </c>
      <c r="E126" s="3">
        <v>0</v>
      </c>
      <c r="F126" s="3">
        <v>0</v>
      </c>
    </row>
    <row r="127" spans="2:6" ht="24" x14ac:dyDescent="0.2">
      <c r="B127" s="1" t="s">
        <v>241</v>
      </c>
      <c r="C127" s="21" t="s">
        <v>242</v>
      </c>
      <c r="D127" s="3">
        <v>0</v>
      </c>
      <c r="E127" s="3">
        <v>0</v>
      </c>
      <c r="F127" s="3">
        <v>0</v>
      </c>
    </row>
    <row r="128" spans="2:6" ht="24" x14ac:dyDescent="0.2">
      <c r="B128" s="1" t="s">
        <v>243</v>
      </c>
      <c r="C128" s="21" t="s">
        <v>244</v>
      </c>
      <c r="D128" s="3">
        <v>0</v>
      </c>
      <c r="E128" s="3">
        <v>0</v>
      </c>
      <c r="F128" s="3">
        <v>0</v>
      </c>
    </row>
    <row r="129" spans="2:6" x14ac:dyDescent="0.2">
      <c r="B129" s="1" t="s">
        <v>245</v>
      </c>
      <c r="C129" s="2" t="s">
        <v>246</v>
      </c>
      <c r="D129" s="3">
        <v>0</v>
      </c>
      <c r="E129" s="3">
        <v>0</v>
      </c>
      <c r="F129" s="3">
        <v>0</v>
      </c>
    </row>
    <row r="130" spans="2:6" ht="25.5" x14ac:dyDescent="0.2">
      <c r="B130" s="1" t="s">
        <v>247</v>
      </c>
      <c r="C130" s="2" t="s">
        <v>248</v>
      </c>
      <c r="D130" s="3">
        <v>0</v>
      </c>
      <c r="E130" s="3">
        <v>0</v>
      </c>
      <c r="F130" s="3">
        <v>0</v>
      </c>
    </row>
    <row r="131" spans="2:6" ht="36" customHeight="1" x14ac:dyDescent="0.2">
      <c r="B131" s="1" t="s">
        <v>249</v>
      </c>
      <c r="C131" s="2" t="s">
        <v>250</v>
      </c>
      <c r="D131" s="3">
        <v>1760000</v>
      </c>
      <c r="E131" s="3">
        <v>1760000</v>
      </c>
      <c r="F131" s="3">
        <v>0</v>
      </c>
    </row>
    <row r="132" spans="2:6" ht="37.5" customHeight="1" x14ac:dyDescent="0.2">
      <c r="B132" s="1" t="s">
        <v>251</v>
      </c>
      <c r="C132" s="2" t="s">
        <v>252</v>
      </c>
      <c r="D132" s="3">
        <v>800000</v>
      </c>
      <c r="E132" s="3">
        <v>800000</v>
      </c>
      <c r="F132" s="3">
        <v>0</v>
      </c>
    </row>
    <row r="133" spans="2:6" x14ac:dyDescent="0.2">
      <c r="B133" s="1" t="s">
        <v>253</v>
      </c>
      <c r="C133" s="2" t="s">
        <v>254</v>
      </c>
      <c r="D133" s="3">
        <v>0</v>
      </c>
      <c r="E133" s="3">
        <v>0</v>
      </c>
      <c r="F133" s="3">
        <v>0</v>
      </c>
    </row>
    <row r="134" spans="2:6" ht="24" x14ac:dyDescent="0.2">
      <c r="B134" s="1" t="s">
        <v>255</v>
      </c>
      <c r="C134" s="21" t="s">
        <v>256</v>
      </c>
      <c r="D134" s="3">
        <v>0</v>
      </c>
      <c r="E134" s="3">
        <v>0</v>
      </c>
      <c r="F134" s="3">
        <v>0</v>
      </c>
    </row>
    <row r="135" spans="2:6" ht="26.25" customHeight="1" x14ac:dyDescent="0.2">
      <c r="B135" s="19" t="s">
        <v>257</v>
      </c>
      <c r="C135" s="17" t="s">
        <v>258</v>
      </c>
      <c r="D135" s="18">
        <f>D65+D66+D78+D79+D89+D99+D106+D109</f>
        <v>2560000</v>
      </c>
      <c r="E135" s="18">
        <f t="shared" ref="E135:F135" si="28">E65+E66+E78+E79+E89+E99+E106+E109</f>
        <v>2560000</v>
      </c>
      <c r="F135" s="18">
        <f t="shared" si="28"/>
        <v>0</v>
      </c>
    </row>
    <row r="136" spans="2:6" x14ac:dyDescent="0.2">
      <c r="B136" s="10" t="s">
        <v>259</v>
      </c>
      <c r="C136" s="8" t="s">
        <v>260</v>
      </c>
      <c r="D136" s="9">
        <f>SUM(D137)</f>
        <v>0</v>
      </c>
      <c r="E136" s="9">
        <f t="shared" ref="E136:F136" si="29">SUM(E137)</f>
        <v>0</v>
      </c>
      <c r="F136" s="9">
        <f t="shared" si="29"/>
        <v>0</v>
      </c>
    </row>
    <row r="137" spans="2:6" ht="0.75" hidden="1" customHeight="1" x14ac:dyDescent="0.2">
      <c r="B137" s="1" t="s">
        <v>261</v>
      </c>
      <c r="C137" s="2" t="s">
        <v>262</v>
      </c>
      <c r="D137" s="3">
        <v>0</v>
      </c>
      <c r="E137" s="3">
        <v>0</v>
      </c>
      <c r="F137" s="3">
        <v>0</v>
      </c>
    </row>
    <row r="138" spans="2:6" ht="25.5" hidden="1" x14ac:dyDescent="0.2">
      <c r="B138" s="1" t="s">
        <v>263</v>
      </c>
      <c r="C138" s="2" t="s">
        <v>264</v>
      </c>
      <c r="D138" s="3">
        <v>0</v>
      </c>
      <c r="E138" s="3">
        <v>0</v>
      </c>
      <c r="F138" s="3">
        <v>0</v>
      </c>
    </row>
    <row r="139" spans="2:6" ht="25.5" hidden="1" x14ac:dyDescent="0.2">
      <c r="B139" s="1" t="s">
        <v>265</v>
      </c>
      <c r="C139" s="2" t="s">
        <v>266</v>
      </c>
      <c r="D139" s="3">
        <v>0</v>
      </c>
      <c r="E139" s="3">
        <v>0</v>
      </c>
      <c r="F139" s="3">
        <v>0</v>
      </c>
    </row>
    <row r="140" spans="2:6" hidden="1" x14ac:dyDescent="0.2">
      <c r="B140" s="1" t="s">
        <v>267</v>
      </c>
      <c r="C140" s="2" t="s">
        <v>268</v>
      </c>
      <c r="D140" s="3">
        <v>0</v>
      </c>
      <c r="E140" s="3">
        <v>0</v>
      </c>
      <c r="F140" s="3">
        <v>0</v>
      </c>
    </row>
    <row r="141" spans="2:6" hidden="1" x14ac:dyDescent="0.2">
      <c r="B141" s="1" t="s">
        <v>269</v>
      </c>
      <c r="C141" s="2" t="s">
        <v>270</v>
      </c>
      <c r="D141" s="3">
        <v>0</v>
      </c>
      <c r="E141" s="3">
        <v>0</v>
      </c>
      <c r="F141" s="3">
        <v>0</v>
      </c>
    </row>
    <row r="142" spans="2:6" ht="25.5" hidden="1" x14ac:dyDescent="0.2">
      <c r="B142" s="1" t="s">
        <v>271</v>
      </c>
      <c r="C142" s="2" t="s">
        <v>272</v>
      </c>
      <c r="D142" s="3">
        <v>0</v>
      </c>
      <c r="E142" s="3">
        <v>0</v>
      </c>
      <c r="F142" s="3">
        <v>0</v>
      </c>
    </row>
    <row r="143" spans="2:6" ht="38.25" x14ac:dyDescent="0.2">
      <c r="B143" s="10" t="s">
        <v>273</v>
      </c>
      <c r="C143" s="8" t="s">
        <v>274</v>
      </c>
      <c r="D143" s="9">
        <f>SUM(D144:D153)</f>
        <v>0</v>
      </c>
      <c r="E143" s="9">
        <f t="shared" ref="E143:F143" si="30">SUM(E144:E153)</f>
        <v>0</v>
      </c>
      <c r="F143" s="9">
        <f t="shared" si="30"/>
        <v>0</v>
      </c>
    </row>
    <row r="144" spans="2:6" hidden="1" x14ac:dyDescent="0.2">
      <c r="B144" s="1" t="s">
        <v>275</v>
      </c>
      <c r="C144" s="2" t="s">
        <v>276</v>
      </c>
      <c r="D144" s="3">
        <v>0</v>
      </c>
      <c r="E144" s="3">
        <v>0</v>
      </c>
      <c r="F144" s="3">
        <v>0</v>
      </c>
    </row>
    <row r="145" spans="2:6" hidden="1" x14ac:dyDescent="0.2">
      <c r="B145" s="1" t="s">
        <v>277</v>
      </c>
      <c r="C145" s="2" t="s">
        <v>278</v>
      </c>
      <c r="D145" s="3">
        <v>0</v>
      </c>
      <c r="E145" s="3">
        <v>0</v>
      </c>
      <c r="F145" s="3">
        <v>0</v>
      </c>
    </row>
    <row r="146" spans="2:6" ht="25.5" hidden="1" x14ac:dyDescent="0.2">
      <c r="B146" s="1" t="s">
        <v>279</v>
      </c>
      <c r="C146" s="2" t="s">
        <v>280</v>
      </c>
      <c r="D146" s="3">
        <v>0</v>
      </c>
      <c r="E146" s="3">
        <v>0</v>
      </c>
      <c r="F146" s="3">
        <v>0</v>
      </c>
    </row>
    <row r="147" spans="2:6" hidden="1" x14ac:dyDescent="0.2">
      <c r="B147" s="1" t="s">
        <v>281</v>
      </c>
      <c r="C147" s="2" t="s">
        <v>282</v>
      </c>
      <c r="D147" s="3">
        <v>0</v>
      </c>
      <c r="E147" s="3">
        <v>0</v>
      </c>
      <c r="F147" s="3">
        <v>0</v>
      </c>
    </row>
    <row r="148" spans="2:6" hidden="1" x14ac:dyDescent="0.2">
      <c r="B148" s="1" t="s">
        <v>283</v>
      </c>
      <c r="C148" s="2" t="s">
        <v>284</v>
      </c>
      <c r="D148" s="3">
        <v>0</v>
      </c>
      <c r="E148" s="3">
        <v>0</v>
      </c>
      <c r="F148" s="3">
        <v>0</v>
      </c>
    </row>
    <row r="149" spans="2:6" hidden="1" x14ac:dyDescent="0.2">
      <c r="B149" s="1" t="s">
        <v>285</v>
      </c>
      <c r="C149" s="2" t="s">
        <v>286</v>
      </c>
      <c r="D149" s="3">
        <v>0</v>
      </c>
      <c r="E149" s="3">
        <v>0</v>
      </c>
      <c r="F149" s="3">
        <v>0</v>
      </c>
    </row>
    <row r="150" spans="2:6" ht="25.5" hidden="1" x14ac:dyDescent="0.2">
      <c r="B150" s="1" t="s">
        <v>287</v>
      </c>
      <c r="C150" s="2" t="s">
        <v>288</v>
      </c>
      <c r="D150" s="3">
        <v>0</v>
      </c>
      <c r="E150" s="3">
        <v>0</v>
      </c>
      <c r="F150" s="3">
        <v>0</v>
      </c>
    </row>
    <row r="151" spans="2:6" hidden="1" x14ac:dyDescent="0.2">
      <c r="B151" s="1" t="s">
        <v>289</v>
      </c>
      <c r="C151" s="2" t="s">
        <v>290</v>
      </c>
      <c r="D151" s="3">
        <v>0</v>
      </c>
      <c r="E151" s="3">
        <v>0</v>
      </c>
      <c r="F151" s="3">
        <v>0</v>
      </c>
    </row>
    <row r="152" spans="2:6" ht="25.5" hidden="1" x14ac:dyDescent="0.2">
      <c r="B152" s="1" t="s">
        <v>291</v>
      </c>
      <c r="C152" s="2" t="s">
        <v>292</v>
      </c>
      <c r="D152" s="3">
        <v>0</v>
      </c>
      <c r="E152" s="3">
        <v>0</v>
      </c>
      <c r="F152" s="3">
        <v>0</v>
      </c>
    </row>
    <row r="153" spans="2:6" ht="25.5" hidden="1" x14ac:dyDescent="0.2">
      <c r="B153" s="1" t="s">
        <v>293</v>
      </c>
      <c r="C153" s="2" t="s">
        <v>294</v>
      </c>
      <c r="D153" s="3">
        <v>0</v>
      </c>
      <c r="E153" s="3">
        <v>0</v>
      </c>
      <c r="F153" s="3">
        <v>0</v>
      </c>
    </row>
    <row r="154" spans="2:6" ht="38.25" x14ac:dyDescent="0.2">
      <c r="B154" s="10" t="s">
        <v>295</v>
      </c>
      <c r="C154" s="8" t="s">
        <v>296</v>
      </c>
      <c r="D154" s="9">
        <f>SUM(D155:D164)</f>
        <v>0</v>
      </c>
      <c r="E154" s="9">
        <f t="shared" ref="E154:F154" si="31">SUM(E155:E164)</f>
        <v>0</v>
      </c>
      <c r="F154" s="9">
        <f t="shared" si="31"/>
        <v>0</v>
      </c>
    </row>
    <row r="155" spans="2:6" hidden="1" x14ac:dyDescent="0.2">
      <c r="B155" s="1" t="s">
        <v>297</v>
      </c>
      <c r="C155" s="2" t="s">
        <v>298</v>
      </c>
      <c r="D155" s="3">
        <v>0</v>
      </c>
      <c r="E155" s="3">
        <v>0</v>
      </c>
      <c r="F155" s="3">
        <v>0</v>
      </c>
    </row>
    <row r="156" spans="2:6" hidden="1" x14ac:dyDescent="0.2">
      <c r="B156" s="1" t="s">
        <v>299</v>
      </c>
      <c r="C156" s="2" t="s">
        <v>300</v>
      </c>
      <c r="D156" s="3">
        <v>0</v>
      </c>
      <c r="E156" s="3">
        <v>0</v>
      </c>
      <c r="F156" s="3">
        <v>0</v>
      </c>
    </row>
    <row r="157" spans="2:6" ht="25.5" hidden="1" x14ac:dyDescent="0.2">
      <c r="B157" s="1" t="s">
        <v>301</v>
      </c>
      <c r="C157" s="2" t="s">
        <v>302</v>
      </c>
      <c r="D157" s="3">
        <v>0</v>
      </c>
      <c r="E157" s="3">
        <v>0</v>
      </c>
      <c r="F157" s="3">
        <v>0</v>
      </c>
    </row>
    <row r="158" spans="2:6" hidden="1" x14ac:dyDescent="0.2">
      <c r="B158" s="1" t="s">
        <v>303</v>
      </c>
      <c r="C158" s="2" t="s">
        <v>304</v>
      </c>
      <c r="D158" s="3">
        <v>0</v>
      </c>
      <c r="E158" s="3">
        <v>0</v>
      </c>
      <c r="F158" s="3">
        <v>0</v>
      </c>
    </row>
    <row r="159" spans="2:6" hidden="1" x14ac:dyDescent="0.2">
      <c r="B159" s="1" t="s">
        <v>305</v>
      </c>
      <c r="C159" s="2" t="s">
        <v>306</v>
      </c>
      <c r="D159" s="3">
        <v>0</v>
      </c>
      <c r="E159" s="3">
        <v>0</v>
      </c>
      <c r="F159" s="3">
        <v>0</v>
      </c>
    </row>
    <row r="160" spans="2:6" hidden="1" x14ac:dyDescent="0.2">
      <c r="B160" s="1" t="s">
        <v>307</v>
      </c>
      <c r="C160" s="2" t="s">
        <v>308</v>
      </c>
      <c r="D160" s="3">
        <v>0</v>
      </c>
      <c r="E160" s="3">
        <v>0</v>
      </c>
      <c r="F160" s="3">
        <v>0</v>
      </c>
    </row>
    <row r="161" spans="2:6" ht="25.5" hidden="1" x14ac:dyDescent="0.2">
      <c r="B161" s="1" t="s">
        <v>309</v>
      </c>
      <c r="C161" s="2" t="s">
        <v>310</v>
      </c>
      <c r="D161" s="3">
        <v>0</v>
      </c>
      <c r="E161" s="3">
        <v>0</v>
      </c>
      <c r="F161" s="3">
        <v>0</v>
      </c>
    </row>
    <row r="162" spans="2:6" hidden="1" x14ac:dyDescent="0.2">
      <c r="B162" s="1" t="s">
        <v>311</v>
      </c>
      <c r="C162" s="2" t="s">
        <v>312</v>
      </c>
      <c r="D162" s="3">
        <v>0</v>
      </c>
      <c r="E162" s="3">
        <v>0</v>
      </c>
      <c r="F162" s="3">
        <v>0</v>
      </c>
    </row>
    <row r="163" spans="2:6" ht="25.5" hidden="1" x14ac:dyDescent="0.2">
      <c r="B163" s="1" t="s">
        <v>313</v>
      </c>
      <c r="C163" s="2" t="s">
        <v>314</v>
      </c>
      <c r="D163" s="3">
        <v>0</v>
      </c>
      <c r="E163" s="3">
        <v>0</v>
      </c>
      <c r="F163" s="3">
        <v>0</v>
      </c>
    </row>
    <row r="164" spans="2:6" ht="25.5" hidden="1" x14ac:dyDescent="0.2">
      <c r="B164" s="1" t="s">
        <v>315</v>
      </c>
      <c r="C164" s="2" t="s">
        <v>316</v>
      </c>
      <c r="D164" s="3">
        <v>0</v>
      </c>
      <c r="E164" s="3">
        <v>0</v>
      </c>
      <c r="F164" s="3">
        <v>0</v>
      </c>
    </row>
    <row r="165" spans="2:6" ht="27.75" customHeight="1" x14ac:dyDescent="0.2">
      <c r="B165" s="10" t="s">
        <v>317</v>
      </c>
      <c r="C165" s="8" t="s">
        <v>318</v>
      </c>
      <c r="D165" s="9">
        <f>SUM(D167:D175)</f>
        <v>1915000</v>
      </c>
      <c r="E165" s="9">
        <f t="shared" ref="E165:F165" si="32">SUM(E167:E175)</f>
        <v>1915000</v>
      </c>
      <c r="F165" s="9">
        <f t="shared" si="32"/>
        <v>0</v>
      </c>
    </row>
    <row r="166" spans="2:6" ht="12.75" customHeight="1" x14ac:dyDescent="0.2">
      <c r="B166" s="1" t="s">
        <v>319</v>
      </c>
      <c r="C166" s="2" t="s">
        <v>320</v>
      </c>
      <c r="D166" s="3">
        <v>0</v>
      </c>
      <c r="E166" s="3">
        <v>0</v>
      </c>
      <c r="F166" s="3">
        <v>0</v>
      </c>
    </row>
    <row r="167" spans="2:6" ht="12.75" customHeight="1" x14ac:dyDescent="0.2">
      <c r="B167" s="1" t="s">
        <v>321</v>
      </c>
      <c r="C167" s="2" t="s">
        <v>322</v>
      </c>
      <c r="D167" s="3">
        <v>0</v>
      </c>
      <c r="E167" s="3">
        <v>0</v>
      </c>
      <c r="F167" s="3">
        <v>0</v>
      </c>
    </row>
    <row r="168" spans="2:6" ht="12.75" customHeight="1" x14ac:dyDescent="0.2">
      <c r="B168" s="1" t="s">
        <v>323</v>
      </c>
      <c r="C168" s="2" t="s">
        <v>324</v>
      </c>
      <c r="D168" s="3">
        <v>0</v>
      </c>
      <c r="E168" s="3">
        <v>0</v>
      </c>
      <c r="F168" s="3">
        <v>0</v>
      </c>
    </row>
    <row r="169" spans="2:6" ht="12.75" customHeight="1" x14ac:dyDescent="0.2">
      <c r="B169" s="1" t="s">
        <v>325</v>
      </c>
      <c r="C169" s="2" t="s">
        <v>326</v>
      </c>
      <c r="D169" s="3">
        <v>0</v>
      </c>
      <c r="E169" s="3">
        <v>0</v>
      </c>
      <c r="F169" s="3">
        <v>0</v>
      </c>
    </row>
    <row r="170" spans="2:6" ht="12.75" customHeight="1" x14ac:dyDescent="0.2">
      <c r="B170" s="1" t="s">
        <v>327</v>
      </c>
      <c r="C170" s="2" t="s">
        <v>328</v>
      </c>
      <c r="D170" s="3">
        <v>0</v>
      </c>
      <c r="E170" s="3">
        <v>0</v>
      </c>
      <c r="F170" s="3">
        <v>0</v>
      </c>
    </row>
    <row r="171" spans="2:6" ht="12.75" customHeight="1" x14ac:dyDescent="0.2">
      <c r="B171" s="1" t="s">
        <v>329</v>
      </c>
      <c r="C171" s="2" t="s">
        <v>330</v>
      </c>
      <c r="D171" s="3">
        <v>0</v>
      </c>
      <c r="E171" s="3">
        <v>0</v>
      </c>
      <c r="F171" s="3">
        <v>0</v>
      </c>
    </row>
    <row r="172" spans="2:6" ht="12.75" customHeight="1" x14ac:dyDescent="0.2">
      <c r="B172" s="1" t="s">
        <v>331</v>
      </c>
      <c r="C172" s="2" t="s">
        <v>332</v>
      </c>
      <c r="D172" s="3">
        <f>1005000</f>
        <v>1005000</v>
      </c>
      <c r="E172" s="3">
        <f t="shared" ref="E172" si="33">1005000</f>
        <v>1005000</v>
      </c>
      <c r="F172" s="3">
        <v>0</v>
      </c>
    </row>
    <row r="173" spans="2:6" ht="12.75" customHeight="1" x14ac:dyDescent="0.2">
      <c r="B173" s="1" t="s">
        <v>333</v>
      </c>
      <c r="C173" s="2" t="s">
        <v>334</v>
      </c>
      <c r="D173" s="3">
        <f>480000+192000+238000</f>
        <v>910000</v>
      </c>
      <c r="E173" s="3">
        <f t="shared" ref="E173" si="34">480000+192000+238000</f>
        <v>910000</v>
      </c>
      <c r="F173" s="3">
        <v>0</v>
      </c>
    </row>
    <row r="174" spans="2:6" ht="12.75" customHeight="1" x14ac:dyDescent="0.2">
      <c r="B174" s="1" t="s">
        <v>335</v>
      </c>
      <c r="C174" s="2" t="s">
        <v>336</v>
      </c>
      <c r="D174" s="3">
        <v>0</v>
      </c>
      <c r="E174" s="3">
        <v>0</v>
      </c>
      <c r="F174" s="3">
        <v>0</v>
      </c>
    </row>
    <row r="175" spans="2:6" ht="12.75" customHeight="1" x14ac:dyDescent="0.2">
      <c r="B175" s="1" t="s">
        <v>337</v>
      </c>
      <c r="C175" s="2" t="s">
        <v>338</v>
      </c>
      <c r="D175" s="3">
        <v>0</v>
      </c>
      <c r="E175" s="3">
        <v>0</v>
      </c>
      <c r="F175" s="3">
        <v>0</v>
      </c>
    </row>
    <row r="176" spans="2:6" ht="12.75" customHeight="1" x14ac:dyDescent="0.2">
      <c r="B176" s="10" t="s">
        <v>339</v>
      </c>
      <c r="C176" s="8" t="s">
        <v>340</v>
      </c>
      <c r="D176" s="9">
        <f>SUM(D177)</f>
        <v>0</v>
      </c>
      <c r="E176" s="9">
        <v>0</v>
      </c>
      <c r="F176" s="9">
        <v>0</v>
      </c>
    </row>
    <row r="177" spans="2:6" ht="25.5" hidden="1" x14ac:dyDescent="0.2">
      <c r="B177" s="1" t="s">
        <v>341</v>
      </c>
      <c r="C177" s="2" t="s">
        <v>342</v>
      </c>
      <c r="D177" s="3">
        <v>0</v>
      </c>
      <c r="E177" s="3">
        <v>1</v>
      </c>
      <c r="F177" s="3">
        <v>2</v>
      </c>
    </row>
    <row r="178" spans="2:6" ht="24" customHeight="1" x14ac:dyDescent="0.2">
      <c r="B178" s="10" t="s">
        <v>343</v>
      </c>
      <c r="C178" s="8" t="s">
        <v>344</v>
      </c>
      <c r="D178" s="9">
        <f>SUM(D179:D189)</f>
        <v>0</v>
      </c>
      <c r="E178" s="9">
        <f t="shared" ref="E178:F178" si="35">SUM(E179:E189)</f>
        <v>0</v>
      </c>
      <c r="F178" s="9">
        <f t="shared" si="35"/>
        <v>0</v>
      </c>
    </row>
    <row r="179" spans="2:6" hidden="1" x14ac:dyDescent="0.2">
      <c r="B179" s="1" t="s">
        <v>345</v>
      </c>
      <c r="C179" s="2" t="s">
        <v>346</v>
      </c>
      <c r="D179" s="3">
        <v>0</v>
      </c>
      <c r="E179" s="3">
        <v>0</v>
      </c>
      <c r="F179" s="3">
        <v>0</v>
      </c>
    </row>
    <row r="180" spans="2:6" hidden="1" x14ac:dyDescent="0.2">
      <c r="B180" s="1" t="s">
        <v>347</v>
      </c>
      <c r="C180" s="2" t="s">
        <v>348</v>
      </c>
      <c r="D180" s="3">
        <v>0</v>
      </c>
      <c r="E180" s="3">
        <v>0</v>
      </c>
      <c r="F180" s="3">
        <v>0</v>
      </c>
    </row>
    <row r="181" spans="2:6" hidden="1" x14ac:dyDescent="0.2">
      <c r="B181" s="1" t="s">
        <v>349</v>
      </c>
      <c r="C181" s="2" t="s">
        <v>350</v>
      </c>
      <c r="D181" s="3">
        <v>0</v>
      </c>
      <c r="E181" s="3">
        <v>0</v>
      </c>
      <c r="F181" s="3">
        <v>0</v>
      </c>
    </row>
    <row r="182" spans="2:6" hidden="1" x14ac:dyDescent="0.2">
      <c r="B182" s="1" t="s">
        <v>351</v>
      </c>
      <c r="C182" s="2" t="s">
        <v>352</v>
      </c>
      <c r="D182" s="3">
        <v>0</v>
      </c>
      <c r="E182" s="3">
        <v>0</v>
      </c>
      <c r="F182" s="3">
        <v>0</v>
      </c>
    </row>
    <row r="183" spans="2:6" hidden="1" x14ac:dyDescent="0.2">
      <c r="B183" s="1" t="s">
        <v>353</v>
      </c>
      <c r="C183" s="2" t="s">
        <v>354</v>
      </c>
      <c r="D183" s="3">
        <v>0</v>
      </c>
      <c r="E183" s="3">
        <v>0</v>
      </c>
      <c r="F183" s="3">
        <v>0</v>
      </c>
    </row>
    <row r="184" spans="2:6" ht="25.5" hidden="1" x14ac:dyDescent="0.2">
      <c r="B184" s="1" t="s">
        <v>355</v>
      </c>
      <c r="C184" s="2" t="s">
        <v>356</v>
      </c>
      <c r="D184" s="3">
        <v>0</v>
      </c>
      <c r="E184" s="3">
        <v>0</v>
      </c>
      <c r="F184" s="3">
        <v>0</v>
      </c>
    </row>
    <row r="185" spans="2:6" ht="25.5" hidden="1" x14ac:dyDescent="0.2">
      <c r="B185" s="1" t="s">
        <v>357</v>
      </c>
      <c r="C185" s="2" t="s">
        <v>358</v>
      </c>
      <c r="D185" s="3">
        <v>0</v>
      </c>
      <c r="E185" s="3">
        <v>0</v>
      </c>
      <c r="F185" s="3">
        <v>0</v>
      </c>
    </row>
    <row r="186" spans="2:6" hidden="1" x14ac:dyDescent="0.2">
      <c r="B186" s="1" t="s">
        <v>359</v>
      </c>
      <c r="C186" s="2" t="s">
        <v>360</v>
      </c>
      <c r="D186" s="3">
        <v>0</v>
      </c>
      <c r="E186" s="3">
        <v>0</v>
      </c>
      <c r="F186" s="3">
        <v>0</v>
      </c>
    </row>
    <row r="187" spans="2:6" hidden="1" x14ac:dyDescent="0.2">
      <c r="B187" s="1" t="s">
        <v>361</v>
      </c>
      <c r="C187" s="2" t="s">
        <v>362</v>
      </c>
      <c r="D187" s="3">
        <v>0</v>
      </c>
      <c r="E187" s="3">
        <v>0</v>
      </c>
      <c r="F187" s="3">
        <v>0</v>
      </c>
    </row>
    <row r="188" spans="2:6" hidden="1" x14ac:dyDescent="0.2">
      <c r="B188" s="1" t="s">
        <v>363</v>
      </c>
      <c r="C188" s="2" t="s">
        <v>364</v>
      </c>
      <c r="D188" s="3">
        <v>0</v>
      </c>
      <c r="E188" s="3">
        <v>0</v>
      </c>
      <c r="F188" s="3">
        <v>0</v>
      </c>
    </row>
    <row r="189" spans="2:6" hidden="1" x14ac:dyDescent="0.2">
      <c r="B189" s="1" t="s">
        <v>365</v>
      </c>
      <c r="C189" s="2" t="s">
        <v>366</v>
      </c>
      <c r="D189" s="3">
        <v>0</v>
      </c>
      <c r="E189" s="3">
        <v>0</v>
      </c>
      <c r="F189" s="3">
        <v>0</v>
      </c>
    </row>
    <row r="190" spans="2:6" hidden="1" x14ac:dyDescent="0.2">
      <c r="B190" s="1" t="s">
        <v>367</v>
      </c>
      <c r="C190" s="2" t="s">
        <v>368</v>
      </c>
      <c r="D190" s="3">
        <v>0</v>
      </c>
      <c r="E190" s="3">
        <v>0</v>
      </c>
      <c r="F190" s="3">
        <v>0</v>
      </c>
    </row>
    <row r="191" spans="2:6" hidden="1" x14ac:dyDescent="0.2">
      <c r="B191" s="1" t="s">
        <v>369</v>
      </c>
      <c r="C191" s="2" t="s">
        <v>370</v>
      </c>
      <c r="D191" s="3">
        <v>0</v>
      </c>
      <c r="E191" s="3">
        <v>0</v>
      </c>
      <c r="F191" s="3">
        <v>0</v>
      </c>
    </row>
    <row r="192" spans="2:6" x14ac:dyDescent="0.2">
      <c r="B192" s="10" t="s">
        <v>371</v>
      </c>
      <c r="C192" s="8" t="s">
        <v>372</v>
      </c>
      <c r="D192" s="9">
        <v>0</v>
      </c>
      <c r="E192" s="9">
        <v>0</v>
      </c>
      <c r="F192" s="9">
        <v>0</v>
      </c>
    </row>
    <row r="193" spans="2:6" ht="25.5" x14ac:dyDescent="0.2">
      <c r="B193" s="10" t="s">
        <v>373</v>
      </c>
      <c r="C193" s="8" t="s">
        <v>374</v>
      </c>
      <c r="D193" s="9">
        <f>SUM(D194:D203)</f>
        <v>260000</v>
      </c>
      <c r="E193" s="9">
        <f t="shared" ref="E193:F193" si="36">SUM(E194:E203)</f>
        <v>260000</v>
      </c>
      <c r="F193" s="9">
        <f t="shared" si="36"/>
        <v>0</v>
      </c>
    </row>
    <row r="194" spans="2:6" x14ac:dyDescent="0.2">
      <c r="B194" s="1" t="s">
        <v>375</v>
      </c>
      <c r="C194" s="2" t="s">
        <v>376</v>
      </c>
      <c r="D194" s="3">
        <v>0</v>
      </c>
      <c r="E194" s="3">
        <v>0</v>
      </c>
      <c r="F194" s="3">
        <v>0</v>
      </c>
    </row>
    <row r="195" spans="2:6" x14ac:dyDescent="0.2">
      <c r="B195" s="1" t="s">
        <v>377</v>
      </c>
      <c r="C195" s="2" t="s">
        <v>378</v>
      </c>
      <c r="D195" s="3">
        <v>0</v>
      </c>
      <c r="E195" s="3">
        <v>0</v>
      </c>
      <c r="F195" s="3">
        <v>0</v>
      </c>
    </row>
    <row r="196" spans="2:6" x14ac:dyDescent="0.2">
      <c r="B196" s="1" t="s">
        <v>379</v>
      </c>
      <c r="C196" s="2" t="s">
        <v>380</v>
      </c>
      <c r="D196" s="3">
        <f>100000</f>
        <v>100000</v>
      </c>
      <c r="E196" s="3">
        <f t="shared" ref="E196" si="37">100000</f>
        <v>100000</v>
      </c>
      <c r="F196" s="3">
        <v>0</v>
      </c>
    </row>
    <row r="197" spans="2:6" x14ac:dyDescent="0.2">
      <c r="B197" s="1" t="s">
        <v>381</v>
      </c>
      <c r="C197" s="2" t="s">
        <v>382</v>
      </c>
      <c r="D197" s="3">
        <v>0</v>
      </c>
      <c r="E197" s="3">
        <v>0</v>
      </c>
      <c r="F197" s="3">
        <v>0</v>
      </c>
    </row>
    <row r="198" spans="2:6" x14ac:dyDescent="0.2">
      <c r="B198" s="1" t="s">
        <v>383</v>
      </c>
      <c r="C198" s="2" t="s">
        <v>384</v>
      </c>
      <c r="D198" s="3">
        <v>0</v>
      </c>
      <c r="E198" s="3">
        <v>0</v>
      </c>
      <c r="F198" s="3">
        <v>0</v>
      </c>
    </row>
    <row r="199" spans="2:6" ht="15" customHeight="1" x14ac:dyDescent="0.2">
      <c r="B199" s="1" t="s">
        <v>385</v>
      </c>
      <c r="C199" s="23" t="s">
        <v>386</v>
      </c>
      <c r="D199" s="3">
        <v>0</v>
      </c>
      <c r="E199" s="3">
        <v>0</v>
      </c>
      <c r="F199" s="3">
        <v>0</v>
      </c>
    </row>
    <row r="200" spans="2:6" ht="18" customHeight="1" x14ac:dyDescent="0.2">
      <c r="B200" s="1" t="s">
        <v>387</v>
      </c>
      <c r="C200" s="23" t="s">
        <v>554</v>
      </c>
      <c r="D200" s="3">
        <v>0</v>
      </c>
      <c r="E200" s="3">
        <v>0</v>
      </c>
      <c r="F200" s="3">
        <v>0</v>
      </c>
    </row>
    <row r="201" spans="2:6" x14ac:dyDescent="0.2">
      <c r="B201" s="1" t="s">
        <v>388</v>
      </c>
      <c r="C201" s="2" t="s">
        <v>389</v>
      </c>
      <c r="D201" s="3">
        <f>160000</f>
        <v>160000</v>
      </c>
      <c r="E201" s="3">
        <f t="shared" ref="E201" si="38">160000</f>
        <v>160000</v>
      </c>
      <c r="F201" s="3">
        <v>0</v>
      </c>
    </row>
    <row r="202" spans="2:6" x14ac:dyDescent="0.2">
      <c r="B202" s="1" t="s">
        <v>390</v>
      </c>
      <c r="C202" s="2" t="s">
        <v>391</v>
      </c>
      <c r="D202" s="3">
        <v>0</v>
      </c>
      <c r="E202" s="3">
        <v>0</v>
      </c>
      <c r="F202" s="3">
        <v>0</v>
      </c>
    </row>
    <row r="203" spans="2:6" x14ac:dyDescent="0.2">
      <c r="B203" s="1" t="s">
        <v>392</v>
      </c>
      <c r="C203" s="2" t="s">
        <v>393</v>
      </c>
      <c r="D203" s="3">
        <v>0</v>
      </c>
      <c r="E203" s="3">
        <v>0</v>
      </c>
      <c r="F203" s="3">
        <v>0</v>
      </c>
    </row>
    <row r="204" spans="2:6" ht="13.5" x14ac:dyDescent="0.2">
      <c r="B204" s="10" t="s">
        <v>394</v>
      </c>
      <c r="C204" s="8" t="s">
        <v>395</v>
      </c>
      <c r="D204" s="6">
        <v>2000000</v>
      </c>
      <c r="E204" s="6">
        <v>2000000</v>
      </c>
      <c r="F204" s="6">
        <v>0</v>
      </c>
    </row>
    <row r="205" spans="2:6" ht="39.75" customHeight="1" x14ac:dyDescent="0.2">
      <c r="B205" s="16" t="s">
        <v>396</v>
      </c>
      <c r="C205" s="17" t="s">
        <v>397</v>
      </c>
      <c r="D205" s="18">
        <f>D136+D141+D142+D143+D154+D165+D176+D178+D190+D191+D192+D193+D204</f>
        <v>4175000</v>
      </c>
      <c r="E205" s="18">
        <f t="shared" ref="E205:F205" si="39">E136+E141+E142+E143+E154+E165+E176+E178+E190+E191+E192+E193+E204</f>
        <v>4175000</v>
      </c>
      <c r="F205" s="18">
        <f t="shared" si="39"/>
        <v>0</v>
      </c>
    </row>
    <row r="206" spans="2:6" x14ac:dyDescent="0.2">
      <c r="B206" s="1" t="s">
        <v>398</v>
      </c>
      <c r="C206" s="2" t="s">
        <v>399</v>
      </c>
      <c r="D206" s="3">
        <v>0</v>
      </c>
      <c r="E206" s="3">
        <v>0</v>
      </c>
      <c r="F206" s="3">
        <v>0</v>
      </c>
    </row>
    <row r="207" spans="2:6" x14ac:dyDescent="0.2">
      <c r="B207" s="10" t="s">
        <v>400</v>
      </c>
      <c r="C207" s="8" t="s">
        <v>401</v>
      </c>
      <c r="D207" s="9">
        <f>D208</f>
        <v>0</v>
      </c>
      <c r="E207" s="9">
        <f t="shared" ref="E207:F207" si="40">E208</f>
        <v>0</v>
      </c>
      <c r="F207" s="9">
        <f t="shared" si="40"/>
        <v>0</v>
      </c>
    </row>
    <row r="208" spans="2:6" x14ac:dyDescent="0.2">
      <c r="B208" s="1" t="s">
        <v>402</v>
      </c>
      <c r="C208" s="2" t="s">
        <v>403</v>
      </c>
      <c r="D208" s="3">
        <v>0</v>
      </c>
      <c r="E208" s="3">
        <v>0</v>
      </c>
      <c r="F208" s="3">
        <v>0</v>
      </c>
    </row>
    <row r="209" spans="2:6" x14ac:dyDescent="0.2">
      <c r="B209" s="1" t="s">
        <v>404</v>
      </c>
      <c r="C209" s="2" t="s">
        <v>405</v>
      </c>
      <c r="D209" s="3">
        <v>0</v>
      </c>
      <c r="E209" s="3">
        <v>0</v>
      </c>
      <c r="F209" s="3">
        <v>0</v>
      </c>
    </row>
    <row r="210" spans="2:6" x14ac:dyDescent="0.2">
      <c r="B210" s="1" t="s">
        <v>406</v>
      </c>
      <c r="C210" s="2" t="s">
        <v>407</v>
      </c>
      <c r="D210" s="3">
        <v>0</v>
      </c>
      <c r="E210" s="3">
        <v>0</v>
      </c>
      <c r="F210" s="3">
        <v>0</v>
      </c>
    </row>
    <row r="211" spans="2:6" x14ac:dyDescent="0.2">
      <c r="B211" s="1" t="s">
        <v>408</v>
      </c>
      <c r="C211" s="2" t="s">
        <v>409</v>
      </c>
      <c r="D211" s="3">
        <v>0</v>
      </c>
      <c r="E211" s="3">
        <v>0</v>
      </c>
      <c r="F211" s="3">
        <v>0</v>
      </c>
    </row>
    <row r="212" spans="2:6" ht="25.5" x14ac:dyDescent="0.2">
      <c r="B212" s="1" t="s">
        <v>410</v>
      </c>
      <c r="C212" s="2" t="s">
        <v>411</v>
      </c>
      <c r="D212" s="3">
        <v>0</v>
      </c>
      <c r="E212" s="3">
        <v>0</v>
      </c>
      <c r="F212" s="3">
        <v>0</v>
      </c>
    </row>
    <row r="213" spans="2:6" ht="25.5" x14ac:dyDescent="0.2">
      <c r="B213" s="1" t="s">
        <v>412</v>
      </c>
      <c r="C213" s="2" t="s">
        <v>413</v>
      </c>
      <c r="D213" s="3">
        <v>0</v>
      </c>
      <c r="E213" s="3">
        <v>0</v>
      </c>
      <c r="F213" s="3">
        <v>0</v>
      </c>
    </row>
    <row r="214" spans="2:6" ht="13.5" x14ac:dyDescent="0.2">
      <c r="B214" s="16" t="s">
        <v>414</v>
      </c>
      <c r="C214" s="17" t="s">
        <v>415</v>
      </c>
      <c r="D214" s="18">
        <f>D206+D207+D209+D210+D211+D212+D213</f>
        <v>0</v>
      </c>
      <c r="E214" s="18">
        <f t="shared" ref="E214:F214" si="41">E206+E207+E209+E210+E211+E212+E213</f>
        <v>0</v>
      </c>
      <c r="F214" s="18">
        <f t="shared" si="41"/>
        <v>0</v>
      </c>
    </row>
    <row r="215" spans="2:6" x14ac:dyDescent="0.2">
      <c r="B215" s="1" t="s">
        <v>416</v>
      </c>
      <c r="C215" s="2" t="s">
        <v>417</v>
      </c>
      <c r="D215" s="3">
        <f>551000+1024000+2362000+1969000</f>
        <v>5906000</v>
      </c>
      <c r="E215" s="3">
        <f t="shared" ref="E215" si="42">551000+1024000+2362000+1969000</f>
        <v>5906000</v>
      </c>
      <c r="F215" s="3">
        <v>0</v>
      </c>
    </row>
    <row r="216" spans="2:6" x14ac:dyDescent="0.2">
      <c r="B216" s="1" t="s">
        <v>418</v>
      </c>
      <c r="C216" s="2" t="s">
        <v>419</v>
      </c>
      <c r="D216" s="3">
        <v>0</v>
      </c>
      <c r="E216" s="3">
        <v>0</v>
      </c>
      <c r="F216" s="3">
        <v>0</v>
      </c>
    </row>
    <row r="217" spans="2:6" x14ac:dyDescent="0.2">
      <c r="B217" s="1" t="s">
        <v>420</v>
      </c>
      <c r="C217" s="2" t="s">
        <v>421</v>
      </c>
      <c r="D217" s="3">
        <v>0</v>
      </c>
      <c r="E217" s="3">
        <v>0</v>
      </c>
      <c r="F217" s="3">
        <v>0</v>
      </c>
    </row>
    <row r="218" spans="2:6" ht="25.5" x14ac:dyDescent="0.2">
      <c r="B218" s="1" t="s">
        <v>422</v>
      </c>
      <c r="C218" s="2" t="s">
        <v>423</v>
      </c>
      <c r="D218" s="3">
        <f>149000+276000+638000+531000</f>
        <v>1594000</v>
      </c>
      <c r="E218" s="3">
        <f t="shared" ref="E218" si="43">149000+276000+638000+531000</f>
        <v>1594000</v>
      </c>
      <c r="F218" s="3">
        <v>0</v>
      </c>
    </row>
    <row r="219" spans="2:6" ht="13.5" x14ac:dyDescent="0.2">
      <c r="B219" s="16" t="s">
        <v>424</v>
      </c>
      <c r="C219" s="17" t="s">
        <v>425</v>
      </c>
      <c r="D219" s="18">
        <f>SUM(D215:D218)</f>
        <v>7500000</v>
      </c>
      <c r="E219" s="18">
        <f t="shared" ref="E219:F219" si="44">SUM(E215:E218)</f>
        <v>7500000</v>
      </c>
      <c r="F219" s="18">
        <f t="shared" si="44"/>
        <v>0</v>
      </c>
    </row>
    <row r="220" spans="2:6" ht="25.5" x14ac:dyDescent="0.2">
      <c r="B220" s="1" t="s">
        <v>426</v>
      </c>
      <c r="C220" s="2" t="s">
        <v>427</v>
      </c>
      <c r="D220" s="3">
        <v>0</v>
      </c>
      <c r="E220" s="3">
        <v>0</v>
      </c>
      <c r="F220" s="3">
        <v>0</v>
      </c>
    </row>
    <row r="221" spans="2:6" ht="24.75" customHeight="1" x14ac:dyDescent="0.2">
      <c r="B221" s="10" t="s">
        <v>428</v>
      </c>
      <c r="C221" s="8" t="s">
        <v>429</v>
      </c>
      <c r="D221" s="9">
        <f>SUM(D222:D231)</f>
        <v>0</v>
      </c>
      <c r="E221" s="9">
        <f t="shared" ref="E221:F221" si="45">SUM(E222:E231)</f>
        <v>0</v>
      </c>
      <c r="F221" s="9">
        <f t="shared" si="45"/>
        <v>0</v>
      </c>
    </row>
    <row r="222" spans="2:6" hidden="1" x14ac:dyDescent="0.2">
      <c r="B222" s="1" t="s">
        <v>430</v>
      </c>
      <c r="C222" s="2" t="s">
        <v>431</v>
      </c>
      <c r="D222" s="3">
        <v>0</v>
      </c>
      <c r="E222" s="3">
        <v>0</v>
      </c>
      <c r="F222" s="3">
        <v>0</v>
      </c>
    </row>
    <row r="223" spans="2:6" hidden="1" x14ac:dyDescent="0.2">
      <c r="B223" s="1" t="s">
        <v>432</v>
      </c>
      <c r="C223" s="2" t="s">
        <v>433</v>
      </c>
      <c r="D223" s="3">
        <v>0</v>
      </c>
      <c r="E223" s="3">
        <v>0</v>
      </c>
      <c r="F223" s="3">
        <v>0</v>
      </c>
    </row>
    <row r="224" spans="2:6" ht="25.5" hidden="1" x14ac:dyDescent="0.2">
      <c r="B224" s="1" t="s">
        <v>434</v>
      </c>
      <c r="C224" s="2" t="s">
        <v>435</v>
      </c>
      <c r="D224" s="3">
        <v>0</v>
      </c>
      <c r="E224" s="3">
        <v>0</v>
      </c>
      <c r="F224" s="3">
        <v>0</v>
      </c>
    </row>
    <row r="225" spans="2:6" hidden="1" x14ac:dyDescent="0.2">
      <c r="B225" s="1" t="s">
        <v>436</v>
      </c>
      <c r="C225" s="2" t="s">
        <v>437</v>
      </c>
      <c r="D225" s="3">
        <v>0</v>
      </c>
      <c r="E225" s="3">
        <v>0</v>
      </c>
      <c r="F225" s="3">
        <v>0</v>
      </c>
    </row>
    <row r="226" spans="2:6" hidden="1" x14ac:dyDescent="0.2">
      <c r="B226" s="1" t="s">
        <v>438</v>
      </c>
      <c r="C226" s="2" t="s">
        <v>439</v>
      </c>
      <c r="D226" s="3">
        <v>0</v>
      </c>
      <c r="E226" s="3">
        <v>0</v>
      </c>
      <c r="F226" s="3">
        <v>0</v>
      </c>
    </row>
    <row r="227" spans="2:6" hidden="1" x14ac:dyDescent="0.2">
      <c r="B227" s="1" t="s">
        <v>440</v>
      </c>
      <c r="C227" s="2" t="s">
        <v>441</v>
      </c>
      <c r="D227" s="3">
        <v>0</v>
      </c>
      <c r="E227" s="3">
        <v>0</v>
      </c>
      <c r="F227" s="3">
        <v>0</v>
      </c>
    </row>
    <row r="228" spans="2:6" ht="25.5" hidden="1" x14ac:dyDescent="0.2">
      <c r="B228" s="1" t="s">
        <v>442</v>
      </c>
      <c r="C228" s="2" t="s">
        <v>443</v>
      </c>
      <c r="D228" s="3">
        <v>0</v>
      </c>
      <c r="E228" s="3">
        <v>0</v>
      </c>
      <c r="F228" s="3">
        <v>0</v>
      </c>
    </row>
    <row r="229" spans="2:6" hidden="1" x14ac:dyDescent="0.2">
      <c r="B229" s="1" t="s">
        <v>444</v>
      </c>
      <c r="C229" s="2" t="s">
        <v>445</v>
      </c>
      <c r="D229" s="3">
        <v>0</v>
      </c>
      <c r="E229" s="3">
        <v>0</v>
      </c>
      <c r="F229" s="3">
        <v>0</v>
      </c>
    </row>
    <row r="230" spans="2:6" ht="25.5" hidden="1" x14ac:dyDescent="0.2">
      <c r="B230" s="1" t="s">
        <v>446</v>
      </c>
      <c r="C230" s="2" t="s">
        <v>447</v>
      </c>
      <c r="D230" s="3">
        <v>0</v>
      </c>
      <c r="E230" s="3">
        <v>0</v>
      </c>
      <c r="F230" s="3">
        <v>0</v>
      </c>
    </row>
    <row r="231" spans="2:6" ht="25.5" hidden="1" x14ac:dyDescent="0.2">
      <c r="B231" s="1" t="s">
        <v>448</v>
      </c>
      <c r="C231" s="2" t="s">
        <v>449</v>
      </c>
      <c r="D231" s="3">
        <v>0</v>
      </c>
      <c r="E231" s="3">
        <v>0</v>
      </c>
      <c r="F231" s="3">
        <v>0</v>
      </c>
    </row>
    <row r="232" spans="2:6" ht="38.25" x14ac:dyDescent="0.2">
      <c r="B232" s="10" t="s">
        <v>450</v>
      </c>
      <c r="C232" s="8" t="s">
        <v>451</v>
      </c>
      <c r="D232" s="9">
        <f>SUM(D233:D242)</f>
        <v>0</v>
      </c>
      <c r="E232" s="9">
        <f t="shared" ref="E232:F232" si="46">SUM(E233:E242)</f>
        <v>0</v>
      </c>
      <c r="F232" s="9">
        <f t="shared" si="46"/>
        <v>0</v>
      </c>
    </row>
    <row r="233" spans="2:6" hidden="1" x14ac:dyDescent="0.2">
      <c r="B233" s="1" t="s">
        <v>452</v>
      </c>
      <c r="C233" s="2" t="s">
        <v>453</v>
      </c>
      <c r="D233" s="3">
        <v>0</v>
      </c>
      <c r="E233" s="3">
        <v>0</v>
      </c>
      <c r="F233" s="3">
        <v>0</v>
      </c>
    </row>
    <row r="234" spans="2:6" hidden="1" x14ac:dyDescent="0.2">
      <c r="B234" s="1" t="s">
        <v>454</v>
      </c>
      <c r="C234" s="2" t="s">
        <v>455</v>
      </c>
      <c r="D234" s="3">
        <v>0</v>
      </c>
      <c r="E234" s="3">
        <v>0</v>
      </c>
      <c r="F234" s="3">
        <v>0</v>
      </c>
    </row>
    <row r="235" spans="2:6" ht="25.5" hidden="1" x14ac:dyDescent="0.2">
      <c r="B235" s="1" t="s">
        <v>456</v>
      </c>
      <c r="C235" s="2" t="s">
        <v>457</v>
      </c>
      <c r="D235" s="3">
        <v>0</v>
      </c>
      <c r="E235" s="3">
        <v>0</v>
      </c>
      <c r="F235" s="3">
        <v>0</v>
      </c>
    </row>
    <row r="236" spans="2:6" hidden="1" x14ac:dyDescent="0.2">
      <c r="B236" s="1" t="s">
        <v>458</v>
      </c>
      <c r="C236" s="2" t="s">
        <v>459</v>
      </c>
      <c r="D236" s="3">
        <v>0</v>
      </c>
      <c r="E236" s="3">
        <v>0</v>
      </c>
      <c r="F236" s="3">
        <v>0</v>
      </c>
    </row>
    <row r="237" spans="2:6" hidden="1" x14ac:dyDescent="0.2">
      <c r="B237" s="1" t="s">
        <v>460</v>
      </c>
      <c r="C237" s="2" t="s">
        <v>461</v>
      </c>
      <c r="D237" s="3">
        <v>0</v>
      </c>
      <c r="E237" s="3">
        <v>0</v>
      </c>
      <c r="F237" s="3">
        <v>0</v>
      </c>
    </row>
    <row r="238" spans="2:6" hidden="1" x14ac:dyDescent="0.2">
      <c r="B238" s="1" t="s">
        <v>462</v>
      </c>
      <c r="C238" s="2" t="s">
        <v>463</v>
      </c>
      <c r="D238" s="3">
        <v>0</v>
      </c>
      <c r="E238" s="3">
        <v>0</v>
      </c>
      <c r="F238" s="3">
        <v>0</v>
      </c>
    </row>
    <row r="239" spans="2:6" ht="25.5" hidden="1" x14ac:dyDescent="0.2">
      <c r="B239" s="1" t="s">
        <v>464</v>
      </c>
      <c r="C239" s="2" t="s">
        <v>465</v>
      </c>
      <c r="D239" s="3">
        <v>0</v>
      </c>
      <c r="E239" s="3">
        <v>0</v>
      </c>
      <c r="F239" s="3">
        <v>0</v>
      </c>
    </row>
    <row r="240" spans="2:6" hidden="1" x14ac:dyDescent="0.2">
      <c r="B240" s="1" t="s">
        <v>466</v>
      </c>
      <c r="C240" s="2" t="s">
        <v>467</v>
      </c>
      <c r="D240" s="3">
        <v>0</v>
      </c>
      <c r="E240" s="3">
        <v>0</v>
      </c>
      <c r="F240" s="3">
        <v>0</v>
      </c>
    </row>
    <row r="241" spans="2:6" ht="25.5" hidden="1" x14ac:dyDescent="0.2">
      <c r="B241" s="1" t="s">
        <v>468</v>
      </c>
      <c r="C241" s="2" t="s">
        <v>469</v>
      </c>
      <c r="D241" s="3">
        <v>0</v>
      </c>
      <c r="E241" s="3">
        <v>0</v>
      </c>
      <c r="F241" s="3">
        <v>0</v>
      </c>
    </row>
    <row r="242" spans="2:6" ht="25.5" hidden="1" x14ac:dyDescent="0.2">
      <c r="B242" s="1" t="s">
        <v>470</v>
      </c>
      <c r="C242" s="2" t="s">
        <v>471</v>
      </c>
      <c r="D242" s="3">
        <v>0</v>
      </c>
      <c r="E242" s="3">
        <v>0</v>
      </c>
      <c r="F242" s="3">
        <v>0</v>
      </c>
    </row>
    <row r="243" spans="2:6" ht="25.5" x14ac:dyDescent="0.2">
      <c r="B243" s="10" t="s">
        <v>472</v>
      </c>
      <c r="C243" s="8" t="s">
        <v>473</v>
      </c>
      <c r="D243" s="9">
        <f>SUM(D244:D253)</f>
        <v>0</v>
      </c>
      <c r="E243" s="9">
        <f t="shared" ref="E243:F243" si="47">SUM(E244:E253)</f>
        <v>0</v>
      </c>
      <c r="F243" s="9">
        <f t="shared" si="47"/>
        <v>0</v>
      </c>
    </row>
    <row r="244" spans="2:6" hidden="1" x14ac:dyDescent="0.2">
      <c r="B244" s="1" t="s">
        <v>474</v>
      </c>
      <c r="C244" s="2" t="s">
        <v>475</v>
      </c>
      <c r="D244" s="3">
        <v>0</v>
      </c>
      <c r="E244" s="3">
        <v>0</v>
      </c>
      <c r="F244" s="3">
        <v>0</v>
      </c>
    </row>
    <row r="245" spans="2:6" hidden="1" x14ac:dyDescent="0.2">
      <c r="B245" s="1" t="s">
        <v>476</v>
      </c>
      <c r="C245" s="2" t="s">
        <v>477</v>
      </c>
      <c r="D245" s="3">
        <v>0</v>
      </c>
      <c r="E245" s="3">
        <v>0</v>
      </c>
      <c r="F245" s="3">
        <v>0</v>
      </c>
    </row>
    <row r="246" spans="2:6" ht="25.5" hidden="1" x14ac:dyDescent="0.2">
      <c r="B246" s="1" t="s">
        <v>478</v>
      </c>
      <c r="C246" s="2" t="s">
        <v>479</v>
      </c>
      <c r="D246" s="3">
        <v>0</v>
      </c>
      <c r="E246" s="3">
        <v>0</v>
      </c>
      <c r="F246" s="3">
        <v>0</v>
      </c>
    </row>
    <row r="247" spans="2:6" hidden="1" x14ac:dyDescent="0.2">
      <c r="B247" s="1" t="s">
        <v>480</v>
      </c>
      <c r="C247" s="2" t="s">
        <v>481</v>
      </c>
      <c r="D247" s="3">
        <v>0</v>
      </c>
      <c r="E247" s="3">
        <v>0</v>
      </c>
      <c r="F247" s="3">
        <v>0</v>
      </c>
    </row>
    <row r="248" spans="2:6" hidden="1" x14ac:dyDescent="0.2">
      <c r="B248" s="1" t="s">
        <v>482</v>
      </c>
      <c r="C248" s="2" t="s">
        <v>483</v>
      </c>
      <c r="D248" s="3">
        <v>0</v>
      </c>
      <c r="E248" s="3">
        <v>0</v>
      </c>
      <c r="F248" s="3">
        <v>0</v>
      </c>
    </row>
    <row r="249" spans="2:6" hidden="1" x14ac:dyDescent="0.2">
      <c r="B249" s="1" t="s">
        <v>484</v>
      </c>
      <c r="C249" s="2" t="s">
        <v>485</v>
      </c>
      <c r="D249" s="3">
        <v>0</v>
      </c>
      <c r="E249" s="3">
        <v>0</v>
      </c>
      <c r="F249" s="3">
        <v>0</v>
      </c>
    </row>
    <row r="250" spans="2:6" ht="25.5" hidden="1" x14ac:dyDescent="0.2">
      <c r="B250" s="1" t="s">
        <v>486</v>
      </c>
      <c r="C250" s="2" t="s">
        <v>487</v>
      </c>
      <c r="D250" s="3">
        <v>0</v>
      </c>
      <c r="E250" s="3">
        <v>0</v>
      </c>
      <c r="F250" s="3">
        <v>0</v>
      </c>
    </row>
    <row r="251" spans="2:6" hidden="1" x14ac:dyDescent="0.2">
      <c r="B251" s="1" t="s">
        <v>488</v>
      </c>
      <c r="C251" s="2" t="s">
        <v>489</v>
      </c>
      <c r="D251" s="3">
        <v>0</v>
      </c>
      <c r="E251" s="3">
        <v>0</v>
      </c>
      <c r="F251" s="3">
        <v>0</v>
      </c>
    </row>
    <row r="252" spans="2:6" ht="25.5" hidden="1" x14ac:dyDescent="0.2">
      <c r="B252" s="1" t="s">
        <v>490</v>
      </c>
      <c r="C252" s="2" t="s">
        <v>491</v>
      </c>
      <c r="D252" s="3">
        <v>0</v>
      </c>
      <c r="E252" s="3">
        <v>0</v>
      </c>
      <c r="F252" s="3">
        <v>0</v>
      </c>
    </row>
    <row r="253" spans="2:6" ht="25.5" hidden="1" x14ac:dyDescent="0.2">
      <c r="B253" s="1" t="s">
        <v>492</v>
      </c>
      <c r="C253" s="2" t="s">
        <v>493</v>
      </c>
      <c r="D253" s="3">
        <v>0</v>
      </c>
      <c r="E253" s="3">
        <v>0</v>
      </c>
      <c r="F253" s="3">
        <v>0</v>
      </c>
    </row>
    <row r="254" spans="2:6" ht="38.25" x14ac:dyDescent="0.2">
      <c r="B254" s="10" t="s">
        <v>494</v>
      </c>
      <c r="C254" s="8" t="s">
        <v>495</v>
      </c>
      <c r="D254" s="9">
        <f>SUM(D255)</f>
        <v>0</v>
      </c>
      <c r="E254" s="9">
        <v>0</v>
      </c>
      <c r="F254" s="9">
        <v>0</v>
      </c>
    </row>
    <row r="255" spans="2:6" ht="25.5" hidden="1" x14ac:dyDescent="0.2">
      <c r="B255" s="1" t="s">
        <v>496</v>
      </c>
      <c r="C255" s="2" t="s">
        <v>497</v>
      </c>
      <c r="D255" s="3">
        <v>0</v>
      </c>
      <c r="E255" s="3">
        <v>1</v>
      </c>
      <c r="F255" s="3">
        <v>2</v>
      </c>
    </row>
    <row r="256" spans="2:6" ht="24" customHeight="1" x14ac:dyDescent="0.2">
      <c r="B256" s="10" t="s">
        <v>498</v>
      </c>
      <c r="C256" s="8" t="s">
        <v>499</v>
      </c>
      <c r="D256" s="9">
        <f>SUM(D257:D267)</f>
        <v>0</v>
      </c>
      <c r="E256" s="9">
        <f t="shared" ref="E256:F256" si="48">SUM(E257:E267)</f>
        <v>0</v>
      </c>
      <c r="F256" s="9">
        <f t="shared" si="48"/>
        <v>0</v>
      </c>
    </row>
    <row r="257" spans="2:6" hidden="1" x14ac:dyDescent="0.2">
      <c r="B257" s="1" t="s">
        <v>500</v>
      </c>
      <c r="C257" s="2" t="s">
        <v>501</v>
      </c>
      <c r="D257" s="3">
        <v>0</v>
      </c>
      <c r="E257" s="3">
        <v>0</v>
      </c>
      <c r="F257" s="3">
        <v>0</v>
      </c>
    </row>
    <row r="258" spans="2:6" hidden="1" x14ac:dyDescent="0.2">
      <c r="B258" s="1" t="s">
        <v>502</v>
      </c>
      <c r="C258" s="2" t="s">
        <v>503</v>
      </c>
      <c r="D258" s="3">
        <v>0</v>
      </c>
      <c r="E258" s="3">
        <v>0</v>
      </c>
      <c r="F258" s="3">
        <v>0</v>
      </c>
    </row>
    <row r="259" spans="2:6" hidden="1" x14ac:dyDescent="0.2">
      <c r="B259" s="1" t="s">
        <v>504</v>
      </c>
      <c r="C259" s="2" t="s">
        <v>505</v>
      </c>
      <c r="D259" s="3">
        <v>0</v>
      </c>
      <c r="E259" s="3">
        <v>0</v>
      </c>
      <c r="F259" s="3">
        <v>0</v>
      </c>
    </row>
    <row r="260" spans="2:6" hidden="1" x14ac:dyDescent="0.2">
      <c r="B260" s="1" t="s">
        <v>506</v>
      </c>
      <c r="C260" s="2" t="s">
        <v>507</v>
      </c>
      <c r="D260" s="3">
        <v>0</v>
      </c>
      <c r="E260" s="3">
        <v>0</v>
      </c>
      <c r="F260" s="3">
        <v>0</v>
      </c>
    </row>
    <row r="261" spans="2:6" hidden="1" x14ac:dyDescent="0.2">
      <c r="B261" s="1" t="s">
        <v>508</v>
      </c>
      <c r="C261" s="2" t="s">
        <v>509</v>
      </c>
      <c r="D261" s="3">
        <v>0</v>
      </c>
      <c r="E261" s="3">
        <v>0</v>
      </c>
      <c r="F261" s="3">
        <v>0</v>
      </c>
    </row>
    <row r="262" spans="2:6" ht="25.5" hidden="1" x14ac:dyDescent="0.2">
      <c r="B262" s="1" t="s">
        <v>510</v>
      </c>
      <c r="C262" s="2" t="s">
        <v>511</v>
      </c>
      <c r="D262" s="3">
        <v>0</v>
      </c>
      <c r="E262" s="3">
        <v>0</v>
      </c>
      <c r="F262" s="3">
        <v>0</v>
      </c>
    </row>
    <row r="263" spans="2:6" ht="25.5" hidden="1" x14ac:dyDescent="0.2">
      <c r="B263" s="1" t="s">
        <v>512</v>
      </c>
      <c r="C263" s="2" t="s">
        <v>513</v>
      </c>
      <c r="D263" s="3">
        <v>0</v>
      </c>
      <c r="E263" s="3">
        <v>0</v>
      </c>
      <c r="F263" s="3">
        <v>0</v>
      </c>
    </row>
    <row r="264" spans="2:6" hidden="1" x14ac:dyDescent="0.2">
      <c r="B264" s="1" t="s">
        <v>514</v>
      </c>
      <c r="C264" s="2" t="s">
        <v>515</v>
      </c>
      <c r="D264" s="3">
        <v>0</v>
      </c>
      <c r="E264" s="3">
        <v>0</v>
      </c>
      <c r="F264" s="3">
        <v>0</v>
      </c>
    </row>
    <row r="265" spans="2:6" hidden="1" x14ac:dyDescent="0.2">
      <c r="B265" s="1" t="s">
        <v>516</v>
      </c>
      <c r="C265" s="2" t="s">
        <v>517</v>
      </c>
      <c r="D265" s="3">
        <v>0</v>
      </c>
      <c r="E265" s="3">
        <v>0</v>
      </c>
      <c r="F265" s="3">
        <v>0</v>
      </c>
    </row>
    <row r="266" spans="2:6" hidden="1" x14ac:dyDescent="0.2">
      <c r="B266" s="1" t="s">
        <v>518</v>
      </c>
      <c r="C266" s="2" t="s">
        <v>519</v>
      </c>
      <c r="D266" s="3">
        <v>0</v>
      </c>
      <c r="E266" s="3">
        <v>0</v>
      </c>
      <c r="F266" s="3">
        <v>0</v>
      </c>
    </row>
    <row r="267" spans="2:6" hidden="1" x14ac:dyDescent="0.2">
      <c r="B267" s="1" t="s">
        <v>520</v>
      </c>
      <c r="C267" s="2" t="s">
        <v>521</v>
      </c>
      <c r="D267" s="3">
        <v>0</v>
      </c>
      <c r="E267" s="3">
        <v>0</v>
      </c>
      <c r="F267" s="3">
        <v>0</v>
      </c>
    </row>
    <row r="268" spans="2:6" hidden="1" x14ac:dyDescent="0.2">
      <c r="B268" s="1" t="s">
        <v>522</v>
      </c>
      <c r="C268" s="2" t="s">
        <v>523</v>
      </c>
      <c r="D268" s="3">
        <v>0</v>
      </c>
      <c r="E268" s="3">
        <v>0</v>
      </c>
      <c r="F268" s="3">
        <v>0</v>
      </c>
    </row>
    <row r="269" spans="2:6" hidden="1" x14ac:dyDescent="0.2">
      <c r="B269" s="1" t="s">
        <v>524</v>
      </c>
      <c r="C269" s="2" t="s">
        <v>525</v>
      </c>
      <c r="D269" s="3">
        <v>0</v>
      </c>
      <c r="E269" s="3">
        <v>0</v>
      </c>
      <c r="F269" s="3">
        <v>0</v>
      </c>
    </row>
    <row r="270" spans="2:6" ht="24" customHeight="1" x14ac:dyDescent="0.2">
      <c r="B270" s="10" t="s">
        <v>526</v>
      </c>
      <c r="C270" s="8" t="s">
        <v>527</v>
      </c>
      <c r="D270" s="9">
        <f>SUM(D271:D280)</f>
        <v>0</v>
      </c>
      <c r="E270" s="9">
        <f t="shared" ref="E270:F270" si="49">SUM(E271:E280)</f>
        <v>0</v>
      </c>
      <c r="F270" s="9">
        <f t="shared" si="49"/>
        <v>0</v>
      </c>
    </row>
    <row r="271" spans="2:6" hidden="1" x14ac:dyDescent="0.2">
      <c r="B271" s="1" t="s">
        <v>528</v>
      </c>
      <c r="C271" s="2" t="s">
        <v>529</v>
      </c>
      <c r="D271" s="3">
        <v>0</v>
      </c>
      <c r="E271" s="3">
        <v>0</v>
      </c>
      <c r="F271" s="3">
        <v>0</v>
      </c>
    </row>
    <row r="272" spans="2:6" hidden="1" x14ac:dyDescent="0.2">
      <c r="B272" s="1" t="s">
        <v>530</v>
      </c>
      <c r="C272" s="2" t="s">
        <v>531</v>
      </c>
      <c r="D272" s="3">
        <v>0</v>
      </c>
      <c r="E272" s="3">
        <v>0</v>
      </c>
      <c r="F272" s="3">
        <v>0</v>
      </c>
    </row>
    <row r="273" spans="2:6" hidden="1" x14ac:dyDescent="0.2">
      <c r="B273" s="1" t="s">
        <v>532</v>
      </c>
      <c r="C273" s="2" t="s">
        <v>533</v>
      </c>
      <c r="D273" s="3">
        <v>0</v>
      </c>
      <c r="E273" s="3">
        <v>0</v>
      </c>
      <c r="F273" s="3">
        <v>0</v>
      </c>
    </row>
    <row r="274" spans="2:6" hidden="1" x14ac:dyDescent="0.2">
      <c r="B274" s="1" t="s">
        <v>534</v>
      </c>
      <c r="C274" s="2" t="s">
        <v>535</v>
      </c>
      <c r="D274" s="3">
        <v>0</v>
      </c>
      <c r="E274" s="3">
        <v>0</v>
      </c>
      <c r="F274" s="3">
        <v>0</v>
      </c>
    </row>
    <row r="275" spans="2:6" hidden="1" x14ac:dyDescent="0.2">
      <c r="B275" s="1" t="s">
        <v>536</v>
      </c>
      <c r="C275" s="2" t="s">
        <v>537</v>
      </c>
      <c r="D275" s="3">
        <v>0</v>
      </c>
      <c r="E275" s="3">
        <v>0</v>
      </c>
      <c r="F275" s="3">
        <v>0</v>
      </c>
    </row>
    <row r="276" spans="2:6" ht="25.5" hidden="1" x14ac:dyDescent="0.2">
      <c r="B276" s="1" t="s">
        <v>538</v>
      </c>
      <c r="C276" s="2" t="s">
        <v>539</v>
      </c>
      <c r="D276" s="3">
        <v>0</v>
      </c>
      <c r="E276" s="3">
        <v>0</v>
      </c>
      <c r="F276" s="3">
        <v>0</v>
      </c>
    </row>
    <row r="277" spans="2:6" ht="25.5" hidden="1" x14ac:dyDescent="0.2">
      <c r="B277" s="1" t="s">
        <v>540</v>
      </c>
      <c r="C277" s="2" t="s">
        <v>541</v>
      </c>
      <c r="D277" s="3">
        <v>0</v>
      </c>
      <c r="E277" s="3">
        <v>0</v>
      </c>
      <c r="F277" s="3">
        <v>0</v>
      </c>
    </row>
    <row r="278" spans="2:6" hidden="1" x14ac:dyDescent="0.2">
      <c r="B278" s="1" t="s">
        <v>542</v>
      </c>
      <c r="C278" s="2" t="s">
        <v>543</v>
      </c>
      <c r="D278" s="3">
        <v>0</v>
      </c>
      <c r="E278" s="3">
        <v>0</v>
      </c>
      <c r="F278" s="3">
        <v>0</v>
      </c>
    </row>
    <row r="279" spans="2:6" hidden="1" x14ac:dyDescent="0.2">
      <c r="B279" s="1" t="s">
        <v>544</v>
      </c>
      <c r="C279" s="2" t="s">
        <v>545</v>
      </c>
      <c r="D279" s="3">
        <v>0</v>
      </c>
      <c r="E279" s="3">
        <v>0</v>
      </c>
      <c r="F279" s="3">
        <v>0</v>
      </c>
    </row>
    <row r="280" spans="2:6" hidden="1" x14ac:dyDescent="0.2">
      <c r="B280" s="1" t="s">
        <v>546</v>
      </c>
      <c r="C280" s="2" t="s">
        <v>547</v>
      </c>
      <c r="D280" s="3">
        <v>0</v>
      </c>
      <c r="E280" s="3">
        <v>0</v>
      </c>
      <c r="F280" s="3">
        <v>0</v>
      </c>
    </row>
    <row r="281" spans="2:6" ht="27.75" customHeight="1" x14ac:dyDescent="0.2">
      <c r="B281" s="16" t="s">
        <v>548</v>
      </c>
      <c r="C281" s="17" t="s">
        <v>549</v>
      </c>
      <c r="D281" s="18">
        <f>D220+D221+D232+D243+D254+D256+D268+D269+D270</f>
        <v>0</v>
      </c>
      <c r="E281" s="18">
        <f t="shared" ref="E281:F281" si="50">E220+E221+E232+E243+E254+E256+E268+E269+E270</f>
        <v>0</v>
      </c>
      <c r="F281" s="18">
        <f t="shared" si="50"/>
        <v>0</v>
      </c>
    </row>
    <row r="282" spans="2:6" ht="26.25" customHeight="1" x14ac:dyDescent="0.2">
      <c r="B282" s="13" t="s">
        <v>550</v>
      </c>
      <c r="C282" s="14" t="s">
        <v>551</v>
      </c>
      <c r="D282" s="15">
        <f>D24+D25+D64+D135+D205+D214+D219+D281</f>
        <v>31501000</v>
      </c>
      <c r="E282" s="15">
        <f t="shared" ref="E282:F282" si="51">E24+E25+E64+E135+E205+E214+E219+E281</f>
        <v>31501000</v>
      </c>
      <c r="F282" s="15">
        <f t="shared" si="51"/>
        <v>0</v>
      </c>
    </row>
  </sheetData>
  <mergeCells count="3">
    <mergeCell ref="B1:F1"/>
    <mergeCell ref="B2:F2"/>
    <mergeCell ref="B3:F3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Nyomtatási_terület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2017-04-10T09:07:08Z</cp:lastPrinted>
  <dcterms:created xsi:type="dcterms:W3CDTF">2016-02-04T17:27:09Z</dcterms:created>
  <dcterms:modified xsi:type="dcterms:W3CDTF">2017-04-10T09:07:08Z</dcterms:modified>
</cp:coreProperties>
</file>