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5" activeTab="11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6.sz.mell." sheetId="8" r:id="rId8"/>
    <sheet name="7.sz.mell." sheetId="9" r:id="rId9"/>
    <sheet name="9.1. sz. mell" sheetId="10" r:id="rId10"/>
    <sheet name="9.2. sz. mell" sheetId="11" r:id="rId11"/>
    <sheet name="9.3. sz. mell" sheetId="12" r:id="rId12"/>
    <sheet name="1.sz tájékoztató t." sheetId="13" r:id="rId13"/>
    <sheet name="2.sz tájékoztató t." sheetId="14" r:id="rId14"/>
    <sheet name="Munka1" sheetId="15" r:id="rId15"/>
  </sheets>
  <definedNames>
    <definedName name="_xlfn.IFERROR" hidden="1">#NAME?</definedName>
    <definedName name="_xlnm.Print_Titles" localSheetId="9">'9.1. sz. mell'!$1:$5</definedName>
    <definedName name="_xlnm.Print_Titles" localSheetId="10">'9.2. sz. mell'!$1:$6</definedName>
    <definedName name="_xlnm.Print_Titles" localSheetId="11">'9.3. sz. mell'!$1:$6</definedName>
    <definedName name="_xlnm.Print_Area" localSheetId="0">'1.1.sz.mell.'!$A$1:$F$142</definedName>
    <definedName name="_xlnm.Print_Area" localSheetId="1">'1.2.sz.mell.'!$A$1:$D$141</definedName>
    <definedName name="_xlnm.Print_Area" localSheetId="2">'1.3.sz.mell.'!$A$1:$D$141</definedName>
  </definedNames>
  <calcPr fullCalcOnLoad="1"/>
</workbook>
</file>

<file path=xl/sharedStrings.xml><?xml version="1.0" encoding="utf-8"?>
<sst xmlns="http://schemas.openxmlformats.org/spreadsheetml/2006/main" count="1645" uniqueCount="485">
  <si>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</si>
  <si>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</si>
  <si>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</si>
  <si>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</si>
  <si>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</si>
  <si>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</si>
  <si>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</si>
  <si>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</si>
  <si>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</si>
  <si>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</si>
  <si>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</si>
  <si>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</si>
  <si>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</si>
  <si>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</si>
  <si>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</si>
  <si>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</si>
  <si>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</si>
  <si>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</si>
  <si>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</si>
  <si>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</si>
  <si>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</si>
  <si>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</si>
  <si>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</si>
  <si>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</si>
  <si>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</si>
  <si>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</si>
  <si>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</si>
  <si>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</si>
  <si>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</si>
  <si>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</si>
  <si>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</si>
  <si>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</si>
  <si>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</si>
  <si>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</si>
  <si>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</si>
  <si>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</si>
  <si>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</si>
  <si>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</si>
  <si>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</si>
  <si>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</si>
  <si>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</si>
  <si>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</si>
  <si>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</si>
  <si>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</si>
  <si>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</si>
  <si>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</si>
  <si>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</si>
  <si>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</si>
  <si>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</si>
  <si>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</si>
  <si>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</si>
  <si>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</si>
  <si>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</si>
  <si>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</si>
  <si>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</si>
  <si>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</si>
  <si>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</si>
  <si>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</si>
  <si>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</si>
  <si>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</si>
  <si>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</si>
  <si>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</si>
  <si>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</si>
  <si>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</si>
  <si>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</si>
  <si>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</si>
  <si>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</si>
  <si>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</si>
  <si>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</si>
  <si>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</si>
  <si>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</si>
  <si>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</si>
  <si>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</si>
  <si>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</si>
  <si>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</si>
  <si>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</si>
  <si>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</si>
  <si>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</si>
  <si>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</si>
  <si>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</si>
  <si>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</si>
  <si>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</si>
  <si>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</si>
  <si>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</si>
  <si>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</si>
  <si>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</si>
  <si>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</si>
  <si>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</si>
  <si>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</si>
  <si>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</si>
  <si>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</si>
  <si>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</si>
  <si>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</si>
  <si>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</si>
  <si>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</si>
  <si>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</si>
  <si>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</si>
  <si>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</si>
  <si>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</si>
  <si>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</si>
  <si>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</si>
  <si>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</si>
  <si>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</si>
  <si>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</si>
  <si>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</si>
  <si>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</si>
  <si>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</si>
  <si>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</si>
  <si>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</si>
  <si>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</si>
  <si>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</si>
  <si>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</si>
  <si>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</si>
  <si>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</si>
  <si>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</si>
  <si>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</si>
  <si>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</si>
  <si>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</si>
  <si>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</si>
  <si>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</si>
  <si>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</si>
  <si>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</si>
  <si>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</si>
  <si>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</si>
  <si>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</si>
  <si>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</si>
  <si>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</si>
  <si>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</si>
  <si>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</si>
  <si>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</si>
  <si>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</si>
  <si>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</si>
  <si>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</si>
  <si>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</si>
  <si>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</si>
  <si>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</si>
  <si>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</si>
  <si>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</si>
  <si>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</si>
  <si>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</si>
  <si>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</si>
  <si>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</si>
  <si>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</si>
  <si>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</si>
  <si>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</si>
  <si>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</si>
  <si>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</si>
  <si>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</si>
  <si>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</si>
  <si>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</si>
  <si>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</si>
  <si>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</si>
  <si>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</si>
  <si>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</si>
  <si>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</si>
  <si>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</si>
  <si>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</si>
  <si>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</si>
  <si>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</si>
  <si>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</si>
  <si>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</si>
  <si>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</si>
  <si>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</si>
  <si>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</si>
  <si>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</si>
  <si>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</si>
  <si>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</si>
  <si>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</si>
  <si>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</si>
  <si>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</si>
  <si>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</si>
  <si>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</si>
  <si>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</si>
  <si>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</si>
  <si>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</si>
  <si>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</si>
  <si>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</si>
  <si>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</si>
  <si>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</si>
  <si>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</si>
  <si>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</si>
  <si>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</si>
  <si>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</si>
  <si>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</si>
  <si>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</si>
  <si>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</si>
  <si>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</si>
  <si>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</si>
  <si>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</si>
  <si>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</si>
  <si>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</si>
  <si>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</si>
  <si>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</si>
  <si>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</si>
  <si>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</si>
  <si>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</si>
  <si>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</si>
  <si>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</si>
  <si>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</si>
  <si>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</si>
  <si>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</si>
  <si>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</si>
  <si>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</si>
  <si>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</si>
  <si>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</si>
  <si>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</si>
  <si>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</si>
  <si>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</si>
  <si>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</si>
  <si>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</si>
  <si>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</si>
  <si>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</si>
  <si>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</si>
  <si>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</si>
  <si>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</si>
  <si>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</si>
  <si>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</si>
  <si>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</si>
  <si>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</si>
  <si>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</si>
  <si>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</si>
  <si>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</si>
  <si>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</si>
  <si>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</si>
  <si>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</si>
  <si>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</si>
  <si>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</si>
  <si>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</si>
  <si>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</si>
  <si>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</si>
  <si>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</si>
  <si>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</si>
  <si>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</si>
  <si>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</si>
  <si>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</si>
  <si>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</si>
  <si>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</si>
  <si>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</si>
  <si>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</si>
  <si>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</si>
  <si>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</si>
  <si>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</si>
  <si>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</si>
  <si>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</si>
  <si>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</si>
  <si>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</si>
  <si>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</si>
  <si>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</si>
  <si>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</si>
  <si>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</si>
  <si>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</si>
  <si>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</si>
  <si>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</si>
  <si>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</si>
  <si>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</si>
  <si>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</si>
  <si>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</si>
  <si>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</si>
  <si>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</si>
  <si>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</si>
  <si>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</si>
  <si>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</si>
  <si>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</si>
  <si>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</si>
  <si>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</si>
  <si>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</si>
  <si>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</si>
  <si>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</si>
  <si>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</si>
  <si>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</si>
  <si>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</si>
  <si>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</si>
  <si>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</si>
  <si>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</si>
  <si>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</si>
  <si>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</si>
  <si>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</si>
  <si>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</si>
  <si>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</si>
  <si>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</si>
  <si>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</si>
  <si>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</si>
  <si>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</si>
  <si>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</si>
  <si>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</si>
  <si>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</si>
  <si>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</si>
  <si>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</si>
  <si>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</si>
  <si>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</si>
  <si>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</si>
  <si>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</si>
  <si>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</si>
  <si>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</si>
  <si>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</si>
  <si>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</si>
  <si>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</si>
  <si>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</si>
  <si>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</si>
  <si>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</si>
  <si>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</si>
  <si>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</si>
  <si>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</si>
  <si>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</si>
  <si>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</si>
  <si>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</si>
  <si>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</si>
  <si>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</si>
  <si>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</si>
  <si>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</si>
  <si>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</si>
  <si>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</si>
  <si>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</si>
  <si>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</si>
  <si>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</si>
  <si>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</si>
  <si>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</si>
  <si>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</si>
  <si>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</si>
  <si>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</si>
  <si>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</si>
  <si>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</si>
  <si>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</si>
  <si>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</si>
  <si>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</si>
  <si>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</si>
  <si>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</si>
  <si>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</si>
  <si>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</si>
  <si>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</si>
  <si>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</si>
  <si>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</si>
  <si>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</si>
  <si>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</si>
  <si>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</si>
  <si>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</si>
  <si>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</si>
  <si>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</si>
  <si>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</si>
  <si>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</si>
  <si>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</si>
  <si>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</si>
  <si>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</si>
  <si>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</si>
  <si>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</si>
  <si>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</si>
  <si>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</si>
  <si>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</si>
  <si>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</si>
  <si>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</si>
  <si>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</si>
  <si>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</si>
  <si>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</si>
  <si>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</si>
  <si>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</si>
  <si>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</si>
  <si>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</si>
  <si>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</si>
  <si>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</si>
  <si>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</si>
  <si>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</si>
  <si>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</si>
  <si>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</si>
  <si>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</si>
  <si>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</si>
  <si>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</si>
  <si>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</si>
  <si>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</si>
  <si>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</si>
  <si>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</si>
  <si>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</si>
  <si>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</si>
  <si>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</si>
  <si>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</si>
  <si>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</si>
  <si>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</si>
  <si>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</si>
  <si>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</si>
  <si>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</si>
  <si>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</si>
  <si>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</si>
  <si>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</si>
  <si>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</si>
  <si>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</si>
  <si>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</si>
  <si>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</si>
  <si>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</si>
  <si>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</si>
  <si>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</si>
  <si>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</si>
  <si>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</si>
  <si>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</si>
  <si>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</si>
  <si>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</si>
  <si>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</si>
  <si>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</si>
  <si>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7.5</t>
  </si>
  <si>
    <t>Központi, irányító szervi támogatás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</si>
  <si>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</si>
  <si>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</si>
  <si>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</si>
  <si>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</si>
  <si>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Általános működési támogatások</t>
  </si>
  <si>
    <t>Közutak fenntartása támogatása</t>
  </si>
  <si>
    <t>Egyéb önkormányzati feladatok támogatása</t>
  </si>
  <si>
    <t>Óvodapedagógusok bértámogtása</t>
  </si>
  <si>
    <t>Óvodapedagógusok kiegészítő bértámogtása</t>
  </si>
  <si>
    <t>Óvodapedagógusok munkáját segítők bértámogatása</t>
  </si>
  <si>
    <t>Szociális, gyermekjóléti és gyermekétkeztetési feldatok támogatásai</t>
  </si>
  <si>
    <t>Egyes köznevelési  feladatok támogatásai</t>
  </si>
  <si>
    <t>Hozzájárulás pénzbeli szociális ellátásokhoz</t>
  </si>
  <si>
    <t>Szociális étkeztetés támogatása</t>
  </si>
  <si>
    <t>Házi segítségnyújtás támogatása</t>
  </si>
  <si>
    <t>Kistelepülések szociális feladatainak támogatása</t>
  </si>
  <si>
    <t>Egyes jövedelempótló támogatások</t>
  </si>
  <si>
    <t>Gyermekétkeztetés támogatása</t>
  </si>
  <si>
    <t>Kulturális feladatok támogatása</t>
  </si>
  <si>
    <t>Könyvtári, közművelődési feladatok támogatása</t>
  </si>
  <si>
    <t>Óvodaműködtetési támogatás</t>
  </si>
  <si>
    <t>Murakeresztúri Óvoda</t>
  </si>
  <si>
    <t>Murakeresztúr Község  Önkormányzat saját bevételeinek részletezése az adósságot keletkeztető ügyletből származó tárgyévi fizetési kötelezettség megállapításához</t>
  </si>
  <si>
    <t>Murakeresztúr Község Önkormányzat adósságot keletkeztető ügyletekből és kezességvállalásokból fennálló kötelezettségei</t>
  </si>
  <si>
    <t>Összesen
(7=3+4+5+6)</t>
  </si>
  <si>
    <t>Háziorvosi rendelő és védőnő szolgálat fejlesztése</t>
  </si>
  <si>
    <t>Murakeresztúri Közös Önkormányzati Hivatal</t>
  </si>
  <si>
    <t>Felhalmozási kölcsön visszatérülése államháztartáson kívülről</t>
  </si>
  <si>
    <t>Működési célú átvett pénzeszközök államháztartáson kívülről</t>
  </si>
  <si>
    <t>Belföldi finanszírozás bevételei</t>
  </si>
  <si>
    <t xml:space="preserve">Külföldi finanszírozás bevételei </t>
  </si>
  <si>
    <t>Murakeresztúr Község Önkormányzat</t>
  </si>
  <si>
    <t>FINANSZÍROZÁSI BEVÉTELEK ÖSSZESEN: (10. + … +13.)</t>
  </si>
  <si>
    <t>BEVÉTELEK ÖSSZESEN: (9+13)</t>
  </si>
  <si>
    <t xml:space="preserve">Kis értékű tárgyi eszköz beszerzés </t>
  </si>
  <si>
    <t>2014</t>
  </si>
  <si>
    <t>Platós kisteherautó vásárlás</t>
  </si>
  <si>
    <t>Horgász Egyesület Murakeresztúr</t>
  </si>
  <si>
    <t>működési támogatás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</si>
  <si>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</si>
  <si>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</si>
  <si>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</si>
  <si>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</si>
  <si>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</si>
  <si>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</si>
  <si>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Államháztartások kívüli támogatások</t>
  </si>
  <si>
    <t>Államháztartáson belüli támogatások</t>
  </si>
  <si>
    <t>Muramenti Nemzetiségi Területfejlesztési Társulás</t>
  </si>
  <si>
    <t>Nagykanizsa és Térsége Önkormányzati Társulás</t>
  </si>
  <si>
    <t>Egészségügyi Társulás Eszteregnye</t>
  </si>
  <si>
    <t>Nagykanizsa Megyei Jogú Város Önkormányzata</t>
  </si>
  <si>
    <t>működési támogatás (háziorvosi ügyelet működtetéséhez)</t>
  </si>
  <si>
    <t>működési támogatás (fogovosi ügyelet működtetéséhez)</t>
  </si>
  <si>
    <t>COR 98 Bt.</t>
  </si>
  <si>
    <t>iskolaeü.támogatás átadása</t>
  </si>
  <si>
    <t>Minalg Bt.</t>
  </si>
  <si>
    <t>fogorvosi támogatás átadása</t>
  </si>
  <si>
    <t>Bursa Hungarica támogatás</t>
  </si>
  <si>
    <t>Emberi Erőforrás Támogatáskezelő</t>
  </si>
  <si>
    <t>Államháztartáson belüli támogatások összesen</t>
  </si>
  <si>
    <t>Államháztartáson kívüli támogatások összesen</t>
  </si>
  <si>
    <t>2014. évi eredeti előirányzat</t>
  </si>
  <si>
    <t>2014. évi módosított előirányzat</t>
  </si>
  <si>
    <t>Fogászati eszközök beszerzése</t>
  </si>
  <si>
    <t>Murakeresztúri Egyházközség</t>
  </si>
  <si>
    <t>34.</t>
  </si>
  <si>
    <t>Lakott külterületekkel kapcsolatos feldatok támogatása</t>
  </si>
  <si>
    <t>Könyvtári érdekeltségnövelő támogatás</t>
  </si>
  <si>
    <t>2013. december havi bérkompenzáció támogatása</t>
  </si>
  <si>
    <t>E-útdíj bevezetéséből adódó bevételkiesés támogatása</t>
  </si>
  <si>
    <t>2014. évi bérkompenzáció támogatása</t>
  </si>
  <si>
    <t>2014. évi eredeti támogatások</t>
  </si>
  <si>
    <t>2014. évi módosított támogatások</t>
  </si>
  <si>
    <t>2014. évi eredeti előirányzat 2/2014.(II.10.)</t>
  </si>
  <si>
    <t>2014. évi módosított előirányzat 11/2014.(VI.25.)</t>
  </si>
  <si>
    <t>2014. évi módosított előirányzat 17/2014.(XII. 30)</t>
  </si>
  <si>
    <t>2014. évi módosított előirányzat ../2015.(V. ..)</t>
  </si>
  <si>
    <t>Államháztartáson belüli megelőlegezés</t>
  </si>
  <si>
    <t xml:space="preserve">    13.1.</t>
  </si>
  <si>
    <t>2014. évi módosított előirányzat 17/2014.(XII. 30.)</t>
  </si>
  <si>
    <t>Vízmű ingatlan felújítása</t>
  </si>
  <si>
    <t>1 db önkormányzati lakás felújítása</t>
  </si>
  <si>
    <t>Államháztartáson belüli  megelőlegezés</t>
  </si>
  <si>
    <t>2014. évi módosított előirányzat 3/2015.(V. 22.)</t>
  </si>
  <si>
    <t>7.1. melléklet a 3/2015. (V.22.) önkormányzati rendelethez</t>
  </si>
  <si>
    <t>7.2. melléklet a 3./2015. (V.22.) önkormányzati rendelethez</t>
  </si>
  <si>
    <t>7.3. melléklet a 3./2015. (V.22.)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</si>
</sst>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lightHorizontal">
        <fgColor indexed="9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0" applyFont="1" applyFill="1" applyBorder="1" applyAlignment="1" applyProtection="1">
      <alignment horizontal="right"/>
      <protection/>
    </xf>
    <xf numFmtId="164" fontId="16" fillId="0" borderId="38" xfId="58" applyNumberFormat="1" applyFont="1" applyFill="1" applyBorder="1" applyAlignment="1" applyProtection="1">
      <alignment horizontal="left" vertical="center"/>
      <protection/>
    </xf>
    <xf numFmtId="0" fontId="17" fillId="0" borderId="3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3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166" fontId="17" fillId="0" borderId="45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59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0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6" xfId="0" applyNumberFormat="1" applyFont="1" applyBorder="1" applyAlignment="1" applyProtection="1">
      <alignment horizontal="right" vertical="center" wrapText="1" indent="1"/>
      <protection/>
    </xf>
    <xf numFmtId="164" fontId="20" fillId="0" borderId="6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9" xfId="58" applyFont="1" applyFill="1" applyBorder="1" applyAlignment="1" applyProtection="1">
      <alignment horizontal="left" vertical="center" wrapText="1" indent="1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12" xfId="58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164" fontId="16" fillId="0" borderId="38" xfId="58" applyNumberFormat="1" applyFont="1" applyFill="1" applyBorder="1" applyAlignment="1" applyProtection="1">
      <alignment horizontal="left"/>
      <protection/>
    </xf>
    <xf numFmtId="0" fontId="7" fillId="0" borderId="66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15" fillId="0" borderId="66" xfId="58" applyFont="1" applyFill="1" applyBorder="1" applyAlignment="1" applyProtection="1">
      <alignment horizontal="center" vertical="center" wrapText="1"/>
      <protection/>
    </xf>
    <xf numFmtId="0" fontId="17" fillId="0" borderId="63" xfId="58" applyFont="1" applyFill="1" applyBorder="1" applyAlignment="1" applyProtection="1">
      <alignment horizontal="left" vertical="center" wrapText="1" indent="1"/>
      <protection/>
    </xf>
    <xf numFmtId="0" fontId="17" fillId="0" borderId="52" xfId="58" applyFont="1" applyFill="1" applyBorder="1" applyAlignment="1" applyProtection="1">
      <alignment horizontal="left" vertical="center" wrapText="1" indent="1"/>
      <protection/>
    </xf>
    <xf numFmtId="0" fontId="15" fillId="0" borderId="66" xfId="58" applyFont="1" applyFill="1" applyBorder="1" applyAlignment="1" applyProtection="1">
      <alignment vertical="center" wrapText="1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17" fillId="0" borderId="60" xfId="58" applyFont="1" applyFill="1" applyBorder="1" applyAlignment="1" applyProtection="1">
      <alignment horizontal="left" vertical="center" wrapText="1" indent="1"/>
      <protection/>
    </xf>
    <xf numFmtId="0" fontId="15" fillId="0" borderId="66" xfId="58" applyFont="1" applyFill="1" applyBorder="1" applyAlignment="1" applyProtection="1">
      <alignment horizontal="left" vertical="center" wrapText="1" inden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7" fillId="20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52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3" xfId="0" applyFont="1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left" vertical="center" wrapText="1" indent="1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7" fillId="0" borderId="39" xfId="58" applyFont="1" applyFill="1" applyBorder="1" applyAlignment="1" applyProtection="1" quotePrefix="1">
      <alignment horizontal="lef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right" vertical="center" wrapText="1" indent="1"/>
      <protection/>
    </xf>
    <xf numFmtId="0" fontId="17" fillId="0" borderId="67" xfId="58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>
      <alignment horizontal="right" wrapText="1" indent="1"/>
      <protection/>
    </xf>
    <xf numFmtId="3" fontId="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8" xfId="0" applyFill="1" applyBorder="1" applyAlignment="1" applyProtection="1">
      <alignment horizontal="right" vertical="center" wrapText="1" indent="1"/>
      <protection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74" xfId="0" applyFont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6" xfId="0" applyNumberFormat="1" applyFont="1" applyFill="1" applyBorder="1" applyAlignment="1" applyProtection="1">
      <alignment horizontal="center" vertical="center" wrapText="1"/>
      <protection/>
    </xf>
    <xf numFmtId="164" fontId="3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75" xfId="0" applyFont="1" applyFill="1" applyBorder="1" applyAlignment="1" applyProtection="1">
      <alignment horizontal="center" vertical="center" wrapText="1"/>
      <protection/>
    </xf>
    <xf numFmtId="0" fontId="22" fillId="0" borderId="48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center" vertical="center" wrapText="1"/>
      <protection/>
    </xf>
    <xf numFmtId="164" fontId="21" fillId="0" borderId="7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/>
      <protection/>
    </xf>
    <xf numFmtId="164" fontId="21" fillId="0" borderId="77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3" fontId="22" fillId="0" borderId="79" xfId="0" applyNumberFormat="1" applyFont="1" applyFill="1" applyBorder="1" applyAlignment="1" applyProtection="1">
      <alignment horizontal="right" vertical="center" wrapText="1"/>
      <protection/>
    </xf>
    <xf numFmtId="3" fontId="22" fillId="0" borderId="26" xfId="0" applyNumberFormat="1" applyFont="1" applyFill="1" applyBorder="1" applyAlignment="1" applyProtection="1">
      <alignment horizontal="right" vertical="center" wrapText="1"/>
      <protection/>
    </xf>
    <xf numFmtId="164" fontId="22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7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3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7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2"/>
  <sheetViews>
    <sheetView zoomScale="120" zoomScaleNormal="120" zoomScaleSheetLayoutView="100" workbookViewId="0" topLeftCell="A1">
      <selection activeCell="B7" sqref="B7"/>
    </sheetView>
  </sheetViews>
  <sheetFormatPr defaultColWidth="9.00390625" defaultRowHeight="12.75"/>
  <cols>
    <col min="1" max="1" width="6.00390625" style="255" customWidth="1"/>
    <col min="2" max="2" width="59.00390625" style="255" customWidth="1"/>
    <col min="3" max="5" width="15.875" style="255" customWidth="1"/>
    <col min="6" max="6" width="16.00390625" style="256" customWidth="1"/>
    <col min="7" max="7" width="9.00390625" style="283" customWidth="1"/>
    <col min="8" max="16384" width="9.375" style="283" customWidth="1"/>
  </cols>
  <sheetData>
    <row r="1" spans="1:6" ht="15.75" customHeight="1">
      <c r="A1" s="451" t="s">
        <v>8</v>
      </c>
      <c r="B1" s="451"/>
      <c r="C1" s="451"/>
      <c r="D1" s="451"/>
      <c r="E1" s="451"/>
      <c r="F1" s="451"/>
    </row>
    <row r="2" spans="1:6" ht="15.75" customHeight="1" thickBot="1">
      <c r="A2" s="450" t="s">
        <v>107</v>
      </c>
      <c r="B2" s="450"/>
      <c r="C2" s="82"/>
      <c r="D2" s="82"/>
      <c r="E2" s="82"/>
      <c r="F2" s="180" t="s">
        <v>155</v>
      </c>
    </row>
    <row r="3" spans="1:6" ht="35.25" customHeight="1" thickBot="1">
      <c r="A3" s="19" t="s">
        <v>65</v>
      </c>
      <c r="B3" s="20" t="s">
        <v>10</v>
      </c>
      <c r="C3" s="368" t="s">
        <v>471</v>
      </c>
      <c r="D3" s="368" t="s">
        <v>472</v>
      </c>
      <c r="E3" s="31" t="s">
        <v>473</v>
      </c>
      <c r="F3" s="31" t="s">
        <v>481</v>
      </c>
    </row>
    <row r="4" spans="1:6" s="284" customFormat="1" ht="12" customHeight="1" thickBot="1">
      <c r="A4" s="278">
        <v>1</v>
      </c>
      <c r="B4" s="279">
        <v>2</v>
      </c>
      <c r="C4" s="367">
        <v>3</v>
      </c>
      <c r="D4" s="367">
        <v>4</v>
      </c>
      <c r="E4" s="280">
        <v>5</v>
      </c>
      <c r="F4" s="280">
        <v>6</v>
      </c>
    </row>
    <row r="5" spans="1:6" s="285" customFormat="1" ht="12" customHeight="1" thickBot="1">
      <c r="A5" s="16" t="s">
        <v>11</v>
      </c>
      <c r="B5" s="17" t="s">
        <v>182</v>
      </c>
      <c r="C5" s="342">
        <f>+C6+C7+C8+C9+C10+C11</f>
        <v>114828</v>
      </c>
      <c r="D5" s="342">
        <f>+D6+D7+D8+D9+D10+D11</f>
        <v>116634</v>
      </c>
      <c r="E5" s="342">
        <f>+E6+E7+E8+E9+E10+E11</f>
        <v>115438</v>
      </c>
      <c r="F5" s="171">
        <f>+F6+F7+F8+F9+F10+F11</f>
        <v>115438</v>
      </c>
    </row>
    <row r="6" spans="1:6" s="285" customFormat="1" ht="12" customHeight="1">
      <c r="A6" s="11" t="s">
        <v>78</v>
      </c>
      <c r="B6" s="286" t="s">
        <v>183</v>
      </c>
      <c r="C6" s="343">
        <v>54946</v>
      </c>
      <c r="D6" s="343">
        <v>54946</v>
      </c>
      <c r="E6" s="343">
        <v>54946</v>
      </c>
      <c r="F6" s="174">
        <v>54946</v>
      </c>
    </row>
    <row r="7" spans="1:6" s="285" customFormat="1" ht="12" customHeight="1">
      <c r="A7" s="10" t="s">
        <v>79</v>
      </c>
      <c r="B7" s="287" t="s">
        <v>184</v>
      </c>
      <c r="C7" s="339">
        <v>23636</v>
      </c>
      <c r="D7" s="339">
        <v>23636</v>
      </c>
      <c r="E7" s="339">
        <v>23966</v>
      </c>
      <c r="F7" s="173">
        <v>23966</v>
      </c>
    </row>
    <row r="8" spans="1:6" s="285" customFormat="1" ht="12" customHeight="1">
      <c r="A8" s="10" t="s">
        <v>80</v>
      </c>
      <c r="B8" s="287" t="s">
        <v>185</v>
      </c>
      <c r="C8" s="339">
        <v>34172</v>
      </c>
      <c r="D8" s="339">
        <v>34192</v>
      </c>
      <c r="E8" s="339">
        <v>31023</v>
      </c>
      <c r="F8" s="173">
        <v>31023</v>
      </c>
    </row>
    <row r="9" spans="1:6" s="285" customFormat="1" ht="12" customHeight="1">
      <c r="A9" s="10" t="s">
        <v>81</v>
      </c>
      <c r="B9" s="287" t="s">
        <v>186</v>
      </c>
      <c r="C9" s="339">
        <v>2066</v>
      </c>
      <c r="D9" s="339">
        <v>2066</v>
      </c>
      <c r="E9" s="339">
        <v>2066</v>
      </c>
      <c r="F9" s="173">
        <v>2066</v>
      </c>
    </row>
    <row r="10" spans="1:6" s="285" customFormat="1" ht="12" customHeight="1">
      <c r="A10" s="10" t="s">
        <v>104</v>
      </c>
      <c r="B10" s="287" t="s">
        <v>187</v>
      </c>
      <c r="C10" s="339">
        <v>8</v>
      </c>
      <c r="D10" s="339">
        <v>311</v>
      </c>
      <c r="E10" s="339">
        <v>314</v>
      </c>
      <c r="F10" s="173">
        <v>314</v>
      </c>
    </row>
    <row r="11" spans="1:6" s="285" customFormat="1" ht="12" customHeight="1" thickBot="1">
      <c r="A11" s="12" t="s">
        <v>82</v>
      </c>
      <c r="B11" s="288" t="s">
        <v>188</v>
      </c>
      <c r="C11" s="339"/>
      <c r="D11" s="339">
        <v>1483</v>
      </c>
      <c r="E11" s="339">
        <v>3123</v>
      </c>
      <c r="F11" s="173">
        <v>3123</v>
      </c>
    </row>
    <row r="12" spans="1:6" s="285" customFormat="1" ht="12" customHeight="1" thickBot="1">
      <c r="A12" s="16" t="s">
        <v>12</v>
      </c>
      <c r="B12" s="166" t="s">
        <v>189</v>
      </c>
      <c r="C12" s="342">
        <f>+C13+C14+C15+C16+C17</f>
        <v>19532</v>
      </c>
      <c r="D12" s="342">
        <f>+D13+D14+D15+D16+D17</f>
        <v>21446</v>
      </c>
      <c r="E12" s="342">
        <f>+E13+E14+E15+E16+E17</f>
        <v>36295</v>
      </c>
      <c r="F12" s="171">
        <f>+F13+F14+F15+F16+F17</f>
        <v>37667</v>
      </c>
    </row>
    <row r="13" spans="1:6" s="285" customFormat="1" ht="12" customHeight="1">
      <c r="A13" s="11" t="s">
        <v>84</v>
      </c>
      <c r="B13" s="286" t="s">
        <v>190</v>
      </c>
      <c r="C13" s="343"/>
      <c r="D13" s="343"/>
      <c r="E13" s="343"/>
      <c r="F13" s="174"/>
    </row>
    <row r="14" spans="1:6" s="285" customFormat="1" ht="12" customHeight="1">
      <c r="A14" s="10" t="s">
        <v>85</v>
      </c>
      <c r="B14" s="287" t="s">
        <v>191</v>
      </c>
      <c r="C14" s="339"/>
      <c r="D14" s="339"/>
      <c r="E14" s="339"/>
      <c r="F14" s="173"/>
    </row>
    <row r="15" spans="1:6" s="285" customFormat="1" ht="12" customHeight="1">
      <c r="A15" s="10" t="s">
        <v>86</v>
      </c>
      <c r="B15" s="287" t="s">
        <v>388</v>
      </c>
      <c r="C15" s="339"/>
      <c r="D15" s="339"/>
      <c r="E15" s="339"/>
      <c r="F15" s="173"/>
    </row>
    <row r="16" spans="1:6" s="285" customFormat="1" ht="12" customHeight="1">
      <c r="A16" s="10" t="s">
        <v>87</v>
      </c>
      <c r="B16" s="287" t="s">
        <v>389</v>
      </c>
      <c r="C16" s="339"/>
      <c r="D16" s="339"/>
      <c r="E16" s="339"/>
      <c r="F16" s="173"/>
    </row>
    <row r="17" spans="1:6" s="285" customFormat="1" ht="12" customHeight="1">
      <c r="A17" s="10" t="s">
        <v>88</v>
      </c>
      <c r="B17" s="287" t="s">
        <v>192</v>
      </c>
      <c r="C17" s="339">
        <v>19532</v>
      </c>
      <c r="D17" s="339">
        <v>21446</v>
      </c>
      <c r="E17" s="339">
        <v>36295</v>
      </c>
      <c r="F17" s="173">
        <v>37667</v>
      </c>
    </row>
    <row r="18" spans="1:6" s="285" customFormat="1" ht="12" customHeight="1" thickBot="1">
      <c r="A18" s="12" t="s">
        <v>94</v>
      </c>
      <c r="B18" s="288" t="s">
        <v>193</v>
      </c>
      <c r="C18" s="340">
        <v>545</v>
      </c>
      <c r="D18" s="340">
        <v>545</v>
      </c>
      <c r="E18" s="340">
        <v>545</v>
      </c>
      <c r="F18" s="175">
        <v>545</v>
      </c>
    </row>
    <row r="19" spans="1:6" s="285" customFormat="1" ht="12" customHeight="1" thickBot="1">
      <c r="A19" s="16" t="s">
        <v>13</v>
      </c>
      <c r="B19" s="17" t="s">
        <v>194</v>
      </c>
      <c r="C19" s="342">
        <f>+C20+C21+C22+C23+C24</f>
        <v>682</v>
      </c>
      <c r="D19" s="342">
        <f>+D20+D21+D22+D23+D24</f>
        <v>3708</v>
      </c>
      <c r="E19" s="342">
        <f>+E20+E21+E22+E23+E24</f>
        <v>3918</v>
      </c>
      <c r="F19" s="171">
        <f>+F20+F21+F22+F23+F24</f>
        <v>3918</v>
      </c>
    </row>
    <row r="20" spans="1:6" s="285" customFormat="1" ht="12" customHeight="1">
      <c r="A20" s="11" t="s">
        <v>67</v>
      </c>
      <c r="B20" s="286" t="s">
        <v>195</v>
      </c>
      <c r="C20" s="343"/>
      <c r="D20" s="343">
        <v>26</v>
      </c>
      <c r="E20" s="343">
        <v>26</v>
      </c>
      <c r="F20" s="174">
        <v>26</v>
      </c>
    </row>
    <row r="21" spans="1:6" s="285" customFormat="1" ht="12" customHeight="1">
      <c r="A21" s="10" t="s">
        <v>68</v>
      </c>
      <c r="B21" s="287" t="s">
        <v>196</v>
      </c>
      <c r="C21" s="339"/>
      <c r="D21" s="339"/>
      <c r="E21" s="339"/>
      <c r="F21" s="173"/>
    </row>
    <row r="22" spans="1:6" s="285" customFormat="1" ht="12" customHeight="1">
      <c r="A22" s="10" t="s">
        <v>69</v>
      </c>
      <c r="B22" s="287" t="s">
        <v>390</v>
      </c>
      <c r="C22" s="339"/>
      <c r="D22" s="339">
        <v>3000</v>
      </c>
      <c r="E22" s="339">
        <v>3000</v>
      </c>
      <c r="F22" s="173">
        <v>3000</v>
      </c>
    </row>
    <row r="23" spans="1:6" s="285" customFormat="1" ht="12" customHeight="1">
      <c r="A23" s="10" t="s">
        <v>70</v>
      </c>
      <c r="B23" s="287" t="s">
        <v>391</v>
      </c>
      <c r="C23" s="339"/>
      <c r="D23" s="339"/>
      <c r="E23" s="339"/>
      <c r="F23" s="173"/>
    </row>
    <row r="24" spans="1:6" s="285" customFormat="1" ht="12" customHeight="1">
      <c r="A24" s="10" t="s">
        <v>116</v>
      </c>
      <c r="B24" s="287" t="s">
        <v>197</v>
      </c>
      <c r="C24" s="339">
        <v>682</v>
      </c>
      <c r="D24" s="339">
        <v>682</v>
      </c>
      <c r="E24" s="339">
        <v>892</v>
      </c>
      <c r="F24" s="173">
        <v>892</v>
      </c>
    </row>
    <row r="25" spans="1:6" s="285" customFormat="1" ht="12" customHeight="1" thickBot="1">
      <c r="A25" s="12" t="s">
        <v>117</v>
      </c>
      <c r="B25" s="288" t="s">
        <v>198</v>
      </c>
      <c r="C25" s="340"/>
      <c r="D25" s="340"/>
      <c r="E25" s="340"/>
      <c r="F25" s="175"/>
    </row>
    <row r="26" spans="1:6" s="285" customFormat="1" ht="12" customHeight="1" thickBot="1">
      <c r="A26" s="16" t="s">
        <v>118</v>
      </c>
      <c r="B26" s="17" t="s">
        <v>199</v>
      </c>
      <c r="C26" s="346">
        <f>+C27+C30+C31+C32</f>
        <v>34450</v>
      </c>
      <c r="D26" s="346">
        <f>+D27+D30+D31+D32</f>
        <v>34450</v>
      </c>
      <c r="E26" s="346">
        <f>+E27+E30+E31+E32</f>
        <v>38350</v>
      </c>
      <c r="F26" s="177">
        <f>+F27+F30+F31+F32</f>
        <v>43852</v>
      </c>
    </row>
    <row r="27" spans="1:6" s="285" customFormat="1" ht="12" customHeight="1">
      <c r="A27" s="11" t="s">
        <v>200</v>
      </c>
      <c r="B27" s="286" t="s">
        <v>206</v>
      </c>
      <c r="C27" s="383">
        <f>+C28+C29</f>
        <v>30200</v>
      </c>
      <c r="D27" s="383">
        <f>+D28+D29</f>
        <v>30200</v>
      </c>
      <c r="E27" s="383">
        <f>+E28+E29</f>
        <v>31700</v>
      </c>
      <c r="F27" s="281">
        <f>+F28+F29</f>
        <v>35684</v>
      </c>
    </row>
    <row r="28" spans="1:6" s="285" customFormat="1" ht="12" customHeight="1">
      <c r="A28" s="10" t="s">
        <v>201</v>
      </c>
      <c r="B28" s="287" t="s">
        <v>207</v>
      </c>
      <c r="C28" s="339">
        <v>5200</v>
      </c>
      <c r="D28" s="339">
        <v>5200</v>
      </c>
      <c r="E28" s="339">
        <v>5200</v>
      </c>
      <c r="F28" s="173">
        <v>6244</v>
      </c>
    </row>
    <row r="29" spans="1:6" s="285" customFormat="1" ht="12" customHeight="1">
      <c r="A29" s="10" t="s">
        <v>202</v>
      </c>
      <c r="B29" s="287" t="s">
        <v>208</v>
      </c>
      <c r="C29" s="339">
        <v>25000</v>
      </c>
      <c r="D29" s="339">
        <v>25000</v>
      </c>
      <c r="E29" s="339">
        <v>26500</v>
      </c>
      <c r="F29" s="173">
        <v>29440</v>
      </c>
    </row>
    <row r="30" spans="1:6" s="285" customFormat="1" ht="12" customHeight="1">
      <c r="A30" s="10" t="s">
        <v>203</v>
      </c>
      <c r="B30" s="287" t="s">
        <v>209</v>
      </c>
      <c r="C30" s="339">
        <v>3000</v>
      </c>
      <c r="D30" s="339">
        <v>3000</v>
      </c>
      <c r="E30" s="339">
        <v>3000</v>
      </c>
      <c r="F30" s="173">
        <v>3791</v>
      </c>
    </row>
    <row r="31" spans="1:6" s="285" customFormat="1" ht="12" customHeight="1">
      <c r="A31" s="10" t="s">
        <v>204</v>
      </c>
      <c r="B31" s="287" t="s">
        <v>210</v>
      </c>
      <c r="C31" s="339">
        <v>700</v>
      </c>
      <c r="D31" s="339">
        <v>700</v>
      </c>
      <c r="E31" s="339">
        <v>700</v>
      </c>
      <c r="F31" s="173">
        <v>700</v>
      </c>
    </row>
    <row r="32" spans="1:6" s="285" customFormat="1" ht="12" customHeight="1" thickBot="1">
      <c r="A32" s="12" t="s">
        <v>205</v>
      </c>
      <c r="B32" s="288" t="s">
        <v>211</v>
      </c>
      <c r="C32" s="340">
        <v>550</v>
      </c>
      <c r="D32" s="340">
        <v>550</v>
      </c>
      <c r="E32" s="340">
        <v>2950</v>
      </c>
      <c r="F32" s="175">
        <v>3677</v>
      </c>
    </row>
    <row r="33" spans="1:6" s="285" customFormat="1" ht="12" customHeight="1" thickBot="1">
      <c r="A33" s="16" t="s">
        <v>15</v>
      </c>
      <c r="B33" s="17" t="s">
        <v>212</v>
      </c>
      <c r="C33" s="342">
        <f>SUM(C34:C43)</f>
        <v>27204</v>
      </c>
      <c r="D33" s="342">
        <f>SUM(D34:D43)</f>
        <v>27204</v>
      </c>
      <c r="E33" s="342">
        <f>SUM(E34:E43)</f>
        <v>29078</v>
      </c>
      <c r="F33" s="171">
        <f>SUM(F34:F43)</f>
        <v>34068</v>
      </c>
    </row>
    <row r="34" spans="1:6" s="285" customFormat="1" ht="12" customHeight="1">
      <c r="A34" s="11" t="s">
        <v>71</v>
      </c>
      <c r="B34" s="286" t="s">
        <v>215</v>
      </c>
      <c r="C34" s="343"/>
      <c r="D34" s="343"/>
      <c r="E34" s="343"/>
      <c r="F34" s="174"/>
    </row>
    <row r="35" spans="1:6" s="285" customFormat="1" ht="12" customHeight="1">
      <c r="A35" s="10" t="s">
        <v>72</v>
      </c>
      <c r="B35" s="287" t="s">
        <v>216</v>
      </c>
      <c r="C35" s="339">
        <v>8871</v>
      </c>
      <c r="D35" s="339">
        <v>8871</v>
      </c>
      <c r="E35" s="339">
        <v>8871</v>
      </c>
      <c r="F35" s="173">
        <v>10702</v>
      </c>
    </row>
    <row r="36" spans="1:6" s="285" customFormat="1" ht="12" customHeight="1">
      <c r="A36" s="10" t="s">
        <v>73</v>
      </c>
      <c r="B36" s="287" t="s">
        <v>217</v>
      </c>
      <c r="C36" s="339">
        <v>60</v>
      </c>
      <c r="D36" s="339">
        <v>60</v>
      </c>
      <c r="E36" s="339">
        <v>60</v>
      </c>
      <c r="F36" s="173">
        <v>169</v>
      </c>
    </row>
    <row r="37" spans="1:6" s="285" customFormat="1" ht="12" customHeight="1">
      <c r="A37" s="10" t="s">
        <v>120</v>
      </c>
      <c r="B37" s="287" t="s">
        <v>218</v>
      </c>
      <c r="C37" s="339">
        <v>2064</v>
      </c>
      <c r="D37" s="339">
        <v>2064</v>
      </c>
      <c r="E37" s="339">
        <v>2064</v>
      </c>
      <c r="F37" s="173">
        <v>4953</v>
      </c>
    </row>
    <row r="38" spans="1:6" s="285" customFormat="1" ht="12" customHeight="1">
      <c r="A38" s="10" t="s">
        <v>121</v>
      </c>
      <c r="B38" s="287" t="s">
        <v>219</v>
      </c>
      <c r="C38" s="339">
        <v>10668</v>
      </c>
      <c r="D38" s="339">
        <v>10668</v>
      </c>
      <c r="E38" s="339">
        <v>10668</v>
      </c>
      <c r="F38" s="173">
        <v>10650</v>
      </c>
    </row>
    <row r="39" spans="1:6" s="285" customFormat="1" ht="12" customHeight="1">
      <c r="A39" s="10" t="s">
        <v>122</v>
      </c>
      <c r="B39" s="287" t="s">
        <v>220</v>
      </c>
      <c r="C39" s="339">
        <v>5436</v>
      </c>
      <c r="D39" s="339">
        <v>5436</v>
      </c>
      <c r="E39" s="339">
        <v>5436</v>
      </c>
      <c r="F39" s="173">
        <v>5635</v>
      </c>
    </row>
    <row r="40" spans="1:6" s="285" customFormat="1" ht="12" customHeight="1">
      <c r="A40" s="10" t="s">
        <v>123</v>
      </c>
      <c r="B40" s="287" t="s">
        <v>221</v>
      </c>
      <c r="C40" s="339"/>
      <c r="D40" s="339"/>
      <c r="E40" s="339"/>
      <c r="F40" s="173"/>
    </row>
    <row r="41" spans="1:6" s="285" customFormat="1" ht="12" customHeight="1">
      <c r="A41" s="10" t="s">
        <v>124</v>
      </c>
      <c r="B41" s="287" t="s">
        <v>222</v>
      </c>
      <c r="C41" s="339">
        <v>105</v>
      </c>
      <c r="D41" s="339">
        <v>105</v>
      </c>
      <c r="E41" s="339">
        <v>105</v>
      </c>
      <c r="F41" s="173">
        <v>85</v>
      </c>
    </row>
    <row r="42" spans="1:6" s="285" customFormat="1" ht="12" customHeight="1">
      <c r="A42" s="10" t="s">
        <v>213</v>
      </c>
      <c r="B42" s="287" t="s">
        <v>223</v>
      </c>
      <c r="C42" s="384"/>
      <c r="D42" s="384"/>
      <c r="E42" s="384"/>
      <c r="F42" s="176"/>
    </row>
    <row r="43" spans="1:6" s="285" customFormat="1" ht="12" customHeight="1" thickBot="1">
      <c r="A43" s="12" t="s">
        <v>214</v>
      </c>
      <c r="B43" s="288" t="s">
        <v>224</v>
      </c>
      <c r="C43" s="385"/>
      <c r="D43" s="385"/>
      <c r="E43" s="385">
        <v>1874</v>
      </c>
      <c r="F43" s="274">
        <v>1874</v>
      </c>
    </row>
    <row r="44" spans="1:6" s="285" customFormat="1" ht="12" customHeight="1" thickBot="1">
      <c r="A44" s="16" t="s">
        <v>16</v>
      </c>
      <c r="B44" s="17" t="s">
        <v>225</v>
      </c>
      <c r="C44" s="342">
        <f>SUM(C45:C49)</f>
        <v>630</v>
      </c>
      <c r="D44" s="342">
        <f>SUM(D45:D49)</f>
        <v>630</v>
      </c>
      <c r="E44" s="342">
        <f>SUM(E45:E49)</f>
        <v>630</v>
      </c>
      <c r="F44" s="171">
        <f>SUM(F45:F49)</f>
        <v>237</v>
      </c>
    </row>
    <row r="45" spans="1:6" s="285" customFormat="1" ht="12" customHeight="1">
      <c r="A45" s="11" t="s">
        <v>74</v>
      </c>
      <c r="B45" s="286" t="s">
        <v>229</v>
      </c>
      <c r="C45" s="386"/>
      <c r="D45" s="386"/>
      <c r="E45" s="386"/>
      <c r="F45" s="325"/>
    </row>
    <row r="46" spans="1:6" s="285" customFormat="1" ht="12" customHeight="1">
      <c r="A46" s="10" t="s">
        <v>75</v>
      </c>
      <c r="B46" s="287" t="s">
        <v>230</v>
      </c>
      <c r="C46" s="384"/>
      <c r="D46" s="384"/>
      <c r="E46" s="384"/>
      <c r="F46" s="176"/>
    </row>
    <row r="47" spans="1:6" s="285" customFormat="1" ht="12" customHeight="1">
      <c r="A47" s="10" t="s">
        <v>226</v>
      </c>
      <c r="B47" s="287" t="s">
        <v>231</v>
      </c>
      <c r="C47" s="384">
        <v>630</v>
      </c>
      <c r="D47" s="384">
        <v>630</v>
      </c>
      <c r="E47" s="384">
        <v>630</v>
      </c>
      <c r="F47" s="176">
        <v>237</v>
      </c>
    </row>
    <row r="48" spans="1:6" s="285" customFormat="1" ht="12" customHeight="1">
      <c r="A48" s="10" t="s">
        <v>227</v>
      </c>
      <c r="B48" s="287" t="s">
        <v>232</v>
      </c>
      <c r="C48" s="384"/>
      <c r="D48" s="384"/>
      <c r="E48" s="384"/>
      <c r="F48" s="176"/>
    </row>
    <row r="49" spans="1:6" s="285" customFormat="1" ht="12" customHeight="1" thickBot="1">
      <c r="A49" s="12" t="s">
        <v>228</v>
      </c>
      <c r="B49" s="288" t="s">
        <v>233</v>
      </c>
      <c r="C49" s="385"/>
      <c r="D49" s="385"/>
      <c r="E49" s="385"/>
      <c r="F49" s="274"/>
    </row>
    <row r="50" spans="1:6" s="285" customFormat="1" ht="12" customHeight="1" thickBot="1">
      <c r="A50" s="16" t="s">
        <v>125</v>
      </c>
      <c r="B50" s="17" t="s">
        <v>234</v>
      </c>
      <c r="C50" s="342">
        <f>SUM(C51:C53)</f>
        <v>720</v>
      </c>
      <c r="D50" s="342">
        <f>SUM(D51:D53)</f>
        <v>720</v>
      </c>
      <c r="E50" s="342">
        <f>SUM(E51:E53)</f>
        <v>720</v>
      </c>
      <c r="F50" s="171">
        <f>SUM(F51:F53)</f>
        <v>805</v>
      </c>
    </row>
    <row r="51" spans="1:6" s="285" customFormat="1" ht="12" customHeight="1">
      <c r="A51" s="11" t="s">
        <v>76</v>
      </c>
      <c r="B51" s="286" t="s">
        <v>235</v>
      </c>
      <c r="C51" s="343"/>
      <c r="D51" s="343"/>
      <c r="E51" s="343"/>
      <c r="F51" s="174"/>
    </row>
    <row r="52" spans="1:6" s="285" customFormat="1" ht="12" customHeight="1">
      <c r="A52" s="10" t="s">
        <v>77</v>
      </c>
      <c r="B52" s="287" t="s">
        <v>392</v>
      </c>
      <c r="C52" s="339"/>
      <c r="D52" s="339"/>
      <c r="E52" s="339"/>
      <c r="F52" s="173"/>
    </row>
    <row r="53" spans="1:6" s="285" customFormat="1" ht="12" customHeight="1">
      <c r="A53" s="10" t="s">
        <v>239</v>
      </c>
      <c r="B53" s="287" t="s">
        <v>237</v>
      </c>
      <c r="C53" s="339">
        <v>720</v>
      </c>
      <c r="D53" s="339">
        <v>720</v>
      </c>
      <c r="E53" s="339">
        <v>720</v>
      </c>
      <c r="F53" s="173">
        <v>805</v>
      </c>
    </row>
    <row r="54" spans="1:6" s="285" customFormat="1" ht="12" customHeight="1" thickBot="1">
      <c r="A54" s="12" t="s">
        <v>240</v>
      </c>
      <c r="B54" s="288" t="s">
        <v>238</v>
      </c>
      <c r="C54" s="340"/>
      <c r="D54" s="340"/>
      <c r="E54" s="340"/>
      <c r="F54" s="175"/>
    </row>
    <row r="55" spans="1:6" s="285" customFormat="1" ht="12" customHeight="1" thickBot="1">
      <c r="A55" s="16" t="s">
        <v>18</v>
      </c>
      <c r="B55" s="166" t="s">
        <v>241</v>
      </c>
      <c r="C55" s="342">
        <f>SUM(C56:C58)</f>
        <v>400</v>
      </c>
      <c r="D55" s="342">
        <f>SUM(D56:D58)</f>
        <v>400</v>
      </c>
      <c r="E55" s="342">
        <f>SUM(E56:E58)</f>
        <v>400</v>
      </c>
      <c r="F55" s="171">
        <f>SUM(F56:F58)</f>
        <v>400</v>
      </c>
    </row>
    <row r="56" spans="1:6" s="285" customFormat="1" ht="12" customHeight="1">
      <c r="A56" s="11" t="s">
        <v>126</v>
      </c>
      <c r="B56" s="286" t="s">
        <v>243</v>
      </c>
      <c r="C56" s="384"/>
      <c r="D56" s="384"/>
      <c r="E56" s="384"/>
      <c r="F56" s="176"/>
    </row>
    <row r="57" spans="1:6" s="285" customFormat="1" ht="12" customHeight="1">
      <c r="A57" s="10" t="s">
        <v>127</v>
      </c>
      <c r="B57" s="287" t="s">
        <v>393</v>
      </c>
      <c r="C57" s="384">
        <v>400</v>
      </c>
      <c r="D57" s="384">
        <v>400</v>
      </c>
      <c r="E57" s="384">
        <v>400</v>
      </c>
      <c r="F57" s="176">
        <v>400</v>
      </c>
    </row>
    <row r="58" spans="1:6" s="285" customFormat="1" ht="12" customHeight="1">
      <c r="A58" s="10" t="s">
        <v>156</v>
      </c>
      <c r="B58" s="287" t="s">
        <v>244</v>
      </c>
      <c r="C58" s="384"/>
      <c r="D58" s="384"/>
      <c r="E58" s="384"/>
      <c r="F58" s="176"/>
    </row>
    <row r="59" spans="1:6" s="285" customFormat="1" ht="12" customHeight="1" thickBot="1">
      <c r="A59" s="12" t="s">
        <v>242</v>
      </c>
      <c r="B59" s="288" t="s">
        <v>245</v>
      </c>
      <c r="C59" s="384"/>
      <c r="D59" s="384"/>
      <c r="E59" s="384"/>
      <c r="F59" s="176"/>
    </row>
    <row r="60" spans="1:6" s="285" customFormat="1" ht="12" customHeight="1" thickBot="1">
      <c r="A60" s="16" t="s">
        <v>19</v>
      </c>
      <c r="B60" s="17" t="s">
        <v>246</v>
      </c>
      <c r="C60" s="346">
        <f>+C5+C12+C19+C26+C33+C44+C50+C55</f>
        <v>198446</v>
      </c>
      <c r="D60" s="346">
        <f>+D5+D12+D19+D26+D33+D44+D50+D55</f>
        <v>205192</v>
      </c>
      <c r="E60" s="346">
        <f>+E5+E12+E19+E26+E33+E44+E50+E55</f>
        <v>224829</v>
      </c>
      <c r="F60" s="177">
        <f>+F5+F12+F19+F26+F33+F44+F50+F55</f>
        <v>236385</v>
      </c>
    </row>
    <row r="61" spans="1:6" s="285" customFormat="1" ht="12" customHeight="1" thickBot="1">
      <c r="A61" s="289" t="s">
        <v>247</v>
      </c>
      <c r="B61" s="166" t="s">
        <v>248</v>
      </c>
      <c r="C61" s="342">
        <f>SUM(C62:C64)</f>
        <v>0</v>
      </c>
      <c r="D61" s="342">
        <f>SUM(D62:D64)</f>
        <v>0</v>
      </c>
      <c r="E61" s="342">
        <f>SUM(E62:E64)</f>
        <v>0</v>
      </c>
      <c r="F61" s="171">
        <f>SUM(F62:F64)</f>
        <v>0</v>
      </c>
    </row>
    <row r="62" spans="1:6" s="285" customFormat="1" ht="12" customHeight="1">
      <c r="A62" s="11" t="s">
        <v>270</v>
      </c>
      <c r="B62" s="286" t="s">
        <v>249</v>
      </c>
      <c r="C62" s="384"/>
      <c r="D62" s="384"/>
      <c r="E62" s="384"/>
      <c r="F62" s="176"/>
    </row>
    <row r="63" spans="1:6" s="285" customFormat="1" ht="12" customHeight="1">
      <c r="A63" s="10" t="s">
        <v>276</v>
      </c>
      <c r="B63" s="287" t="s">
        <v>250</v>
      </c>
      <c r="C63" s="384"/>
      <c r="D63" s="384"/>
      <c r="E63" s="384"/>
      <c r="F63" s="176"/>
    </row>
    <row r="64" spans="1:6" s="285" customFormat="1" ht="12" customHeight="1" thickBot="1">
      <c r="A64" s="12" t="s">
        <v>277</v>
      </c>
      <c r="B64" s="290" t="s">
        <v>251</v>
      </c>
      <c r="C64" s="384"/>
      <c r="D64" s="384"/>
      <c r="E64" s="384"/>
      <c r="F64" s="176"/>
    </row>
    <row r="65" spans="1:6" s="285" customFormat="1" ht="12" customHeight="1" thickBot="1">
      <c r="A65" s="289" t="s">
        <v>252</v>
      </c>
      <c r="B65" s="166" t="s">
        <v>253</v>
      </c>
      <c r="C65" s="342">
        <f>SUM(C66:C69)</f>
        <v>0</v>
      </c>
      <c r="D65" s="342">
        <f>SUM(D66:D69)</f>
        <v>0</v>
      </c>
      <c r="E65" s="342">
        <f>SUM(E66:E69)</f>
        <v>0</v>
      </c>
      <c r="F65" s="171">
        <f>SUM(F66:F69)</f>
        <v>0</v>
      </c>
    </row>
    <row r="66" spans="1:6" s="285" customFormat="1" ht="12" customHeight="1">
      <c r="A66" s="11" t="s">
        <v>105</v>
      </c>
      <c r="B66" s="286" t="s">
        <v>254</v>
      </c>
      <c r="C66" s="384"/>
      <c r="D66" s="384"/>
      <c r="E66" s="384"/>
      <c r="F66" s="176"/>
    </row>
    <row r="67" spans="1:6" s="285" customFormat="1" ht="12" customHeight="1">
      <c r="A67" s="10" t="s">
        <v>106</v>
      </c>
      <c r="B67" s="287" t="s">
        <v>255</v>
      </c>
      <c r="C67" s="384"/>
      <c r="D67" s="384"/>
      <c r="E67" s="384"/>
      <c r="F67" s="176"/>
    </row>
    <row r="68" spans="1:6" s="285" customFormat="1" ht="12" customHeight="1">
      <c r="A68" s="10" t="s">
        <v>271</v>
      </c>
      <c r="B68" s="287" t="s">
        <v>256</v>
      </c>
      <c r="C68" s="384"/>
      <c r="D68" s="384"/>
      <c r="E68" s="384"/>
      <c r="F68" s="176"/>
    </row>
    <row r="69" spans="1:6" s="285" customFormat="1" ht="12" customHeight="1" thickBot="1">
      <c r="A69" s="12" t="s">
        <v>272</v>
      </c>
      <c r="B69" s="288" t="s">
        <v>257</v>
      </c>
      <c r="C69" s="384"/>
      <c r="D69" s="384"/>
      <c r="E69" s="384"/>
      <c r="F69" s="176"/>
    </row>
    <row r="70" spans="1:6" s="285" customFormat="1" ht="12" customHeight="1" thickBot="1">
      <c r="A70" s="289" t="s">
        <v>258</v>
      </c>
      <c r="B70" s="166" t="s">
        <v>259</v>
      </c>
      <c r="C70" s="342">
        <f>SUM(C71:C72)</f>
        <v>15987</v>
      </c>
      <c r="D70" s="342">
        <f>SUM(D71:D72)</f>
        <v>15987</v>
      </c>
      <c r="E70" s="342">
        <f>SUM(E71:E72)</f>
        <v>15987</v>
      </c>
      <c r="F70" s="171">
        <f>SUM(F71:F72)</f>
        <v>15987</v>
      </c>
    </row>
    <row r="71" spans="1:6" s="285" customFormat="1" ht="12" customHeight="1">
      <c r="A71" s="11" t="s">
        <v>273</v>
      </c>
      <c r="B71" s="286" t="s">
        <v>260</v>
      </c>
      <c r="C71" s="384">
        <v>15987</v>
      </c>
      <c r="D71" s="384">
        <v>15987</v>
      </c>
      <c r="E71" s="384">
        <v>15987</v>
      </c>
      <c r="F71" s="176">
        <v>15987</v>
      </c>
    </row>
    <row r="72" spans="1:6" s="285" customFormat="1" ht="12" customHeight="1" thickBot="1">
      <c r="A72" s="12" t="s">
        <v>274</v>
      </c>
      <c r="B72" s="288" t="s">
        <v>261</v>
      </c>
      <c r="C72" s="384"/>
      <c r="D72" s="384"/>
      <c r="E72" s="384"/>
      <c r="F72" s="176"/>
    </row>
    <row r="73" spans="1:6" s="285" customFormat="1" ht="12" customHeight="1" thickBot="1">
      <c r="A73" s="289" t="s">
        <v>262</v>
      </c>
      <c r="B73" s="166" t="s">
        <v>427</v>
      </c>
      <c r="C73" s="342"/>
      <c r="D73" s="342"/>
      <c r="E73" s="342"/>
      <c r="F73" s="171">
        <v>3654</v>
      </c>
    </row>
    <row r="74" spans="1:6" s="285" customFormat="1" ht="12" customHeight="1" thickBot="1">
      <c r="A74" s="443" t="s">
        <v>476</v>
      </c>
      <c r="B74" s="442" t="s">
        <v>475</v>
      </c>
      <c r="C74" s="342"/>
      <c r="D74" s="342"/>
      <c r="E74" s="342"/>
      <c r="F74" s="171">
        <v>3654</v>
      </c>
    </row>
    <row r="75" spans="1:6" s="285" customFormat="1" ht="12" customHeight="1" thickBot="1">
      <c r="A75" s="289" t="s">
        <v>264</v>
      </c>
      <c r="B75" s="166" t="s">
        <v>428</v>
      </c>
      <c r="C75" s="342"/>
      <c r="D75" s="342"/>
      <c r="E75" s="342"/>
      <c r="F75" s="171"/>
    </row>
    <row r="76" spans="1:6" s="285" customFormat="1" ht="13.5" customHeight="1" thickBot="1">
      <c r="A76" s="289" t="s">
        <v>265</v>
      </c>
      <c r="B76" s="166" t="s">
        <v>266</v>
      </c>
      <c r="C76" s="421"/>
      <c r="D76" s="421"/>
      <c r="E76" s="421"/>
      <c r="F76" s="326"/>
    </row>
    <row r="77" spans="1:6" s="285" customFormat="1" ht="12" customHeight="1" thickBot="1">
      <c r="A77" s="289" t="s">
        <v>267</v>
      </c>
      <c r="B77" s="291" t="s">
        <v>268</v>
      </c>
      <c r="C77" s="346">
        <f>+C61+C65+C70+C73+C75+C76</f>
        <v>15987</v>
      </c>
      <c r="D77" s="346">
        <f>+D61+D65+D70+D73+D75+D76</f>
        <v>15987</v>
      </c>
      <c r="E77" s="346">
        <f>+E61+E65+E70+E73+E75+E76</f>
        <v>15987</v>
      </c>
      <c r="F77" s="177">
        <f>+F61+F65+F70+F73+F75+F76</f>
        <v>19641</v>
      </c>
    </row>
    <row r="78" spans="1:6" s="285" customFormat="1" ht="15" customHeight="1" thickBot="1">
      <c r="A78" s="292" t="s">
        <v>278</v>
      </c>
      <c r="B78" s="293" t="s">
        <v>269</v>
      </c>
      <c r="C78" s="346">
        <f>+C60+C77</f>
        <v>214433</v>
      </c>
      <c r="D78" s="346">
        <f>+D60+D77</f>
        <v>221179</v>
      </c>
      <c r="E78" s="346">
        <f>+E60+E77</f>
        <v>240816</v>
      </c>
      <c r="F78" s="177">
        <f>+F60+F77</f>
        <v>256026</v>
      </c>
    </row>
    <row r="79" spans="1:6" ht="16.5" customHeight="1">
      <c r="A79" s="451" t="s">
        <v>40</v>
      </c>
      <c r="B79" s="451"/>
      <c r="C79" s="451"/>
      <c r="D79" s="451"/>
      <c r="E79" s="451"/>
      <c r="F79" s="451"/>
    </row>
    <row r="80" spans="1:6" s="294" customFormat="1" ht="16.5" customHeight="1" thickBot="1">
      <c r="A80" s="452" t="s">
        <v>108</v>
      </c>
      <c r="B80" s="452"/>
      <c r="C80" s="365"/>
      <c r="D80" s="365"/>
      <c r="E80" s="365"/>
      <c r="F80" s="81" t="s">
        <v>155</v>
      </c>
    </row>
    <row r="81" spans="1:6" ht="37.5" customHeight="1" thickBot="1">
      <c r="A81" s="19" t="s">
        <v>65</v>
      </c>
      <c r="B81" s="20" t="s">
        <v>41</v>
      </c>
      <c r="C81" s="368" t="s">
        <v>471</v>
      </c>
      <c r="D81" s="368" t="s">
        <v>472</v>
      </c>
      <c r="E81" s="368" t="s">
        <v>477</v>
      </c>
      <c r="F81" s="31" t="s">
        <v>474</v>
      </c>
    </row>
    <row r="82" spans="1:6" s="284" customFormat="1" ht="12" customHeight="1" thickBot="1">
      <c r="A82" s="29">
        <v>1</v>
      </c>
      <c r="B82" s="30">
        <v>2</v>
      </c>
      <c r="C82" s="368">
        <v>3</v>
      </c>
      <c r="D82" s="368">
        <v>4</v>
      </c>
      <c r="E82" s="368">
        <v>5</v>
      </c>
      <c r="F82" s="31">
        <v>6</v>
      </c>
    </row>
    <row r="83" spans="1:6" ht="12" customHeight="1" thickBot="1">
      <c r="A83" s="18" t="s">
        <v>11</v>
      </c>
      <c r="B83" s="23" t="s">
        <v>281</v>
      </c>
      <c r="C83" s="337">
        <f>SUM(C84:C88)</f>
        <v>197511</v>
      </c>
      <c r="D83" s="337">
        <f>SUM(D84:D88)</f>
        <v>203687</v>
      </c>
      <c r="E83" s="337">
        <f>SUM(E84:E88)</f>
        <v>225355</v>
      </c>
      <c r="F83" s="170">
        <f>SUM(F84:F88)</f>
        <v>226610</v>
      </c>
    </row>
    <row r="84" spans="1:6" ht="12" customHeight="1">
      <c r="A84" s="13" t="s">
        <v>78</v>
      </c>
      <c r="B84" s="6" t="s">
        <v>42</v>
      </c>
      <c r="C84" s="338">
        <v>86253</v>
      </c>
      <c r="D84" s="338">
        <v>89470</v>
      </c>
      <c r="E84" s="338">
        <v>103645</v>
      </c>
      <c r="F84" s="172">
        <v>103684</v>
      </c>
    </row>
    <row r="85" spans="1:6" ht="12" customHeight="1">
      <c r="A85" s="10" t="s">
        <v>79</v>
      </c>
      <c r="B85" s="4" t="s">
        <v>128</v>
      </c>
      <c r="C85" s="339">
        <v>20537</v>
      </c>
      <c r="D85" s="339">
        <v>21842</v>
      </c>
      <c r="E85" s="339">
        <v>24166</v>
      </c>
      <c r="F85" s="173">
        <v>24198</v>
      </c>
    </row>
    <row r="86" spans="1:6" ht="12" customHeight="1">
      <c r="A86" s="10" t="s">
        <v>80</v>
      </c>
      <c r="B86" s="4" t="s">
        <v>103</v>
      </c>
      <c r="C86" s="340">
        <v>70048</v>
      </c>
      <c r="D86" s="340">
        <v>70475</v>
      </c>
      <c r="E86" s="340">
        <v>78454</v>
      </c>
      <c r="F86" s="175">
        <v>79638</v>
      </c>
    </row>
    <row r="87" spans="1:6" ht="12" customHeight="1">
      <c r="A87" s="10" t="s">
        <v>81</v>
      </c>
      <c r="B87" s="7" t="s">
        <v>129</v>
      </c>
      <c r="C87" s="340">
        <v>14563</v>
      </c>
      <c r="D87" s="340">
        <v>14583</v>
      </c>
      <c r="E87" s="340">
        <v>11681</v>
      </c>
      <c r="F87" s="175">
        <v>11681</v>
      </c>
    </row>
    <row r="88" spans="1:6" ht="12" customHeight="1">
      <c r="A88" s="10" t="s">
        <v>89</v>
      </c>
      <c r="B88" s="15" t="s">
        <v>130</v>
      </c>
      <c r="C88" s="340">
        <v>6110</v>
      </c>
      <c r="D88" s="340">
        <v>7317</v>
      </c>
      <c r="E88" s="340">
        <f>E89+E93+E98</f>
        <v>7409</v>
      </c>
      <c r="F88" s="175">
        <f>F89+F93+F98</f>
        <v>7409</v>
      </c>
    </row>
    <row r="89" spans="1:6" ht="12" customHeight="1">
      <c r="A89" s="10" t="s">
        <v>82</v>
      </c>
      <c r="B89" s="4" t="s">
        <v>282</v>
      </c>
      <c r="C89" s="340"/>
      <c r="D89" s="340">
        <v>1187</v>
      </c>
      <c r="E89" s="340">
        <v>1279</v>
      </c>
      <c r="F89" s="175">
        <v>1279</v>
      </c>
    </row>
    <row r="90" spans="1:6" ht="12" customHeight="1">
      <c r="A90" s="10" t="s">
        <v>83</v>
      </c>
      <c r="B90" s="84" t="s">
        <v>283</v>
      </c>
      <c r="C90" s="340"/>
      <c r="D90" s="340"/>
      <c r="E90" s="340"/>
      <c r="F90" s="175"/>
    </row>
    <row r="91" spans="1:6" ht="12" customHeight="1">
      <c r="A91" s="10" t="s">
        <v>90</v>
      </c>
      <c r="B91" s="85" t="s">
        <v>284</v>
      </c>
      <c r="C91" s="340"/>
      <c r="D91" s="340"/>
      <c r="E91" s="340"/>
      <c r="F91" s="175"/>
    </row>
    <row r="92" spans="1:6" ht="12" customHeight="1">
      <c r="A92" s="10" t="s">
        <v>91</v>
      </c>
      <c r="B92" s="85" t="s">
        <v>285</v>
      </c>
      <c r="C92" s="340"/>
      <c r="D92" s="340"/>
      <c r="E92" s="340"/>
      <c r="F92" s="175"/>
    </row>
    <row r="93" spans="1:6" ht="12" customHeight="1">
      <c r="A93" s="10" t="s">
        <v>92</v>
      </c>
      <c r="B93" s="84" t="s">
        <v>286</v>
      </c>
      <c r="C93" s="340">
        <v>2426</v>
      </c>
      <c r="D93" s="340">
        <v>2426</v>
      </c>
      <c r="E93" s="340">
        <v>2426</v>
      </c>
      <c r="F93" s="175">
        <v>2426</v>
      </c>
    </row>
    <row r="94" spans="1:6" ht="12" customHeight="1">
      <c r="A94" s="10" t="s">
        <v>93</v>
      </c>
      <c r="B94" s="84" t="s">
        <v>287</v>
      </c>
      <c r="C94" s="340"/>
      <c r="D94" s="340"/>
      <c r="E94" s="340"/>
      <c r="F94" s="175"/>
    </row>
    <row r="95" spans="1:6" ht="12" customHeight="1">
      <c r="A95" s="10" t="s">
        <v>95</v>
      </c>
      <c r="B95" s="85" t="s">
        <v>288</v>
      </c>
      <c r="C95" s="340"/>
      <c r="D95" s="340"/>
      <c r="E95" s="340"/>
      <c r="F95" s="175"/>
    </row>
    <row r="96" spans="1:6" ht="12" customHeight="1">
      <c r="A96" s="9" t="s">
        <v>131</v>
      </c>
      <c r="B96" s="86" t="s">
        <v>289</v>
      </c>
      <c r="C96" s="340"/>
      <c r="D96" s="340"/>
      <c r="E96" s="340"/>
      <c r="F96" s="175"/>
    </row>
    <row r="97" spans="1:6" ht="12" customHeight="1">
      <c r="A97" s="10" t="s">
        <v>279</v>
      </c>
      <c r="B97" s="86" t="s">
        <v>290</v>
      </c>
      <c r="C97" s="340"/>
      <c r="D97" s="340"/>
      <c r="E97" s="340"/>
      <c r="F97" s="175"/>
    </row>
    <row r="98" spans="1:6" ht="12" customHeight="1" thickBot="1">
      <c r="A98" s="14" t="s">
        <v>280</v>
      </c>
      <c r="B98" s="87" t="s">
        <v>291</v>
      </c>
      <c r="C98" s="341">
        <v>3684</v>
      </c>
      <c r="D98" s="341">
        <v>3704</v>
      </c>
      <c r="E98" s="341">
        <v>3704</v>
      </c>
      <c r="F98" s="178">
        <v>3704</v>
      </c>
    </row>
    <row r="99" spans="1:6" ht="12" customHeight="1" thickBot="1">
      <c r="A99" s="16" t="s">
        <v>12</v>
      </c>
      <c r="B99" s="22" t="s">
        <v>292</v>
      </c>
      <c r="C99" s="342">
        <f>+C100+C102+C104</f>
        <v>6732</v>
      </c>
      <c r="D99" s="342">
        <f>+D100+D102+D104</f>
        <v>12874</v>
      </c>
      <c r="E99" s="342">
        <f>+E100+E102+E104</f>
        <v>13199</v>
      </c>
      <c r="F99" s="171">
        <f>+F100+F102+F104</f>
        <v>13199</v>
      </c>
    </row>
    <row r="100" spans="1:6" ht="12" customHeight="1">
      <c r="A100" s="11" t="s">
        <v>84</v>
      </c>
      <c r="B100" s="4" t="s">
        <v>154</v>
      </c>
      <c r="C100" s="343">
        <v>3182</v>
      </c>
      <c r="D100" s="343">
        <v>6324</v>
      </c>
      <c r="E100" s="343">
        <v>6649</v>
      </c>
      <c r="F100" s="174">
        <v>6649</v>
      </c>
    </row>
    <row r="101" spans="1:6" ht="12" customHeight="1">
      <c r="A101" s="11" t="s">
        <v>85</v>
      </c>
      <c r="B101" s="8" t="s">
        <v>296</v>
      </c>
      <c r="C101" s="343"/>
      <c r="D101" s="343"/>
      <c r="E101" s="343"/>
      <c r="F101" s="174"/>
    </row>
    <row r="102" spans="1:6" ht="12" customHeight="1">
      <c r="A102" s="11" t="s">
        <v>86</v>
      </c>
      <c r="B102" s="8" t="s">
        <v>132</v>
      </c>
      <c r="C102" s="339">
        <v>3000</v>
      </c>
      <c r="D102" s="339">
        <v>3000</v>
      </c>
      <c r="E102" s="339">
        <v>3000</v>
      </c>
      <c r="F102" s="173">
        <v>3000</v>
      </c>
    </row>
    <row r="103" spans="1:6" ht="12" customHeight="1">
      <c r="A103" s="11" t="s">
        <v>87</v>
      </c>
      <c r="B103" s="8" t="s">
        <v>297</v>
      </c>
      <c r="C103" s="344"/>
      <c r="D103" s="339"/>
      <c r="E103" s="339"/>
      <c r="F103" s="173"/>
    </row>
    <row r="104" spans="1:6" ht="12" customHeight="1">
      <c r="A104" s="11" t="s">
        <v>88</v>
      </c>
      <c r="B104" s="168" t="s">
        <v>157</v>
      </c>
      <c r="C104" s="344">
        <v>550</v>
      </c>
      <c r="D104" s="339">
        <v>3550</v>
      </c>
      <c r="E104" s="339">
        <v>3550</v>
      </c>
      <c r="F104" s="173">
        <v>3550</v>
      </c>
    </row>
    <row r="105" spans="1:6" ht="12" customHeight="1">
      <c r="A105" s="11" t="s">
        <v>94</v>
      </c>
      <c r="B105" s="167" t="s">
        <v>394</v>
      </c>
      <c r="C105" s="344"/>
      <c r="D105" s="339"/>
      <c r="E105" s="339"/>
      <c r="F105" s="173"/>
    </row>
    <row r="106" spans="1:6" ht="12" customHeight="1">
      <c r="A106" s="11" t="s">
        <v>96</v>
      </c>
      <c r="B106" s="282" t="s">
        <v>302</v>
      </c>
      <c r="C106" s="344"/>
      <c r="D106" s="339">
        <v>3000</v>
      </c>
      <c r="E106" s="339">
        <v>3000</v>
      </c>
      <c r="F106" s="173">
        <v>3000</v>
      </c>
    </row>
    <row r="107" spans="1:6" ht="22.5">
      <c r="A107" s="11" t="s">
        <v>133</v>
      </c>
      <c r="B107" s="85" t="s">
        <v>285</v>
      </c>
      <c r="C107" s="344">
        <v>550</v>
      </c>
      <c r="D107" s="339">
        <v>550</v>
      </c>
      <c r="E107" s="339">
        <v>550</v>
      </c>
      <c r="F107" s="173">
        <v>550</v>
      </c>
    </row>
    <row r="108" spans="1:6" ht="12" customHeight="1">
      <c r="A108" s="11" t="s">
        <v>134</v>
      </c>
      <c r="B108" s="85" t="s">
        <v>301</v>
      </c>
      <c r="C108" s="344">
        <v>50</v>
      </c>
      <c r="D108" s="339">
        <v>50</v>
      </c>
      <c r="E108" s="339">
        <v>50</v>
      </c>
      <c r="F108" s="173">
        <v>50</v>
      </c>
    </row>
    <row r="109" spans="1:6" ht="12" customHeight="1">
      <c r="A109" s="11" t="s">
        <v>135</v>
      </c>
      <c r="B109" s="85" t="s">
        <v>300</v>
      </c>
      <c r="C109" s="344"/>
      <c r="D109" s="339"/>
      <c r="E109" s="339"/>
      <c r="F109" s="173"/>
    </row>
    <row r="110" spans="1:6" ht="12" customHeight="1">
      <c r="A110" s="11" t="s">
        <v>293</v>
      </c>
      <c r="B110" s="85" t="s">
        <v>288</v>
      </c>
      <c r="C110" s="344"/>
      <c r="D110" s="339"/>
      <c r="E110" s="339"/>
      <c r="F110" s="173"/>
    </row>
    <row r="111" spans="1:6" ht="12" customHeight="1">
      <c r="A111" s="11" t="s">
        <v>294</v>
      </c>
      <c r="B111" s="85" t="s">
        <v>299</v>
      </c>
      <c r="C111" s="344"/>
      <c r="D111" s="339"/>
      <c r="E111" s="339"/>
      <c r="F111" s="173"/>
    </row>
    <row r="112" spans="1:6" ht="23.25" thickBot="1">
      <c r="A112" s="9" t="s">
        <v>295</v>
      </c>
      <c r="B112" s="85" t="s">
        <v>298</v>
      </c>
      <c r="C112" s="345"/>
      <c r="D112" s="340"/>
      <c r="E112" s="340"/>
      <c r="F112" s="175"/>
    </row>
    <row r="113" spans="1:6" ht="12" customHeight="1" thickBot="1">
      <c r="A113" s="16" t="s">
        <v>13</v>
      </c>
      <c r="B113" s="79" t="s">
        <v>303</v>
      </c>
      <c r="C113" s="342">
        <f>+C114+C115</f>
        <v>10190</v>
      </c>
      <c r="D113" s="342">
        <f>+D114+D115</f>
        <v>4618</v>
      </c>
      <c r="E113" s="342">
        <f>+E114+E115</f>
        <v>2262</v>
      </c>
      <c r="F113" s="171">
        <f>+F114+F115</f>
        <v>12563</v>
      </c>
    </row>
    <row r="114" spans="1:6" ht="12" customHeight="1">
      <c r="A114" s="11" t="s">
        <v>67</v>
      </c>
      <c r="B114" s="5" t="s">
        <v>53</v>
      </c>
      <c r="C114" s="343">
        <v>2490</v>
      </c>
      <c r="D114" s="343">
        <v>418</v>
      </c>
      <c r="E114" s="343">
        <v>2262</v>
      </c>
      <c r="F114" s="174">
        <v>12563</v>
      </c>
    </row>
    <row r="115" spans="1:6" ht="12" customHeight="1" thickBot="1">
      <c r="A115" s="12" t="s">
        <v>68</v>
      </c>
      <c r="B115" s="8" t="s">
        <v>54</v>
      </c>
      <c r="C115" s="340">
        <v>7700</v>
      </c>
      <c r="D115" s="340">
        <v>4200</v>
      </c>
      <c r="E115" s="340"/>
      <c r="F115" s="175"/>
    </row>
    <row r="116" spans="1:6" ht="12" customHeight="1" thickBot="1">
      <c r="A116" s="16" t="s">
        <v>14</v>
      </c>
      <c r="B116" s="79" t="s">
        <v>304</v>
      </c>
      <c r="C116" s="342">
        <f>+C83+C99+C113</f>
        <v>214433</v>
      </c>
      <c r="D116" s="342">
        <f>+D83+D99+D113</f>
        <v>221179</v>
      </c>
      <c r="E116" s="342">
        <f>+E83+E99+E113</f>
        <v>240816</v>
      </c>
      <c r="F116" s="171">
        <f>+F83+F99+F113</f>
        <v>252372</v>
      </c>
    </row>
    <row r="117" spans="1:6" ht="12" customHeight="1" thickBot="1">
      <c r="A117" s="16" t="s">
        <v>15</v>
      </c>
      <c r="B117" s="79" t="s">
        <v>305</v>
      </c>
      <c r="C117" s="342">
        <f>+C118+C119+C120</f>
        <v>0</v>
      </c>
      <c r="D117" s="342">
        <f>+D118+D119+D120</f>
        <v>0</v>
      </c>
      <c r="E117" s="342">
        <f>+E118+E119+E120</f>
        <v>0</v>
      </c>
      <c r="F117" s="171">
        <f>+F118+F119+F120</f>
        <v>0</v>
      </c>
    </row>
    <row r="118" spans="1:6" ht="12" customHeight="1">
      <c r="A118" s="11" t="s">
        <v>71</v>
      </c>
      <c r="B118" s="5" t="s">
        <v>306</v>
      </c>
      <c r="C118" s="344"/>
      <c r="D118" s="339"/>
      <c r="E118" s="339"/>
      <c r="F118" s="173"/>
    </row>
    <row r="119" spans="1:6" ht="12" customHeight="1">
      <c r="A119" s="11" t="s">
        <v>72</v>
      </c>
      <c r="B119" s="5" t="s">
        <v>307</v>
      </c>
      <c r="C119" s="344"/>
      <c r="D119" s="339"/>
      <c r="E119" s="339"/>
      <c r="F119" s="173"/>
    </row>
    <row r="120" spans="1:6" ht="12" customHeight="1" thickBot="1">
      <c r="A120" s="9" t="s">
        <v>73</v>
      </c>
      <c r="B120" s="3" t="s">
        <v>308</v>
      </c>
      <c r="C120" s="344"/>
      <c r="D120" s="339"/>
      <c r="E120" s="339"/>
      <c r="F120" s="173"/>
    </row>
    <row r="121" spans="1:6" ht="12" customHeight="1" thickBot="1">
      <c r="A121" s="16" t="s">
        <v>16</v>
      </c>
      <c r="B121" s="79" t="s">
        <v>358</v>
      </c>
      <c r="C121" s="342">
        <f>+C122+C123+C124+C125</f>
        <v>0</v>
      </c>
      <c r="D121" s="342">
        <f>+D122+D123+D124+D125</f>
        <v>0</v>
      </c>
      <c r="E121" s="342">
        <f>+E122+E123+E124+E125</f>
        <v>0</v>
      </c>
      <c r="F121" s="171">
        <f>+F122+F123+F124+F125</f>
        <v>0</v>
      </c>
    </row>
    <row r="122" spans="1:6" ht="12" customHeight="1">
      <c r="A122" s="11" t="s">
        <v>74</v>
      </c>
      <c r="B122" s="5" t="s">
        <v>309</v>
      </c>
      <c r="C122" s="344"/>
      <c r="D122" s="339"/>
      <c r="E122" s="339"/>
      <c r="F122" s="173"/>
    </row>
    <row r="123" spans="1:6" ht="12" customHeight="1">
      <c r="A123" s="11" t="s">
        <v>75</v>
      </c>
      <c r="B123" s="5" t="s">
        <v>310</v>
      </c>
      <c r="C123" s="344"/>
      <c r="D123" s="339"/>
      <c r="E123" s="339"/>
      <c r="F123" s="173"/>
    </row>
    <row r="124" spans="1:6" ht="12" customHeight="1">
      <c r="A124" s="11" t="s">
        <v>226</v>
      </c>
      <c r="B124" s="5" t="s">
        <v>311</v>
      </c>
      <c r="C124" s="344"/>
      <c r="D124" s="339"/>
      <c r="E124" s="339"/>
      <c r="F124" s="173"/>
    </row>
    <row r="125" spans="1:6" ht="12" customHeight="1" thickBot="1">
      <c r="A125" s="9" t="s">
        <v>227</v>
      </c>
      <c r="B125" s="3" t="s">
        <v>312</v>
      </c>
      <c r="C125" s="344"/>
      <c r="D125" s="339"/>
      <c r="E125" s="339"/>
      <c r="F125" s="173"/>
    </row>
    <row r="126" spans="1:6" ht="12" customHeight="1" thickBot="1">
      <c r="A126" s="16" t="s">
        <v>17</v>
      </c>
      <c r="B126" s="79" t="s">
        <v>313</v>
      </c>
      <c r="C126" s="346">
        <f>+C127+C128+C129+C130</f>
        <v>0</v>
      </c>
      <c r="D126" s="346">
        <f>+D127+D128+D129+D130</f>
        <v>0</v>
      </c>
      <c r="E126" s="346">
        <f>+E127+E128+E129+E130</f>
        <v>0</v>
      </c>
      <c r="F126" s="177">
        <f>+F127+F128+F129+F130</f>
        <v>3654</v>
      </c>
    </row>
    <row r="127" spans="1:6" ht="12" customHeight="1">
      <c r="A127" s="11" t="s">
        <v>76</v>
      </c>
      <c r="B127" s="5" t="s">
        <v>314</v>
      </c>
      <c r="C127" s="344"/>
      <c r="D127" s="339"/>
      <c r="E127" s="339"/>
      <c r="F127" s="173"/>
    </row>
    <row r="128" spans="1:6" ht="12" customHeight="1">
      <c r="A128" s="11" t="s">
        <v>77</v>
      </c>
      <c r="B128" s="5" t="s">
        <v>324</v>
      </c>
      <c r="C128" s="344"/>
      <c r="D128" s="339"/>
      <c r="E128" s="339"/>
      <c r="F128" s="173">
        <v>3654</v>
      </c>
    </row>
    <row r="129" spans="1:6" ht="12" customHeight="1">
      <c r="A129" s="11" t="s">
        <v>239</v>
      </c>
      <c r="B129" s="5" t="s">
        <v>315</v>
      </c>
      <c r="C129" s="344"/>
      <c r="D129" s="339"/>
      <c r="E129" s="339"/>
      <c r="F129" s="173"/>
    </row>
    <row r="130" spans="1:6" ht="12" customHeight="1" thickBot="1">
      <c r="A130" s="9" t="s">
        <v>240</v>
      </c>
      <c r="B130" s="3" t="s">
        <v>316</v>
      </c>
      <c r="C130" s="344"/>
      <c r="D130" s="339"/>
      <c r="E130" s="339"/>
      <c r="F130" s="173"/>
    </row>
    <row r="131" spans="1:6" ht="12" customHeight="1" thickBot="1">
      <c r="A131" s="16" t="s">
        <v>18</v>
      </c>
      <c r="B131" s="79" t="s">
        <v>317</v>
      </c>
      <c r="C131" s="347">
        <f>+C132+C133+C134+C135</f>
        <v>0</v>
      </c>
      <c r="D131" s="347">
        <f>+D132+D133+D134+D135</f>
        <v>0</v>
      </c>
      <c r="E131" s="347">
        <f>+E132+E133+E134+E135</f>
        <v>0</v>
      </c>
      <c r="F131" s="179">
        <f>+F132+F133+F134+F135</f>
        <v>0</v>
      </c>
    </row>
    <row r="132" spans="1:6" ht="12" customHeight="1">
      <c r="A132" s="11" t="s">
        <v>126</v>
      </c>
      <c r="B132" s="5" t="s">
        <v>318</v>
      </c>
      <c r="C132" s="344"/>
      <c r="D132" s="339"/>
      <c r="E132" s="339"/>
      <c r="F132" s="173"/>
    </row>
    <row r="133" spans="1:6" ht="12" customHeight="1">
      <c r="A133" s="11" t="s">
        <v>127</v>
      </c>
      <c r="B133" s="5" t="s">
        <v>319</v>
      </c>
      <c r="C133" s="344"/>
      <c r="D133" s="339"/>
      <c r="E133" s="339"/>
      <c r="F133" s="173"/>
    </row>
    <row r="134" spans="1:6" ht="12" customHeight="1">
      <c r="A134" s="11" t="s">
        <v>156</v>
      </c>
      <c r="B134" s="5" t="s">
        <v>320</v>
      </c>
      <c r="C134" s="344"/>
      <c r="D134" s="339"/>
      <c r="E134" s="339"/>
      <c r="F134" s="173"/>
    </row>
    <row r="135" spans="1:6" ht="12" customHeight="1" thickBot="1">
      <c r="A135" s="11" t="s">
        <v>242</v>
      </c>
      <c r="B135" s="5" t="s">
        <v>321</v>
      </c>
      <c r="C135" s="344"/>
      <c r="D135" s="339"/>
      <c r="E135" s="339"/>
      <c r="F135" s="173"/>
    </row>
    <row r="136" spans="1:12" ht="15" customHeight="1" thickBot="1">
      <c r="A136" s="16" t="s">
        <v>19</v>
      </c>
      <c r="B136" s="79" t="s">
        <v>322</v>
      </c>
      <c r="C136" s="348">
        <f>+C117+C121+C126+C131</f>
        <v>0</v>
      </c>
      <c r="D136" s="348">
        <f>+D117+D121+D126+D131</f>
        <v>0</v>
      </c>
      <c r="E136" s="348">
        <f>+E117+E121+E126+E131</f>
        <v>0</v>
      </c>
      <c r="F136" s="295">
        <f>+F117+F121+F126+F131</f>
        <v>3654</v>
      </c>
      <c r="I136" s="296"/>
      <c r="J136" s="297"/>
      <c r="K136" s="297"/>
      <c r="L136" s="297"/>
    </row>
    <row r="137" spans="1:6" s="285" customFormat="1" ht="12.75" customHeight="1" thickBot="1">
      <c r="A137" s="169" t="s">
        <v>20</v>
      </c>
      <c r="B137" s="254" t="s">
        <v>323</v>
      </c>
      <c r="C137" s="348">
        <f>+C116+C136</f>
        <v>214433</v>
      </c>
      <c r="D137" s="348">
        <f>+D116+D136</f>
        <v>221179</v>
      </c>
      <c r="E137" s="348">
        <f>+E116+E136</f>
        <v>240816</v>
      </c>
      <c r="F137" s="295">
        <f>+F116+F136</f>
        <v>256026</v>
      </c>
    </row>
    <row r="138" ht="7.5" customHeight="1"/>
    <row r="139" spans="1:6" ht="15.75">
      <c r="A139" s="453" t="s">
        <v>325</v>
      </c>
      <c r="B139" s="453"/>
      <c r="C139" s="453"/>
      <c r="D139" s="453"/>
      <c r="E139" s="453"/>
      <c r="F139" s="453"/>
    </row>
    <row r="140" spans="1:6" ht="15" customHeight="1" thickBot="1">
      <c r="A140" s="450" t="s">
        <v>109</v>
      </c>
      <c r="B140" s="450"/>
      <c r="C140" s="82"/>
      <c r="D140" s="82"/>
      <c r="E140" s="82"/>
      <c r="F140" s="180" t="s">
        <v>155</v>
      </c>
    </row>
    <row r="141" spans="1:7" ht="13.5" customHeight="1" thickBot="1">
      <c r="A141" s="16">
        <v>1</v>
      </c>
      <c r="B141" s="22" t="s">
        <v>326</v>
      </c>
      <c r="C141" s="342">
        <f>+C60-C116</f>
        <v>-15987</v>
      </c>
      <c r="D141" s="342">
        <f>+D60-D116</f>
        <v>-15987</v>
      </c>
      <c r="E141" s="342">
        <f>+E60-E116</f>
        <v>-15987</v>
      </c>
      <c r="F141" s="171">
        <f>+F60-F116</f>
        <v>-15987</v>
      </c>
      <c r="G141" s="298"/>
    </row>
    <row r="142" spans="1:6" ht="27.75" customHeight="1" thickBot="1">
      <c r="A142" s="16" t="s">
        <v>12</v>
      </c>
      <c r="B142" s="22" t="s">
        <v>327</v>
      </c>
      <c r="C142" s="342">
        <f>+C77-C136</f>
        <v>15987</v>
      </c>
      <c r="D142" s="342">
        <f>+D77-D136</f>
        <v>15987</v>
      </c>
      <c r="E142" s="342">
        <f>+E77-E136</f>
        <v>15987</v>
      </c>
      <c r="F142" s="171">
        <f>+F77-F136</f>
        <v>15987</v>
      </c>
    </row>
  </sheetData>
  <sheetProtection/>
  <mergeCells count="6">
    <mergeCell ref="A140:B140"/>
    <mergeCell ref="A79:F79"/>
    <mergeCell ref="A1:F1"/>
    <mergeCell ref="A2:B2"/>
    <mergeCell ref="A80:B80"/>
    <mergeCell ref="A139:F13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Murakeresztúr Község Önkormányzat
2014. ÉVI KÖLTSÉGVETÉSÉNEK ÖSSZEVONT MÉRLEGE&amp;10
&amp;R&amp;"Times New Roman CE,Félkövér dőlt"&amp;11 1.1. melléklet a 3/2015. (V.22.) önkormányzati rendelethez</oddHeader>
  </headerFooter>
  <rowBreaks count="1" manualBreakCount="1">
    <brk id="7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7"/>
  <sheetViews>
    <sheetView zoomScaleSheetLayoutView="85" workbookViewId="0" topLeftCell="A1">
      <selection activeCell="B6" sqref="B6"/>
    </sheetView>
  </sheetViews>
  <sheetFormatPr defaultColWidth="9.00390625" defaultRowHeight="12.75"/>
  <cols>
    <col min="1" max="1" width="19.50390625" style="263" customWidth="1"/>
    <col min="2" max="2" width="65.625" style="264" customWidth="1"/>
    <col min="3" max="3" width="19.125" style="264" customWidth="1"/>
    <col min="4" max="4" width="20.00390625" style="265" customWidth="1"/>
    <col min="5" max="16384" width="9.375" style="2" customWidth="1"/>
  </cols>
  <sheetData>
    <row r="1" spans="1:4" s="1" customFormat="1" ht="12.75" customHeight="1" thickBot="1">
      <c r="A1" s="134"/>
      <c r="B1" s="136"/>
      <c r="C1" s="136"/>
      <c r="D1" s="159" t="s">
        <v>482</v>
      </c>
    </row>
    <row r="2" spans="1:4" s="67" customFormat="1" ht="13.5" customHeight="1">
      <c r="A2" s="276" t="s">
        <v>58</v>
      </c>
      <c r="B2" s="230" t="s">
        <v>429</v>
      </c>
      <c r="C2" s="375"/>
      <c r="D2" s="232" t="s">
        <v>46</v>
      </c>
    </row>
    <row r="3" spans="1:4" s="67" customFormat="1" ht="14.25" customHeight="1" thickBot="1">
      <c r="A3" s="137" t="s">
        <v>146</v>
      </c>
      <c r="B3" s="231" t="s">
        <v>365</v>
      </c>
      <c r="C3" s="376"/>
      <c r="D3" s="233">
        <v>1</v>
      </c>
    </row>
    <row r="4" spans="1:4" s="68" customFormat="1" ht="12" customHeight="1" thickBot="1">
      <c r="A4" s="138"/>
      <c r="B4" s="138"/>
      <c r="C4" s="138"/>
      <c r="D4" s="139" t="s">
        <v>47</v>
      </c>
    </row>
    <row r="5" spans="1:4" ht="27.75" customHeight="1" thickBot="1">
      <c r="A5" s="277" t="s">
        <v>148</v>
      </c>
      <c r="B5" s="140" t="s">
        <v>48</v>
      </c>
      <c r="C5" s="377" t="s">
        <v>459</v>
      </c>
      <c r="D5" s="234" t="s">
        <v>460</v>
      </c>
    </row>
    <row r="6" spans="1:4" s="60" customFormat="1" ht="12" customHeight="1" thickBot="1">
      <c r="A6" s="142"/>
      <c r="B6" s="143" t="s">
        <v>49</v>
      </c>
      <c r="C6" s="143"/>
      <c r="D6" s="235"/>
    </row>
    <row r="7" spans="1:4" s="60" customFormat="1" ht="12" customHeight="1" thickBot="1">
      <c r="A7" s="29" t="s">
        <v>11</v>
      </c>
      <c r="B7" s="17" t="s">
        <v>182</v>
      </c>
      <c r="C7" s="342">
        <f>+C8+C9+C10+C11+C12+C13</f>
        <v>114828</v>
      </c>
      <c r="D7" s="171">
        <f>+D8+D9+D10+D11+D12+D13</f>
        <v>115438</v>
      </c>
    </row>
    <row r="8" spans="1:4" s="69" customFormat="1" ht="12" customHeight="1">
      <c r="A8" s="301" t="s">
        <v>78</v>
      </c>
      <c r="B8" s="286" t="s">
        <v>183</v>
      </c>
      <c r="C8" s="343">
        <v>54946</v>
      </c>
      <c r="D8" s="174">
        <v>54946</v>
      </c>
    </row>
    <row r="9" spans="1:4" s="70" customFormat="1" ht="12" customHeight="1">
      <c r="A9" s="302" t="s">
        <v>79</v>
      </c>
      <c r="B9" s="287" t="s">
        <v>184</v>
      </c>
      <c r="C9" s="339">
        <v>23636</v>
      </c>
      <c r="D9" s="173">
        <v>23966</v>
      </c>
    </row>
    <row r="10" spans="1:4" s="70" customFormat="1" ht="12" customHeight="1">
      <c r="A10" s="302" t="s">
        <v>80</v>
      </c>
      <c r="B10" s="287" t="s">
        <v>185</v>
      </c>
      <c r="C10" s="339">
        <v>34172</v>
      </c>
      <c r="D10" s="173">
        <v>31023</v>
      </c>
    </row>
    <row r="11" spans="1:4" s="70" customFormat="1" ht="12" customHeight="1">
      <c r="A11" s="302" t="s">
        <v>81</v>
      </c>
      <c r="B11" s="287" t="s">
        <v>186</v>
      </c>
      <c r="C11" s="339">
        <v>2066</v>
      </c>
      <c r="D11" s="173">
        <v>2066</v>
      </c>
    </row>
    <row r="12" spans="1:4" s="70" customFormat="1" ht="12" customHeight="1">
      <c r="A12" s="302" t="s">
        <v>104</v>
      </c>
      <c r="B12" s="287" t="s">
        <v>187</v>
      </c>
      <c r="C12" s="381">
        <v>8</v>
      </c>
      <c r="D12" s="379">
        <v>314</v>
      </c>
    </row>
    <row r="13" spans="1:4" s="69" customFormat="1" ht="12" customHeight="1" thickBot="1">
      <c r="A13" s="303" t="s">
        <v>82</v>
      </c>
      <c r="B13" s="288" t="s">
        <v>188</v>
      </c>
      <c r="C13" s="382"/>
      <c r="D13" s="380">
        <v>3123</v>
      </c>
    </row>
    <row r="14" spans="1:4" s="69" customFormat="1" ht="12" customHeight="1" thickBot="1">
      <c r="A14" s="29" t="s">
        <v>12</v>
      </c>
      <c r="B14" s="166" t="s">
        <v>189</v>
      </c>
      <c r="C14" s="342">
        <f>+C15+C16+C17+C18+C19</f>
        <v>19532</v>
      </c>
      <c r="D14" s="171">
        <f>+D15+D16+D17+D18+D19</f>
        <v>34878</v>
      </c>
    </row>
    <row r="15" spans="1:4" s="69" customFormat="1" ht="12" customHeight="1">
      <c r="A15" s="301" t="s">
        <v>84</v>
      </c>
      <c r="B15" s="286" t="s">
        <v>190</v>
      </c>
      <c r="C15" s="343"/>
      <c r="D15" s="174"/>
    </row>
    <row r="16" spans="1:4" s="69" customFormat="1" ht="12" customHeight="1">
      <c r="A16" s="302" t="s">
        <v>85</v>
      </c>
      <c r="B16" s="287" t="s">
        <v>191</v>
      </c>
      <c r="C16" s="339"/>
      <c r="D16" s="173"/>
    </row>
    <row r="17" spans="1:4" s="69" customFormat="1" ht="12" customHeight="1">
      <c r="A17" s="302" t="s">
        <v>86</v>
      </c>
      <c r="B17" s="287" t="s">
        <v>388</v>
      </c>
      <c r="C17" s="339"/>
      <c r="D17" s="173"/>
    </row>
    <row r="18" spans="1:4" s="69" customFormat="1" ht="12" customHeight="1">
      <c r="A18" s="302" t="s">
        <v>87</v>
      </c>
      <c r="B18" s="287" t="s">
        <v>389</v>
      </c>
      <c r="C18" s="339"/>
      <c r="D18" s="173"/>
    </row>
    <row r="19" spans="1:4" s="69" customFormat="1" ht="12" customHeight="1">
      <c r="A19" s="302" t="s">
        <v>88</v>
      </c>
      <c r="B19" s="287" t="s">
        <v>192</v>
      </c>
      <c r="C19" s="339">
        <v>19532</v>
      </c>
      <c r="D19" s="173">
        <v>34878</v>
      </c>
    </row>
    <row r="20" spans="1:4" s="70" customFormat="1" ht="12" customHeight="1" thickBot="1">
      <c r="A20" s="303" t="s">
        <v>94</v>
      </c>
      <c r="B20" s="288" t="s">
        <v>193</v>
      </c>
      <c r="C20" s="340">
        <v>545</v>
      </c>
      <c r="D20" s="175">
        <v>545</v>
      </c>
    </row>
    <row r="21" spans="1:4" s="70" customFormat="1" ht="12" customHeight="1" thickBot="1">
      <c r="A21" s="29" t="s">
        <v>13</v>
      </c>
      <c r="B21" s="17" t="s">
        <v>194</v>
      </c>
      <c r="C21" s="342">
        <f>+C22+C23+C24+C25</f>
        <v>682</v>
      </c>
      <c r="D21" s="171">
        <f>+D22+D23+D24+D25</f>
        <v>3918</v>
      </c>
    </row>
    <row r="22" spans="1:4" s="70" customFormat="1" ht="12" customHeight="1">
      <c r="A22" s="301" t="s">
        <v>67</v>
      </c>
      <c r="B22" s="286" t="s">
        <v>195</v>
      </c>
      <c r="C22" s="343"/>
      <c r="D22" s="174">
        <v>26</v>
      </c>
    </row>
    <row r="23" spans="1:4" s="70" customFormat="1" ht="12" customHeight="1">
      <c r="A23" s="302" t="s">
        <v>69</v>
      </c>
      <c r="B23" s="287" t="s">
        <v>390</v>
      </c>
      <c r="C23" s="339"/>
      <c r="D23" s="173">
        <v>3000</v>
      </c>
    </row>
    <row r="24" spans="1:4" s="70" customFormat="1" ht="12" customHeight="1">
      <c r="A24" s="302" t="s">
        <v>70</v>
      </c>
      <c r="B24" s="287" t="s">
        <v>391</v>
      </c>
      <c r="C24" s="339"/>
      <c r="D24" s="173"/>
    </row>
    <row r="25" spans="1:4" s="70" customFormat="1" ht="12" customHeight="1">
      <c r="A25" s="302" t="s">
        <v>116</v>
      </c>
      <c r="B25" s="287" t="s">
        <v>197</v>
      </c>
      <c r="C25" s="339">
        <v>682</v>
      </c>
      <c r="D25" s="173">
        <v>892</v>
      </c>
    </row>
    <row r="26" spans="1:4" s="70" customFormat="1" ht="12" customHeight="1" thickBot="1">
      <c r="A26" s="303" t="s">
        <v>117</v>
      </c>
      <c r="B26" s="288" t="s">
        <v>198</v>
      </c>
      <c r="C26" s="340"/>
      <c r="D26" s="175"/>
    </row>
    <row r="27" spans="1:4" s="70" customFormat="1" ht="12" customHeight="1" thickBot="1">
      <c r="A27" s="29" t="s">
        <v>118</v>
      </c>
      <c r="B27" s="17" t="s">
        <v>199</v>
      </c>
      <c r="C27" s="346">
        <f>+C28+C31+C32+C33</f>
        <v>34450</v>
      </c>
      <c r="D27" s="177">
        <f>+D28+D31+D32+D33</f>
        <v>43852</v>
      </c>
    </row>
    <row r="28" spans="1:4" s="70" customFormat="1" ht="12" customHeight="1">
      <c r="A28" s="301" t="s">
        <v>200</v>
      </c>
      <c r="B28" s="286" t="s">
        <v>206</v>
      </c>
      <c r="C28" s="383">
        <f>+C29+C30</f>
        <v>30200</v>
      </c>
      <c r="D28" s="281">
        <f>+D29+D30</f>
        <v>35684</v>
      </c>
    </row>
    <row r="29" spans="1:4" s="70" customFormat="1" ht="12" customHeight="1">
      <c r="A29" s="302" t="s">
        <v>201</v>
      </c>
      <c r="B29" s="287" t="s">
        <v>207</v>
      </c>
      <c r="C29" s="339">
        <v>5200</v>
      </c>
      <c r="D29" s="173">
        <v>6244</v>
      </c>
    </row>
    <row r="30" spans="1:4" s="70" customFormat="1" ht="12" customHeight="1">
      <c r="A30" s="302" t="s">
        <v>202</v>
      </c>
      <c r="B30" s="287" t="s">
        <v>208</v>
      </c>
      <c r="C30" s="339">
        <v>25000</v>
      </c>
      <c r="D30" s="173">
        <v>29440</v>
      </c>
    </row>
    <row r="31" spans="1:4" s="70" customFormat="1" ht="12" customHeight="1">
      <c r="A31" s="302" t="s">
        <v>203</v>
      </c>
      <c r="B31" s="287" t="s">
        <v>209</v>
      </c>
      <c r="C31" s="339">
        <v>3000</v>
      </c>
      <c r="D31" s="173">
        <v>3791</v>
      </c>
    </row>
    <row r="32" spans="1:4" s="70" customFormat="1" ht="12" customHeight="1">
      <c r="A32" s="302" t="s">
        <v>204</v>
      </c>
      <c r="B32" s="287" t="s">
        <v>210</v>
      </c>
      <c r="C32" s="339">
        <v>700</v>
      </c>
      <c r="D32" s="173">
        <v>700</v>
      </c>
    </row>
    <row r="33" spans="1:4" s="70" customFormat="1" ht="12" customHeight="1" thickBot="1">
      <c r="A33" s="303" t="s">
        <v>205</v>
      </c>
      <c r="B33" s="288" t="s">
        <v>211</v>
      </c>
      <c r="C33" s="340">
        <v>550</v>
      </c>
      <c r="D33" s="175">
        <v>3677</v>
      </c>
    </row>
    <row r="34" spans="1:4" s="70" customFormat="1" ht="12" customHeight="1" thickBot="1">
      <c r="A34" s="29" t="s">
        <v>15</v>
      </c>
      <c r="B34" s="17" t="s">
        <v>212</v>
      </c>
      <c r="C34" s="342">
        <f>SUM(C35:C44)</f>
        <v>27199</v>
      </c>
      <c r="D34" s="171">
        <f>SUM(D35:D44)</f>
        <v>34063</v>
      </c>
    </row>
    <row r="35" spans="1:4" s="70" customFormat="1" ht="12" customHeight="1">
      <c r="A35" s="301" t="s">
        <v>71</v>
      </c>
      <c r="B35" s="286" t="s">
        <v>215</v>
      </c>
      <c r="C35" s="343"/>
      <c r="D35" s="174"/>
    </row>
    <row r="36" spans="1:4" s="70" customFormat="1" ht="12" customHeight="1">
      <c r="A36" s="302" t="s">
        <v>72</v>
      </c>
      <c r="B36" s="287" t="s">
        <v>216</v>
      </c>
      <c r="C36" s="339">
        <v>8871</v>
      </c>
      <c r="D36" s="173">
        <v>10702</v>
      </c>
    </row>
    <row r="37" spans="1:4" s="70" customFormat="1" ht="12" customHeight="1">
      <c r="A37" s="302" t="s">
        <v>73</v>
      </c>
      <c r="B37" s="287" t="s">
        <v>217</v>
      </c>
      <c r="C37" s="339">
        <v>60</v>
      </c>
      <c r="D37" s="173">
        <v>169</v>
      </c>
    </row>
    <row r="38" spans="1:4" s="70" customFormat="1" ht="12" customHeight="1">
      <c r="A38" s="302" t="s">
        <v>120</v>
      </c>
      <c r="B38" s="287" t="s">
        <v>218</v>
      </c>
      <c r="C38" s="339">
        <v>2064</v>
      </c>
      <c r="D38" s="173">
        <v>4953</v>
      </c>
    </row>
    <row r="39" spans="1:4" s="70" customFormat="1" ht="12" customHeight="1">
      <c r="A39" s="302" t="s">
        <v>121</v>
      </c>
      <c r="B39" s="287" t="s">
        <v>219</v>
      </c>
      <c r="C39" s="339">
        <v>10668</v>
      </c>
      <c r="D39" s="173">
        <v>10650</v>
      </c>
    </row>
    <row r="40" spans="1:4" s="70" customFormat="1" ht="12" customHeight="1">
      <c r="A40" s="302" t="s">
        <v>122</v>
      </c>
      <c r="B40" s="287" t="s">
        <v>220</v>
      </c>
      <c r="C40" s="339">
        <v>5436</v>
      </c>
      <c r="D40" s="173">
        <v>5635</v>
      </c>
    </row>
    <row r="41" spans="1:4" s="70" customFormat="1" ht="12" customHeight="1">
      <c r="A41" s="302" t="s">
        <v>123</v>
      </c>
      <c r="B41" s="287" t="s">
        <v>221</v>
      </c>
      <c r="C41" s="339"/>
      <c r="D41" s="173"/>
    </row>
    <row r="42" spans="1:4" s="70" customFormat="1" ht="12" customHeight="1">
      <c r="A42" s="302" t="s">
        <v>124</v>
      </c>
      <c r="B42" s="287" t="s">
        <v>222</v>
      </c>
      <c r="C42" s="339">
        <v>100</v>
      </c>
      <c r="D42" s="173">
        <v>80</v>
      </c>
    </row>
    <row r="43" spans="1:4" s="70" customFormat="1" ht="12" customHeight="1">
      <c r="A43" s="302" t="s">
        <v>213</v>
      </c>
      <c r="B43" s="287" t="s">
        <v>223</v>
      </c>
      <c r="C43" s="384"/>
      <c r="D43" s="176"/>
    </row>
    <row r="44" spans="1:4" s="70" customFormat="1" ht="12" customHeight="1" thickBot="1">
      <c r="A44" s="303" t="s">
        <v>214</v>
      </c>
      <c r="B44" s="288" t="s">
        <v>224</v>
      </c>
      <c r="C44" s="385"/>
      <c r="D44" s="274">
        <v>1874</v>
      </c>
    </row>
    <row r="45" spans="1:4" s="70" customFormat="1" ht="12" customHeight="1" thickBot="1">
      <c r="A45" s="29" t="s">
        <v>16</v>
      </c>
      <c r="B45" s="17" t="s">
        <v>225</v>
      </c>
      <c r="C45" s="342">
        <f>SUM(C46:C49)</f>
        <v>630</v>
      </c>
      <c r="D45" s="171">
        <f>SUM(D46:D49)</f>
        <v>237</v>
      </c>
    </row>
    <row r="46" spans="1:4" s="70" customFormat="1" ht="12" customHeight="1">
      <c r="A46" s="301" t="s">
        <v>74</v>
      </c>
      <c r="B46" s="286" t="s">
        <v>229</v>
      </c>
      <c r="C46" s="386"/>
      <c r="D46" s="325"/>
    </row>
    <row r="47" spans="1:4" s="70" customFormat="1" ht="12" customHeight="1">
      <c r="A47" s="302" t="s">
        <v>75</v>
      </c>
      <c r="B47" s="287" t="s">
        <v>230</v>
      </c>
      <c r="C47" s="384"/>
      <c r="D47" s="176"/>
    </row>
    <row r="48" spans="1:4" s="70" customFormat="1" ht="12" customHeight="1">
      <c r="A48" s="302" t="s">
        <v>226</v>
      </c>
      <c r="B48" s="287" t="s">
        <v>231</v>
      </c>
      <c r="C48" s="384">
        <v>630</v>
      </c>
      <c r="D48" s="176">
        <v>237</v>
      </c>
    </row>
    <row r="49" spans="1:4" s="70" customFormat="1" ht="12" customHeight="1" thickBot="1">
      <c r="A49" s="302" t="s">
        <v>227</v>
      </c>
      <c r="B49" s="287" t="s">
        <v>232</v>
      </c>
      <c r="C49" s="384"/>
      <c r="D49" s="176"/>
    </row>
    <row r="50" spans="1:4" s="70" customFormat="1" ht="12" customHeight="1" thickBot="1">
      <c r="A50" s="29" t="s">
        <v>125</v>
      </c>
      <c r="B50" s="17" t="s">
        <v>234</v>
      </c>
      <c r="C50" s="342">
        <f>SUM(C51:C53)</f>
        <v>720</v>
      </c>
      <c r="D50" s="171">
        <f>SUM(D51:D53)</f>
        <v>805</v>
      </c>
    </row>
    <row r="51" spans="1:4" s="70" customFormat="1" ht="12" customHeight="1">
      <c r="A51" s="301" t="s">
        <v>76</v>
      </c>
      <c r="B51" s="286" t="s">
        <v>235</v>
      </c>
      <c r="C51" s="343"/>
      <c r="D51" s="174"/>
    </row>
    <row r="52" spans="1:4" s="70" customFormat="1" ht="12" customHeight="1">
      <c r="A52" s="302" t="s">
        <v>77</v>
      </c>
      <c r="B52" s="287" t="s">
        <v>392</v>
      </c>
      <c r="C52" s="339"/>
      <c r="D52" s="173"/>
    </row>
    <row r="53" spans="1:4" s="70" customFormat="1" ht="12" customHeight="1">
      <c r="A53" s="302" t="s">
        <v>239</v>
      </c>
      <c r="B53" s="287" t="s">
        <v>237</v>
      </c>
      <c r="C53" s="339">
        <v>720</v>
      </c>
      <c r="D53" s="173">
        <v>805</v>
      </c>
    </row>
    <row r="54" spans="1:4" s="70" customFormat="1" ht="12" customHeight="1" thickBot="1">
      <c r="A54" s="303" t="s">
        <v>240</v>
      </c>
      <c r="B54" s="288" t="s">
        <v>238</v>
      </c>
      <c r="C54" s="340"/>
      <c r="D54" s="175"/>
    </row>
    <row r="55" spans="1:4" s="70" customFormat="1" ht="12" customHeight="1" thickBot="1">
      <c r="A55" s="29" t="s">
        <v>18</v>
      </c>
      <c r="B55" s="166" t="s">
        <v>241</v>
      </c>
      <c r="C55" s="342">
        <f>SUM(C56:C58)</f>
        <v>400</v>
      </c>
      <c r="D55" s="171">
        <f>SUM(D56:D58)</f>
        <v>400</v>
      </c>
    </row>
    <row r="56" spans="1:4" s="70" customFormat="1" ht="12" customHeight="1">
      <c r="A56" s="301" t="s">
        <v>126</v>
      </c>
      <c r="B56" s="286" t="s">
        <v>243</v>
      </c>
      <c r="C56" s="384"/>
      <c r="D56" s="176"/>
    </row>
    <row r="57" spans="1:4" s="70" customFormat="1" ht="12" customHeight="1">
      <c r="A57" s="302" t="s">
        <v>127</v>
      </c>
      <c r="B57" s="287" t="s">
        <v>393</v>
      </c>
      <c r="C57" s="384">
        <v>400</v>
      </c>
      <c r="D57" s="176">
        <v>400</v>
      </c>
    </row>
    <row r="58" spans="1:4" s="70" customFormat="1" ht="12" customHeight="1">
      <c r="A58" s="302" t="s">
        <v>156</v>
      </c>
      <c r="B58" s="287" t="s">
        <v>244</v>
      </c>
      <c r="C58" s="384"/>
      <c r="D58" s="176"/>
    </row>
    <row r="59" spans="1:4" s="70" customFormat="1" ht="12" customHeight="1" thickBot="1">
      <c r="A59" s="303" t="s">
        <v>242</v>
      </c>
      <c r="B59" s="288" t="s">
        <v>245</v>
      </c>
      <c r="C59" s="384"/>
      <c r="D59" s="176"/>
    </row>
    <row r="60" spans="1:4" s="70" customFormat="1" ht="12" customHeight="1" thickBot="1">
      <c r="A60" s="29" t="s">
        <v>19</v>
      </c>
      <c r="B60" s="17" t="s">
        <v>246</v>
      </c>
      <c r="C60" s="346">
        <f>+C7+C14+C21+C27+C34+C45+C50+C55</f>
        <v>198441</v>
      </c>
      <c r="D60" s="177">
        <f>+D7+D14+D21+D27+D34+D45+D50+D55</f>
        <v>233591</v>
      </c>
    </row>
    <row r="61" spans="1:4" s="70" customFormat="1" ht="12" customHeight="1" thickBot="1">
      <c r="A61" s="304" t="s">
        <v>359</v>
      </c>
      <c r="B61" s="166" t="s">
        <v>248</v>
      </c>
      <c r="C61" s="342">
        <f>SUM(C62:C64)</f>
        <v>0</v>
      </c>
      <c r="D61" s="171">
        <f>SUM(D62:D64)</f>
        <v>0</v>
      </c>
    </row>
    <row r="62" spans="1:4" s="70" customFormat="1" ht="12" customHeight="1">
      <c r="A62" s="301" t="s">
        <v>270</v>
      </c>
      <c r="B62" s="286" t="s">
        <v>249</v>
      </c>
      <c r="C62" s="384"/>
      <c r="D62" s="176"/>
    </row>
    <row r="63" spans="1:4" s="70" customFormat="1" ht="12" customHeight="1">
      <c r="A63" s="302" t="s">
        <v>276</v>
      </c>
      <c r="B63" s="287" t="s">
        <v>250</v>
      </c>
      <c r="C63" s="384"/>
      <c r="D63" s="176"/>
    </row>
    <row r="64" spans="1:4" s="70" customFormat="1" ht="12" customHeight="1" thickBot="1">
      <c r="A64" s="303" t="s">
        <v>277</v>
      </c>
      <c r="B64" s="290" t="s">
        <v>251</v>
      </c>
      <c r="C64" s="384"/>
      <c r="D64" s="176"/>
    </row>
    <row r="65" spans="1:4" s="70" customFormat="1" ht="12" customHeight="1" thickBot="1">
      <c r="A65" s="304" t="s">
        <v>252</v>
      </c>
      <c r="B65" s="166" t="s">
        <v>253</v>
      </c>
      <c r="C65" s="342">
        <f>SUM(C66:C68)</f>
        <v>0</v>
      </c>
      <c r="D65" s="171">
        <f>SUM(D66:D68)</f>
        <v>0</v>
      </c>
    </row>
    <row r="66" spans="1:4" s="70" customFormat="1" ht="12" customHeight="1">
      <c r="A66" s="301" t="s">
        <v>105</v>
      </c>
      <c r="B66" s="286" t="s">
        <v>254</v>
      </c>
      <c r="C66" s="384"/>
      <c r="D66" s="176"/>
    </row>
    <row r="67" spans="1:4" s="70" customFormat="1" ht="12" customHeight="1">
      <c r="A67" s="302" t="s">
        <v>106</v>
      </c>
      <c r="B67" s="287" t="s">
        <v>255</v>
      </c>
      <c r="C67" s="384"/>
      <c r="D67" s="176"/>
    </row>
    <row r="68" spans="1:4" s="70" customFormat="1" ht="12" customHeight="1" thickBot="1">
      <c r="A68" s="302" t="s">
        <v>271</v>
      </c>
      <c r="B68" s="287" t="s">
        <v>256</v>
      </c>
      <c r="C68" s="384"/>
      <c r="D68" s="176"/>
    </row>
    <row r="69" spans="1:4" s="70" customFormat="1" ht="12" customHeight="1" thickBot="1">
      <c r="A69" s="304" t="s">
        <v>258</v>
      </c>
      <c r="B69" s="166" t="s">
        <v>259</v>
      </c>
      <c r="C69" s="342">
        <f>SUM(C70:C71)</f>
        <v>14644</v>
      </c>
      <c r="D69" s="171">
        <f>SUM(D70:D71)</f>
        <v>14644</v>
      </c>
    </row>
    <row r="70" spans="1:4" s="70" customFormat="1" ht="12" customHeight="1">
      <c r="A70" s="301" t="s">
        <v>273</v>
      </c>
      <c r="B70" s="286" t="s">
        <v>260</v>
      </c>
      <c r="C70" s="384">
        <v>14644</v>
      </c>
      <c r="D70" s="176">
        <v>14644</v>
      </c>
    </row>
    <row r="71" spans="1:4" s="70" customFormat="1" ht="12" customHeight="1" thickBot="1">
      <c r="A71" s="303" t="s">
        <v>274</v>
      </c>
      <c r="B71" s="288" t="s">
        <v>261</v>
      </c>
      <c r="C71" s="384"/>
      <c r="D71" s="176"/>
    </row>
    <row r="72" spans="1:4" s="69" customFormat="1" ht="12" customHeight="1" thickBot="1">
      <c r="A72" s="304" t="s">
        <v>262</v>
      </c>
      <c r="B72" s="166" t="s">
        <v>427</v>
      </c>
      <c r="C72" s="342"/>
      <c r="D72" s="171">
        <f>D73</f>
        <v>3654</v>
      </c>
    </row>
    <row r="73" spans="1:4" s="69" customFormat="1" ht="12" customHeight="1" thickBot="1">
      <c r="A73" s="443" t="s">
        <v>476</v>
      </c>
      <c r="B73" s="442" t="s">
        <v>480</v>
      </c>
      <c r="C73" s="444"/>
      <c r="D73" s="445">
        <v>3654</v>
      </c>
    </row>
    <row r="74" spans="1:4" s="69" customFormat="1" ht="12" customHeight="1" thickBot="1">
      <c r="A74" s="304">
        <v>14</v>
      </c>
      <c r="B74" s="291" t="s">
        <v>430</v>
      </c>
      <c r="C74" s="346">
        <f>+C61+C65+C69+C72</f>
        <v>14644</v>
      </c>
      <c r="D74" s="177">
        <f>+D61+D65+D69+D72</f>
        <v>18298</v>
      </c>
    </row>
    <row r="75" spans="1:4" s="69" customFormat="1" ht="12" customHeight="1" thickBot="1">
      <c r="A75" s="305" t="s">
        <v>25</v>
      </c>
      <c r="B75" s="293" t="s">
        <v>431</v>
      </c>
      <c r="C75" s="346">
        <f>+C60+C74</f>
        <v>213085</v>
      </c>
      <c r="D75" s="177">
        <f>+D60+D74</f>
        <v>251889</v>
      </c>
    </row>
    <row r="76" spans="1:4" s="70" customFormat="1" ht="15" customHeight="1">
      <c r="A76" s="148"/>
      <c r="B76" s="149"/>
      <c r="C76" s="149"/>
      <c r="D76" s="240"/>
    </row>
    <row r="77" spans="1:4" ht="13.5" thickBot="1">
      <c r="A77" s="306"/>
      <c r="B77" s="151"/>
      <c r="C77" s="151"/>
      <c r="D77" s="241"/>
    </row>
    <row r="78" spans="1:4" s="60" customFormat="1" ht="16.5" customHeight="1" thickBot="1">
      <c r="A78" s="152"/>
      <c r="B78" s="153" t="s">
        <v>51</v>
      </c>
      <c r="C78" s="153"/>
      <c r="D78" s="242"/>
    </row>
    <row r="79" spans="1:4" s="71" customFormat="1" ht="12" customHeight="1" thickBot="1">
      <c r="A79" s="278" t="s">
        <v>11</v>
      </c>
      <c r="B79" s="23" t="s">
        <v>281</v>
      </c>
      <c r="C79" s="269">
        <f>SUM(C80:C84)</f>
        <v>131303</v>
      </c>
      <c r="D79" s="349">
        <f>SUM(D80:D84)</f>
        <v>154921</v>
      </c>
    </row>
    <row r="80" spans="1:4" ht="12" customHeight="1">
      <c r="A80" s="307" t="s">
        <v>78</v>
      </c>
      <c r="B80" s="6" t="s">
        <v>42</v>
      </c>
      <c r="C80" s="354">
        <v>46253</v>
      </c>
      <c r="D80" s="350">
        <v>59589</v>
      </c>
    </row>
    <row r="81" spans="1:4" ht="12" customHeight="1">
      <c r="A81" s="302" t="s">
        <v>79</v>
      </c>
      <c r="B81" s="4" t="s">
        <v>128</v>
      </c>
      <c r="C81" s="271">
        <v>9962</v>
      </c>
      <c r="D81" s="162">
        <v>12238</v>
      </c>
    </row>
    <row r="82" spans="1:4" ht="12" customHeight="1">
      <c r="A82" s="302" t="s">
        <v>80</v>
      </c>
      <c r="B82" s="4" t="s">
        <v>103</v>
      </c>
      <c r="C82" s="273">
        <v>54415</v>
      </c>
      <c r="D82" s="164">
        <v>64004</v>
      </c>
    </row>
    <row r="83" spans="1:4" ht="12" customHeight="1">
      <c r="A83" s="302" t="s">
        <v>81</v>
      </c>
      <c r="B83" s="7" t="s">
        <v>129</v>
      </c>
      <c r="C83" s="273">
        <v>14563</v>
      </c>
      <c r="D83" s="164">
        <v>11681</v>
      </c>
    </row>
    <row r="84" spans="1:4" ht="12" customHeight="1">
      <c r="A84" s="302" t="s">
        <v>89</v>
      </c>
      <c r="B84" s="15" t="s">
        <v>130</v>
      </c>
      <c r="C84" s="273">
        <v>6110</v>
      </c>
      <c r="D84" s="164">
        <v>7409</v>
      </c>
    </row>
    <row r="85" spans="1:4" ht="12" customHeight="1">
      <c r="A85" s="302" t="s">
        <v>82</v>
      </c>
      <c r="B85" s="4" t="s">
        <v>282</v>
      </c>
      <c r="C85" s="273"/>
      <c r="D85" s="164">
        <v>1279</v>
      </c>
    </row>
    <row r="86" spans="1:4" ht="12" customHeight="1">
      <c r="A86" s="302" t="s">
        <v>83</v>
      </c>
      <c r="B86" s="84" t="s">
        <v>283</v>
      </c>
      <c r="C86" s="273"/>
      <c r="D86" s="164"/>
    </row>
    <row r="87" spans="1:4" ht="12" customHeight="1">
      <c r="A87" s="302" t="s">
        <v>90</v>
      </c>
      <c r="B87" s="85" t="s">
        <v>284</v>
      </c>
      <c r="C87" s="273"/>
      <c r="D87" s="164"/>
    </row>
    <row r="88" spans="1:4" ht="12" customHeight="1">
      <c r="A88" s="302" t="s">
        <v>91</v>
      </c>
      <c r="B88" s="85" t="s">
        <v>285</v>
      </c>
      <c r="C88" s="273"/>
      <c r="D88" s="164"/>
    </row>
    <row r="89" spans="1:4" ht="12" customHeight="1">
      <c r="A89" s="302" t="s">
        <v>92</v>
      </c>
      <c r="B89" s="84" t="s">
        <v>286</v>
      </c>
      <c r="C89" s="273">
        <v>2426</v>
      </c>
      <c r="D89" s="164">
        <v>2426</v>
      </c>
    </row>
    <row r="90" spans="1:4" ht="12" customHeight="1">
      <c r="A90" s="302" t="s">
        <v>93</v>
      </c>
      <c r="B90" s="84" t="s">
        <v>287</v>
      </c>
      <c r="C90" s="273"/>
      <c r="D90" s="164"/>
    </row>
    <row r="91" spans="1:4" ht="12" customHeight="1">
      <c r="A91" s="302" t="s">
        <v>95</v>
      </c>
      <c r="B91" s="85" t="s">
        <v>288</v>
      </c>
      <c r="C91" s="273"/>
      <c r="D91" s="164"/>
    </row>
    <row r="92" spans="1:4" ht="12" customHeight="1">
      <c r="A92" s="308" t="s">
        <v>131</v>
      </c>
      <c r="B92" s="86" t="s">
        <v>289</v>
      </c>
      <c r="C92" s="273"/>
      <c r="D92" s="164"/>
    </row>
    <row r="93" spans="1:4" ht="12" customHeight="1">
      <c r="A93" s="302" t="s">
        <v>279</v>
      </c>
      <c r="B93" s="86" t="s">
        <v>290</v>
      </c>
      <c r="C93" s="273"/>
      <c r="D93" s="164"/>
    </row>
    <row r="94" spans="1:4" ht="12" customHeight="1" thickBot="1">
      <c r="A94" s="309" t="s">
        <v>280</v>
      </c>
      <c r="B94" s="87" t="s">
        <v>291</v>
      </c>
      <c r="C94" s="355">
        <v>3684</v>
      </c>
      <c r="D94" s="351">
        <v>3704</v>
      </c>
    </row>
    <row r="95" spans="1:4" ht="12" customHeight="1" thickBot="1">
      <c r="A95" s="29" t="s">
        <v>12</v>
      </c>
      <c r="B95" s="22" t="s">
        <v>292</v>
      </c>
      <c r="C95" s="270">
        <f>+C96+C98+C100</f>
        <v>6232</v>
      </c>
      <c r="D95" s="161">
        <f>+D96+D98+D100</f>
        <v>12584</v>
      </c>
    </row>
    <row r="96" spans="1:4" ht="12" customHeight="1">
      <c r="A96" s="301" t="s">
        <v>84</v>
      </c>
      <c r="B96" s="4" t="s">
        <v>154</v>
      </c>
      <c r="C96" s="272">
        <v>2682</v>
      </c>
      <c r="D96" s="163">
        <v>6034</v>
      </c>
    </row>
    <row r="97" spans="1:4" ht="12" customHeight="1">
      <c r="A97" s="301" t="s">
        <v>85</v>
      </c>
      <c r="B97" s="8" t="s">
        <v>296</v>
      </c>
      <c r="C97" s="272"/>
      <c r="D97" s="163"/>
    </row>
    <row r="98" spans="1:4" ht="12" customHeight="1">
      <c r="A98" s="301" t="s">
        <v>86</v>
      </c>
      <c r="B98" s="8" t="s">
        <v>132</v>
      </c>
      <c r="C98" s="271">
        <v>3000</v>
      </c>
      <c r="D98" s="162">
        <v>3000</v>
      </c>
    </row>
    <row r="99" spans="1:4" ht="12" customHeight="1">
      <c r="A99" s="301" t="s">
        <v>87</v>
      </c>
      <c r="B99" s="8" t="s">
        <v>297</v>
      </c>
      <c r="C99" s="388"/>
      <c r="D99" s="162"/>
    </row>
    <row r="100" spans="1:4" ht="12" customHeight="1">
      <c r="A100" s="301" t="s">
        <v>88</v>
      </c>
      <c r="B100" s="168" t="s">
        <v>157</v>
      </c>
      <c r="C100" s="388">
        <v>550</v>
      </c>
      <c r="D100" s="162">
        <v>3550</v>
      </c>
    </row>
    <row r="101" spans="1:4" ht="12" customHeight="1">
      <c r="A101" s="301" t="s">
        <v>94</v>
      </c>
      <c r="B101" s="167" t="s">
        <v>394</v>
      </c>
      <c r="C101" s="388"/>
      <c r="D101" s="162"/>
    </row>
    <row r="102" spans="1:4" ht="12" customHeight="1">
      <c r="A102" s="301" t="s">
        <v>96</v>
      </c>
      <c r="B102" s="282" t="s">
        <v>302</v>
      </c>
      <c r="C102" s="388"/>
      <c r="D102" s="162">
        <v>3000</v>
      </c>
    </row>
    <row r="103" spans="1:4" ht="12" customHeight="1">
      <c r="A103" s="301" t="s">
        <v>133</v>
      </c>
      <c r="B103" s="85" t="s">
        <v>285</v>
      </c>
      <c r="C103" s="388">
        <v>500</v>
      </c>
      <c r="D103" s="162">
        <v>500</v>
      </c>
    </row>
    <row r="104" spans="1:4" ht="12" customHeight="1">
      <c r="A104" s="301" t="s">
        <v>134</v>
      </c>
      <c r="B104" s="85" t="s">
        <v>301</v>
      </c>
      <c r="C104" s="388">
        <v>50</v>
      </c>
      <c r="D104" s="162">
        <v>50</v>
      </c>
    </row>
    <row r="105" spans="1:4" ht="12" customHeight="1">
      <c r="A105" s="301" t="s">
        <v>135</v>
      </c>
      <c r="B105" s="85" t="s">
        <v>300</v>
      </c>
      <c r="C105" s="388"/>
      <c r="D105" s="162"/>
    </row>
    <row r="106" spans="1:4" ht="12" customHeight="1">
      <c r="A106" s="301" t="s">
        <v>293</v>
      </c>
      <c r="B106" s="85" t="s">
        <v>288</v>
      </c>
      <c r="C106" s="388"/>
      <c r="D106" s="162"/>
    </row>
    <row r="107" spans="1:4" ht="12" customHeight="1">
      <c r="A107" s="301" t="s">
        <v>294</v>
      </c>
      <c r="B107" s="85" t="s">
        <v>299</v>
      </c>
      <c r="C107" s="388"/>
      <c r="D107" s="162"/>
    </row>
    <row r="108" spans="1:4" ht="12" customHeight="1" thickBot="1">
      <c r="A108" s="308" t="s">
        <v>295</v>
      </c>
      <c r="B108" s="85" t="s">
        <v>298</v>
      </c>
      <c r="C108" s="389"/>
      <c r="D108" s="164"/>
    </row>
    <row r="109" spans="1:4" ht="12" customHeight="1" thickBot="1">
      <c r="A109" s="29" t="s">
        <v>13</v>
      </c>
      <c r="B109" s="79" t="s">
        <v>303</v>
      </c>
      <c r="C109" s="270">
        <f>+C110+C111</f>
        <v>10190</v>
      </c>
      <c r="D109" s="161">
        <f>+D110+D111</f>
        <v>12563</v>
      </c>
    </row>
    <row r="110" spans="1:4" ht="12" customHeight="1">
      <c r="A110" s="301" t="s">
        <v>67</v>
      </c>
      <c r="B110" s="5" t="s">
        <v>53</v>
      </c>
      <c r="C110" s="272">
        <v>2490</v>
      </c>
      <c r="D110" s="163">
        <v>12563</v>
      </c>
    </row>
    <row r="111" spans="1:4" ht="12" customHeight="1" thickBot="1">
      <c r="A111" s="303" t="s">
        <v>68</v>
      </c>
      <c r="B111" s="8" t="s">
        <v>54</v>
      </c>
      <c r="C111" s="273">
        <v>7700</v>
      </c>
      <c r="D111" s="164"/>
    </row>
    <row r="112" spans="1:4" ht="12" customHeight="1" thickBot="1">
      <c r="A112" s="29" t="s">
        <v>14</v>
      </c>
      <c r="B112" s="79" t="s">
        <v>304</v>
      </c>
      <c r="C112" s="270">
        <f>+C79+C95+C109</f>
        <v>147725</v>
      </c>
      <c r="D112" s="161">
        <f>+D79+D95+D109</f>
        <v>180068</v>
      </c>
    </row>
    <row r="113" spans="1:4" ht="12" customHeight="1" thickBot="1">
      <c r="A113" s="29" t="s">
        <v>15</v>
      </c>
      <c r="B113" s="79" t="s">
        <v>305</v>
      </c>
      <c r="C113" s="270">
        <f>+C114+C115+C116</f>
        <v>0</v>
      </c>
      <c r="D113" s="161">
        <f>+D114+D115+D116</f>
        <v>0</v>
      </c>
    </row>
    <row r="114" spans="1:4" s="71" customFormat="1" ht="12" customHeight="1">
      <c r="A114" s="301" t="s">
        <v>71</v>
      </c>
      <c r="B114" s="5" t="s">
        <v>306</v>
      </c>
      <c r="C114" s="388"/>
      <c r="D114" s="162"/>
    </row>
    <row r="115" spans="1:4" ht="12" customHeight="1">
      <c r="A115" s="301" t="s">
        <v>72</v>
      </c>
      <c r="B115" s="5" t="s">
        <v>307</v>
      </c>
      <c r="C115" s="388"/>
      <c r="D115" s="162"/>
    </row>
    <row r="116" spans="1:4" ht="12" customHeight="1" thickBot="1">
      <c r="A116" s="308" t="s">
        <v>73</v>
      </c>
      <c r="B116" s="3" t="s">
        <v>308</v>
      </c>
      <c r="C116" s="388"/>
      <c r="D116" s="162"/>
    </row>
    <row r="117" spans="1:4" ht="12" customHeight="1" thickBot="1">
      <c r="A117" s="29" t="s">
        <v>16</v>
      </c>
      <c r="B117" s="79" t="s">
        <v>358</v>
      </c>
      <c r="C117" s="270">
        <f>+C118+C119+C120+C121</f>
        <v>0</v>
      </c>
      <c r="D117" s="161">
        <f>+D118+D119+D120+D121</f>
        <v>0</v>
      </c>
    </row>
    <row r="118" spans="1:4" ht="12" customHeight="1">
      <c r="A118" s="301" t="s">
        <v>74</v>
      </c>
      <c r="B118" s="5" t="s">
        <v>309</v>
      </c>
      <c r="C118" s="388"/>
      <c r="D118" s="162"/>
    </row>
    <row r="119" spans="1:4" ht="12" customHeight="1">
      <c r="A119" s="301" t="s">
        <v>75</v>
      </c>
      <c r="B119" s="5" t="s">
        <v>310</v>
      </c>
      <c r="C119" s="388"/>
      <c r="D119" s="162"/>
    </row>
    <row r="120" spans="1:4" ht="12" customHeight="1">
      <c r="A120" s="301" t="s">
        <v>226</v>
      </c>
      <c r="B120" s="5" t="s">
        <v>311</v>
      </c>
      <c r="C120" s="388"/>
      <c r="D120" s="162"/>
    </row>
    <row r="121" spans="1:4" s="71" customFormat="1" ht="12" customHeight="1" thickBot="1">
      <c r="A121" s="308" t="s">
        <v>227</v>
      </c>
      <c r="B121" s="3" t="s">
        <v>312</v>
      </c>
      <c r="C121" s="388"/>
      <c r="D121" s="162"/>
    </row>
    <row r="122" spans="1:12" ht="12" customHeight="1" thickBot="1">
      <c r="A122" s="29" t="s">
        <v>17</v>
      </c>
      <c r="B122" s="79" t="s">
        <v>313</v>
      </c>
      <c r="C122" s="275">
        <f>+C123+C124+C125+C126+C127</f>
        <v>65360</v>
      </c>
      <c r="D122" s="311">
        <f>+D123+D124+D125+D126+D127</f>
        <v>71821</v>
      </c>
      <c r="L122" s="160"/>
    </row>
    <row r="123" spans="1:4" ht="12.75">
      <c r="A123" s="301" t="s">
        <v>76</v>
      </c>
      <c r="B123" s="5" t="s">
        <v>314</v>
      </c>
      <c r="C123" s="388"/>
      <c r="D123" s="162"/>
    </row>
    <row r="124" spans="1:4" ht="12" customHeight="1">
      <c r="A124" s="301" t="s">
        <v>77</v>
      </c>
      <c r="B124" s="5" t="s">
        <v>324</v>
      </c>
      <c r="C124" s="388"/>
      <c r="D124" s="162">
        <v>3654</v>
      </c>
    </row>
    <row r="125" spans="1:4" s="71" customFormat="1" ht="12" customHeight="1">
      <c r="A125" s="301" t="s">
        <v>239</v>
      </c>
      <c r="B125" s="5" t="s">
        <v>315</v>
      </c>
      <c r="C125" s="388"/>
      <c r="D125" s="162"/>
    </row>
    <row r="126" spans="1:4" s="71" customFormat="1" ht="12" customHeight="1">
      <c r="A126" s="302" t="s">
        <v>240</v>
      </c>
      <c r="B126" s="4" t="s">
        <v>316</v>
      </c>
      <c r="C126" s="388"/>
      <c r="D126" s="162"/>
    </row>
    <row r="127" spans="1:4" s="71" customFormat="1" ht="12" customHeight="1" thickBot="1">
      <c r="A127" s="309" t="s">
        <v>396</v>
      </c>
      <c r="B127" s="359" t="s">
        <v>397</v>
      </c>
      <c r="C127" s="390">
        <v>65360</v>
      </c>
      <c r="D127" s="358">
        <v>68167</v>
      </c>
    </row>
    <row r="128" spans="1:4" s="71" customFormat="1" ht="12" customHeight="1" thickBot="1">
      <c r="A128" s="29" t="s">
        <v>18</v>
      </c>
      <c r="B128" s="79" t="s">
        <v>317</v>
      </c>
      <c r="C128" s="356">
        <f>+C129+C130+C131+C132</f>
        <v>0</v>
      </c>
      <c r="D128" s="352">
        <f>+D129+D130+D131+D132</f>
        <v>0</v>
      </c>
    </row>
    <row r="129" spans="1:4" s="71" customFormat="1" ht="12" customHeight="1">
      <c r="A129" s="301" t="s">
        <v>126</v>
      </c>
      <c r="B129" s="5" t="s">
        <v>318</v>
      </c>
      <c r="C129" s="388"/>
      <c r="D129" s="162"/>
    </row>
    <row r="130" spans="1:4" s="71" customFormat="1" ht="12" customHeight="1">
      <c r="A130" s="301" t="s">
        <v>127</v>
      </c>
      <c r="B130" s="5" t="s">
        <v>319</v>
      </c>
      <c r="C130" s="388"/>
      <c r="D130" s="162"/>
    </row>
    <row r="131" spans="1:4" s="71" customFormat="1" ht="12" customHeight="1">
      <c r="A131" s="301" t="s">
        <v>156</v>
      </c>
      <c r="B131" s="5" t="s">
        <v>320</v>
      </c>
      <c r="C131" s="388"/>
      <c r="D131" s="162"/>
    </row>
    <row r="132" spans="1:4" ht="12.75" customHeight="1" thickBot="1">
      <c r="A132" s="301" t="s">
        <v>242</v>
      </c>
      <c r="B132" s="5" t="s">
        <v>321</v>
      </c>
      <c r="C132" s="388"/>
      <c r="D132" s="162"/>
    </row>
    <row r="133" spans="1:4" ht="12" customHeight="1" thickBot="1">
      <c r="A133" s="29" t="s">
        <v>19</v>
      </c>
      <c r="B133" s="79" t="s">
        <v>322</v>
      </c>
      <c r="C133" s="357">
        <f>+C113+C117+C122+C128</f>
        <v>65360</v>
      </c>
      <c r="D133" s="353">
        <f>D122</f>
        <v>71821</v>
      </c>
    </row>
    <row r="134" spans="1:4" ht="15" customHeight="1" thickBot="1">
      <c r="A134" s="310" t="s">
        <v>20</v>
      </c>
      <c r="B134" s="254" t="s">
        <v>323</v>
      </c>
      <c r="C134" s="357">
        <f>+C112+C133</f>
        <v>213085</v>
      </c>
      <c r="D134" s="353">
        <f>+D112+D133</f>
        <v>251889</v>
      </c>
    </row>
    <row r="135" spans="1:4" ht="13.5" thickBot="1">
      <c r="A135" s="260"/>
      <c r="B135" s="261"/>
      <c r="C135" s="391"/>
      <c r="D135" s="262"/>
    </row>
    <row r="136" spans="1:4" ht="15" customHeight="1" thickBot="1">
      <c r="A136" s="157" t="s">
        <v>149</v>
      </c>
      <c r="B136" s="158"/>
      <c r="C136" s="392">
        <v>17</v>
      </c>
      <c r="D136" s="387">
        <v>17</v>
      </c>
    </row>
    <row r="137" spans="1:4" ht="14.25" customHeight="1" thickBot="1">
      <c r="A137" s="157" t="s">
        <v>150</v>
      </c>
      <c r="B137" s="158"/>
      <c r="C137" s="392">
        <v>16</v>
      </c>
      <c r="D137" s="387">
        <v>28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B1">
      <selection activeCell="C10" sqref="C10"/>
    </sheetView>
  </sheetViews>
  <sheetFormatPr defaultColWidth="9.00390625" defaultRowHeight="12.75"/>
  <cols>
    <col min="1" max="1" width="13.875" style="155" customWidth="1"/>
    <col min="2" max="2" width="66.875" style="156" customWidth="1"/>
    <col min="3" max="3" width="22.125" style="156" customWidth="1"/>
    <col min="4" max="4" width="21.00390625" style="156" customWidth="1"/>
    <col min="5" max="16384" width="9.375" style="156" customWidth="1"/>
  </cols>
  <sheetData>
    <row r="1" spans="1:4" s="135" customFormat="1" ht="21" customHeight="1" thickBot="1">
      <c r="A1" s="134"/>
      <c r="B1" s="136"/>
      <c r="C1" s="136"/>
      <c r="D1" s="319" t="s">
        <v>483</v>
      </c>
    </row>
    <row r="2" spans="1:4" s="320" customFormat="1" ht="25.5" customHeight="1">
      <c r="A2" s="276" t="s">
        <v>147</v>
      </c>
      <c r="B2" s="230" t="s">
        <v>424</v>
      </c>
      <c r="C2" s="375"/>
      <c r="D2" s="245" t="s">
        <v>55</v>
      </c>
    </row>
    <row r="3" spans="1:4" s="320" customFormat="1" ht="24.75" thickBot="1">
      <c r="A3" s="312" t="s">
        <v>146</v>
      </c>
      <c r="B3" s="231" t="s">
        <v>365</v>
      </c>
      <c r="C3" s="376"/>
      <c r="D3" s="246" t="s">
        <v>46</v>
      </c>
    </row>
    <row r="4" spans="1:4" s="321" customFormat="1" ht="15.75" customHeight="1" thickBot="1">
      <c r="A4" s="138"/>
      <c r="B4" s="138"/>
      <c r="C4" s="138"/>
      <c r="D4" s="139" t="s">
        <v>47</v>
      </c>
    </row>
    <row r="5" spans="1:4" ht="24.75" thickBot="1">
      <c r="A5" s="277" t="s">
        <v>148</v>
      </c>
      <c r="B5" s="140" t="s">
        <v>48</v>
      </c>
      <c r="C5" s="377" t="s">
        <v>459</v>
      </c>
      <c r="D5" s="141" t="s">
        <v>460</v>
      </c>
    </row>
    <row r="6" spans="1:4" s="322" customFormat="1" ht="12.75" customHeight="1" thickBot="1">
      <c r="A6" s="124">
        <v>1</v>
      </c>
      <c r="B6" s="125">
        <v>2</v>
      </c>
      <c r="C6" s="393">
        <v>3</v>
      </c>
      <c r="D6" s="126">
        <v>4</v>
      </c>
    </row>
    <row r="7" spans="1:4" s="322" customFormat="1" ht="15.75" customHeight="1" thickBot="1">
      <c r="A7" s="142"/>
      <c r="B7" s="143" t="s">
        <v>49</v>
      </c>
      <c r="C7" s="400"/>
      <c r="D7" s="409"/>
    </row>
    <row r="8" spans="1:4" s="247" customFormat="1" ht="12" customHeight="1" thickBot="1">
      <c r="A8" s="124" t="s">
        <v>11</v>
      </c>
      <c r="B8" s="145" t="s">
        <v>366</v>
      </c>
      <c r="C8" s="397">
        <f>SUM(C9:C18)</f>
        <v>5</v>
      </c>
      <c r="D8" s="190">
        <f>SUM(D9:D18)</f>
        <v>5</v>
      </c>
    </row>
    <row r="9" spans="1:4" s="247" customFormat="1" ht="12" customHeight="1">
      <c r="A9" s="313" t="s">
        <v>78</v>
      </c>
      <c r="B9" s="6" t="s">
        <v>215</v>
      </c>
      <c r="C9" s="401"/>
      <c r="D9" s="236"/>
    </row>
    <row r="10" spans="1:4" s="247" customFormat="1" ht="12" customHeight="1">
      <c r="A10" s="314" t="s">
        <v>79</v>
      </c>
      <c r="B10" s="4" t="s">
        <v>216</v>
      </c>
      <c r="C10" s="183"/>
      <c r="D10" s="188"/>
    </row>
    <row r="11" spans="1:4" s="247" customFormat="1" ht="12" customHeight="1">
      <c r="A11" s="314" t="s">
        <v>80</v>
      </c>
      <c r="B11" s="4" t="s">
        <v>217</v>
      </c>
      <c r="C11" s="183"/>
      <c r="D11" s="188"/>
    </row>
    <row r="12" spans="1:4" s="247" customFormat="1" ht="12" customHeight="1">
      <c r="A12" s="314" t="s">
        <v>81</v>
      </c>
      <c r="B12" s="4" t="s">
        <v>218</v>
      </c>
      <c r="C12" s="183"/>
      <c r="D12" s="188"/>
    </row>
    <row r="13" spans="1:4" s="247" customFormat="1" ht="12" customHeight="1">
      <c r="A13" s="314" t="s">
        <v>104</v>
      </c>
      <c r="B13" s="4" t="s">
        <v>219</v>
      </c>
      <c r="C13" s="183"/>
      <c r="D13" s="188"/>
    </row>
    <row r="14" spans="1:4" s="247" customFormat="1" ht="12" customHeight="1">
      <c r="A14" s="314" t="s">
        <v>82</v>
      </c>
      <c r="B14" s="4" t="s">
        <v>367</v>
      </c>
      <c r="C14" s="183"/>
      <c r="D14" s="188"/>
    </row>
    <row r="15" spans="1:4" s="247" customFormat="1" ht="12" customHeight="1">
      <c r="A15" s="314" t="s">
        <v>83</v>
      </c>
      <c r="B15" s="3" t="s">
        <v>368</v>
      </c>
      <c r="C15" s="183"/>
      <c r="D15" s="188"/>
    </row>
    <row r="16" spans="1:4" s="247" customFormat="1" ht="12" customHeight="1">
      <c r="A16" s="314" t="s">
        <v>90</v>
      </c>
      <c r="B16" s="4" t="s">
        <v>222</v>
      </c>
      <c r="C16" s="268">
        <v>5</v>
      </c>
      <c r="D16" s="237">
        <v>5</v>
      </c>
    </row>
    <row r="17" spans="1:4" s="323" customFormat="1" ht="12" customHeight="1">
      <c r="A17" s="314" t="s">
        <v>91</v>
      </c>
      <c r="B17" s="4" t="s">
        <v>223</v>
      </c>
      <c r="C17" s="183"/>
      <c r="D17" s="188"/>
    </row>
    <row r="18" spans="1:4" s="323" customFormat="1" ht="12" customHeight="1" thickBot="1">
      <c r="A18" s="314" t="s">
        <v>92</v>
      </c>
      <c r="B18" s="3" t="s">
        <v>224</v>
      </c>
      <c r="C18" s="402"/>
      <c r="D18" s="189"/>
    </row>
    <row r="19" spans="1:4" s="247" customFormat="1" ht="12" customHeight="1" thickBot="1">
      <c r="A19" s="124" t="s">
        <v>12</v>
      </c>
      <c r="B19" s="145" t="s">
        <v>369</v>
      </c>
      <c r="C19" s="397">
        <f>SUM(C20:C22)</f>
        <v>0</v>
      </c>
      <c r="D19" s="190">
        <f>SUM(D20:D22)</f>
        <v>2789</v>
      </c>
    </row>
    <row r="20" spans="1:4" s="323" customFormat="1" ht="12" customHeight="1">
      <c r="A20" s="314" t="s">
        <v>84</v>
      </c>
      <c r="B20" s="5" t="s">
        <v>190</v>
      </c>
      <c r="C20" s="183"/>
      <c r="D20" s="188"/>
    </row>
    <row r="21" spans="1:4" s="323" customFormat="1" ht="12" customHeight="1">
      <c r="A21" s="314" t="s">
        <v>85</v>
      </c>
      <c r="B21" s="4" t="s">
        <v>370</v>
      </c>
      <c r="C21" s="183"/>
      <c r="D21" s="188"/>
    </row>
    <row r="22" spans="1:4" s="323" customFormat="1" ht="12" customHeight="1">
      <c r="A22" s="314" t="s">
        <v>86</v>
      </c>
      <c r="B22" s="4" t="s">
        <v>371</v>
      </c>
      <c r="C22" s="183"/>
      <c r="D22" s="188">
        <v>2789</v>
      </c>
    </row>
    <row r="23" spans="1:4" s="323" customFormat="1" ht="12" customHeight="1" thickBot="1">
      <c r="A23" s="314" t="s">
        <v>87</v>
      </c>
      <c r="B23" s="4" t="s">
        <v>2</v>
      </c>
      <c r="C23" s="183"/>
      <c r="D23" s="188"/>
    </row>
    <row r="24" spans="1:4" s="323" customFormat="1" ht="12" customHeight="1" thickBot="1">
      <c r="A24" s="127" t="s">
        <v>13</v>
      </c>
      <c r="B24" s="79" t="s">
        <v>119</v>
      </c>
      <c r="C24" s="403"/>
      <c r="D24" s="216"/>
    </row>
    <row r="25" spans="1:4" s="323" customFormat="1" ht="12" customHeight="1" thickBot="1">
      <c r="A25" s="127" t="s">
        <v>14</v>
      </c>
      <c r="B25" s="79" t="s">
        <v>372</v>
      </c>
      <c r="C25" s="397">
        <f>+C26+C27</f>
        <v>0</v>
      </c>
      <c r="D25" s="190">
        <f>+D26+D27</f>
        <v>0</v>
      </c>
    </row>
    <row r="26" spans="1:4" s="323" customFormat="1" ht="12" customHeight="1">
      <c r="A26" s="315" t="s">
        <v>200</v>
      </c>
      <c r="B26" s="316" t="s">
        <v>370</v>
      </c>
      <c r="C26" s="398"/>
      <c r="D26" s="61"/>
    </row>
    <row r="27" spans="1:4" s="323" customFormat="1" ht="12" customHeight="1">
      <c r="A27" s="315" t="s">
        <v>203</v>
      </c>
      <c r="B27" s="317" t="s">
        <v>373</v>
      </c>
      <c r="C27" s="404"/>
      <c r="D27" s="191"/>
    </row>
    <row r="28" spans="1:4" s="323" customFormat="1" ht="12" customHeight="1" thickBot="1">
      <c r="A28" s="314" t="s">
        <v>204</v>
      </c>
      <c r="B28" s="318" t="s">
        <v>374</v>
      </c>
      <c r="C28" s="405"/>
      <c r="D28" s="64"/>
    </row>
    <row r="29" spans="1:4" s="323" customFormat="1" ht="12" customHeight="1" thickBot="1">
      <c r="A29" s="127" t="s">
        <v>15</v>
      </c>
      <c r="B29" s="79" t="s">
        <v>375</v>
      </c>
      <c r="C29" s="397">
        <f>+C30+C31+C32</f>
        <v>0</v>
      </c>
      <c r="D29" s="190">
        <f>+D30+D31+D32</f>
        <v>0</v>
      </c>
    </row>
    <row r="30" spans="1:4" s="323" customFormat="1" ht="12" customHeight="1">
      <c r="A30" s="315" t="s">
        <v>71</v>
      </c>
      <c r="B30" s="316" t="s">
        <v>229</v>
      </c>
      <c r="C30" s="398"/>
      <c r="D30" s="61"/>
    </row>
    <row r="31" spans="1:4" s="323" customFormat="1" ht="12" customHeight="1">
      <c r="A31" s="315" t="s">
        <v>72</v>
      </c>
      <c r="B31" s="317" t="s">
        <v>230</v>
      </c>
      <c r="C31" s="404"/>
      <c r="D31" s="191"/>
    </row>
    <row r="32" spans="1:4" s="323" customFormat="1" ht="12" customHeight="1" thickBot="1">
      <c r="A32" s="314" t="s">
        <v>73</v>
      </c>
      <c r="B32" s="83" t="s">
        <v>231</v>
      </c>
      <c r="C32" s="405"/>
      <c r="D32" s="64"/>
    </row>
    <row r="33" spans="1:4" s="247" customFormat="1" ht="12" customHeight="1" thickBot="1">
      <c r="A33" s="127" t="s">
        <v>16</v>
      </c>
      <c r="B33" s="79" t="s">
        <v>330</v>
      </c>
      <c r="C33" s="403"/>
      <c r="D33" s="216"/>
    </row>
    <row r="34" spans="1:4" s="247" customFormat="1" ht="12" customHeight="1" thickBot="1">
      <c r="A34" s="127" t="s">
        <v>17</v>
      </c>
      <c r="B34" s="79" t="s">
        <v>376</v>
      </c>
      <c r="C34" s="406"/>
      <c r="D34" s="216"/>
    </row>
    <row r="35" spans="1:4" s="247" customFormat="1" ht="12" customHeight="1" thickBot="1">
      <c r="A35" s="124" t="s">
        <v>18</v>
      </c>
      <c r="B35" s="79" t="s">
        <v>377</v>
      </c>
      <c r="C35" s="407">
        <f>+C8+C19+C24+C25+C29+C33+C34</f>
        <v>5</v>
      </c>
      <c r="D35" s="190">
        <f>+D8+D19+D24+D25+D29+D33+D34</f>
        <v>2794</v>
      </c>
    </row>
    <row r="36" spans="1:4" s="247" customFormat="1" ht="12" customHeight="1" thickBot="1">
      <c r="A36" s="146" t="s">
        <v>19</v>
      </c>
      <c r="B36" s="79" t="s">
        <v>378</v>
      </c>
      <c r="C36" s="407">
        <f>+C37+C38+C39</f>
        <v>38307</v>
      </c>
      <c r="D36" s="190">
        <f>+D37+D38+D39</f>
        <v>40472</v>
      </c>
    </row>
    <row r="37" spans="1:4" s="247" customFormat="1" ht="12" customHeight="1">
      <c r="A37" s="315" t="s">
        <v>379</v>
      </c>
      <c r="B37" s="316" t="s">
        <v>164</v>
      </c>
      <c r="C37" s="398">
        <v>888</v>
      </c>
      <c r="D37" s="61">
        <v>888</v>
      </c>
    </row>
    <row r="38" spans="1:4" s="247" customFormat="1" ht="12" customHeight="1">
      <c r="A38" s="315" t="s">
        <v>380</v>
      </c>
      <c r="B38" s="317" t="s">
        <v>3</v>
      </c>
      <c r="C38" s="404"/>
      <c r="D38" s="191"/>
    </row>
    <row r="39" spans="1:4" s="323" customFormat="1" ht="12" customHeight="1" thickBot="1">
      <c r="A39" s="314" t="s">
        <v>381</v>
      </c>
      <c r="B39" s="83" t="s">
        <v>382</v>
      </c>
      <c r="C39" s="405">
        <v>37419</v>
      </c>
      <c r="D39" s="64">
        <v>39584</v>
      </c>
    </row>
    <row r="40" spans="1:4" s="323" customFormat="1" ht="15" customHeight="1" thickBot="1">
      <c r="A40" s="146" t="s">
        <v>20</v>
      </c>
      <c r="B40" s="147" t="s">
        <v>383</v>
      </c>
      <c r="C40" s="408">
        <f>+C35+C36</f>
        <v>38312</v>
      </c>
      <c r="D40" s="243">
        <f>+D35+D36</f>
        <v>43266</v>
      </c>
    </row>
    <row r="41" spans="1:4" s="323" customFormat="1" ht="15" customHeight="1">
      <c r="A41" s="148"/>
      <c r="B41" s="149"/>
      <c r="C41" s="149"/>
      <c r="D41" s="240"/>
    </row>
    <row r="42" spans="1:4" ht="13.5" thickBot="1">
      <c r="A42" s="150"/>
      <c r="B42" s="151"/>
      <c r="C42" s="151"/>
      <c r="D42" s="241"/>
    </row>
    <row r="43" spans="1:4" s="322" customFormat="1" ht="16.5" customHeight="1" thickBot="1">
      <c r="A43" s="152"/>
      <c r="B43" s="153" t="s">
        <v>51</v>
      </c>
      <c r="C43" s="153"/>
      <c r="D43" s="242"/>
    </row>
    <row r="44" spans="1:4" s="324" customFormat="1" ht="12" customHeight="1" thickBot="1">
      <c r="A44" s="127" t="s">
        <v>11</v>
      </c>
      <c r="B44" s="79" t="s">
        <v>384</v>
      </c>
      <c r="C44" s="397">
        <f>SUM(C45:C49)</f>
        <v>38312</v>
      </c>
      <c r="D44" s="190">
        <f>SUM(D45:D49)</f>
        <v>43266</v>
      </c>
    </row>
    <row r="45" spans="1:4" ht="12" customHeight="1">
      <c r="A45" s="314" t="s">
        <v>78</v>
      </c>
      <c r="B45" s="5" t="s">
        <v>42</v>
      </c>
      <c r="C45" s="398">
        <v>21971</v>
      </c>
      <c r="D45" s="61">
        <v>25611</v>
      </c>
    </row>
    <row r="46" spans="1:4" ht="12" customHeight="1">
      <c r="A46" s="314" t="s">
        <v>79</v>
      </c>
      <c r="B46" s="4" t="s">
        <v>128</v>
      </c>
      <c r="C46" s="396">
        <v>5757</v>
      </c>
      <c r="D46" s="63">
        <v>7018</v>
      </c>
    </row>
    <row r="47" spans="1:4" ht="12" customHeight="1">
      <c r="A47" s="314" t="s">
        <v>80</v>
      </c>
      <c r="B47" s="4" t="s">
        <v>103</v>
      </c>
      <c r="C47" s="396">
        <v>10584</v>
      </c>
      <c r="D47" s="63">
        <v>10637</v>
      </c>
    </row>
    <row r="48" spans="1:4" ht="12" customHeight="1">
      <c r="A48" s="314" t="s">
        <v>81</v>
      </c>
      <c r="B48" s="4" t="s">
        <v>129</v>
      </c>
      <c r="C48" s="396"/>
      <c r="D48" s="63"/>
    </row>
    <row r="49" spans="1:4" ht="12" customHeight="1" thickBot="1">
      <c r="A49" s="314" t="s">
        <v>104</v>
      </c>
      <c r="B49" s="4" t="s">
        <v>130</v>
      </c>
      <c r="C49" s="396"/>
      <c r="D49" s="63"/>
    </row>
    <row r="50" spans="1:4" ht="12" customHeight="1" thickBot="1">
      <c r="A50" s="127" t="s">
        <v>12</v>
      </c>
      <c r="B50" s="79" t="s">
        <v>385</v>
      </c>
      <c r="C50" s="397">
        <f>SUM(C51:C53)</f>
        <v>0</v>
      </c>
      <c r="D50" s="190">
        <f>SUM(D51:D53)</f>
        <v>0</v>
      </c>
    </row>
    <row r="51" spans="1:4" s="324" customFormat="1" ht="12" customHeight="1">
      <c r="A51" s="314" t="s">
        <v>84</v>
      </c>
      <c r="B51" s="5" t="s">
        <v>154</v>
      </c>
      <c r="C51" s="398"/>
      <c r="D51" s="61"/>
    </row>
    <row r="52" spans="1:4" ht="12" customHeight="1">
      <c r="A52" s="314" t="s">
        <v>85</v>
      </c>
      <c r="B52" s="4" t="s">
        <v>132</v>
      </c>
      <c r="C52" s="396"/>
      <c r="D52" s="63"/>
    </row>
    <row r="53" spans="1:4" ht="12" customHeight="1">
      <c r="A53" s="314" t="s">
        <v>86</v>
      </c>
      <c r="B53" s="4" t="s">
        <v>52</v>
      </c>
      <c r="C53" s="396"/>
      <c r="D53" s="63"/>
    </row>
    <row r="54" spans="1:4" ht="12" customHeight="1" thickBot="1">
      <c r="A54" s="314" t="s">
        <v>87</v>
      </c>
      <c r="B54" s="4" t="s">
        <v>4</v>
      </c>
      <c r="C54" s="396"/>
      <c r="D54" s="63"/>
    </row>
    <row r="55" spans="1:4" ht="15" customHeight="1" thickBot="1">
      <c r="A55" s="127" t="s">
        <v>13</v>
      </c>
      <c r="B55" s="154" t="s">
        <v>386</v>
      </c>
      <c r="C55" s="399">
        <f>+C44+C50</f>
        <v>38312</v>
      </c>
      <c r="D55" s="243">
        <f>+D44+D50</f>
        <v>43266</v>
      </c>
    </row>
    <row r="56" ht="13.5" thickBot="1">
      <c r="D56" s="244"/>
    </row>
    <row r="57" spans="1:4" ht="15" customHeight="1" thickBot="1">
      <c r="A57" s="157" t="s">
        <v>149</v>
      </c>
      <c r="B57" s="158"/>
      <c r="C57" s="378">
        <v>8</v>
      </c>
      <c r="D57" s="77">
        <v>8</v>
      </c>
    </row>
    <row r="58" spans="1:4" ht="14.25" customHeight="1" thickBot="1">
      <c r="A58" s="157" t="s">
        <v>150</v>
      </c>
      <c r="B58" s="158"/>
      <c r="C58" s="378"/>
      <c r="D58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tabSelected="1" workbookViewId="0" topLeftCell="B1">
      <selection activeCell="D12" sqref="D12"/>
    </sheetView>
  </sheetViews>
  <sheetFormatPr defaultColWidth="9.00390625" defaultRowHeight="12.75"/>
  <cols>
    <col min="1" max="1" width="13.875" style="155" customWidth="1"/>
    <col min="2" max="2" width="70.50390625" style="156" customWidth="1"/>
    <col min="3" max="3" width="20.125" style="156" customWidth="1"/>
    <col min="4" max="4" width="20.375" style="156" customWidth="1"/>
    <col min="5" max="16384" width="9.375" style="156" customWidth="1"/>
  </cols>
  <sheetData>
    <row r="1" spans="1:4" s="135" customFormat="1" ht="21" customHeight="1" thickBot="1">
      <c r="A1" s="134"/>
      <c r="B1" s="136"/>
      <c r="C1" s="136"/>
      <c r="D1" s="319" t="s">
        <v>484</v>
      </c>
    </row>
    <row r="2" spans="1:4" s="320" customFormat="1" ht="44.25" customHeight="1">
      <c r="A2" s="276" t="s">
        <v>147</v>
      </c>
      <c r="B2" s="230" t="s">
        <v>419</v>
      </c>
      <c r="C2" s="375"/>
      <c r="D2" s="245" t="s">
        <v>56</v>
      </c>
    </row>
    <row r="3" spans="1:4" s="320" customFormat="1" ht="24.75" thickBot="1">
      <c r="A3" s="312" t="s">
        <v>146</v>
      </c>
      <c r="B3" s="231" t="s">
        <v>365</v>
      </c>
      <c r="C3" s="376"/>
      <c r="D3" s="246" t="s">
        <v>46</v>
      </c>
    </row>
    <row r="4" spans="1:4" s="321" customFormat="1" ht="15.75" customHeight="1" thickBot="1">
      <c r="A4" s="138"/>
      <c r="B4" s="138"/>
      <c r="C4" s="138"/>
      <c r="D4" s="139" t="s">
        <v>47</v>
      </c>
    </row>
    <row r="5" spans="1:4" ht="24.75" thickBot="1">
      <c r="A5" s="277" t="s">
        <v>148</v>
      </c>
      <c r="B5" s="140" t="s">
        <v>48</v>
      </c>
      <c r="C5" s="377" t="s">
        <v>459</v>
      </c>
      <c r="D5" s="141" t="s">
        <v>460</v>
      </c>
    </row>
    <row r="6" spans="1:4" s="322" customFormat="1" ht="12.75" customHeight="1" thickBot="1">
      <c r="A6" s="124">
        <v>1</v>
      </c>
      <c r="B6" s="125">
        <v>2</v>
      </c>
      <c r="C6" s="393">
        <v>3</v>
      </c>
      <c r="D6" s="126">
        <v>4</v>
      </c>
    </row>
    <row r="7" spans="1:4" s="322" customFormat="1" ht="15.75" customHeight="1" thickBot="1">
      <c r="A7" s="142"/>
      <c r="B7" s="143" t="s">
        <v>49</v>
      </c>
      <c r="C7" s="143"/>
      <c r="D7" s="144"/>
    </row>
    <row r="8" spans="1:4" s="247" customFormat="1" ht="12" customHeight="1" thickBot="1">
      <c r="A8" s="124" t="s">
        <v>11</v>
      </c>
      <c r="B8" s="145" t="s">
        <v>366</v>
      </c>
      <c r="C8" s="394"/>
      <c r="D8" s="190">
        <f>SUM(D9:D18)</f>
        <v>0</v>
      </c>
    </row>
    <row r="9" spans="1:4" s="247" customFormat="1" ht="12" customHeight="1">
      <c r="A9" s="313" t="s">
        <v>78</v>
      </c>
      <c r="B9" s="6" t="s">
        <v>215</v>
      </c>
      <c r="C9" s="369"/>
      <c r="D9" s="236"/>
    </row>
    <row r="10" spans="1:4" s="247" customFormat="1" ht="12" customHeight="1">
      <c r="A10" s="314" t="s">
        <v>79</v>
      </c>
      <c r="B10" s="4" t="s">
        <v>216</v>
      </c>
      <c r="C10" s="370"/>
      <c r="D10" s="188"/>
    </row>
    <row r="11" spans="1:4" s="247" customFormat="1" ht="12" customHeight="1">
      <c r="A11" s="314" t="s">
        <v>80</v>
      </c>
      <c r="B11" s="4" t="s">
        <v>217</v>
      </c>
      <c r="C11" s="370"/>
      <c r="D11" s="188"/>
    </row>
    <row r="12" spans="1:4" s="247" customFormat="1" ht="12" customHeight="1">
      <c r="A12" s="314" t="s">
        <v>81</v>
      </c>
      <c r="B12" s="4" t="s">
        <v>218</v>
      </c>
      <c r="C12" s="370"/>
      <c r="D12" s="188"/>
    </row>
    <row r="13" spans="1:4" s="247" customFormat="1" ht="12" customHeight="1">
      <c r="A13" s="314" t="s">
        <v>104</v>
      </c>
      <c r="B13" s="4" t="s">
        <v>219</v>
      </c>
      <c r="C13" s="370"/>
      <c r="D13" s="188"/>
    </row>
    <row r="14" spans="1:4" s="247" customFormat="1" ht="12" customHeight="1">
      <c r="A14" s="314" t="s">
        <v>82</v>
      </c>
      <c r="B14" s="4" t="s">
        <v>367</v>
      </c>
      <c r="C14" s="370"/>
      <c r="D14" s="188"/>
    </row>
    <row r="15" spans="1:4" s="247" customFormat="1" ht="12" customHeight="1">
      <c r="A15" s="314" t="s">
        <v>83</v>
      </c>
      <c r="B15" s="3" t="s">
        <v>368</v>
      </c>
      <c r="C15" s="4"/>
      <c r="D15" s="188"/>
    </row>
    <row r="16" spans="1:4" s="247" customFormat="1" ht="12" customHeight="1">
      <c r="A16" s="314" t="s">
        <v>90</v>
      </c>
      <c r="B16" s="4" t="s">
        <v>222</v>
      </c>
      <c r="C16" s="4"/>
      <c r="D16" s="237"/>
    </row>
    <row r="17" spans="1:4" s="323" customFormat="1" ht="12" customHeight="1">
      <c r="A17" s="314" t="s">
        <v>91</v>
      </c>
      <c r="B17" s="4" t="s">
        <v>223</v>
      </c>
      <c r="C17" s="370"/>
      <c r="D17" s="188"/>
    </row>
    <row r="18" spans="1:4" s="323" customFormat="1" ht="12" customHeight="1" thickBot="1">
      <c r="A18" s="314" t="s">
        <v>92</v>
      </c>
      <c r="B18" s="3" t="s">
        <v>224</v>
      </c>
      <c r="C18" s="373"/>
      <c r="D18" s="189"/>
    </row>
    <row r="19" spans="1:4" s="247" customFormat="1" ht="12" customHeight="1" thickBot="1">
      <c r="A19" s="124" t="s">
        <v>12</v>
      </c>
      <c r="B19" s="145" t="s">
        <v>369</v>
      </c>
      <c r="C19" s="394"/>
      <c r="D19" s="190">
        <f>SUM(D20:D22)</f>
        <v>0</v>
      </c>
    </row>
    <row r="20" spans="1:4" s="323" customFormat="1" ht="12" customHeight="1">
      <c r="A20" s="314" t="s">
        <v>84</v>
      </c>
      <c r="B20" s="5" t="s">
        <v>190</v>
      </c>
      <c r="C20" s="372"/>
      <c r="D20" s="188"/>
    </row>
    <row r="21" spans="1:4" s="323" customFormat="1" ht="12" customHeight="1">
      <c r="A21" s="314" t="s">
        <v>85</v>
      </c>
      <c r="B21" s="4" t="s">
        <v>370</v>
      </c>
      <c r="C21" s="370"/>
      <c r="D21" s="188"/>
    </row>
    <row r="22" spans="1:4" s="323" customFormat="1" ht="12" customHeight="1">
      <c r="A22" s="314" t="s">
        <v>86</v>
      </c>
      <c r="B22" s="4" t="s">
        <v>371</v>
      </c>
      <c r="C22" s="370"/>
      <c r="D22" s="188"/>
    </row>
    <row r="23" spans="1:4" s="323" customFormat="1" ht="12" customHeight="1" thickBot="1">
      <c r="A23" s="314" t="s">
        <v>87</v>
      </c>
      <c r="B23" s="4" t="s">
        <v>2</v>
      </c>
      <c r="C23" s="370"/>
      <c r="D23" s="188"/>
    </row>
    <row r="24" spans="1:4" s="323" customFormat="1" ht="12" customHeight="1" thickBot="1">
      <c r="A24" s="127" t="s">
        <v>13</v>
      </c>
      <c r="B24" s="79" t="s">
        <v>119</v>
      </c>
      <c r="C24" s="374"/>
      <c r="D24" s="216"/>
    </row>
    <row r="25" spans="1:4" s="323" customFormat="1" ht="12" customHeight="1" thickBot="1">
      <c r="A25" s="127" t="s">
        <v>14</v>
      </c>
      <c r="B25" s="79" t="s">
        <v>372</v>
      </c>
      <c r="C25" s="374"/>
      <c r="D25" s="190">
        <f>+D26+D27</f>
        <v>0</v>
      </c>
    </row>
    <row r="26" spans="1:4" s="323" customFormat="1" ht="12" customHeight="1">
      <c r="A26" s="315" t="s">
        <v>200</v>
      </c>
      <c r="B26" s="316" t="s">
        <v>370</v>
      </c>
      <c r="C26" s="395"/>
      <c r="D26" s="61"/>
    </row>
    <row r="27" spans="1:4" s="323" customFormat="1" ht="12" customHeight="1">
      <c r="A27" s="315" t="s">
        <v>203</v>
      </c>
      <c r="B27" s="317" t="s">
        <v>373</v>
      </c>
      <c r="C27" s="317"/>
      <c r="D27" s="191"/>
    </row>
    <row r="28" spans="1:4" s="323" customFormat="1" ht="12" customHeight="1" thickBot="1">
      <c r="A28" s="314" t="s">
        <v>204</v>
      </c>
      <c r="B28" s="318" t="s">
        <v>374</v>
      </c>
      <c r="C28" s="410"/>
      <c r="D28" s="64"/>
    </row>
    <row r="29" spans="1:4" s="323" customFormat="1" ht="12" customHeight="1" thickBot="1">
      <c r="A29" s="127" t="s">
        <v>15</v>
      </c>
      <c r="B29" s="79" t="s">
        <v>375</v>
      </c>
      <c r="C29" s="374"/>
      <c r="D29" s="190">
        <f>+D30+D31+D32</f>
        <v>0</v>
      </c>
    </row>
    <row r="30" spans="1:4" s="323" customFormat="1" ht="12" customHeight="1">
      <c r="A30" s="315" t="s">
        <v>71</v>
      </c>
      <c r="B30" s="316" t="s">
        <v>229</v>
      </c>
      <c r="C30" s="395"/>
      <c r="D30" s="61"/>
    </row>
    <row r="31" spans="1:4" s="323" customFormat="1" ht="12" customHeight="1">
      <c r="A31" s="315" t="s">
        <v>72</v>
      </c>
      <c r="B31" s="317" t="s">
        <v>230</v>
      </c>
      <c r="C31" s="317"/>
      <c r="D31" s="191"/>
    </row>
    <row r="32" spans="1:4" s="323" customFormat="1" ht="12" customHeight="1" thickBot="1">
      <c r="A32" s="314" t="s">
        <v>73</v>
      </c>
      <c r="B32" s="83" t="s">
        <v>231</v>
      </c>
      <c r="C32" s="411"/>
      <c r="D32" s="64"/>
    </row>
    <row r="33" spans="1:4" s="247" customFormat="1" ht="12" customHeight="1" thickBot="1">
      <c r="A33" s="127" t="s">
        <v>16</v>
      </c>
      <c r="B33" s="79" t="s">
        <v>330</v>
      </c>
      <c r="C33" s="374"/>
      <c r="D33" s="216"/>
    </row>
    <row r="34" spans="1:4" s="247" customFormat="1" ht="12" customHeight="1" thickBot="1">
      <c r="A34" s="127" t="s">
        <v>17</v>
      </c>
      <c r="B34" s="79" t="s">
        <v>376</v>
      </c>
      <c r="C34" s="79"/>
      <c r="D34" s="238"/>
    </row>
    <row r="35" spans="1:4" s="247" customFormat="1" ht="12" customHeight="1" thickBot="1">
      <c r="A35" s="124" t="s">
        <v>18</v>
      </c>
      <c r="B35" s="79" t="s">
        <v>377</v>
      </c>
      <c r="C35" s="79"/>
      <c r="D35" s="239">
        <f>+D8+D19+D24+D25+D29+D33+D34</f>
        <v>0</v>
      </c>
    </row>
    <row r="36" spans="1:4" s="247" customFormat="1" ht="12" customHeight="1" thickBot="1">
      <c r="A36" s="146" t="s">
        <v>19</v>
      </c>
      <c r="B36" s="79" t="s">
        <v>378</v>
      </c>
      <c r="C36" s="412">
        <v>28396</v>
      </c>
      <c r="D36" s="239">
        <f>+D37+D38+D39</f>
        <v>29038</v>
      </c>
    </row>
    <row r="37" spans="1:4" s="247" customFormat="1" ht="12" customHeight="1">
      <c r="A37" s="315" t="s">
        <v>379</v>
      </c>
      <c r="B37" s="316" t="s">
        <v>164</v>
      </c>
      <c r="C37" s="413">
        <v>455</v>
      </c>
      <c r="D37" s="61">
        <v>455</v>
      </c>
    </row>
    <row r="38" spans="1:4" s="247" customFormat="1" ht="12" customHeight="1">
      <c r="A38" s="315" t="s">
        <v>380</v>
      </c>
      <c r="B38" s="317" t="s">
        <v>3</v>
      </c>
      <c r="C38" s="414"/>
      <c r="D38" s="191"/>
    </row>
    <row r="39" spans="1:4" s="323" customFormat="1" ht="12" customHeight="1" thickBot="1">
      <c r="A39" s="314" t="s">
        <v>381</v>
      </c>
      <c r="B39" s="83" t="s">
        <v>382</v>
      </c>
      <c r="C39" s="415">
        <v>27941</v>
      </c>
      <c r="D39" s="64">
        <v>28583</v>
      </c>
    </row>
    <row r="40" spans="1:4" s="323" customFormat="1" ht="15" customHeight="1" thickBot="1">
      <c r="A40" s="146" t="s">
        <v>20</v>
      </c>
      <c r="B40" s="147" t="s">
        <v>383</v>
      </c>
      <c r="C40" s="416">
        <v>28396</v>
      </c>
      <c r="D40" s="242">
        <f>+D35+D36</f>
        <v>29038</v>
      </c>
    </row>
    <row r="41" spans="1:4" s="323" customFormat="1" ht="15" customHeight="1">
      <c r="A41" s="148"/>
      <c r="B41" s="149"/>
      <c r="C41" s="149"/>
      <c r="D41" s="240"/>
    </row>
    <row r="42" spans="1:4" ht="13.5" thickBot="1">
      <c r="A42" s="150"/>
      <c r="B42" s="151"/>
      <c r="C42" s="151"/>
      <c r="D42" s="241"/>
    </row>
    <row r="43" spans="1:4" s="322" customFormat="1" ht="16.5" customHeight="1" thickBot="1">
      <c r="A43" s="152"/>
      <c r="B43" s="153" t="s">
        <v>51</v>
      </c>
      <c r="C43" s="153"/>
      <c r="D43" s="242"/>
    </row>
    <row r="44" spans="1:4" s="324" customFormat="1" ht="12" customHeight="1" thickBot="1">
      <c r="A44" s="127" t="s">
        <v>11</v>
      </c>
      <c r="B44" s="79" t="s">
        <v>384</v>
      </c>
      <c r="C44" s="397">
        <f>SUM(C45:C49)</f>
        <v>27896</v>
      </c>
      <c r="D44" s="190">
        <f>SUM(D45:D49)</f>
        <v>28423</v>
      </c>
    </row>
    <row r="45" spans="1:4" ht="12" customHeight="1">
      <c r="A45" s="314" t="s">
        <v>78</v>
      </c>
      <c r="B45" s="5" t="s">
        <v>42</v>
      </c>
      <c r="C45" s="398">
        <v>18029</v>
      </c>
      <c r="D45" s="61">
        <v>18484</v>
      </c>
    </row>
    <row r="46" spans="1:4" ht="12" customHeight="1">
      <c r="A46" s="314" t="s">
        <v>79</v>
      </c>
      <c r="B46" s="4" t="s">
        <v>128</v>
      </c>
      <c r="C46" s="396">
        <v>4818</v>
      </c>
      <c r="D46" s="63">
        <v>4942</v>
      </c>
    </row>
    <row r="47" spans="1:4" ht="12" customHeight="1">
      <c r="A47" s="314" t="s">
        <v>80</v>
      </c>
      <c r="B47" s="4" t="s">
        <v>103</v>
      </c>
      <c r="C47" s="396">
        <v>5049</v>
      </c>
      <c r="D47" s="63">
        <v>4997</v>
      </c>
    </row>
    <row r="48" spans="1:4" ht="12" customHeight="1">
      <c r="A48" s="314" t="s">
        <v>81</v>
      </c>
      <c r="B48" s="4" t="s">
        <v>129</v>
      </c>
      <c r="C48" s="396"/>
      <c r="D48" s="63"/>
    </row>
    <row r="49" spans="1:4" ht="12" customHeight="1" thickBot="1">
      <c r="A49" s="314" t="s">
        <v>104</v>
      </c>
      <c r="B49" s="4" t="s">
        <v>130</v>
      </c>
      <c r="C49" s="396"/>
      <c r="D49" s="418"/>
    </row>
    <row r="50" spans="1:4" ht="12" customHeight="1" thickBot="1">
      <c r="A50" s="127" t="s">
        <v>12</v>
      </c>
      <c r="B50" s="79" t="s">
        <v>385</v>
      </c>
      <c r="C50" s="397">
        <f>SUM(C51:C53)</f>
        <v>500</v>
      </c>
      <c r="D50" s="190">
        <f>SUM(D51:D53)</f>
        <v>615</v>
      </c>
    </row>
    <row r="51" spans="1:4" s="324" customFormat="1" ht="12" customHeight="1">
      <c r="A51" s="314" t="s">
        <v>84</v>
      </c>
      <c r="B51" s="5" t="s">
        <v>154</v>
      </c>
      <c r="C51" s="398">
        <v>500</v>
      </c>
      <c r="D51" s="61">
        <v>615</v>
      </c>
    </row>
    <row r="52" spans="1:4" ht="12" customHeight="1">
      <c r="A52" s="314" t="s">
        <v>85</v>
      </c>
      <c r="B52" s="4" t="s">
        <v>132</v>
      </c>
      <c r="C52" s="396"/>
      <c r="D52" s="63"/>
    </row>
    <row r="53" spans="1:4" ht="12" customHeight="1">
      <c r="A53" s="314" t="s">
        <v>86</v>
      </c>
      <c r="B53" s="4" t="s">
        <v>52</v>
      </c>
      <c r="C53" s="396"/>
      <c r="D53" s="63"/>
    </row>
    <row r="54" spans="1:4" ht="12" customHeight="1" thickBot="1">
      <c r="A54" s="314" t="s">
        <v>87</v>
      </c>
      <c r="B54" s="4" t="s">
        <v>4</v>
      </c>
      <c r="C54" s="396"/>
      <c r="D54" s="418"/>
    </row>
    <row r="55" spans="1:4" ht="15" customHeight="1" thickBot="1">
      <c r="A55" s="127" t="s">
        <v>13</v>
      </c>
      <c r="B55" s="154" t="s">
        <v>386</v>
      </c>
      <c r="C55" s="399">
        <f>+C44+C50</f>
        <v>28396</v>
      </c>
      <c r="D55" s="243">
        <f>+D44+D50</f>
        <v>29038</v>
      </c>
    </row>
    <row r="56" spans="3:4" ht="13.5" thickBot="1">
      <c r="C56" s="420"/>
      <c r="D56" s="420"/>
    </row>
    <row r="57" spans="1:4" ht="15" customHeight="1" thickBot="1">
      <c r="A57" s="157" t="s">
        <v>149</v>
      </c>
      <c r="B57" s="158"/>
      <c r="C57" s="417">
        <v>6</v>
      </c>
      <c r="D57" s="419">
        <v>6</v>
      </c>
    </row>
    <row r="58" spans="1:4" ht="14.25" customHeight="1" thickBot="1">
      <c r="A58" s="157" t="s">
        <v>150</v>
      </c>
      <c r="B58" s="158"/>
      <c r="C58" s="378"/>
      <c r="D58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40"/>
  <sheetViews>
    <sheetView workbookViewId="0" topLeftCell="A1">
      <selection activeCell="B38" sqref="B38"/>
    </sheetView>
  </sheetViews>
  <sheetFormatPr defaultColWidth="9.00390625" defaultRowHeight="12.75"/>
  <cols>
    <col min="1" max="1" width="65.50390625" style="38" customWidth="1"/>
    <col min="2" max="2" width="20.125" style="38" customWidth="1"/>
    <col min="3" max="3" width="20.00390625" style="38" customWidth="1"/>
    <col min="4" max="16384" width="9.375" style="38" customWidth="1"/>
  </cols>
  <sheetData>
    <row r="1" spans="1:3" ht="47.25" customHeight="1">
      <c r="A1" s="473" t="s">
        <v>387</v>
      </c>
      <c r="B1" s="473"/>
      <c r="C1" s="473"/>
    </row>
    <row r="2" spans="1:3" ht="22.5" customHeight="1" thickBot="1">
      <c r="A2" s="249"/>
      <c r="B2" s="249"/>
      <c r="C2" s="250" t="s">
        <v>6</v>
      </c>
    </row>
    <row r="3" spans="1:3" s="39" customFormat="1" ht="24" customHeight="1" thickBot="1">
      <c r="A3" s="165" t="s">
        <v>44</v>
      </c>
      <c r="B3" s="434" t="s">
        <v>469</v>
      </c>
      <c r="C3" s="436" t="s">
        <v>470</v>
      </c>
    </row>
    <row r="4" spans="1:3" s="40" customFormat="1" ht="13.5" thickBot="1">
      <c r="A4" s="117">
        <v>1</v>
      </c>
      <c r="B4" s="435"/>
      <c r="C4" s="118">
        <v>2</v>
      </c>
    </row>
    <row r="5" spans="1:3" s="40" customFormat="1" ht="12.75">
      <c r="A5" s="360" t="s">
        <v>402</v>
      </c>
      <c r="B5" s="446">
        <v>54946</v>
      </c>
      <c r="C5" s="447">
        <v>54946</v>
      </c>
    </row>
    <row r="6" spans="1:3" ht="12.75">
      <c r="A6" s="72" t="s">
        <v>398</v>
      </c>
      <c r="B6" s="439">
        <v>37419</v>
      </c>
      <c r="C6" s="437">
        <v>37419</v>
      </c>
    </row>
    <row r="7" spans="1:3" ht="12.75" customHeight="1">
      <c r="A7" s="73" t="s">
        <v>399</v>
      </c>
      <c r="B7" s="440">
        <v>3508</v>
      </c>
      <c r="C7" s="437">
        <v>3508</v>
      </c>
    </row>
    <row r="8" spans="1:3" ht="12.75">
      <c r="A8" s="73" t="s">
        <v>400</v>
      </c>
      <c r="B8" s="440">
        <v>3766</v>
      </c>
      <c r="C8" s="437">
        <v>3766</v>
      </c>
    </row>
    <row r="9" spans="1:3" ht="12.75">
      <c r="A9" s="73" t="s">
        <v>401</v>
      </c>
      <c r="B9" s="440">
        <v>100</v>
      </c>
      <c r="C9" s="437">
        <v>100</v>
      </c>
    </row>
    <row r="10" spans="1:3" ht="12.75">
      <c r="A10" s="73" t="s">
        <v>403</v>
      </c>
      <c r="B10" s="440">
        <v>2596</v>
      </c>
      <c r="C10" s="437">
        <v>2596</v>
      </c>
    </row>
    <row r="11" spans="1:3" ht="12.75">
      <c r="A11" s="73" t="s">
        <v>404</v>
      </c>
      <c r="B11" s="440">
        <v>4719</v>
      </c>
      <c r="C11" s="437">
        <v>4719</v>
      </c>
    </row>
    <row r="12" spans="1:3" ht="12.75">
      <c r="A12" s="73" t="s">
        <v>410</v>
      </c>
      <c r="B12" s="440">
        <v>2838</v>
      </c>
      <c r="C12" s="437">
        <v>2838</v>
      </c>
    </row>
    <row r="13" spans="1:3" ht="12.75">
      <c r="A13" s="73"/>
      <c r="B13" s="440"/>
      <c r="C13" s="437"/>
    </row>
    <row r="14" spans="1:3" ht="12.75">
      <c r="A14" s="361" t="s">
        <v>409</v>
      </c>
      <c r="B14" s="448">
        <v>23636</v>
      </c>
      <c r="C14" s="449">
        <v>23966</v>
      </c>
    </row>
    <row r="15" spans="1:3" ht="12.75">
      <c r="A15" s="73" t="s">
        <v>405</v>
      </c>
      <c r="B15" s="440">
        <v>17385</v>
      </c>
      <c r="C15" s="437">
        <v>17385</v>
      </c>
    </row>
    <row r="16" spans="1:3" ht="12.75">
      <c r="A16" s="73" t="s">
        <v>406</v>
      </c>
      <c r="B16" s="440">
        <v>131</v>
      </c>
      <c r="C16" s="437">
        <v>405</v>
      </c>
    </row>
    <row r="17" spans="1:3" ht="12.75">
      <c r="A17" s="73" t="s">
        <v>407</v>
      </c>
      <c r="B17" s="440">
        <v>3600</v>
      </c>
      <c r="C17" s="437">
        <v>3600</v>
      </c>
    </row>
    <row r="18" spans="1:3" ht="12.75">
      <c r="A18" s="73" t="s">
        <v>418</v>
      </c>
      <c r="B18" s="440">
        <v>2520</v>
      </c>
      <c r="C18" s="437">
        <v>2576</v>
      </c>
    </row>
    <row r="19" spans="1:3" ht="12.75">
      <c r="A19" s="73"/>
      <c r="B19" s="440"/>
      <c r="C19" s="437"/>
    </row>
    <row r="20" spans="1:3" ht="12.75">
      <c r="A20" s="361" t="s">
        <v>408</v>
      </c>
      <c r="B20" s="448">
        <v>34172</v>
      </c>
      <c r="C20" s="449">
        <v>31023</v>
      </c>
    </row>
    <row r="21" spans="1:3" ht="12.75">
      <c r="A21" s="73" t="s">
        <v>411</v>
      </c>
      <c r="B21" s="440">
        <v>3045</v>
      </c>
      <c r="C21" s="437">
        <v>2879</v>
      </c>
    </row>
    <row r="22" spans="1:3" ht="12.75">
      <c r="A22" s="73" t="s">
        <v>412</v>
      </c>
      <c r="B22" s="440">
        <v>1450</v>
      </c>
      <c r="C22" s="437">
        <v>1450</v>
      </c>
    </row>
    <row r="23" spans="1:3" ht="12.75">
      <c r="A23" s="73" t="s">
        <v>413</v>
      </c>
      <c r="B23" s="440">
        <v>1812</v>
      </c>
      <c r="C23" s="437">
        <v>1812</v>
      </c>
    </row>
    <row r="24" spans="1:3" ht="12.75">
      <c r="A24" s="73" t="s">
        <v>414</v>
      </c>
      <c r="B24" s="440">
        <v>11678</v>
      </c>
      <c r="C24" s="437">
        <v>8695</v>
      </c>
    </row>
    <row r="25" spans="1:3" ht="12.75">
      <c r="A25" s="73" t="s">
        <v>415</v>
      </c>
      <c r="B25" s="440">
        <v>16187</v>
      </c>
      <c r="C25" s="437">
        <v>16187</v>
      </c>
    </row>
    <row r="26" spans="1:3" ht="12.75">
      <c r="A26" s="73"/>
      <c r="B26" s="440"/>
      <c r="C26" s="437"/>
    </row>
    <row r="27" spans="1:3" ht="12.75">
      <c r="A27" s="361" t="s">
        <v>416</v>
      </c>
      <c r="B27" s="448">
        <v>2066</v>
      </c>
      <c r="C27" s="449">
        <v>2066</v>
      </c>
    </row>
    <row r="28" spans="1:3" ht="12.75">
      <c r="A28" s="74" t="s">
        <v>417</v>
      </c>
      <c r="B28" s="440">
        <v>2066</v>
      </c>
      <c r="C28" s="437">
        <v>2066</v>
      </c>
    </row>
    <row r="29" spans="1:3" ht="12.75">
      <c r="A29" s="74"/>
      <c r="B29" s="440"/>
      <c r="C29" s="437"/>
    </row>
    <row r="30" spans="1:3" ht="12.75">
      <c r="A30" s="433" t="s">
        <v>187</v>
      </c>
      <c r="B30" s="448">
        <v>8</v>
      </c>
      <c r="C30" s="449">
        <v>314</v>
      </c>
    </row>
    <row r="31" spans="1:3" ht="12.75">
      <c r="A31" s="74" t="s">
        <v>464</v>
      </c>
      <c r="B31" s="440">
        <v>8</v>
      </c>
      <c r="C31" s="437">
        <v>8</v>
      </c>
    </row>
    <row r="32" spans="1:3" ht="12.75">
      <c r="A32" s="74" t="s">
        <v>466</v>
      </c>
      <c r="B32" s="440"/>
      <c r="C32" s="437">
        <v>291</v>
      </c>
    </row>
    <row r="33" spans="1:3" ht="12.75">
      <c r="A33" s="74" t="s">
        <v>467</v>
      </c>
      <c r="B33" s="440"/>
      <c r="C33" s="437">
        <v>15</v>
      </c>
    </row>
    <row r="34" spans="1:3" ht="12.75">
      <c r="A34" s="74"/>
      <c r="B34" s="440"/>
      <c r="C34" s="437"/>
    </row>
    <row r="35" spans="1:3" ht="12.75">
      <c r="A35" s="433" t="s">
        <v>188</v>
      </c>
      <c r="B35" s="440"/>
      <c r="C35" s="449">
        <v>3123</v>
      </c>
    </row>
    <row r="36" spans="1:3" ht="12.75">
      <c r="A36" s="74" t="s">
        <v>468</v>
      </c>
      <c r="B36" s="440"/>
      <c r="C36" s="437">
        <v>3123</v>
      </c>
    </row>
    <row r="37" spans="1:3" ht="12.75">
      <c r="A37" s="74"/>
      <c r="B37" s="440"/>
      <c r="C37" s="437"/>
    </row>
    <row r="38" spans="1:3" ht="12.75">
      <c r="A38" s="433" t="s">
        <v>195</v>
      </c>
      <c r="B38" s="440"/>
      <c r="C38" s="449">
        <v>26</v>
      </c>
    </row>
    <row r="39" spans="1:3" ht="13.5" thickBot="1">
      <c r="A39" s="74" t="s">
        <v>465</v>
      </c>
      <c r="B39" s="440"/>
      <c r="C39" s="437">
        <v>26</v>
      </c>
    </row>
    <row r="40" spans="1:3" s="41" customFormat="1" ht="19.5" customHeight="1" thickBot="1">
      <c r="A40" s="32" t="s">
        <v>45</v>
      </c>
      <c r="B40" s="441">
        <f>B5+B14+B20+B27+B30</f>
        <v>114828</v>
      </c>
      <c r="C40" s="438">
        <f>C5+C14+C20+C27+C30+C35+C38</f>
        <v>115464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8" r:id="rId1"/>
  <headerFooter alignWithMargins="0">
    <oddHeader>&amp;R&amp;"Times New Roman CE,Félkövér dőlt"&amp;11 1.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workbookViewId="0" topLeftCell="A4">
      <selection activeCell="D35" sqref="D3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477" t="s">
        <v>364</v>
      </c>
      <c r="B1" s="477"/>
      <c r="C1" s="477"/>
      <c r="D1" s="477"/>
    </row>
    <row r="2" spans="1:4" ht="17.25" customHeight="1">
      <c r="A2" s="248"/>
      <c r="B2" s="248"/>
      <c r="C2" s="248"/>
      <c r="D2" s="248"/>
    </row>
    <row r="3" spans="1:4" ht="13.5" thickBot="1">
      <c r="A3" s="128"/>
      <c r="B3" s="128"/>
      <c r="C3" s="474" t="s">
        <v>47</v>
      </c>
      <c r="D3" s="474"/>
    </row>
    <row r="4" spans="1:4" ht="42.75" customHeight="1" thickBot="1">
      <c r="A4" s="251" t="s">
        <v>65</v>
      </c>
      <c r="B4" s="252" t="s">
        <v>97</v>
      </c>
      <c r="C4" s="252" t="s">
        <v>98</v>
      </c>
      <c r="D4" s="253" t="s">
        <v>7</v>
      </c>
    </row>
    <row r="5" spans="1:4" ht="15.75" customHeight="1" thickBot="1">
      <c r="A5" s="129"/>
      <c r="B5" s="24" t="s">
        <v>443</v>
      </c>
      <c r="C5" s="24"/>
      <c r="D5" s="25"/>
    </row>
    <row r="6" spans="1:4" ht="15.75" customHeight="1">
      <c r="A6" s="129" t="s">
        <v>11</v>
      </c>
      <c r="B6" s="24" t="s">
        <v>435</v>
      </c>
      <c r="C6" s="24" t="s">
        <v>436</v>
      </c>
      <c r="D6" s="25">
        <v>40</v>
      </c>
    </row>
    <row r="7" spans="1:4" ht="15.75" customHeight="1">
      <c r="A7" s="130" t="s">
        <v>12</v>
      </c>
      <c r="B7" s="26" t="s">
        <v>437</v>
      </c>
      <c r="C7" s="26" t="s">
        <v>436</v>
      </c>
      <c r="D7" s="27">
        <v>250</v>
      </c>
    </row>
    <row r="8" spans="1:4" ht="15.75" customHeight="1">
      <c r="A8" s="130" t="s">
        <v>13</v>
      </c>
      <c r="B8" s="26" t="s">
        <v>438</v>
      </c>
      <c r="C8" s="26" t="s">
        <v>436</v>
      </c>
      <c r="D8" s="27">
        <v>220</v>
      </c>
    </row>
    <row r="9" spans="1:4" ht="15.75" customHeight="1">
      <c r="A9" s="130" t="s">
        <v>14</v>
      </c>
      <c r="B9" s="26" t="s">
        <v>439</v>
      </c>
      <c r="C9" s="26" t="s">
        <v>436</v>
      </c>
      <c r="D9" s="27">
        <v>200</v>
      </c>
    </row>
    <row r="10" spans="1:4" ht="15.75" customHeight="1">
      <c r="A10" s="130" t="s">
        <v>15</v>
      </c>
      <c r="B10" s="26" t="s">
        <v>440</v>
      </c>
      <c r="C10" s="26" t="s">
        <v>436</v>
      </c>
      <c r="D10" s="27">
        <v>700</v>
      </c>
    </row>
    <row r="11" spans="1:4" ht="15.75" customHeight="1">
      <c r="A11" s="130" t="s">
        <v>16</v>
      </c>
      <c r="B11" s="26" t="s">
        <v>441</v>
      </c>
      <c r="C11" s="26" t="s">
        <v>436</v>
      </c>
      <c r="D11" s="27">
        <v>70</v>
      </c>
    </row>
    <row r="12" spans="1:4" ht="15.75" customHeight="1">
      <c r="A12" s="130" t="s">
        <v>17</v>
      </c>
      <c r="B12" s="26" t="s">
        <v>442</v>
      </c>
      <c r="C12" s="26" t="s">
        <v>436</v>
      </c>
      <c r="D12" s="27">
        <v>20</v>
      </c>
    </row>
    <row r="13" spans="1:4" ht="15.75" customHeight="1">
      <c r="A13" s="130" t="s">
        <v>18</v>
      </c>
      <c r="B13" s="26" t="s">
        <v>451</v>
      </c>
      <c r="C13" s="26" t="s">
        <v>452</v>
      </c>
      <c r="D13" s="27">
        <v>114</v>
      </c>
    </row>
    <row r="14" spans="1:4" ht="15.75" customHeight="1">
      <c r="A14" s="130" t="s">
        <v>19</v>
      </c>
      <c r="B14" s="26" t="s">
        <v>453</v>
      </c>
      <c r="C14" s="26" t="s">
        <v>454</v>
      </c>
      <c r="D14" s="27">
        <v>2070</v>
      </c>
    </row>
    <row r="15" spans="1:4" ht="15.75" customHeight="1">
      <c r="A15" s="130" t="s">
        <v>20</v>
      </c>
      <c r="B15" s="26" t="s">
        <v>462</v>
      </c>
      <c r="C15" s="26" t="s">
        <v>436</v>
      </c>
      <c r="D15" s="27">
        <v>20</v>
      </c>
    </row>
    <row r="16" spans="1:4" ht="15.75" customHeight="1">
      <c r="A16" s="130" t="s">
        <v>21</v>
      </c>
      <c r="B16" s="26" t="s">
        <v>458</v>
      </c>
      <c r="C16" s="26"/>
      <c r="D16" s="364">
        <f>D6+D7+D8+D9+D10+D11+D12+D13+D14+D15</f>
        <v>3704</v>
      </c>
    </row>
    <row r="17" spans="1:4" ht="15.75" customHeight="1">
      <c r="A17" s="130" t="s">
        <v>22</v>
      </c>
      <c r="B17" s="26"/>
      <c r="C17" s="26"/>
      <c r="D17" s="27"/>
    </row>
    <row r="18" spans="1:4" ht="15.75" customHeight="1">
      <c r="A18" s="130" t="s">
        <v>23</v>
      </c>
      <c r="B18" s="26"/>
      <c r="C18" s="26"/>
      <c r="D18" s="27"/>
    </row>
    <row r="19" spans="1:4" ht="15.75" customHeight="1">
      <c r="A19" s="130" t="s">
        <v>24</v>
      </c>
      <c r="B19" s="26" t="s">
        <v>444</v>
      </c>
      <c r="C19" s="26"/>
      <c r="D19" s="27"/>
    </row>
    <row r="20" spans="1:4" ht="15.75" customHeight="1">
      <c r="A20" s="130" t="s">
        <v>25</v>
      </c>
      <c r="B20" s="26" t="s">
        <v>445</v>
      </c>
      <c r="C20" s="26" t="s">
        <v>436</v>
      </c>
      <c r="D20" s="27">
        <v>299</v>
      </c>
    </row>
    <row r="21" spans="1:4" ht="15.75" customHeight="1">
      <c r="A21" s="130" t="s">
        <v>26</v>
      </c>
      <c r="B21" s="26" t="s">
        <v>446</v>
      </c>
      <c r="C21" s="26" t="s">
        <v>436</v>
      </c>
      <c r="D21" s="27">
        <v>362</v>
      </c>
    </row>
    <row r="22" spans="1:4" ht="24.75" customHeight="1">
      <c r="A22" s="130" t="s">
        <v>27</v>
      </c>
      <c r="B22" s="26" t="s">
        <v>447</v>
      </c>
      <c r="C22" s="363" t="s">
        <v>449</v>
      </c>
      <c r="D22" s="27">
        <v>1194</v>
      </c>
    </row>
    <row r="23" spans="1:4" ht="24" customHeight="1">
      <c r="A23" s="130" t="s">
        <v>28</v>
      </c>
      <c r="B23" s="26" t="s">
        <v>448</v>
      </c>
      <c r="C23" s="363" t="s">
        <v>450</v>
      </c>
      <c r="D23" s="27">
        <v>91</v>
      </c>
    </row>
    <row r="24" spans="1:4" ht="15.75" customHeight="1">
      <c r="A24" s="130" t="s">
        <v>29</v>
      </c>
      <c r="B24" s="26" t="s">
        <v>456</v>
      </c>
      <c r="C24" s="26" t="s">
        <v>455</v>
      </c>
      <c r="D24" s="27">
        <v>480</v>
      </c>
    </row>
    <row r="25" spans="1:4" ht="15.75" customHeight="1">
      <c r="A25" s="130" t="s">
        <v>30</v>
      </c>
      <c r="B25" s="26" t="s">
        <v>457</v>
      </c>
      <c r="C25" s="26"/>
      <c r="D25" s="364">
        <f>D21+D22+D23+D24+D20</f>
        <v>2426</v>
      </c>
    </row>
    <row r="26" spans="1:4" ht="15.75" customHeight="1">
      <c r="A26" s="130" t="s">
        <v>31</v>
      </c>
      <c r="B26" s="26"/>
      <c r="C26" s="26"/>
      <c r="D26" s="27"/>
    </row>
    <row r="27" spans="1:4" ht="15.75" customHeight="1">
      <c r="A27" s="130" t="s">
        <v>32</v>
      </c>
      <c r="B27" s="26"/>
      <c r="C27" s="26"/>
      <c r="D27" s="27"/>
    </row>
    <row r="28" spans="1:4" ht="15.75" customHeight="1">
      <c r="A28" s="130" t="s">
        <v>33</v>
      </c>
      <c r="B28" s="26"/>
      <c r="C28" s="26"/>
      <c r="D28" s="27"/>
    </row>
    <row r="29" spans="1:4" ht="15.75" customHeight="1">
      <c r="A29" s="130" t="s">
        <v>34</v>
      </c>
      <c r="B29" s="26"/>
      <c r="C29" s="26"/>
      <c r="D29" s="27"/>
    </row>
    <row r="30" spans="1:4" ht="15.75" customHeight="1">
      <c r="A30" s="130" t="s">
        <v>35</v>
      </c>
      <c r="B30" s="26"/>
      <c r="C30" s="26"/>
      <c r="D30" s="27"/>
    </row>
    <row r="31" spans="1:4" ht="15.75" customHeight="1">
      <c r="A31" s="130" t="s">
        <v>36</v>
      </c>
      <c r="B31" s="26"/>
      <c r="C31" s="26"/>
      <c r="D31" s="27"/>
    </row>
    <row r="32" spans="1:4" ht="15.75" customHeight="1">
      <c r="A32" s="130" t="s">
        <v>37</v>
      </c>
      <c r="B32" s="26"/>
      <c r="C32" s="26"/>
      <c r="D32" s="27"/>
    </row>
    <row r="33" spans="1:4" ht="15.75" customHeight="1">
      <c r="A33" s="130" t="s">
        <v>38</v>
      </c>
      <c r="B33" s="26"/>
      <c r="C33" s="26"/>
      <c r="D33" s="27"/>
    </row>
    <row r="34" spans="1:4" ht="15.75" customHeight="1">
      <c r="A34" s="130" t="s">
        <v>39</v>
      </c>
      <c r="B34" s="26"/>
      <c r="C34" s="26"/>
      <c r="D34" s="27"/>
    </row>
    <row r="35" spans="1:4" ht="15.75" customHeight="1">
      <c r="A35" s="130" t="s">
        <v>99</v>
      </c>
      <c r="B35" s="26"/>
      <c r="C35" s="26"/>
      <c r="D35" s="27"/>
    </row>
    <row r="36" spans="1:4" ht="15.75" customHeight="1">
      <c r="A36" s="130" t="s">
        <v>100</v>
      </c>
      <c r="B36" s="26"/>
      <c r="C36" s="26"/>
      <c r="D36" s="65"/>
    </row>
    <row r="37" spans="1:4" ht="15.75" customHeight="1">
      <c r="A37" s="130" t="s">
        <v>101</v>
      </c>
      <c r="B37" s="26"/>
      <c r="C37" s="26"/>
      <c r="D37" s="65"/>
    </row>
    <row r="38" spans="1:4" ht="15.75" customHeight="1">
      <c r="A38" s="130" t="s">
        <v>102</v>
      </c>
      <c r="B38" s="26"/>
      <c r="C38" s="26"/>
      <c r="D38" s="65"/>
    </row>
    <row r="39" spans="1:4" ht="15.75" customHeight="1" thickBot="1">
      <c r="A39" s="131" t="s">
        <v>463</v>
      </c>
      <c r="B39" s="28"/>
      <c r="C39" s="28"/>
      <c r="D39" s="66"/>
    </row>
    <row r="40" spans="1:4" ht="15.75" customHeight="1" thickBot="1">
      <c r="A40" s="475" t="s">
        <v>45</v>
      </c>
      <c r="B40" s="476"/>
      <c r="C40" s="132"/>
      <c r="D40" s="133">
        <f>D25+D16</f>
        <v>6130</v>
      </c>
    </row>
  </sheetData>
  <sheetProtection/>
  <mergeCells count="3">
    <mergeCell ref="C3:D3"/>
    <mergeCell ref="A40:B40"/>
    <mergeCell ref="A1:D1"/>
  </mergeCells>
  <conditionalFormatting sqref="D40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zoomScale="120" zoomScaleNormal="120" zoomScaleSheetLayoutView="100" workbookViewId="0" topLeftCell="A1">
      <selection activeCell="D46" sqref="D46"/>
    </sheetView>
  </sheetViews>
  <sheetFormatPr defaultColWidth="9.00390625" defaultRowHeight="12.75"/>
  <cols>
    <col min="1" max="1" width="9.50390625" style="255" customWidth="1"/>
    <col min="2" max="2" width="64.625" style="255" customWidth="1"/>
    <col min="3" max="3" width="17.125" style="255" customWidth="1"/>
    <col min="4" max="4" width="18.375" style="256" customWidth="1"/>
    <col min="5" max="5" width="9.00390625" style="283" customWidth="1"/>
    <col min="6" max="16384" width="9.375" style="283" customWidth="1"/>
  </cols>
  <sheetData>
    <row r="1" spans="1:4" ht="15.75" customHeight="1">
      <c r="A1" s="451" t="s">
        <v>8</v>
      </c>
      <c r="B1" s="451"/>
      <c r="C1" s="451"/>
      <c r="D1" s="451"/>
    </row>
    <row r="2" spans="1:4" ht="15.75" customHeight="1" thickBot="1">
      <c r="A2" s="450" t="s">
        <v>107</v>
      </c>
      <c r="B2" s="450"/>
      <c r="C2" s="82"/>
      <c r="D2" s="180" t="s">
        <v>155</v>
      </c>
    </row>
    <row r="3" spans="1:4" ht="21.75" customHeight="1" thickBot="1">
      <c r="A3" s="19" t="s">
        <v>65</v>
      </c>
      <c r="B3" s="20" t="s">
        <v>10</v>
      </c>
      <c r="C3" s="366" t="s">
        <v>459</v>
      </c>
      <c r="D3" s="33" t="s">
        <v>460</v>
      </c>
    </row>
    <row r="4" spans="1:4" s="284" customFormat="1" ht="12" customHeight="1" thickBot="1">
      <c r="A4" s="278">
        <v>1</v>
      </c>
      <c r="B4" s="279">
        <v>2</v>
      </c>
      <c r="C4" s="367">
        <v>3</v>
      </c>
      <c r="D4" s="280">
        <v>4</v>
      </c>
    </row>
    <row r="5" spans="1:4" s="285" customFormat="1" ht="12" customHeight="1" thickBot="1">
      <c r="A5" s="16" t="s">
        <v>11</v>
      </c>
      <c r="B5" s="17" t="s">
        <v>182</v>
      </c>
      <c r="C5" s="342">
        <f>+C6+C7+C8+C9+C10+C11</f>
        <v>114828</v>
      </c>
      <c r="D5" s="171">
        <f>+D6+D7+D8+D9+D10+D11</f>
        <v>120898</v>
      </c>
    </row>
    <row r="6" spans="1:4" s="285" customFormat="1" ht="12" customHeight="1">
      <c r="A6" s="11" t="s">
        <v>78</v>
      </c>
      <c r="B6" s="286" t="s">
        <v>183</v>
      </c>
      <c r="C6" s="343">
        <v>52108</v>
      </c>
      <c r="D6" s="174">
        <v>52128</v>
      </c>
    </row>
    <row r="7" spans="1:4" s="285" customFormat="1" ht="12" customHeight="1">
      <c r="A7" s="10" t="s">
        <v>79</v>
      </c>
      <c r="B7" s="287" t="s">
        <v>184</v>
      </c>
      <c r="C7" s="339">
        <v>23636</v>
      </c>
      <c r="D7" s="173">
        <v>23966</v>
      </c>
    </row>
    <row r="8" spans="1:4" s="285" customFormat="1" ht="12" customHeight="1">
      <c r="A8" s="10" t="s">
        <v>80</v>
      </c>
      <c r="B8" s="287" t="s">
        <v>185</v>
      </c>
      <c r="C8" s="339">
        <v>37010</v>
      </c>
      <c r="D8" s="173">
        <v>33841</v>
      </c>
    </row>
    <row r="9" spans="1:4" s="285" customFormat="1" ht="12" customHeight="1">
      <c r="A9" s="10" t="s">
        <v>81</v>
      </c>
      <c r="B9" s="287" t="s">
        <v>186</v>
      </c>
      <c r="C9" s="339">
        <v>2066</v>
      </c>
      <c r="D9" s="173">
        <v>2066</v>
      </c>
    </row>
    <row r="10" spans="1:4" s="285" customFormat="1" ht="12" customHeight="1">
      <c r="A10" s="10" t="s">
        <v>104</v>
      </c>
      <c r="B10" s="287" t="s">
        <v>187</v>
      </c>
      <c r="C10" s="339">
        <v>8</v>
      </c>
      <c r="D10" s="173">
        <v>340</v>
      </c>
    </row>
    <row r="11" spans="1:4" s="285" customFormat="1" ht="12" customHeight="1" thickBot="1">
      <c r="A11" s="12" t="s">
        <v>82</v>
      </c>
      <c r="B11" s="288" t="s">
        <v>188</v>
      </c>
      <c r="C11" s="339"/>
      <c r="D11" s="173">
        <v>8557</v>
      </c>
    </row>
    <row r="12" spans="1:4" s="285" customFormat="1" ht="12" customHeight="1" thickBot="1">
      <c r="A12" s="16" t="s">
        <v>12</v>
      </c>
      <c r="B12" s="166" t="s">
        <v>189</v>
      </c>
      <c r="C12" s="342">
        <f>+C13+C14+C15+C16+C17</f>
        <v>19532</v>
      </c>
      <c r="D12" s="171">
        <f>+D13+D14+D15+D16+D17</f>
        <v>36295</v>
      </c>
    </row>
    <row r="13" spans="1:4" s="285" customFormat="1" ht="12" customHeight="1">
      <c r="A13" s="11" t="s">
        <v>84</v>
      </c>
      <c r="B13" s="286" t="s">
        <v>190</v>
      </c>
      <c r="C13" s="343"/>
      <c r="D13" s="174"/>
    </row>
    <row r="14" spans="1:4" s="285" customFormat="1" ht="12" customHeight="1">
      <c r="A14" s="10" t="s">
        <v>85</v>
      </c>
      <c r="B14" s="287" t="s">
        <v>191</v>
      </c>
      <c r="C14" s="339"/>
      <c r="D14" s="173"/>
    </row>
    <row r="15" spans="1:4" s="285" customFormat="1" ht="12" customHeight="1">
      <c r="A15" s="10" t="s">
        <v>86</v>
      </c>
      <c r="B15" s="287" t="s">
        <v>388</v>
      </c>
      <c r="C15" s="339"/>
      <c r="D15" s="173"/>
    </row>
    <row r="16" spans="1:4" s="285" customFormat="1" ht="12" customHeight="1">
      <c r="A16" s="10" t="s">
        <v>87</v>
      </c>
      <c r="B16" s="287" t="s">
        <v>389</v>
      </c>
      <c r="C16" s="339"/>
      <c r="D16" s="173"/>
    </row>
    <row r="17" spans="1:4" s="285" customFormat="1" ht="12" customHeight="1">
      <c r="A17" s="10" t="s">
        <v>88</v>
      </c>
      <c r="B17" s="287" t="s">
        <v>192</v>
      </c>
      <c r="C17" s="339">
        <v>19532</v>
      </c>
      <c r="D17" s="173">
        <v>36295</v>
      </c>
    </row>
    <row r="18" spans="1:4" s="285" customFormat="1" ht="12" customHeight="1" thickBot="1">
      <c r="A18" s="12" t="s">
        <v>94</v>
      </c>
      <c r="B18" s="288" t="s">
        <v>193</v>
      </c>
      <c r="C18" s="340">
        <v>545</v>
      </c>
      <c r="D18" s="175">
        <v>545</v>
      </c>
    </row>
    <row r="19" spans="1:4" s="285" customFormat="1" ht="12" customHeight="1" thickBot="1">
      <c r="A19" s="16" t="s">
        <v>13</v>
      </c>
      <c r="B19" s="17" t="s">
        <v>194</v>
      </c>
      <c r="C19" s="342">
        <f>+C20+C21+C22+C23+C24</f>
        <v>682</v>
      </c>
      <c r="D19" s="171">
        <f>+D20+D21+D22+D23+D24</f>
        <v>3892</v>
      </c>
    </row>
    <row r="20" spans="1:4" s="285" customFormat="1" ht="12" customHeight="1">
      <c r="A20" s="11" t="s">
        <v>67</v>
      </c>
      <c r="B20" s="286" t="s">
        <v>195</v>
      </c>
      <c r="C20" s="343"/>
      <c r="D20" s="174"/>
    </row>
    <row r="21" spans="1:4" s="285" customFormat="1" ht="12" customHeight="1">
      <c r="A21" s="10" t="s">
        <v>68</v>
      </c>
      <c r="B21" s="287" t="s">
        <v>196</v>
      </c>
      <c r="C21" s="339"/>
      <c r="D21" s="173"/>
    </row>
    <row r="22" spans="1:4" s="285" customFormat="1" ht="12" customHeight="1">
      <c r="A22" s="10" t="s">
        <v>69</v>
      </c>
      <c r="B22" s="287" t="s">
        <v>390</v>
      </c>
      <c r="C22" s="339"/>
      <c r="D22" s="173">
        <v>3000</v>
      </c>
    </row>
    <row r="23" spans="1:4" s="285" customFormat="1" ht="12" customHeight="1">
      <c r="A23" s="10" t="s">
        <v>70</v>
      </c>
      <c r="B23" s="287" t="s">
        <v>391</v>
      </c>
      <c r="C23" s="339"/>
      <c r="D23" s="173"/>
    </row>
    <row r="24" spans="1:4" s="285" customFormat="1" ht="12" customHeight="1">
      <c r="A24" s="10" t="s">
        <v>116</v>
      </c>
      <c r="B24" s="287" t="s">
        <v>197</v>
      </c>
      <c r="C24" s="339">
        <v>682</v>
      </c>
      <c r="D24" s="173">
        <v>892</v>
      </c>
    </row>
    <row r="25" spans="1:4" s="285" customFormat="1" ht="12" customHeight="1" thickBot="1">
      <c r="A25" s="12" t="s">
        <v>117</v>
      </c>
      <c r="B25" s="288" t="s">
        <v>198</v>
      </c>
      <c r="C25" s="340"/>
      <c r="D25" s="175"/>
    </row>
    <row r="26" spans="1:4" s="285" customFormat="1" ht="12" customHeight="1" thickBot="1">
      <c r="A26" s="16" t="s">
        <v>118</v>
      </c>
      <c r="B26" s="17" t="s">
        <v>199</v>
      </c>
      <c r="C26" s="346">
        <f>+C27+C30+C31+C32</f>
        <v>32470</v>
      </c>
      <c r="D26" s="177">
        <f>+D27+D30+D31+D32</f>
        <v>36350</v>
      </c>
    </row>
    <row r="27" spans="1:4" s="285" customFormat="1" ht="12" customHeight="1">
      <c r="A27" s="11" t="s">
        <v>200</v>
      </c>
      <c r="B27" s="286" t="s">
        <v>206</v>
      </c>
      <c r="C27" s="383">
        <f>+C28+C29</f>
        <v>28220</v>
      </c>
      <c r="D27" s="281">
        <f>+D28+D29</f>
        <v>29700</v>
      </c>
    </row>
    <row r="28" spans="1:4" s="285" customFormat="1" ht="12" customHeight="1">
      <c r="A28" s="10" t="s">
        <v>201</v>
      </c>
      <c r="B28" s="287" t="s">
        <v>207</v>
      </c>
      <c r="C28" s="339">
        <v>5200</v>
      </c>
      <c r="D28" s="173">
        <v>5200</v>
      </c>
    </row>
    <row r="29" spans="1:4" s="285" customFormat="1" ht="12" customHeight="1">
      <c r="A29" s="10" t="s">
        <v>202</v>
      </c>
      <c r="B29" s="287" t="s">
        <v>208</v>
      </c>
      <c r="C29" s="339">
        <v>23020</v>
      </c>
      <c r="D29" s="173">
        <v>24500</v>
      </c>
    </row>
    <row r="30" spans="1:4" s="285" customFormat="1" ht="12" customHeight="1">
      <c r="A30" s="10" t="s">
        <v>203</v>
      </c>
      <c r="B30" s="287" t="s">
        <v>209</v>
      </c>
      <c r="C30" s="339">
        <v>3000</v>
      </c>
      <c r="D30" s="173">
        <v>3000</v>
      </c>
    </row>
    <row r="31" spans="1:4" s="285" customFormat="1" ht="12" customHeight="1">
      <c r="A31" s="10" t="s">
        <v>204</v>
      </c>
      <c r="B31" s="287" t="s">
        <v>210</v>
      </c>
      <c r="C31" s="339">
        <v>700</v>
      </c>
      <c r="D31" s="173">
        <v>700</v>
      </c>
    </row>
    <row r="32" spans="1:4" s="285" customFormat="1" ht="12" customHeight="1" thickBot="1">
      <c r="A32" s="12" t="s">
        <v>205</v>
      </c>
      <c r="B32" s="288" t="s">
        <v>211</v>
      </c>
      <c r="C32" s="340">
        <v>550</v>
      </c>
      <c r="D32" s="175">
        <v>2950</v>
      </c>
    </row>
    <row r="33" spans="1:4" s="285" customFormat="1" ht="12" customHeight="1" thickBot="1">
      <c r="A33" s="16" t="s">
        <v>15</v>
      </c>
      <c r="B33" s="17" t="s">
        <v>212</v>
      </c>
      <c r="C33" s="342">
        <f>SUM(C34:C43)</f>
        <v>18716</v>
      </c>
      <c r="D33" s="171">
        <f>SUM(D34:D43)</f>
        <v>20590</v>
      </c>
    </row>
    <row r="34" spans="1:4" s="285" customFormat="1" ht="12" customHeight="1">
      <c r="A34" s="11" t="s">
        <v>71</v>
      </c>
      <c r="B34" s="286" t="s">
        <v>215</v>
      </c>
      <c r="C34" s="343"/>
      <c r="D34" s="174"/>
    </row>
    <row r="35" spans="1:4" s="285" customFormat="1" ht="12" customHeight="1">
      <c r="A35" s="10" t="s">
        <v>72</v>
      </c>
      <c r="B35" s="287" t="s">
        <v>216</v>
      </c>
      <c r="C35" s="339">
        <v>2185</v>
      </c>
      <c r="D35" s="173">
        <v>2185</v>
      </c>
    </row>
    <row r="36" spans="1:4" s="285" customFormat="1" ht="12" customHeight="1">
      <c r="A36" s="10" t="s">
        <v>73</v>
      </c>
      <c r="B36" s="287" t="s">
        <v>217</v>
      </c>
      <c r="C36" s="339">
        <v>60</v>
      </c>
      <c r="D36" s="173">
        <v>60</v>
      </c>
    </row>
    <row r="37" spans="1:4" s="285" customFormat="1" ht="12" customHeight="1">
      <c r="A37" s="10" t="s">
        <v>120</v>
      </c>
      <c r="B37" s="287" t="s">
        <v>218</v>
      </c>
      <c r="C37" s="339">
        <v>2064</v>
      </c>
      <c r="D37" s="173">
        <v>2064</v>
      </c>
    </row>
    <row r="38" spans="1:4" s="285" customFormat="1" ht="12" customHeight="1">
      <c r="A38" s="10" t="s">
        <v>121</v>
      </c>
      <c r="B38" s="287" t="s">
        <v>219</v>
      </c>
      <c r="C38" s="339">
        <v>10668</v>
      </c>
      <c r="D38" s="173">
        <v>10668</v>
      </c>
    </row>
    <row r="39" spans="1:4" s="285" customFormat="1" ht="12" customHeight="1">
      <c r="A39" s="10" t="s">
        <v>122</v>
      </c>
      <c r="B39" s="287" t="s">
        <v>220</v>
      </c>
      <c r="C39" s="339">
        <v>3634</v>
      </c>
      <c r="D39" s="173">
        <v>3634</v>
      </c>
    </row>
    <row r="40" spans="1:4" s="285" customFormat="1" ht="12" customHeight="1">
      <c r="A40" s="10" t="s">
        <v>123</v>
      </c>
      <c r="B40" s="287" t="s">
        <v>221</v>
      </c>
      <c r="C40" s="339"/>
      <c r="D40" s="173"/>
    </row>
    <row r="41" spans="1:4" s="285" customFormat="1" ht="12" customHeight="1">
      <c r="A41" s="10" t="s">
        <v>124</v>
      </c>
      <c r="B41" s="287" t="s">
        <v>222</v>
      </c>
      <c r="C41" s="339">
        <v>105</v>
      </c>
      <c r="D41" s="173">
        <v>105</v>
      </c>
    </row>
    <row r="42" spans="1:4" s="285" customFormat="1" ht="12" customHeight="1">
      <c r="A42" s="10" t="s">
        <v>213</v>
      </c>
      <c r="B42" s="287" t="s">
        <v>223</v>
      </c>
      <c r="C42" s="384"/>
      <c r="D42" s="176"/>
    </row>
    <row r="43" spans="1:4" s="285" customFormat="1" ht="12" customHeight="1" thickBot="1">
      <c r="A43" s="12" t="s">
        <v>214</v>
      </c>
      <c r="B43" s="288" t="s">
        <v>224</v>
      </c>
      <c r="C43" s="385"/>
      <c r="D43" s="274">
        <v>1874</v>
      </c>
    </row>
    <row r="44" spans="1:4" s="285" customFormat="1" ht="12" customHeight="1" thickBot="1">
      <c r="A44" s="16" t="s">
        <v>16</v>
      </c>
      <c r="B44" s="17" t="s">
        <v>225</v>
      </c>
      <c r="C44" s="342">
        <f>SUM(C45:C49)</f>
        <v>630</v>
      </c>
      <c r="D44" s="171">
        <f>SUM(D45:D49)</f>
        <v>630</v>
      </c>
    </row>
    <row r="45" spans="1:4" s="285" customFormat="1" ht="12" customHeight="1">
      <c r="A45" s="11" t="s">
        <v>74</v>
      </c>
      <c r="B45" s="286" t="s">
        <v>229</v>
      </c>
      <c r="C45" s="386"/>
      <c r="D45" s="325"/>
    </row>
    <row r="46" spans="1:4" s="285" customFormat="1" ht="12" customHeight="1">
      <c r="A46" s="10" t="s">
        <v>75</v>
      </c>
      <c r="B46" s="287" t="s">
        <v>230</v>
      </c>
      <c r="C46" s="384"/>
      <c r="D46" s="176"/>
    </row>
    <row r="47" spans="1:4" s="285" customFormat="1" ht="12" customHeight="1">
      <c r="A47" s="10" t="s">
        <v>226</v>
      </c>
      <c r="B47" s="287" t="s">
        <v>231</v>
      </c>
      <c r="C47" s="384">
        <v>630</v>
      </c>
      <c r="D47" s="176">
        <v>630</v>
      </c>
    </row>
    <row r="48" spans="1:4" s="285" customFormat="1" ht="12" customHeight="1">
      <c r="A48" s="10" t="s">
        <v>227</v>
      </c>
      <c r="B48" s="287" t="s">
        <v>232</v>
      </c>
      <c r="C48" s="384"/>
      <c r="D48" s="176"/>
    </row>
    <row r="49" spans="1:4" s="285" customFormat="1" ht="12" customHeight="1" thickBot="1">
      <c r="A49" s="12" t="s">
        <v>228</v>
      </c>
      <c r="B49" s="288" t="s">
        <v>233</v>
      </c>
      <c r="C49" s="385"/>
      <c r="D49" s="274"/>
    </row>
    <row r="50" spans="1:4" s="285" customFormat="1" ht="12" customHeight="1" thickBot="1">
      <c r="A50" s="16" t="s">
        <v>125</v>
      </c>
      <c r="B50" s="17" t="s">
        <v>234</v>
      </c>
      <c r="C50" s="342">
        <f>SUM(C51:C53)</f>
        <v>720</v>
      </c>
      <c r="D50" s="171">
        <f>SUM(D51:D53)</f>
        <v>720</v>
      </c>
    </row>
    <row r="51" spans="1:4" s="285" customFormat="1" ht="12" customHeight="1">
      <c r="A51" s="11" t="s">
        <v>76</v>
      </c>
      <c r="B51" s="286" t="s">
        <v>235</v>
      </c>
      <c r="C51" s="343"/>
      <c r="D51" s="174"/>
    </row>
    <row r="52" spans="1:4" s="285" customFormat="1" ht="12" customHeight="1">
      <c r="A52" s="10" t="s">
        <v>77</v>
      </c>
      <c r="B52" s="287" t="s">
        <v>236</v>
      </c>
      <c r="C52" s="339"/>
      <c r="D52" s="173"/>
    </row>
    <row r="53" spans="1:4" s="285" customFormat="1" ht="12" customHeight="1">
      <c r="A53" s="10" t="s">
        <v>239</v>
      </c>
      <c r="B53" s="287" t="s">
        <v>237</v>
      </c>
      <c r="C53" s="339">
        <v>720</v>
      </c>
      <c r="D53" s="173">
        <v>720</v>
      </c>
    </row>
    <row r="54" spans="1:4" s="285" customFormat="1" ht="12" customHeight="1" thickBot="1">
      <c r="A54" s="12" t="s">
        <v>240</v>
      </c>
      <c r="B54" s="288" t="s">
        <v>238</v>
      </c>
      <c r="C54" s="340"/>
      <c r="D54" s="175"/>
    </row>
    <row r="55" spans="1:4" s="285" customFormat="1" ht="12" customHeight="1" thickBot="1">
      <c r="A55" s="16" t="s">
        <v>18</v>
      </c>
      <c r="B55" s="166" t="s">
        <v>241</v>
      </c>
      <c r="C55" s="342">
        <f>SUM(C56:C58)</f>
        <v>400</v>
      </c>
      <c r="D55" s="171">
        <f>SUM(D56:D58)</f>
        <v>400</v>
      </c>
    </row>
    <row r="56" spans="1:4" s="285" customFormat="1" ht="12" customHeight="1">
      <c r="A56" s="11" t="s">
        <v>126</v>
      </c>
      <c r="B56" s="286" t="s">
        <v>243</v>
      </c>
      <c r="C56" s="384"/>
      <c r="D56" s="176"/>
    </row>
    <row r="57" spans="1:4" s="285" customFormat="1" ht="12" customHeight="1">
      <c r="A57" s="10" t="s">
        <v>127</v>
      </c>
      <c r="B57" s="287" t="s">
        <v>393</v>
      </c>
      <c r="C57" s="384">
        <v>400</v>
      </c>
      <c r="D57" s="176">
        <v>400</v>
      </c>
    </row>
    <row r="58" spans="1:4" s="285" customFormat="1" ht="12" customHeight="1">
      <c r="A58" s="10" t="s">
        <v>156</v>
      </c>
      <c r="B58" s="287" t="s">
        <v>244</v>
      </c>
      <c r="C58" s="384"/>
      <c r="D58" s="176"/>
    </row>
    <row r="59" spans="1:4" s="285" customFormat="1" ht="12" customHeight="1" thickBot="1">
      <c r="A59" s="12" t="s">
        <v>242</v>
      </c>
      <c r="B59" s="288" t="s">
        <v>245</v>
      </c>
      <c r="C59" s="384"/>
      <c r="D59" s="176"/>
    </row>
    <row r="60" spans="1:4" s="285" customFormat="1" ht="12" customHeight="1" thickBot="1">
      <c r="A60" s="16" t="s">
        <v>19</v>
      </c>
      <c r="B60" s="17" t="s">
        <v>246</v>
      </c>
      <c r="C60" s="346">
        <f>+C5+C12+C19+C26+C33+C44+C50+C55</f>
        <v>187978</v>
      </c>
      <c r="D60" s="177">
        <f>+D5+D12+D19+D26+D33+D44+D50+D55</f>
        <v>219775</v>
      </c>
    </row>
    <row r="61" spans="1:4" s="285" customFormat="1" ht="12" customHeight="1" thickBot="1">
      <c r="A61" s="289" t="s">
        <v>247</v>
      </c>
      <c r="B61" s="166" t="s">
        <v>248</v>
      </c>
      <c r="C61" s="342">
        <f>SUM(C62:C64)</f>
        <v>0</v>
      </c>
      <c r="D61" s="171">
        <f>SUM(D62:D64)</f>
        <v>0</v>
      </c>
    </row>
    <row r="62" spans="1:4" s="285" customFormat="1" ht="12" customHeight="1">
      <c r="A62" s="11" t="s">
        <v>270</v>
      </c>
      <c r="B62" s="286" t="s">
        <v>249</v>
      </c>
      <c r="C62" s="384"/>
      <c r="D62" s="176"/>
    </row>
    <row r="63" spans="1:4" s="285" customFormat="1" ht="12" customHeight="1">
      <c r="A63" s="10" t="s">
        <v>276</v>
      </c>
      <c r="B63" s="287" t="s">
        <v>250</v>
      </c>
      <c r="C63" s="384"/>
      <c r="D63" s="176"/>
    </row>
    <row r="64" spans="1:4" s="285" customFormat="1" ht="12" customHeight="1" thickBot="1">
      <c r="A64" s="12" t="s">
        <v>277</v>
      </c>
      <c r="B64" s="290" t="s">
        <v>251</v>
      </c>
      <c r="C64" s="384"/>
      <c r="D64" s="176"/>
    </row>
    <row r="65" spans="1:4" s="285" customFormat="1" ht="12" customHeight="1" thickBot="1">
      <c r="A65" s="289" t="s">
        <v>252</v>
      </c>
      <c r="B65" s="166" t="s">
        <v>253</v>
      </c>
      <c r="C65" s="342">
        <f>SUM(C66:C69)</f>
        <v>0</v>
      </c>
      <c r="D65" s="171">
        <f>SUM(D66:D69)</f>
        <v>0</v>
      </c>
    </row>
    <row r="66" spans="1:4" s="285" customFormat="1" ht="12" customHeight="1">
      <c r="A66" s="11" t="s">
        <v>105</v>
      </c>
      <c r="B66" s="286" t="s">
        <v>254</v>
      </c>
      <c r="C66" s="384"/>
      <c r="D66" s="176"/>
    </row>
    <row r="67" spans="1:4" s="285" customFormat="1" ht="12" customHeight="1">
      <c r="A67" s="10" t="s">
        <v>106</v>
      </c>
      <c r="B67" s="287" t="s">
        <v>255</v>
      </c>
      <c r="C67" s="384"/>
      <c r="D67" s="176"/>
    </row>
    <row r="68" spans="1:4" s="285" customFormat="1" ht="12" customHeight="1">
      <c r="A68" s="10" t="s">
        <v>271</v>
      </c>
      <c r="B68" s="287" t="s">
        <v>256</v>
      </c>
      <c r="C68" s="384"/>
      <c r="D68" s="176"/>
    </row>
    <row r="69" spans="1:4" s="285" customFormat="1" ht="12" customHeight="1" thickBot="1">
      <c r="A69" s="12" t="s">
        <v>272</v>
      </c>
      <c r="B69" s="288" t="s">
        <v>257</v>
      </c>
      <c r="C69" s="384"/>
      <c r="D69" s="176"/>
    </row>
    <row r="70" spans="1:4" s="285" customFormat="1" ht="12" customHeight="1" thickBot="1">
      <c r="A70" s="289" t="s">
        <v>258</v>
      </c>
      <c r="B70" s="166" t="s">
        <v>259</v>
      </c>
      <c r="C70" s="342">
        <f>SUM(C71:C72)</f>
        <v>15987</v>
      </c>
      <c r="D70" s="171">
        <f>SUM(D71:D72)</f>
        <v>15987</v>
      </c>
    </row>
    <row r="71" spans="1:4" s="285" customFormat="1" ht="12" customHeight="1">
      <c r="A71" s="11" t="s">
        <v>273</v>
      </c>
      <c r="B71" s="286" t="s">
        <v>260</v>
      </c>
      <c r="C71" s="384">
        <v>15987</v>
      </c>
      <c r="D71" s="176">
        <v>15987</v>
      </c>
    </row>
    <row r="72" spans="1:4" s="285" customFormat="1" ht="12" customHeight="1" thickBot="1">
      <c r="A72" s="12" t="s">
        <v>274</v>
      </c>
      <c r="B72" s="288" t="s">
        <v>261</v>
      </c>
      <c r="C72" s="384"/>
      <c r="D72" s="176"/>
    </row>
    <row r="73" spans="1:4" s="285" customFormat="1" ht="12" customHeight="1" thickBot="1">
      <c r="A73" s="289" t="s">
        <v>262</v>
      </c>
      <c r="B73" s="166" t="s">
        <v>263</v>
      </c>
      <c r="C73" s="342"/>
      <c r="D73" s="171"/>
    </row>
    <row r="74" spans="1:4" s="285" customFormat="1" ht="12" customHeight="1" thickBot="1">
      <c r="A74" s="289" t="s">
        <v>264</v>
      </c>
      <c r="B74" s="166" t="s">
        <v>275</v>
      </c>
      <c r="C74" s="342"/>
      <c r="D74" s="171"/>
    </row>
    <row r="75" spans="1:4" s="285" customFormat="1" ht="13.5" customHeight="1" thickBot="1">
      <c r="A75" s="289" t="s">
        <v>265</v>
      </c>
      <c r="B75" s="166" t="s">
        <v>266</v>
      </c>
      <c r="C75" s="421"/>
      <c r="D75" s="326"/>
    </row>
    <row r="76" spans="1:4" s="285" customFormat="1" ht="15.75" customHeight="1" thickBot="1">
      <c r="A76" s="289" t="s">
        <v>267</v>
      </c>
      <c r="B76" s="291" t="s">
        <v>268</v>
      </c>
      <c r="C76" s="346">
        <f>+C61+C65+C70+C73+C74+C75</f>
        <v>15987</v>
      </c>
      <c r="D76" s="177">
        <f>+D61+D65+D70+D73+D74+D75</f>
        <v>15987</v>
      </c>
    </row>
    <row r="77" spans="1:4" s="285" customFormat="1" ht="16.5" customHeight="1" thickBot="1">
      <c r="A77" s="292" t="s">
        <v>278</v>
      </c>
      <c r="B77" s="293" t="s">
        <v>269</v>
      </c>
      <c r="C77" s="346">
        <f>+C60+C76</f>
        <v>203965</v>
      </c>
      <c r="D77" s="177">
        <f>+D60+D76</f>
        <v>235762</v>
      </c>
    </row>
    <row r="78" spans="1:4" ht="16.5" customHeight="1">
      <c r="A78" s="451" t="s">
        <v>40</v>
      </c>
      <c r="B78" s="451"/>
      <c r="C78" s="451"/>
      <c r="D78" s="451"/>
    </row>
    <row r="79" spans="1:4" s="294" customFormat="1" ht="16.5" customHeight="1" thickBot="1">
      <c r="A79" s="452" t="s">
        <v>108</v>
      </c>
      <c r="B79" s="452"/>
      <c r="C79" s="365"/>
      <c r="D79" s="81" t="s">
        <v>155</v>
      </c>
    </row>
    <row r="80" spans="1:4" ht="37.5" customHeight="1" thickBot="1">
      <c r="A80" s="19" t="s">
        <v>65</v>
      </c>
      <c r="B80" s="20" t="s">
        <v>41</v>
      </c>
      <c r="C80" s="366" t="s">
        <v>459</v>
      </c>
      <c r="D80" s="33" t="s">
        <v>460</v>
      </c>
    </row>
    <row r="81" spans="1:4" s="284" customFormat="1" ht="12" customHeight="1" thickBot="1">
      <c r="A81" s="29">
        <v>1</v>
      </c>
      <c r="B81" s="30">
        <v>2</v>
      </c>
      <c r="C81" s="368">
        <v>3</v>
      </c>
      <c r="D81" s="31">
        <v>4</v>
      </c>
    </row>
    <row r="82" spans="1:4" ht="12" customHeight="1" thickBot="1">
      <c r="A82" s="18" t="s">
        <v>11</v>
      </c>
      <c r="B82" s="23" t="s">
        <v>281</v>
      </c>
      <c r="C82" s="337">
        <f>SUM(C83:C87)</f>
        <v>187551</v>
      </c>
      <c r="D82" s="170">
        <f>SUM(D83:D87)</f>
        <v>215375</v>
      </c>
    </row>
    <row r="83" spans="1:4" ht="12" customHeight="1">
      <c r="A83" s="13" t="s">
        <v>78</v>
      </c>
      <c r="B83" s="6" t="s">
        <v>42</v>
      </c>
      <c r="C83" s="338">
        <v>84525</v>
      </c>
      <c r="D83" s="172">
        <v>101917</v>
      </c>
    </row>
    <row r="84" spans="1:4" ht="12" customHeight="1">
      <c r="A84" s="10" t="s">
        <v>79</v>
      </c>
      <c r="B84" s="4" t="s">
        <v>128</v>
      </c>
      <c r="C84" s="339">
        <v>20070</v>
      </c>
      <c r="D84" s="173">
        <v>23699</v>
      </c>
    </row>
    <row r="85" spans="1:4" ht="12" customHeight="1">
      <c r="A85" s="10" t="s">
        <v>80</v>
      </c>
      <c r="B85" s="4" t="s">
        <v>103</v>
      </c>
      <c r="C85" s="340">
        <v>64263</v>
      </c>
      <c r="D85" s="175">
        <v>72669</v>
      </c>
    </row>
    <row r="86" spans="1:4" ht="12" customHeight="1">
      <c r="A86" s="10" t="s">
        <v>81</v>
      </c>
      <c r="B86" s="7" t="s">
        <v>129</v>
      </c>
      <c r="C86" s="340">
        <v>14563</v>
      </c>
      <c r="D86" s="175">
        <v>11681</v>
      </c>
    </row>
    <row r="87" spans="1:4" ht="12" customHeight="1">
      <c r="A87" s="10" t="s">
        <v>89</v>
      </c>
      <c r="B87" s="15" t="s">
        <v>130</v>
      </c>
      <c r="C87" s="340">
        <v>4130</v>
      </c>
      <c r="D87" s="175">
        <f>D88+D92+D97</f>
        <v>5409</v>
      </c>
    </row>
    <row r="88" spans="1:4" ht="12" customHeight="1">
      <c r="A88" s="10" t="s">
        <v>82</v>
      </c>
      <c r="B88" s="4" t="s">
        <v>282</v>
      </c>
      <c r="C88" s="340"/>
      <c r="D88" s="175">
        <v>1279</v>
      </c>
    </row>
    <row r="89" spans="1:4" ht="12" customHeight="1">
      <c r="A89" s="10" t="s">
        <v>83</v>
      </c>
      <c r="B89" s="84" t="s">
        <v>283</v>
      </c>
      <c r="C89" s="340"/>
      <c r="D89" s="175"/>
    </row>
    <row r="90" spans="1:4" ht="12" customHeight="1">
      <c r="A90" s="10" t="s">
        <v>90</v>
      </c>
      <c r="B90" s="85" t="s">
        <v>284</v>
      </c>
      <c r="C90" s="340"/>
      <c r="D90" s="175"/>
    </row>
    <row r="91" spans="1:4" ht="12" customHeight="1">
      <c r="A91" s="10" t="s">
        <v>91</v>
      </c>
      <c r="B91" s="85" t="s">
        <v>285</v>
      </c>
      <c r="C91" s="340"/>
      <c r="D91" s="175"/>
    </row>
    <row r="92" spans="1:4" ht="12" customHeight="1">
      <c r="A92" s="10" t="s">
        <v>92</v>
      </c>
      <c r="B92" s="84" t="s">
        <v>286</v>
      </c>
      <c r="C92" s="340">
        <v>1946</v>
      </c>
      <c r="D92" s="175">
        <v>1946</v>
      </c>
    </row>
    <row r="93" spans="1:4" ht="12" customHeight="1">
      <c r="A93" s="10" t="s">
        <v>93</v>
      </c>
      <c r="B93" s="84" t="s">
        <v>287</v>
      </c>
      <c r="C93" s="340"/>
      <c r="D93" s="175"/>
    </row>
    <row r="94" spans="1:4" ht="12" customHeight="1">
      <c r="A94" s="10" t="s">
        <v>95</v>
      </c>
      <c r="B94" s="85" t="s">
        <v>288</v>
      </c>
      <c r="C94" s="340"/>
      <c r="D94" s="175"/>
    </row>
    <row r="95" spans="1:4" ht="12" customHeight="1">
      <c r="A95" s="9" t="s">
        <v>131</v>
      </c>
      <c r="B95" s="86" t="s">
        <v>289</v>
      </c>
      <c r="C95" s="340"/>
      <c r="D95" s="175"/>
    </row>
    <row r="96" spans="1:4" ht="12" customHeight="1">
      <c r="A96" s="10" t="s">
        <v>279</v>
      </c>
      <c r="B96" s="86" t="s">
        <v>290</v>
      </c>
      <c r="C96" s="340"/>
      <c r="D96" s="175"/>
    </row>
    <row r="97" spans="1:4" ht="12" customHeight="1" thickBot="1">
      <c r="A97" s="14" t="s">
        <v>280</v>
      </c>
      <c r="B97" s="87" t="s">
        <v>291</v>
      </c>
      <c r="C97" s="341">
        <v>2184</v>
      </c>
      <c r="D97" s="178">
        <v>2184</v>
      </c>
    </row>
    <row r="98" spans="1:4" ht="12" customHeight="1" thickBot="1">
      <c r="A98" s="16" t="s">
        <v>12</v>
      </c>
      <c r="B98" s="22" t="s">
        <v>292</v>
      </c>
      <c r="C98" s="342">
        <f>+C99+C101+C103</f>
        <v>6224</v>
      </c>
      <c r="D98" s="171">
        <f>+D99+D101+D103</f>
        <v>12691</v>
      </c>
    </row>
    <row r="99" spans="1:4" ht="12" customHeight="1">
      <c r="A99" s="11" t="s">
        <v>84</v>
      </c>
      <c r="B99" s="4" t="s">
        <v>154</v>
      </c>
      <c r="C99" s="343">
        <v>2674</v>
      </c>
      <c r="D99" s="174">
        <v>6141</v>
      </c>
    </row>
    <row r="100" spans="1:4" ht="12" customHeight="1">
      <c r="A100" s="11" t="s">
        <v>85</v>
      </c>
      <c r="B100" s="8" t="s">
        <v>296</v>
      </c>
      <c r="C100" s="343"/>
      <c r="D100" s="174"/>
    </row>
    <row r="101" spans="1:4" ht="12" customHeight="1">
      <c r="A101" s="11" t="s">
        <v>86</v>
      </c>
      <c r="B101" s="8" t="s">
        <v>132</v>
      </c>
      <c r="C101" s="339">
        <v>3000</v>
      </c>
      <c r="D101" s="173">
        <v>3000</v>
      </c>
    </row>
    <row r="102" spans="1:4" ht="12" customHeight="1">
      <c r="A102" s="11" t="s">
        <v>87</v>
      </c>
      <c r="B102" s="8" t="s">
        <v>297</v>
      </c>
      <c r="C102" s="344"/>
      <c r="D102" s="173"/>
    </row>
    <row r="103" spans="1:4" ht="12" customHeight="1">
      <c r="A103" s="11" t="s">
        <v>88</v>
      </c>
      <c r="B103" s="168" t="s">
        <v>157</v>
      </c>
      <c r="C103" s="344">
        <v>550</v>
      </c>
      <c r="D103" s="173">
        <v>3550</v>
      </c>
    </row>
    <row r="104" spans="1:4" ht="12" customHeight="1">
      <c r="A104" s="11" t="s">
        <v>94</v>
      </c>
      <c r="B104" s="167" t="s">
        <v>394</v>
      </c>
      <c r="C104" s="344"/>
      <c r="D104" s="173"/>
    </row>
    <row r="105" spans="1:4" ht="12" customHeight="1">
      <c r="A105" s="11" t="s">
        <v>96</v>
      </c>
      <c r="B105" s="282" t="s">
        <v>302</v>
      </c>
      <c r="C105" s="344"/>
      <c r="D105" s="173">
        <v>3000</v>
      </c>
    </row>
    <row r="106" spans="1:4" ht="22.5">
      <c r="A106" s="11" t="s">
        <v>133</v>
      </c>
      <c r="B106" s="85" t="s">
        <v>285</v>
      </c>
      <c r="C106" s="344">
        <v>500</v>
      </c>
      <c r="D106" s="173">
        <v>500</v>
      </c>
    </row>
    <row r="107" spans="1:4" ht="12" customHeight="1">
      <c r="A107" s="11" t="s">
        <v>134</v>
      </c>
      <c r="B107" s="85" t="s">
        <v>301</v>
      </c>
      <c r="C107" s="344">
        <v>50</v>
      </c>
      <c r="D107" s="173">
        <v>50</v>
      </c>
    </row>
    <row r="108" spans="1:4" ht="12" customHeight="1">
      <c r="A108" s="11" t="s">
        <v>135</v>
      </c>
      <c r="B108" s="85" t="s">
        <v>300</v>
      </c>
      <c r="C108" s="344"/>
      <c r="D108" s="173"/>
    </row>
    <row r="109" spans="1:4" ht="12" customHeight="1">
      <c r="A109" s="11" t="s">
        <v>293</v>
      </c>
      <c r="B109" s="85" t="s">
        <v>288</v>
      </c>
      <c r="C109" s="344"/>
      <c r="D109" s="173"/>
    </row>
    <row r="110" spans="1:4" ht="12" customHeight="1">
      <c r="A110" s="11" t="s">
        <v>294</v>
      </c>
      <c r="B110" s="85" t="s">
        <v>299</v>
      </c>
      <c r="C110" s="344"/>
      <c r="D110" s="173"/>
    </row>
    <row r="111" spans="1:4" ht="23.25" thickBot="1">
      <c r="A111" s="9" t="s">
        <v>295</v>
      </c>
      <c r="B111" s="85" t="s">
        <v>298</v>
      </c>
      <c r="C111" s="345"/>
      <c r="D111" s="175"/>
    </row>
    <row r="112" spans="1:4" ht="12" customHeight="1" thickBot="1">
      <c r="A112" s="16" t="s">
        <v>13</v>
      </c>
      <c r="B112" s="79" t="s">
        <v>303</v>
      </c>
      <c r="C112" s="342">
        <f>+C113+C114</f>
        <v>10190</v>
      </c>
      <c r="D112" s="171">
        <f>+D113+D114</f>
        <v>7696</v>
      </c>
    </row>
    <row r="113" spans="1:4" ht="12" customHeight="1">
      <c r="A113" s="11" t="s">
        <v>67</v>
      </c>
      <c r="B113" s="5" t="s">
        <v>53</v>
      </c>
      <c r="C113" s="343">
        <v>2490</v>
      </c>
      <c r="D113" s="174">
        <v>3496</v>
      </c>
    </row>
    <row r="114" spans="1:4" ht="12" customHeight="1" thickBot="1">
      <c r="A114" s="12" t="s">
        <v>68</v>
      </c>
      <c r="B114" s="8" t="s">
        <v>54</v>
      </c>
      <c r="C114" s="340">
        <v>7700</v>
      </c>
      <c r="D114" s="175">
        <v>4200</v>
      </c>
    </row>
    <row r="115" spans="1:4" ht="12" customHeight="1" thickBot="1">
      <c r="A115" s="16" t="s">
        <v>14</v>
      </c>
      <c r="B115" s="79" t="s">
        <v>304</v>
      </c>
      <c r="C115" s="342">
        <f>+C82+C98+C112</f>
        <v>203965</v>
      </c>
      <c r="D115" s="171">
        <f>+D82+D98+D112</f>
        <v>235762</v>
      </c>
    </row>
    <row r="116" spans="1:4" ht="12" customHeight="1" thickBot="1">
      <c r="A116" s="16" t="s">
        <v>15</v>
      </c>
      <c r="B116" s="79" t="s">
        <v>305</v>
      </c>
      <c r="C116" s="342">
        <f>+C117+C118+C119</f>
        <v>0</v>
      </c>
      <c r="D116" s="171">
        <f>+D117+D118+D119</f>
        <v>0</v>
      </c>
    </row>
    <row r="117" spans="1:4" ht="12" customHeight="1">
      <c r="A117" s="11" t="s">
        <v>71</v>
      </c>
      <c r="B117" s="5" t="s">
        <v>306</v>
      </c>
      <c r="C117" s="344"/>
      <c r="D117" s="173"/>
    </row>
    <row r="118" spans="1:4" ht="12" customHeight="1">
      <c r="A118" s="11" t="s">
        <v>72</v>
      </c>
      <c r="B118" s="5" t="s">
        <v>307</v>
      </c>
      <c r="C118" s="344"/>
      <c r="D118" s="173"/>
    </row>
    <row r="119" spans="1:4" ht="12" customHeight="1" thickBot="1">
      <c r="A119" s="9" t="s">
        <v>73</v>
      </c>
      <c r="B119" s="3" t="s">
        <v>308</v>
      </c>
      <c r="C119" s="344"/>
      <c r="D119" s="173"/>
    </row>
    <row r="120" spans="1:4" ht="12" customHeight="1" thickBot="1">
      <c r="A120" s="16" t="s">
        <v>16</v>
      </c>
      <c r="B120" s="79" t="s">
        <v>358</v>
      </c>
      <c r="C120" s="342">
        <f>+C121+C122+C123+C124</f>
        <v>0</v>
      </c>
      <c r="D120" s="171">
        <f>+D121+D122+D123+D124</f>
        <v>0</v>
      </c>
    </row>
    <row r="121" spans="1:4" ht="12" customHeight="1">
      <c r="A121" s="11" t="s">
        <v>74</v>
      </c>
      <c r="B121" s="5" t="s">
        <v>309</v>
      </c>
      <c r="C121" s="344"/>
      <c r="D121" s="173"/>
    </row>
    <row r="122" spans="1:4" ht="12" customHeight="1">
      <c r="A122" s="11" t="s">
        <v>75</v>
      </c>
      <c r="B122" s="5" t="s">
        <v>310</v>
      </c>
      <c r="C122" s="344"/>
      <c r="D122" s="173"/>
    </row>
    <row r="123" spans="1:4" ht="12" customHeight="1">
      <c r="A123" s="11" t="s">
        <v>226</v>
      </c>
      <c r="B123" s="5" t="s">
        <v>311</v>
      </c>
      <c r="C123" s="344"/>
      <c r="D123" s="173"/>
    </row>
    <row r="124" spans="1:4" ht="12" customHeight="1" thickBot="1">
      <c r="A124" s="9" t="s">
        <v>227</v>
      </c>
      <c r="B124" s="3" t="s">
        <v>312</v>
      </c>
      <c r="C124" s="344"/>
      <c r="D124" s="173"/>
    </row>
    <row r="125" spans="1:4" ht="12" customHeight="1" thickBot="1">
      <c r="A125" s="16" t="s">
        <v>17</v>
      </c>
      <c r="B125" s="79" t="s">
        <v>313</v>
      </c>
      <c r="C125" s="346">
        <f>+C126+C127+C128+C129</f>
        <v>0</v>
      </c>
      <c r="D125" s="177">
        <f>+D126+D127+D128+D129</f>
        <v>0</v>
      </c>
    </row>
    <row r="126" spans="1:4" ht="12" customHeight="1">
      <c r="A126" s="11" t="s">
        <v>76</v>
      </c>
      <c r="B126" s="5" t="s">
        <v>314</v>
      </c>
      <c r="C126" s="344"/>
      <c r="D126" s="173"/>
    </row>
    <row r="127" spans="1:4" ht="12" customHeight="1">
      <c r="A127" s="11" t="s">
        <v>77</v>
      </c>
      <c r="B127" s="5" t="s">
        <v>324</v>
      </c>
      <c r="C127" s="344"/>
      <c r="D127" s="173"/>
    </row>
    <row r="128" spans="1:4" ht="12" customHeight="1">
      <c r="A128" s="11" t="s">
        <v>239</v>
      </c>
      <c r="B128" s="5" t="s">
        <v>315</v>
      </c>
      <c r="C128" s="344"/>
      <c r="D128" s="173"/>
    </row>
    <row r="129" spans="1:4" ht="12" customHeight="1" thickBot="1">
      <c r="A129" s="9" t="s">
        <v>240</v>
      </c>
      <c r="B129" s="3" t="s">
        <v>316</v>
      </c>
      <c r="C129" s="344"/>
      <c r="D129" s="173"/>
    </row>
    <row r="130" spans="1:4" ht="12" customHeight="1" thickBot="1">
      <c r="A130" s="16" t="s">
        <v>18</v>
      </c>
      <c r="B130" s="79" t="s">
        <v>317</v>
      </c>
      <c r="C130" s="347">
        <f>+C131+C132+C133+C134</f>
        <v>0</v>
      </c>
      <c r="D130" s="179">
        <f>+D131+D132+D133+D134</f>
        <v>0</v>
      </c>
    </row>
    <row r="131" spans="1:4" ht="12" customHeight="1">
      <c r="A131" s="11" t="s">
        <v>126</v>
      </c>
      <c r="B131" s="5" t="s">
        <v>318</v>
      </c>
      <c r="C131" s="344"/>
      <c r="D131" s="173"/>
    </row>
    <row r="132" spans="1:4" ht="12" customHeight="1">
      <c r="A132" s="11" t="s">
        <v>127</v>
      </c>
      <c r="B132" s="5" t="s">
        <v>319</v>
      </c>
      <c r="C132" s="344"/>
      <c r="D132" s="173"/>
    </row>
    <row r="133" spans="1:4" ht="12" customHeight="1">
      <c r="A133" s="11" t="s">
        <v>156</v>
      </c>
      <c r="B133" s="5" t="s">
        <v>320</v>
      </c>
      <c r="C133" s="344"/>
      <c r="D133" s="173"/>
    </row>
    <row r="134" spans="1:4" ht="12" customHeight="1" thickBot="1">
      <c r="A134" s="11" t="s">
        <v>242</v>
      </c>
      <c r="B134" s="5" t="s">
        <v>321</v>
      </c>
      <c r="C134" s="344"/>
      <c r="D134" s="173"/>
    </row>
    <row r="135" spans="1:10" ht="15" customHeight="1" thickBot="1">
      <c r="A135" s="16" t="s">
        <v>19</v>
      </c>
      <c r="B135" s="79" t="s">
        <v>322</v>
      </c>
      <c r="C135" s="348">
        <f>+C116+C120+C125+C130</f>
        <v>0</v>
      </c>
      <c r="D135" s="295">
        <f>+D116+D120+D125+D130</f>
        <v>0</v>
      </c>
      <c r="G135" s="296"/>
      <c r="H135" s="297"/>
      <c r="I135" s="297"/>
      <c r="J135" s="297"/>
    </row>
    <row r="136" spans="1:4" s="285" customFormat="1" ht="12.75" customHeight="1" thickBot="1">
      <c r="A136" s="169" t="s">
        <v>20</v>
      </c>
      <c r="B136" s="254" t="s">
        <v>323</v>
      </c>
      <c r="C136" s="348">
        <f>+C115+C135</f>
        <v>203965</v>
      </c>
      <c r="D136" s="295">
        <f>+D115+D135</f>
        <v>235762</v>
      </c>
    </row>
    <row r="137" ht="7.5" customHeight="1"/>
    <row r="138" spans="1:4" ht="15.75">
      <c r="A138" s="453" t="s">
        <v>325</v>
      </c>
      <c r="B138" s="453"/>
      <c r="C138" s="453"/>
      <c r="D138" s="453"/>
    </row>
    <row r="139" spans="1:4" ht="15" customHeight="1" thickBot="1">
      <c r="A139" s="450" t="s">
        <v>109</v>
      </c>
      <c r="B139" s="450"/>
      <c r="C139" s="82"/>
      <c r="D139" s="180" t="s">
        <v>155</v>
      </c>
    </row>
    <row r="140" spans="1:5" ht="13.5" customHeight="1" thickBot="1">
      <c r="A140" s="16">
        <v>1</v>
      </c>
      <c r="B140" s="22" t="s">
        <v>326</v>
      </c>
      <c r="C140" s="342">
        <f>+C60-C115</f>
        <v>-15987</v>
      </c>
      <c r="D140" s="171">
        <f>+D60-D115</f>
        <v>-15987</v>
      </c>
      <c r="E140" s="298"/>
    </row>
    <row r="141" spans="1:4" ht="27.75" customHeight="1" thickBot="1">
      <c r="A141" s="16" t="s">
        <v>12</v>
      </c>
      <c r="B141" s="22" t="s">
        <v>327</v>
      </c>
      <c r="C141" s="342">
        <f>+C76-C135</f>
        <v>15987</v>
      </c>
      <c r="D141" s="171">
        <f>+D76-D135</f>
        <v>15987</v>
      </c>
    </row>
  </sheetData>
  <sheetProtection/>
  <mergeCells count="6">
    <mergeCell ref="A138:D138"/>
    <mergeCell ref="A139:B139"/>
    <mergeCell ref="A1:D1"/>
    <mergeCell ref="A2:B2"/>
    <mergeCell ref="A78:D78"/>
    <mergeCell ref="A79:B7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2014. ÉVI KÖLTSÉGVETÉS
KÖTELEZŐ FELADATAINAK MÉRLEGE &amp;R&amp;"Times New Roman CE,Félkövér dőlt"&amp;11 1.2. melléklet a 3/2014. (V.22.) önkormányzati rendelethez</oddHeader>
  </headerFooter>
  <rowBreaks count="1" manualBreakCount="1">
    <brk id="7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1"/>
  <sheetViews>
    <sheetView zoomScale="120" zoomScaleNormal="120" zoomScaleSheetLayoutView="100" workbookViewId="0" topLeftCell="A1">
      <selection activeCell="D90" sqref="D90"/>
    </sheetView>
  </sheetViews>
  <sheetFormatPr defaultColWidth="9.00390625" defaultRowHeight="12.75"/>
  <cols>
    <col min="1" max="1" width="9.50390625" style="255" customWidth="1"/>
    <col min="2" max="2" width="60.875" style="255" customWidth="1"/>
    <col min="3" max="3" width="20.50390625" style="255" customWidth="1"/>
    <col min="4" max="4" width="19.375" style="256" customWidth="1"/>
    <col min="5" max="5" width="9.00390625" style="283" customWidth="1"/>
    <col min="6" max="16384" width="9.375" style="283" customWidth="1"/>
  </cols>
  <sheetData>
    <row r="1" spans="1:4" ht="15.75" customHeight="1">
      <c r="A1" s="451" t="s">
        <v>8</v>
      </c>
      <c r="B1" s="451"/>
      <c r="C1" s="451"/>
      <c r="D1" s="451"/>
    </row>
    <row r="2" spans="1:4" ht="15.75" customHeight="1" thickBot="1">
      <c r="A2" s="450" t="s">
        <v>107</v>
      </c>
      <c r="B2" s="450"/>
      <c r="C2" s="82"/>
      <c r="D2" s="180" t="s">
        <v>155</v>
      </c>
    </row>
    <row r="3" spans="1:4" ht="28.5" customHeight="1" thickBot="1">
      <c r="A3" s="19" t="s">
        <v>65</v>
      </c>
      <c r="B3" s="20" t="s">
        <v>10</v>
      </c>
      <c r="C3" s="366" t="s">
        <v>459</v>
      </c>
      <c r="D3" s="33" t="s">
        <v>460</v>
      </c>
    </row>
    <row r="4" spans="1:4" s="284" customFormat="1" ht="12" customHeight="1" thickBot="1">
      <c r="A4" s="278">
        <v>1</v>
      </c>
      <c r="B4" s="279">
        <v>2</v>
      </c>
      <c r="C4" s="367">
        <v>3</v>
      </c>
      <c r="D4" s="280">
        <v>4</v>
      </c>
    </row>
    <row r="5" spans="1:4" s="285" customFormat="1" ht="12" customHeight="1" thickBot="1">
      <c r="A5" s="16" t="s">
        <v>11</v>
      </c>
      <c r="B5" s="17" t="s">
        <v>182</v>
      </c>
      <c r="C5" s="342">
        <f>+C6+C7+C8+C9+C10+C11</f>
        <v>0</v>
      </c>
      <c r="D5" s="171">
        <f>+D6+D7+D8+D9+D10+D11</f>
        <v>0</v>
      </c>
    </row>
    <row r="6" spans="1:4" s="285" customFormat="1" ht="12" customHeight="1">
      <c r="A6" s="11" t="s">
        <v>78</v>
      </c>
      <c r="B6" s="286" t="s">
        <v>183</v>
      </c>
      <c r="C6" s="343"/>
      <c r="D6" s="174"/>
    </row>
    <row r="7" spans="1:4" s="285" customFormat="1" ht="12" customHeight="1">
      <c r="A7" s="10" t="s">
        <v>79</v>
      </c>
      <c r="B7" s="287" t="s">
        <v>184</v>
      </c>
      <c r="C7" s="339"/>
      <c r="D7" s="173"/>
    </row>
    <row r="8" spans="1:4" s="285" customFormat="1" ht="12" customHeight="1">
      <c r="A8" s="10" t="s">
        <v>80</v>
      </c>
      <c r="B8" s="287" t="s">
        <v>185</v>
      </c>
      <c r="C8" s="339"/>
      <c r="D8" s="173"/>
    </row>
    <row r="9" spans="1:4" s="285" customFormat="1" ht="12" customHeight="1">
      <c r="A9" s="10" t="s">
        <v>81</v>
      </c>
      <c r="B9" s="287" t="s">
        <v>186</v>
      </c>
      <c r="C9" s="339"/>
      <c r="D9" s="173"/>
    </row>
    <row r="10" spans="1:4" s="285" customFormat="1" ht="12" customHeight="1">
      <c r="A10" s="10" t="s">
        <v>104</v>
      </c>
      <c r="B10" s="287" t="s">
        <v>187</v>
      </c>
      <c r="C10" s="339"/>
      <c r="D10" s="173"/>
    </row>
    <row r="11" spans="1:4" s="285" customFormat="1" ht="12" customHeight="1" thickBot="1">
      <c r="A11" s="12" t="s">
        <v>82</v>
      </c>
      <c r="B11" s="288" t="s">
        <v>188</v>
      </c>
      <c r="C11" s="339"/>
      <c r="D11" s="173"/>
    </row>
    <row r="12" spans="1:4" s="285" customFormat="1" ht="12" customHeight="1" thickBot="1">
      <c r="A12" s="16" t="s">
        <v>12</v>
      </c>
      <c r="B12" s="166" t="s">
        <v>189</v>
      </c>
      <c r="C12" s="342">
        <f>+C13+C14+C15+C16+C17</f>
        <v>0</v>
      </c>
      <c r="D12" s="171">
        <f>+D13+D14+D15+D16+D17</f>
        <v>0</v>
      </c>
    </row>
    <row r="13" spans="1:4" s="285" customFormat="1" ht="12" customHeight="1">
      <c r="A13" s="11" t="s">
        <v>84</v>
      </c>
      <c r="B13" s="286" t="s">
        <v>190</v>
      </c>
      <c r="C13" s="343"/>
      <c r="D13" s="174"/>
    </row>
    <row r="14" spans="1:4" s="285" customFormat="1" ht="12" customHeight="1">
      <c r="A14" s="10" t="s">
        <v>85</v>
      </c>
      <c r="B14" s="287" t="s">
        <v>191</v>
      </c>
      <c r="C14" s="339"/>
      <c r="D14" s="173"/>
    </row>
    <row r="15" spans="1:4" s="285" customFormat="1" ht="12" customHeight="1">
      <c r="A15" s="10" t="s">
        <v>86</v>
      </c>
      <c r="B15" s="287" t="s">
        <v>388</v>
      </c>
      <c r="C15" s="339"/>
      <c r="D15" s="173"/>
    </row>
    <row r="16" spans="1:4" s="285" customFormat="1" ht="12" customHeight="1">
      <c r="A16" s="10" t="s">
        <v>87</v>
      </c>
      <c r="B16" s="287" t="s">
        <v>389</v>
      </c>
      <c r="C16" s="339"/>
      <c r="D16" s="173"/>
    </row>
    <row r="17" spans="1:4" s="285" customFormat="1" ht="12" customHeight="1">
      <c r="A17" s="10" t="s">
        <v>88</v>
      </c>
      <c r="B17" s="287" t="s">
        <v>192</v>
      </c>
      <c r="C17" s="339"/>
      <c r="D17" s="173"/>
    </row>
    <row r="18" spans="1:4" s="285" customFormat="1" ht="12" customHeight="1" thickBot="1">
      <c r="A18" s="12" t="s">
        <v>94</v>
      </c>
      <c r="B18" s="288" t="s">
        <v>193</v>
      </c>
      <c r="C18" s="340"/>
      <c r="D18" s="175"/>
    </row>
    <row r="19" spans="1:4" s="285" customFormat="1" ht="12" customHeight="1" thickBot="1">
      <c r="A19" s="16" t="s">
        <v>13</v>
      </c>
      <c r="B19" s="17" t="s">
        <v>194</v>
      </c>
      <c r="C19" s="342">
        <f>+C20+C21+C22+C23+C24</f>
        <v>0</v>
      </c>
      <c r="D19" s="171">
        <f>+D20+D21+D22+D23+D24</f>
        <v>0</v>
      </c>
    </row>
    <row r="20" spans="1:4" s="285" customFormat="1" ht="12" customHeight="1">
      <c r="A20" s="11" t="s">
        <v>67</v>
      </c>
      <c r="B20" s="286" t="s">
        <v>195</v>
      </c>
      <c r="C20" s="343"/>
      <c r="D20" s="174"/>
    </row>
    <row r="21" spans="1:4" s="285" customFormat="1" ht="12" customHeight="1">
      <c r="A21" s="10" t="s">
        <v>68</v>
      </c>
      <c r="B21" s="287" t="s">
        <v>196</v>
      </c>
      <c r="C21" s="339"/>
      <c r="D21" s="173"/>
    </row>
    <row r="22" spans="1:4" s="285" customFormat="1" ht="12" customHeight="1">
      <c r="A22" s="10" t="s">
        <v>69</v>
      </c>
      <c r="B22" s="287" t="s">
        <v>390</v>
      </c>
      <c r="C22" s="339"/>
      <c r="D22" s="173"/>
    </row>
    <row r="23" spans="1:4" s="285" customFormat="1" ht="12" customHeight="1">
      <c r="A23" s="10" t="s">
        <v>70</v>
      </c>
      <c r="B23" s="287" t="s">
        <v>391</v>
      </c>
      <c r="C23" s="339"/>
      <c r="D23" s="173"/>
    </row>
    <row r="24" spans="1:4" s="285" customFormat="1" ht="12" customHeight="1">
      <c r="A24" s="10" t="s">
        <v>116</v>
      </c>
      <c r="B24" s="287" t="s">
        <v>197</v>
      </c>
      <c r="C24" s="339"/>
      <c r="D24" s="173"/>
    </row>
    <row r="25" spans="1:4" s="285" customFormat="1" ht="12" customHeight="1" thickBot="1">
      <c r="A25" s="12" t="s">
        <v>117</v>
      </c>
      <c r="B25" s="288" t="s">
        <v>198</v>
      </c>
      <c r="C25" s="340"/>
      <c r="D25" s="175"/>
    </row>
    <row r="26" spans="1:4" s="285" customFormat="1" ht="12" customHeight="1" thickBot="1">
      <c r="A26" s="16" t="s">
        <v>118</v>
      </c>
      <c r="B26" s="17" t="s">
        <v>199</v>
      </c>
      <c r="C26" s="346">
        <f>+C27+C30+C31+C32</f>
        <v>1980</v>
      </c>
      <c r="D26" s="177">
        <f>+D27+D30+D31+D32</f>
        <v>2000</v>
      </c>
    </row>
    <row r="27" spans="1:4" s="285" customFormat="1" ht="12" customHeight="1">
      <c r="A27" s="11" t="s">
        <v>200</v>
      </c>
      <c r="B27" s="286" t="s">
        <v>206</v>
      </c>
      <c r="C27" s="383">
        <f>+C28+C29</f>
        <v>1980</v>
      </c>
      <c r="D27" s="281">
        <f>+D28+D29</f>
        <v>2000</v>
      </c>
    </row>
    <row r="28" spans="1:4" s="285" customFormat="1" ht="12" customHeight="1">
      <c r="A28" s="10" t="s">
        <v>201</v>
      </c>
      <c r="B28" s="287" t="s">
        <v>207</v>
      </c>
      <c r="C28" s="339"/>
      <c r="D28" s="173"/>
    </row>
    <row r="29" spans="1:4" s="285" customFormat="1" ht="12" customHeight="1">
      <c r="A29" s="10" t="s">
        <v>202</v>
      </c>
      <c r="B29" s="287" t="s">
        <v>208</v>
      </c>
      <c r="C29" s="339">
        <v>1980</v>
      </c>
      <c r="D29" s="173">
        <v>2000</v>
      </c>
    </row>
    <row r="30" spans="1:4" s="285" customFormat="1" ht="12" customHeight="1">
      <c r="A30" s="10" t="s">
        <v>203</v>
      </c>
      <c r="B30" s="287" t="s">
        <v>209</v>
      </c>
      <c r="C30" s="339"/>
      <c r="D30" s="173"/>
    </row>
    <row r="31" spans="1:4" s="285" customFormat="1" ht="12" customHeight="1">
      <c r="A31" s="10" t="s">
        <v>204</v>
      </c>
      <c r="B31" s="287" t="s">
        <v>210</v>
      </c>
      <c r="C31" s="339"/>
      <c r="D31" s="173"/>
    </row>
    <row r="32" spans="1:4" s="285" customFormat="1" ht="12" customHeight="1" thickBot="1">
      <c r="A32" s="12" t="s">
        <v>205</v>
      </c>
      <c r="B32" s="288" t="s">
        <v>211</v>
      </c>
      <c r="C32" s="340"/>
      <c r="D32" s="175"/>
    </row>
    <row r="33" spans="1:4" s="285" customFormat="1" ht="12" customHeight="1" thickBot="1">
      <c r="A33" s="16" t="s">
        <v>15</v>
      </c>
      <c r="B33" s="17" t="s">
        <v>212</v>
      </c>
      <c r="C33" s="342">
        <f>SUM(C34:C43)</f>
        <v>8488</v>
      </c>
      <c r="D33" s="171">
        <f>SUM(D34:D43)</f>
        <v>8488</v>
      </c>
    </row>
    <row r="34" spans="1:4" s="285" customFormat="1" ht="12" customHeight="1">
      <c r="A34" s="11" t="s">
        <v>71</v>
      </c>
      <c r="B34" s="286" t="s">
        <v>215</v>
      </c>
      <c r="C34" s="343"/>
      <c r="D34" s="174"/>
    </row>
    <row r="35" spans="1:4" s="285" customFormat="1" ht="12" customHeight="1">
      <c r="A35" s="10" t="s">
        <v>72</v>
      </c>
      <c r="B35" s="287" t="s">
        <v>216</v>
      </c>
      <c r="C35" s="339">
        <v>6686</v>
      </c>
      <c r="D35" s="173">
        <v>6686</v>
      </c>
    </row>
    <row r="36" spans="1:4" s="285" customFormat="1" ht="12" customHeight="1">
      <c r="A36" s="10" t="s">
        <v>73</v>
      </c>
      <c r="B36" s="287" t="s">
        <v>217</v>
      </c>
      <c r="C36" s="339"/>
      <c r="D36" s="173"/>
    </row>
    <row r="37" spans="1:4" s="285" customFormat="1" ht="12" customHeight="1">
      <c r="A37" s="10" t="s">
        <v>120</v>
      </c>
      <c r="B37" s="287" t="s">
        <v>218</v>
      </c>
      <c r="C37" s="339"/>
      <c r="D37" s="173"/>
    </row>
    <row r="38" spans="1:4" s="285" customFormat="1" ht="12" customHeight="1">
      <c r="A38" s="10" t="s">
        <v>121</v>
      </c>
      <c r="B38" s="287" t="s">
        <v>219</v>
      </c>
      <c r="C38" s="339"/>
      <c r="D38" s="173"/>
    </row>
    <row r="39" spans="1:4" s="285" customFormat="1" ht="12" customHeight="1">
      <c r="A39" s="10" t="s">
        <v>122</v>
      </c>
      <c r="B39" s="287" t="s">
        <v>220</v>
      </c>
      <c r="C39" s="339">
        <v>1802</v>
      </c>
      <c r="D39" s="173">
        <v>1802</v>
      </c>
    </row>
    <row r="40" spans="1:4" s="285" customFormat="1" ht="12" customHeight="1">
      <c r="A40" s="10" t="s">
        <v>123</v>
      </c>
      <c r="B40" s="287" t="s">
        <v>221</v>
      </c>
      <c r="C40" s="339"/>
      <c r="D40" s="173"/>
    </row>
    <row r="41" spans="1:4" s="285" customFormat="1" ht="12" customHeight="1">
      <c r="A41" s="10" t="s">
        <v>124</v>
      </c>
      <c r="B41" s="287" t="s">
        <v>222</v>
      </c>
      <c r="C41" s="339"/>
      <c r="D41" s="173"/>
    </row>
    <row r="42" spans="1:4" s="285" customFormat="1" ht="12" customHeight="1">
      <c r="A42" s="10" t="s">
        <v>213</v>
      </c>
      <c r="B42" s="287" t="s">
        <v>223</v>
      </c>
      <c r="C42" s="384"/>
      <c r="D42" s="176"/>
    </row>
    <row r="43" spans="1:4" s="285" customFormat="1" ht="12" customHeight="1" thickBot="1">
      <c r="A43" s="12" t="s">
        <v>214</v>
      </c>
      <c r="B43" s="288" t="s">
        <v>224</v>
      </c>
      <c r="C43" s="385"/>
      <c r="D43" s="274"/>
    </row>
    <row r="44" spans="1:4" s="285" customFormat="1" ht="12" customHeight="1" thickBot="1">
      <c r="A44" s="16" t="s">
        <v>16</v>
      </c>
      <c r="B44" s="17" t="s">
        <v>225</v>
      </c>
      <c r="C44" s="342">
        <f>SUM(C45:C49)</f>
        <v>0</v>
      </c>
      <c r="D44" s="171">
        <f>SUM(D45:D49)</f>
        <v>0</v>
      </c>
    </row>
    <row r="45" spans="1:4" s="285" customFormat="1" ht="12" customHeight="1">
      <c r="A45" s="11" t="s">
        <v>74</v>
      </c>
      <c r="B45" s="286" t="s">
        <v>229</v>
      </c>
      <c r="C45" s="386"/>
      <c r="D45" s="325"/>
    </row>
    <row r="46" spans="1:4" s="285" customFormat="1" ht="12" customHeight="1">
      <c r="A46" s="10" t="s">
        <v>75</v>
      </c>
      <c r="B46" s="287" t="s">
        <v>230</v>
      </c>
      <c r="C46" s="384"/>
      <c r="D46" s="176"/>
    </row>
    <row r="47" spans="1:4" s="285" customFormat="1" ht="12" customHeight="1">
      <c r="A47" s="10" t="s">
        <v>226</v>
      </c>
      <c r="B47" s="287" t="s">
        <v>231</v>
      </c>
      <c r="C47" s="384"/>
      <c r="D47" s="176"/>
    </row>
    <row r="48" spans="1:4" s="285" customFormat="1" ht="12" customHeight="1">
      <c r="A48" s="10" t="s">
        <v>227</v>
      </c>
      <c r="B48" s="287" t="s">
        <v>232</v>
      </c>
      <c r="C48" s="384"/>
      <c r="D48" s="176"/>
    </row>
    <row r="49" spans="1:4" s="285" customFormat="1" ht="12" customHeight="1" thickBot="1">
      <c r="A49" s="12" t="s">
        <v>228</v>
      </c>
      <c r="B49" s="288" t="s">
        <v>233</v>
      </c>
      <c r="C49" s="385"/>
      <c r="D49" s="274"/>
    </row>
    <row r="50" spans="1:4" s="285" customFormat="1" ht="12" customHeight="1" thickBot="1">
      <c r="A50" s="16" t="s">
        <v>125</v>
      </c>
      <c r="B50" s="17" t="s">
        <v>234</v>
      </c>
      <c r="C50" s="342">
        <f>SUM(C51:C53)</f>
        <v>0</v>
      </c>
      <c r="D50" s="171">
        <f>SUM(D51:D53)</f>
        <v>0</v>
      </c>
    </row>
    <row r="51" spans="1:4" s="285" customFormat="1" ht="12" customHeight="1">
      <c r="A51" s="11" t="s">
        <v>76</v>
      </c>
      <c r="B51" s="286" t="s">
        <v>235</v>
      </c>
      <c r="C51" s="343"/>
      <c r="D51" s="174"/>
    </row>
    <row r="52" spans="1:4" s="285" customFormat="1" ht="12" customHeight="1">
      <c r="A52" s="10" t="s">
        <v>77</v>
      </c>
      <c r="B52" s="287" t="s">
        <v>392</v>
      </c>
      <c r="C52" s="339"/>
      <c r="D52" s="173"/>
    </row>
    <row r="53" spans="1:4" s="285" customFormat="1" ht="12" customHeight="1">
      <c r="A53" s="10" t="s">
        <v>239</v>
      </c>
      <c r="B53" s="287" t="s">
        <v>237</v>
      </c>
      <c r="C53" s="339"/>
      <c r="D53" s="173"/>
    </row>
    <row r="54" spans="1:4" s="285" customFormat="1" ht="12" customHeight="1" thickBot="1">
      <c r="A54" s="12" t="s">
        <v>240</v>
      </c>
      <c r="B54" s="288" t="s">
        <v>238</v>
      </c>
      <c r="C54" s="340"/>
      <c r="D54" s="175"/>
    </row>
    <row r="55" spans="1:4" s="285" customFormat="1" ht="12" customHeight="1" thickBot="1">
      <c r="A55" s="16" t="s">
        <v>18</v>
      </c>
      <c r="B55" s="166" t="s">
        <v>241</v>
      </c>
      <c r="C55" s="342">
        <f>SUM(C56:C58)</f>
        <v>0</v>
      </c>
      <c r="D55" s="171">
        <f>SUM(D56:D58)</f>
        <v>0</v>
      </c>
    </row>
    <row r="56" spans="1:4" s="285" customFormat="1" ht="12" customHeight="1">
      <c r="A56" s="11" t="s">
        <v>126</v>
      </c>
      <c r="B56" s="286" t="s">
        <v>243</v>
      </c>
      <c r="C56" s="384"/>
      <c r="D56" s="176"/>
    </row>
    <row r="57" spans="1:4" s="285" customFormat="1" ht="12" customHeight="1">
      <c r="A57" s="10" t="s">
        <v>127</v>
      </c>
      <c r="B57" s="287" t="s">
        <v>393</v>
      </c>
      <c r="C57" s="384"/>
      <c r="D57" s="176"/>
    </row>
    <row r="58" spans="1:4" s="285" customFormat="1" ht="12" customHeight="1">
      <c r="A58" s="10" t="s">
        <v>156</v>
      </c>
      <c r="B58" s="287" t="s">
        <v>244</v>
      </c>
      <c r="C58" s="384"/>
      <c r="D58" s="176"/>
    </row>
    <row r="59" spans="1:4" s="285" customFormat="1" ht="12" customHeight="1" thickBot="1">
      <c r="A59" s="12" t="s">
        <v>242</v>
      </c>
      <c r="B59" s="288" t="s">
        <v>245</v>
      </c>
      <c r="C59" s="384"/>
      <c r="D59" s="176"/>
    </row>
    <row r="60" spans="1:4" s="285" customFormat="1" ht="12" customHeight="1" thickBot="1">
      <c r="A60" s="16" t="s">
        <v>19</v>
      </c>
      <c r="B60" s="17" t="s">
        <v>246</v>
      </c>
      <c r="C60" s="346">
        <f>+C5+C12+C19+C26+C33+C44+C50+C55</f>
        <v>10468</v>
      </c>
      <c r="D60" s="177">
        <f>+D5+D12+D19+D26+D33+D44+D50+D55</f>
        <v>10488</v>
      </c>
    </row>
    <row r="61" spans="1:4" s="285" customFormat="1" ht="12" customHeight="1" thickBot="1">
      <c r="A61" s="289" t="s">
        <v>247</v>
      </c>
      <c r="B61" s="166" t="s">
        <v>248</v>
      </c>
      <c r="C61" s="342">
        <f>SUM(C62:C64)</f>
        <v>0</v>
      </c>
      <c r="D61" s="171">
        <f>SUM(D62:D64)</f>
        <v>0</v>
      </c>
    </row>
    <row r="62" spans="1:4" s="285" customFormat="1" ht="12" customHeight="1">
      <c r="A62" s="11" t="s">
        <v>270</v>
      </c>
      <c r="B62" s="286" t="s">
        <v>249</v>
      </c>
      <c r="C62" s="384"/>
      <c r="D62" s="176"/>
    </row>
    <row r="63" spans="1:4" s="285" customFormat="1" ht="12" customHeight="1">
      <c r="A63" s="10" t="s">
        <v>276</v>
      </c>
      <c r="B63" s="287" t="s">
        <v>250</v>
      </c>
      <c r="C63" s="384"/>
      <c r="D63" s="176"/>
    </row>
    <row r="64" spans="1:4" s="285" customFormat="1" ht="12" customHeight="1" thickBot="1">
      <c r="A64" s="12" t="s">
        <v>277</v>
      </c>
      <c r="B64" s="290" t="s">
        <v>251</v>
      </c>
      <c r="C64" s="384"/>
      <c r="D64" s="176"/>
    </row>
    <row r="65" spans="1:4" s="285" customFormat="1" ht="12" customHeight="1" thickBot="1">
      <c r="A65" s="289" t="s">
        <v>252</v>
      </c>
      <c r="B65" s="166" t="s">
        <v>253</v>
      </c>
      <c r="C65" s="342">
        <f>SUM(C66:C69)</f>
        <v>0</v>
      </c>
      <c r="D65" s="171">
        <f>SUM(D66:D69)</f>
        <v>0</v>
      </c>
    </row>
    <row r="66" spans="1:4" s="285" customFormat="1" ht="12" customHeight="1">
      <c r="A66" s="11" t="s">
        <v>105</v>
      </c>
      <c r="B66" s="286" t="s">
        <v>254</v>
      </c>
      <c r="C66" s="384"/>
      <c r="D66" s="176"/>
    </row>
    <row r="67" spans="1:4" s="285" customFormat="1" ht="12" customHeight="1">
      <c r="A67" s="10" t="s">
        <v>106</v>
      </c>
      <c r="B67" s="287" t="s">
        <v>255</v>
      </c>
      <c r="C67" s="384"/>
      <c r="D67" s="176"/>
    </row>
    <row r="68" spans="1:4" s="285" customFormat="1" ht="12" customHeight="1">
      <c r="A68" s="10" t="s">
        <v>271</v>
      </c>
      <c r="B68" s="287" t="s">
        <v>256</v>
      </c>
      <c r="C68" s="384"/>
      <c r="D68" s="176"/>
    </row>
    <row r="69" spans="1:4" s="285" customFormat="1" ht="12" customHeight="1" thickBot="1">
      <c r="A69" s="12" t="s">
        <v>272</v>
      </c>
      <c r="B69" s="288" t="s">
        <v>257</v>
      </c>
      <c r="C69" s="384"/>
      <c r="D69" s="176"/>
    </row>
    <row r="70" spans="1:4" s="285" customFormat="1" ht="12" customHeight="1" thickBot="1">
      <c r="A70" s="289" t="s">
        <v>258</v>
      </c>
      <c r="B70" s="166" t="s">
        <v>259</v>
      </c>
      <c r="C70" s="342">
        <f>SUM(C71:C72)</f>
        <v>0</v>
      </c>
      <c r="D70" s="171">
        <f>SUM(D71:D72)</f>
        <v>0</v>
      </c>
    </row>
    <row r="71" spans="1:4" s="285" customFormat="1" ht="12" customHeight="1">
      <c r="A71" s="11" t="s">
        <v>273</v>
      </c>
      <c r="B71" s="286" t="s">
        <v>260</v>
      </c>
      <c r="C71" s="384"/>
      <c r="D71" s="176"/>
    </row>
    <row r="72" spans="1:4" s="285" customFormat="1" ht="12" customHeight="1" thickBot="1">
      <c r="A72" s="12" t="s">
        <v>274</v>
      </c>
      <c r="B72" s="288" t="s">
        <v>261</v>
      </c>
      <c r="C72" s="384"/>
      <c r="D72" s="176"/>
    </row>
    <row r="73" spans="1:4" s="285" customFormat="1" ht="12" customHeight="1" thickBot="1">
      <c r="A73" s="289" t="s">
        <v>262</v>
      </c>
      <c r="B73" s="166" t="s">
        <v>263</v>
      </c>
      <c r="C73" s="342"/>
      <c r="D73" s="171"/>
    </row>
    <row r="74" spans="1:4" s="285" customFormat="1" ht="12" customHeight="1" thickBot="1">
      <c r="A74" s="289" t="s">
        <v>264</v>
      </c>
      <c r="B74" s="166" t="s">
        <v>275</v>
      </c>
      <c r="C74" s="342"/>
      <c r="D74" s="171"/>
    </row>
    <row r="75" spans="1:4" s="285" customFormat="1" ht="13.5" customHeight="1" thickBot="1">
      <c r="A75" s="289" t="s">
        <v>265</v>
      </c>
      <c r="B75" s="166" t="s">
        <v>266</v>
      </c>
      <c r="C75" s="421"/>
      <c r="D75" s="326"/>
    </row>
    <row r="76" spans="1:4" s="285" customFormat="1" ht="15.75" customHeight="1" thickBot="1">
      <c r="A76" s="289" t="s">
        <v>267</v>
      </c>
      <c r="B76" s="291" t="s">
        <v>268</v>
      </c>
      <c r="C76" s="346">
        <f>+C61+C65+C70+C73+C74+C75</f>
        <v>0</v>
      </c>
      <c r="D76" s="177">
        <f>+D61+D65+D70+D73+D74+D75</f>
        <v>0</v>
      </c>
    </row>
    <row r="77" spans="1:4" s="285" customFormat="1" ht="16.5" customHeight="1" thickBot="1">
      <c r="A77" s="292" t="s">
        <v>278</v>
      </c>
      <c r="B77" s="293" t="s">
        <v>269</v>
      </c>
      <c r="C77" s="346">
        <f>+C60+C76</f>
        <v>10468</v>
      </c>
      <c r="D77" s="177">
        <f>+D60+D76</f>
        <v>10488</v>
      </c>
    </row>
    <row r="78" spans="1:4" ht="16.5" customHeight="1">
      <c r="A78" s="451" t="s">
        <v>40</v>
      </c>
      <c r="B78" s="451"/>
      <c r="C78" s="451"/>
      <c r="D78" s="451"/>
    </row>
    <row r="79" spans="1:4" s="294" customFormat="1" ht="16.5" customHeight="1" thickBot="1">
      <c r="A79" s="452" t="s">
        <v>108</v>
      </c>
      <c r="B79" s="452"/>
      <c r="C79" s="365"/>
      <c r="D79" s="81" t="s">
        <v>155</v>
      </c>
    </row>
    <row r="80" spans="1:4" ht="37.5" customHeight="1" thickBot="1">
      <c r="A80" s="19" t="s">
        <v>65</v>
      </c>
      <c r="B80" s="20" t="s">
        <v>41</v>
      </c>
      <c r="C80" s="366" t="s">
        <v>459</v>
      </c>
      <c r="D80" s="33" t="s">
        <v>460</v>
      </c>
    </row>
    <row r="81" spans="1:4" s="284" customFormat="1" ht="12" customHeight="1" thickBot="1">
      <c r="A81" s="29">
        <v>1</v>
      </c>
      <c r="B81" s="30">
        <v>2</v>
      </c>
      <c r="C81" s="368">
        <v>3</v>
      </c>
      <c r="D81" s="31">
        <v>4</v>
      </c>
    </row>
    <row r="82" spans="1:4" ht="12" customHeight="1" thickBot="1">
      <c r="A82" s="18" t="s">
        <v>11</v>
      </c>
      <c r="B82" s="23" t="s">
        <v>281</v>
      </c>
      <c r="C82" s="337">
        <f>SUM(C83:C87)</f>
        <v>9960</v>
      </c>
      <c r="D82" s="170">
        <f>SUM(D83:D87)</f>
        <v>9980</v>
      </c>
    </row>
    <row r="83" spans="1:4" ht="12" customHeight="1">
      <c r="A83" s="13" t="s">
        <v>78</v>
      </c>
      <c r="B83" s="6" t="s">
        <v>42</v>
      </c>
      <c r="C83" s="338">
        <v>1728</v>
      </c>
      <c r="D83" s="172">
        <v>1728</v>
      </c>
    </row>
    <row r="84" spans="1:4" ht="12" customHeight="1">
      <c r="A84" s="10" t="s">
        <v>79</v>
      </c>
      <c r="B84" s="4" t="s">
        <v>128</v>
      </c>
      <c r="C84" s="339">
        <v>467</v>
      </c>
      <c r="D84" s="173">
        <v>467</v>
      </c>
    </row>
    <row r="85" spans="1:4" ht="12" customHeight="1">
      <c r="A85" s="10" t="s">
        <v>80</v>
      </c>
      <c r="B85" s="4" t="s">
        <v>103</v>
      </c>
      <c r="C85" s="340">
        <v>5785</v>
      </c>
      <c r="D85" s="175">
        <v>5785</v>
      </c>
    </row>
    <row r="86" spans="1:4" ht="12" customHeight="1">
      <c r="A86" s="10" t="s">
        <v>81</v>
      </c>
      <c r="B86" s="7" t="s">
        <v>129</v>
      </c>
      <c r="C86" s="340"/>
      <c r="D86" s="175"/>
    </row>
    <row r="87" spans="1:4" ht="12" customHeight="1">
      <c r="A87" s="10" t="s">
        <v>89</v>
      </c>
      <c r="B87" s="15" t="s">
        <v>130</v>
      </c>
      <c r="C87" s="340">
        <v>1980</v>
      </c>
      <c r="D87" s="175">
        <v>2000</v>
      </c>
    </row>
    <row r="88" spans="1:4" ht="12" customHeight="1">
      <c r="A88" s="10" t="s">
        <v>82</v>
      </c>
      <c r="B88" s="4" t="s">
        <v>282</v>
      </c>
      <c r="C88" s="340"/>
      <c r="D88" s="175"/>
    </row>
    <row r="89" spans="1:4" ht="12" customHeight="1">
      <c r="A89" s="10" t="s">
        <v>83</v>
      </c>
      <c r="B89" s="84" t="s">
        <v>283</v>
      </c>
      <c r="C89" s="340"/>
      <c r="D89" s="175"/>
    </row>
    <row r="90" spans="1:4" ht="12" customHeight="1">
      <c r="A90" s="10" t="s">
        <v>90</v>
      </c>
      <c r="B90" s="85" t="s">
        <v>284</v>
      </c>
      <c r="C90" s="340"/>
      <c r="D90" s="175"/>
    </row>
    <row r="91" spans="1:4" ht="12" customHeight="1">
      <c r="A91" s="10" t="s">
        <v>91</v>
      </c>
      <c r="B91" s="85" t="s">
        <v>285</v>
      </c>
      <c r="C91" s="340"/>
      <c r="D91" s="175"/>
    </row>
    <row r="92" spans="1:4" ht="12" customHeight="1">
      <c r="A92" s="10" t="s">
        <v>92</v>
      </c>
      <c r="B92" s="84" t="s">
        <v>286</v>
      </c>
      <c r="C92" s="340">
        <v>480</v>
      </c>
      <c r="D92" s="175">
        <v>480</v>
      </c>
    </row>
    <row r="93" spans="1:4" ht="12" customHeight="1">
      <c r="A93" s="10" t="s">
        <v>93</v>
      </c>
      <c r="B93" s="84" t="s">
        <v>287</v>
      </c>
      <c r="C93" s="340"/>
      <c r="D93" s="175"/>
    </row>
    <row r="94" spans="1:4" ht="12" customHeight="1">
      <c r="A94" s="10" t="s">
        <v>95</v>
      </c>
      <c r="B94" s="85" t="s">
        <v>288</v>
      </c>
      <c r="C94" s="340"/>
      <c r="D94" s="175"/>
    </row>
    <row r="95" spans="1:4" ht="12" customHeight="1">
      <c r="A95" s="9" t="s">
        <v>131</v>
      </c>
      <c r="B95" s="86" t="s">
        <v>289</v>
      </c>
      <c r="C95" s="340"/>
      <c r="D95" s="175"/>
    </row>
    <row r="96" spans="1:4" ht="12" customHeight="1">
      <c r="A96" s="10" t="s">
        <v>279</v>
      </c>
      <c r="B96" s="86" t="s">
        <v>290</v>
      </c>
      <c r="C96" s="340"/>
      <c r="D96" s="175"/>
    </row>
    <row r="97" spans="1:4" ht="12" customHeight="1" thickBot="1">
      <c r="A97" s="14" t="s">
        <v>280</v>
      </c>
      <c r="B97" s="87" t="s">
        <v>291</v>
      </c>
      <c r="C97" s="341">
        <v>1500</v>
      </c>
      <c r="D97" s="178">
        <v>1520</v>
      </c>
    </row>
    <row r="98" spans="1:4" ht="12" customHeight="1" thickBot="1">
      <c r="A98" s="16" t="s">
        <v>12</v>
      </c>
      <c r="B98" s="22" t="s">
        <v>292</v>
      </c>
      <c r="C98" s="342">
        <f>+C99+C101+C103</f>
        <v>508</v>
      </c>
      <c r="D98" s="171">
        <f>+D99+D101+D103</f>
        <v>508</v>
      </c>
    </row>
    <row r="99" spans="1:4" ht="12" customHeight="1">
      <c r="A99" s="11" t="s">
        <v>84</v>
      </c>
      <c r="B99" s="4" t="s">
        <v>154</v>
      </c>
      <c r="C99" s="343">
        <v>508</v>
      </c>
      <c r="D99" s="174">
        <v>508</v>
      </c>
    </row>
    <row r="100" spans="1:4" ht="12" customHeight="1">
      <c r="A100" s="11" t="s">
        <v>85</v>
      </c>
      <c r="B100" s="8" t="s">
        <v>296</v>
      </c>
      <c r="C100" s="343"/>
      <c r="D100" s="174"/>
    </row>
    <row r="101" spans="1:4" ht="12" customHeight="1">
      <c r="A101" s="11" t="s">
        <v>86</v>
      </c>
      <c r="B101" s="8" t="s">
        <v>132</v>
      </c>
      <c r="C101" s="339"/>
      <c r="D101" s="173"/>
    </row>
    <row r="102" spans="1:4" ht="12" customHeight="1">
      <c r="A102" s="11" t="s">
        <v>87</v>
      </c>
      <c r="B102" s="8" t="s">
        <v>297</v>
      </c>
      <c r="C102" s="344"/>
      <c r="D102" s="173"/>
    </row>
    <row r="103" spans="1:4" ht="12" customHeight="1">
      <c r="A103" s="11" t="s">
        <v>88</v>
      </c>
      <c r="B103" s="168" t="s">
        <v>157</v>
      </c>
      <c r="C103" s="344"/>
      <c r="D103" s="173"/>
    </row>
    <row r="104" spans="1:4" ht="12" customHeight="1">
      <c r="A104" s="11" t="s">
        <v>94</v>
      </c>
      <c r="B104" s="167" t="s">
        <v>394</v>
      </c>
      <c r="C104" s="344"/>
      <c r="D104" s="173"/>
    </row>
    <row r="105" spans="1:4" ht="12" customHeight="1">
      <c r="A105" s="11" t="s">
        <v>96</v>
      </c>
      <c r="B105" s="282" t="s">
        <v>302</v>
      </c>
      <c r="C105" s="344"/>
      <c r="D105" s="173"/>
    </row>
    <row r="106" spans="1:4" ht="22.5">
      <c r="A106" s="11" t="s">
        <v>133</v>
      </c>
      <c r="B106" s="85" t="s">
        <v>285</v>
      </c>
      <c r="C106" s="344"/>
      <c r="D106" s="173"/>
    </row>
    <row r="107" spans="1:4" ht="12" customHeight="1">
      <c r="A107" s="11" t="s">
        <v>134</v>
      </c>
      <c r="B107" s="85" t="s">
        <v>301</v>
      </c>
      <c r="C107" s="344"/>
      <c r="D107" s="173"/>
    </row>
    <row r="108" spans="1:4" ht="12" customHeight="1">
      <c r="A108" s="11" t="s">
        <v>135</v>
      </c>
      <c r="B108" s="85" t="s">
        <v>300</v>
      </c>
      <c r="C108" s="344"/>
      <c r="D108" s="173"/>
    </row>
    <row r="109" spans="1:4" ht="12" customHeight="1">
      <c r="A109" s="11" t="s">
        <v>293</v>
      </c>
      <c r="B109" s="85" t="s">
        <v>288</v>
      </c>
      <c r="C109" s="344"/>
      <c r="D109" s="173"/>
    </row>
    <row r="110" spans="1:4" ht="12" customHeight="1">
      <c r="A110" s="11" t="s">
        <v>294</v>
      </c>
      <c r="B110" s="85" t="s">
        <v>299</v>
      </c>
      <c r="C110" s="344"/>
      <c r="D110" s="173"/>
    </row>
    <row r="111" spans="1:4" ht="23.25" thickBot="1">
      <c r="A111" s="9" t="s">
        <v>295</v>
      </c>
      <c r="B111" s="85" t="s">
        <v>298</v>
      </c>
      <c r="C111" s="345"/>
      <c r="D111" s="175"/>
    </row>
    <row r="112" spans="1:4" ht="12" customHeight="1" thickBot="1">
      <c r="A112" s="16" t="s">
        <v>13</v>
      </c>
      <c r="B112" s="79" t="s">
        <v>303</v>
      </c>
      <c r="C112" s="342">
        <f>+C113+C114</f>
        <v>0</v>
      </c>
      <c r="D112" s="171">
        <f>+D113+D114</f>
        <v>0</v>
      </c>
    </row>
    <row r="113" spans="1:4" ht="12" customHeight="1">
      <c r="A113" s="11" t="s">
        <v>67</v>
      </c>
      <c r="B113" s="5" t="s">
        <v>53</v>
      </c>
      <c r="C113" s="343"/>
      <c r="D113" s="174"/>
    </row>
    <row r="114" spans="1:4" ht="12" customHeight="1" thickBot="1">
      <c r="A114" s="12" t="s">
        <v>68</v>
      </c>
      <c r="B114" s="8" t="s">
        <v>54</v>
      </c>
      <c r="C114" s="340"/>
      <c r="D114" s="175"/>
    </row>
    <row r="115" spans="1:4" ht="12" customHeight="1" thickBot="1">
      <c r="A115" s="16" t="s">
        <v>14</v>
      </c>
      <c r="B115" s="79" t="s">
        <v>304</v>
      </c>
      <c r="C115" s="342">
        <f>+C82+C98+C112</f>
        <v>10468</v>
      </c>
      <c r="D115" s="171">
        <f>+D82+D98+D112</f>
        <v>10488</v>
      </c>
    </row>
    <row r="116" spans="1:4" ht="12" customHeight="1" thickBot="1">
      <c r="A116" s="16" t="s">
        <v>15</v>
      </c>
      <c r="B116" s="79" t="s">
        <v>305</v>
      </c>
      <c r="C116" s="342">
        <f>+C117+C118+C119</f>
        <v>0</v>
      </c>
      <c r="D116" s="171">
        <f>+D117+D118+D119</f>
        <v>0</v>
      </c>
    </row>
    <row r="117" spans="1:4" ht="12" customHeight="1">
      <c r="A117" s="11" t="s">
        <v>71</v>
      </c>
      <c r="B117" s="5" t="s">
        <v>306</v>
      </c>
      <c r="C117" s="344"/>
      <c r="D117" s="173"/>
    </row>
    <row r="118" spans="1:4" ht="12" customHeight="1">
      <c r="A118" s="11" t="s">
        <v>72</v>
      </c>
      <c r="B118" s="5" t="s">
        <v>307</v>
      </c>
      <c r="C118" s="344"/>
      <c r="D118" s="173"/>
    </row>
    <row r="119" spans="1:4" ht="12" customHeight="1" thickBot="1">
      <c r="A119" s="9" t="s">
        <v>73</v>
      </c>
      <c r="B119" s="3" t="s">
        <v>308</v>
      </c>
      <c r="C119" s="344"/>
      <c r="D119" s="173"/>
    </row>
    <row r="120" spans="1:4" ht="12" customHeight="1" thickBot="1">
      <c r="A120" s="16" t="s">
        <v>16</v>
      </c>
      <c r="B120" s="79" t="s">
        <v>358</v>
      </c>
      <c r="C120" s="342">
        <f>+C121+C122+C123+C124</f>
        <v>0</v>
      </c>
      <c r="D120" s="171">
        <f>+D121+D122+D123+D124</f>
        <v>0</v>
      </c>
    </row>
    <row r="121" spans="1:4" ht="12" customHeight="1">
      <c r="A121" s="11" t="s">
        <v>74</v>
      </c>
      <c r="B121" s="5" t="s">
        <v>309</v>
      </c>
      <c r="C121" s="344"/>
      <c r="D121" s="173"/>
    </row>
    <row r="122" spans="1:4" ht="12" customHeight="1">
      <c r="A122" s="11" t="s">
        <v>75</v>
      </c>
      <c r="B122" s="5" t="s">
        <v>310</v>
      </c>
      <c r="C122" s="344"/>
      <c r="D122" s="173"/>
    </row>
    <row r="123" spans="1:4" ht="12" customHeight="1">
      <c r="A123" s="11" t="s">
        <v>226</v>
      </c>
      <c r="B123" s="5" t="s">
        <v>311</v>
      </c>
      <c r="C123" s="344"/>
      <c r="D123" s="173"/>
    </row>
    <row r="124" spans="1:4" ht="12" customHeight="1" thickBot="1">
      <c r="A124" s="9" t="s">
        <v>227</v>
      </c>
      <c r="B124" s="3" t="s">
        <v>312</v>
      </c>
      <c r="C124" s="344"/>
      <c r="D124" s="173"/>
    </row>
    <row r="125" spans="1:4" ht="12" customHeight="1" thickBot="1">
      <c r="A125" s="16" t="s">
        <v>17</v>
      </c>
      <c r="B125" s="79" t="s">
        <v>313</v>
      </c>
      <c r="C125" s="346">
        <f>+C126+C127+C128+C129</f>
        <v>0</v>
      </c>
      <c r="D125" s="177">
        <f>+D126+D127+D128+D129</f>
        <v>0</v>
      </c>
    </row>
    <row r="126" spans="1:4" ht="12" customHeight="1">
      <c r="A126" s="11" t="s">
        <v>76</v>
      </c>
      <c r="B126" s="5" t="s">
        <v>314</v>
      </c>
      <c r="C126" s="344"/>
      <c r="D126" s="173"/>
    </row>
    <row r="127" spans="1:4" ht="12" customHeight="1">
      <c r="A127" s="11" t="s">
        <v>77</v>
      </c>
      <c r="B127" s="5" t="s">
        <v>324</v>
      </c>
      <c r="C127" s="344"/>
      <c r="D127" s="173"/>
    </row>
    <row r="128" spans="1:4" ht="12" customHeight="1">
      <c r="A128" s="11" t="s">
        <v>239</v>
      </c>
      <c r="B128" s="5" t="s">
        <v>315</v>
      </c>
      <c r="C128" s="344"/>
      <c r="D128" s="173"/>
    </row>
    <row r="129" spans="1:4" ht="12" customHeight="1" thickBot="1">
      <c r="A129" s="9" t="s">
        <v>240</v>
      </c>
      <c r="B129" s="3" t="s">
        <v>316</v>
      </c>
      <c r="C129" s="344"/>
      <c r="D129" s="173"/>
    </row>
    <row r="130" spans="1:4" ht="12" customHeight="1" thickBot="1">
      <c r="A130" s="16" t="s">
        <v>18</v>
      </c>
      <c r="B130" s="79" t="s">
        <v>317</v>
      </c>
      <c r="C130" s="347">
        <f>+C131+C132+C133+C134</f>
        <v>0</v>
      </c>
      <c r="D130" s="179">
        <f>+D131+D132+D133+D134</f>
        <v>0</v>
      </c>
    </row>
    <row r="131" spans="1:4" ht="12" customHeight="1">
      <c r="A131" s="11" t="s">
        <v>126</v>
      </c>
      <c r="B131" s="5" t="s">
        <v>318</v>
      </c>
      <c r="C131" s="344"/>
      <c r="D131" s="173"/>
    </row>
    <row r="132" spans="1:4" ht="12" customHeight="1">
      <c r="A132" s="11" t="s">
        <v>127</v>
      </c>
      <c r="B132" s="5" t="s">
        <v>319</v>
      </c>
      <c r="C132" s="344"/>
      <c r="D132" s="173"/>
    </row>
    <row r="133" spans="1:4" ht="12" customHeight="1">
      <c r="A133" s="11" t="s">
        <v>156</v>
      </c>
      <c r="B133" s="5" t="s">
        <v>320</v>
      </c>
      <c r="C133" s="344"/>
      <c r="D133" s="173"/>
    </row>
    <row r="134" spans="1:4" ht="12" customHeight="1" thickBot="1">
      <c r="A134" s="11" t="s">
        <v>242</v>
      </c>
      <c r="B134" s="5" t="s">
        <v>321</v>
      </c>
      <c r="C134" s="344"/>
      <c r="D134" s="173"/>
    </row>
    <row r="135" spans="1:10" ht="15" customHeight="1" thickBot="1">
      <c r="A135" s="16" t="s">
        <v>19</v>
      </c>
      <c r="B135" s="79" t="s">
        <v>322</v>
      </c>
      <c r="C135" s="348">
        <f>+C116+C120+C125+C130</f>
        <v>0</v>
      </c>
      <c r="D135" s="295">
        <f>+D116+D120+D125+D130</f>
        <v>0</v>
      </c>
      <c r="G135" s="296"/>
      <c r="H135" s="297"/>
      <c r="I135" s="297"/>
      <c r="J135" s="297"/>
    </row>
    <row r="136" spans="1:4" s="285" customFormat="1" ht="12.75" customHeight="1" thickBot="1">
      <c r="A136" s="169" t="s">
        <v>20</v>
      </c>
      <c r="B136" s="254" t="s">
        <v>323</v>
      </c>
      <c r="C136" s="422">
        <v>10468</v>
      </c>
      <c r="D136" s="295">
        <f>+D115+D135</f>
        <v>10488</v>
      </c>
    </row>
    <row r="137" ht="7.5" customHeight="1"/>
    <row r="138" spans="1:4" ht="15.75">
      <c r="A138" s="453" t="s">
        <v>325</v>
      </c>
      <c r="B138" s="453"/>
      <c r="C138" s="453"/>
      <c r="D138" s="453"/>
    </row>
    <row r="139" spans="1:4" ht="15" customHeight="1" thickBot="1">
      <c r="A139" s="450" t="s">
        <v>109</v>
      </c>
      <c r="B139" s="450"/>
      <c r="C139" s="82"/>
      <c r="D139" s="180" t="s">
        <v>155</v>
      </c>
    </row>
    <row r="140" spans="1:5" ht="13.5" customHeight="1" thickBot="1">
      <c r="A140" s="16">
        <v>1</v>
      </c>
      <c r="B140" s="22" t="s">
        <v>326</v>
      </c>
      <c r="C140" s="371"/>
      <c r="D140" s="171">
        <f>+D60-D115</f>
        <v>0</v>
      </c>
      <c r="E140" s="298"/>
    </row>
    <row r="141" spans="1:4" ht="27.75" customHeight="1" thickBot="1">
      <c r="A141" s="16" t="s">
        <v>12</v>
      </c>
      <c r="B141" s="22" t="s">
        <v>327</v>
      </c>
      <c r="C141" s="371"/>
      <c r="D141" s="171">
        <f>+D76-D135</f>
        <v>0</v>
      </c>
    </row>
  </sheetData>
  <sheetProtection/>
  <mergeCells count="6">
    <mergeCell ref="A138:D138"/>
    <mergeCell ref="A139:B139"/>
    <mergeCell ref="A1:D1"/>
    <mergeCell ref="A2:B2"/>
    <mergeCell ref="A78:D78"/>
    <mergeCell ref="A79:B7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Murakeresztúr Község Önkormányzat
2014. ÉVI KÖLTSÉGVETÉS
ÖNKÉNT VÁLLALT FELADATAINAK MÉRLEGE
&amp;R&amp;"Times New Roman CE,Félkövér dőlt"&amp;11 1.3. melléklet a 3/2015. (V.22.) önkormányzati rendelethez</oddHead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="115" zoomScaleNormal="115" zoomScaleSheetLayoutView="100" workbookViewId="0" topLeftCell="C1">
      <selection activeCell="G21" sqref="G21"/>
    </sheetView>
  </sheetViews>
  <sheetFormatPr defaultColWidth="9.00390625" defaultRowHeight="12.75"/>
  <cols>
    <col min="1" max="1" width="6.875" style="47" customWidth="1"/>
    <col min="2" max="2" width="41.50390625" style="119" customWidth="1"/>
    <col min="3" max="3" width="16.125" style="119" customWidth="1"/>
    <col min="4" max="4" width="13.50390625" style="47" customWidth="1"/>
    <col min="5" max="5" width="46.00390625" style="47" customWidth="1"/>
    <col min="6" max="6" width="15.375" style="47" customWidth="1"/>
    <col min="7" max="7" width="15.125" style="47" customWidth="1"/>
    <col min="8" max="8" width="4.875" style="47" customWidth="1"/>
    <col min="9" max="16384" width="9.375" style="47" customWidth="1"/>
  </cols>
  <sheetData>
    <row r="1" spans="2:8" ht="39.75" customHeight="1">
      <c r="B1" s="192" t="s">
        <v>112</v>
      </c>
      <c r="C1" s="192"/>
      <c r="D1" s="193"/>
      <c r="E1" s="193"/>
      <c r="F1" s="193"/>
      <c r="G1" s="193"/>
      <c r="H1" s="456"/>
    </row>
    <row r="2" spans="7:8" ht="14.25" thickBot="1">
      <c r="G2" s="194" t="s">
        <v>57</v>
      </c>
      <c r="H2" s="456"/>
    </row>
    <row r="3" spans="1:8" ht="18" customHeight="1" thickBot="1">
      <c r="A3" s="454" t="s">
        <v>65</v>
      </c>
      <c r="B3" s="195" t="s">
        <v>49</v>
      </c>
      <c r="C3" s="423"/>
      <c r="D3" s="196"/>
      <c r="E3" s="195" t="s">
        <v>51</v>
      </c>
      <c r="F3" s="424"/>
      <c r="G3" s="197"/>
      <c r="H3" s="456"/>
    </row>
    <row r="4" spans="1:8" s="198" customFormat="1" ht="35.25" customHeight="1" thickBot="1">
      <c r="A4" s="455"/>
      <c r="B4" s="120" t="s">
        <v>58</v>
      </c>
      <c r="C4" s="121" t="s">
        <v>459</v>
      </c>
      <c r="D4" s="121" t="s">
        <v>460</v>
      </c>
      <c r="E4" s="120" t="s">
        <v>58</v>
      </c>
      <c r="F4" s="121" t="s">
        <v>459</v>
      </c>
      <c r="G4" s="43" t="s">
        <v>460</v>
      </c>
      <c r="H4" s="456"/>
    </row>
    <row r="5" spans="1:8" s="203" customFormat="1" ht="12" customHeight="1" thickBot="1">
      <c r="A5" s="199">
        <v>1</v>
      </c>
      <c r="B5" s="200">
        <v>2</v>
      </c>
      <c r="C5" s="201" t="s">
        <v>13</v>
      </c>
      <c r="D5" s="201" t="s">
        <v>14</v>
      </c>
      <c r="E5" s="200" t="s">
        <v>15</v>
      </c>
      <c r="F5" s="425" t="s">
        <v>16</v>
      </c>
      <c r="G5" s="202" t="s">
        <v>17</v>
      </c>
      <c r="H5" s="456"/>
    </row>
    <row r="6" spans="1:8" ht="12.75" customHeight="1">
      <c r="A6" s="204" t="s">
        <v>11</v>
      </c>
      <c r="B6" s="205" t="s">
        <v>328</v>
      </c>
      <c r="C6" s="181">
        <v>114828</v>
      </c>
      <c r="D6" s="181">
        <v>115438</v>
      </c>
      <c r="E6" s="205" t="s">
        <v>59</v>
      </c>
      <c r="F6" s="429">
        <v>86253</v>
      </c>
      <c r="G6" s="236">
        <v>103684</v>
      </c>
      <c r="H6" s="456"/>
    </row>
    <row r="7" spans="1:8" ht="12.75" customHeight="1">
      <c r="A7" s="206" t="s">
        <v>12</v>
      </c>
      <c r="B7" s="207" t="s">
        <v>329</v>
      </c>
      <c r="C7" s="182">
        <v>19532</v>
      </c>
      <c r="D7" s="182">
        <v>37667</v>
      </c>
      <c r="E7" s="207" t="s">
        <v>128</v>
      </c>
      <c r="F7" s="183">
        <v>20537</v>
      </c>
      <c r="G7" s="188">
        <v>24198</v>
      </c>
      <c r="H7" s="456"/>
    </row>
    <row r="8" spans="1:8" ht="12.75" customHeight="1">
      <c r="A8" s="206" t="s">
        <v>13</v>
      </c>
      <c r="B8" s="207" t="s">
        <v>360</v>
      </c>
      <c r="C8" s="182"/>
      <c r="D8" s="182"/>
      <c r="E8" s="207" t="s">
        <v>160</v>
      </c>
      <c r="F8" s="183">
        <v>70048</v>
      </c>
      <c r="G8" s="188">
        <v>79638</v>
      </c>
      <c r="H8" s="456"/>
    </row>
    <row r="9" spans="1:8" ht="12.75" customHeight="1">
      <c r="A9" s="206" t="s">
        <v>14</v>
      </c>
      <c r="B9" s="207" t="s">
        <v>119</v>
      </c>
      <c r="C9" s="182">
        <v>34450</v>
      </c>
      <c r="D9" s="182">
        <v>43852</v>
      </c>
      <c r="E9" s="207" t="s">
        <v>129</v>
      </c>
      <c r="F9" s="183">
        <v>14563</v>
      </c>
      <c r="G9" s="188">
        <v>11681</v>
      </c>
      <c r="H9" s="456"/>
    </row>
    <row r="10" spans="1:8" ht="23.25" customHeight="1">
      <c r="A10" s="206" t="s">
        <v>15</v>
      </c>
      <c r="B10" s="208" t="s">
        <v>426</v>
      </c>
      <c r="C10" s="182">
        <v>720</v>
      </c>
      <c r="D10" s="182">
        <v>805</v>
      </c>
      <c r="E10" s="207" t="s">
        <v>130</v>
      </c>
      <c r="F10" s="183">
        <v>6110</v>
      </c>
      <c r="G10" s="188">
        <v>7409</v>
      </c>
      <c r="H10" s="456"/>
    </row>
    <row r="11" spans="1:8" ht="12.75" customHeight="1">
      <c r="A11" s="206" t="s">
        <v>16</v>
      </c>
      <c r="B11" s="207" t="s">
        <v>331</v>
      </c>
      <c r="C11" s="183"/>
      <c r="D11" s="183"/>
      <c r="E11" s="207" t="s">
        <v>43</v>
      </c>
      <c r="F11" s="183">
        <v>10190</v>
      </c>
      <c r="G11" s="188">
        <v>12563</v>
      </c>
      <c r="H11" s="456"/>
    </row>
    <row r="12" spans="1:8" ht="12.75" customHeight="1">
      <c r="A12" s="206" t="s">
        <v>17</v>
      </c>
      <c r="B12" s="207" t="s">
        <v>224</v>
      </c>
      <c r="C12" s="182">
        <v>27204</v>
      </c>
      <c r="D12" s="182">
        <v>34068</v>
      </c>
      <c r="E12" s="37"/>
      <c r="F12" s="183"/>
      <c r="G12" s="188"/>
      <c r="H12" s="456"/>
    </row>
    <row r="13" spans="1:8" ht="12.75" customHeight="1">
      <c r="A13" s="206" t="s">
        <v>18</v>
      </c>
      <c r="B13" s="37"/>
      <c r="C13" s="182"/>
      <c r="D13" s="182"/>
      <c r="E13" s="37"/>
      <c r="F13" s="183"/>
      <c r="G13" s="188"/>
      <c r="H13" s="456"/>
    </row>
    <row r="14" spans="1:8" ht="12.75" customHeight="1">
      <c r="A14" s="206" t="s">
        <v>19</v>
      </c>
      <c r="B14" s="299"/>
      <c r="C14" s="183"/>
      <c r="D14" s="183"/>
      <c r="E14" s="37"/>
      <c r="F14" s="183"/>
      <c r="G14" s="188"/>
      <c r="H14" s="456"/>
    </row>
    <row r="15" spans="1:8" ht="12.75" customHeight="1">
      <c r="A15" s="206" t="s">
        <v>20</v>
      </c>
      <c r="B15" s="37"/>
      <c r="C15" s="182"/>
      <c r="D15" s="182"/>
      <c r="E15" s="37"/>
      <c r="F15" s="183"/>
      <c r="G15" s="188"/>
      <c r="H15" s="456"/>
    </row>
    <row r="16" spans="1:8" ht="12.75" customHeight="1">
      <c r="A16" s="206" t="s">
        <v>21</v>
      </c>
      <c r="B16" s="37"/>
      <c r="C16" s="182"/>
      <c r="D16" s="182"/>
      <c r="E16" s="37"/>
      <c r="F16" s="183"/>
      <c r="G16" s="188"/>
      <c r="H16" s="456"/>
    </row>
    <row r="17" spans="1:8" ht="12.75" customHeight="1" thickBot="1">
      <c r="A17" s="206" t="s">
        <v>22</v>
      </c>
      <c r="B17" s="49"/>
      <c r="C17" s="184"/>
      <c r="D17" s="184"/>
      <c r="E17" s="37"/>
      <c r="F17" s="402"/>
      <c r="G17" s="189"/>
      <c r="H17" s="456"/>
    </row>
    <row r="18" spans="1:8" ht="15.75" customHeight="1" thickBot="1">
      <c r="A18" s="209" t="s">
        <v>23</v>
      </c>
      <c r="B18" s="80" t="s">
        <v>361</v>
      </c>
      <c r="C18" s="185">
        <f>+C6+C7+C9+C10+C12+C13+C14+C15+C16+C17</f>
        <v>196734</v>
      </c>
      <c r="D18" s="185">
        <f>+D6+D7+D9+D10+D12+D13+D14+D15+D16+D17</f>
        <v>231830</v>
      </c>
      <c r="E18" s="80" t="s">
        <v>339</v>
      </c>
      <c r="F18" s="397">
        <f>SUM(F6:F17)</f>
        <v>207701</v>
      </c>
      <c r="G18" s="190">
        <f>SUM(G6:G17)</f>
        <v>239173</v>
      </c>
      <c r="H18" s="456"/>
    </row>
    <row r="19" spans="1:8" ht="12.75" customHeight="1">
      <c r="A19" s="210" t="s">
        <v>24</v>
      </c>
      <c r="B19" s="211" t="s">
        <v>334</v>
      </c>
      <c r="C19" s="336">
        <f>+C20+C21+C22+C23</f>
        <v>15987</v>
      </c>
      <c r="D19" s="336">
        <f>+D20+D21+D22+D23</f>
        <v>19641</v>
      </c>
      <c r="E19" s="212" t="s">
        <v>136</v>
      </c>
      <c r="F19" s="404"/>
      <c r="G19" s="191"/>
      <c r="H19" s="456"/>
    </row>
    <row r="20" spans="1:8" ht="12.75" customHeight="1">
      <c r="A20" s="213" t="s">
        <v>25</v>
      </c>
      <c r="B20" s="212" t="s">
        <v>152</v>
      </c>
      <c r="C20" s="62">
        <v>15987</v>
      </c>
      <c r="D20" s="62">
        <v>15987</v>
      </c>
      <c r="E20" s="212" t="s">
        <v>338</v>
      </c>
      <c r="F20" s="396"/>
      <c r="G20" s="63"/>
      <c r="H20" s="456"/>
    </row>
    <row r="21" spans="1:8" ht="12.75" customHeight="1">
      <c r="A21" s="213" t="s">
        <v>26</v>
      </c>
      <c r="B21" s="212" t="s">
        <v>153</v>
      </c>
      <c r="C21" s="62"/>
      <c r="D21" s="62"/>
      <c r="E21" s="212" t="s">
        <v>110</v>
      </c>
      <c r="F21" s="396"/>
      <c r="G21" s="63"/>
      <c r="H21" s="456"/>
    </row>
    <row r="22" spans="1:8" ht="12.75" customHeight="1">
      <c r="A22" s="213" t="s">
        <v>27</v>
      </c>
      <c r="B22" s="212" t="s">
        <v>158</v>
      </c>
      <c r="C22" s="62"/>
      <c r="D22" s="62"/>
      <c r="E22" s="212" t="s">
        <v>111</v>
      </c>
      <c r="F22" s="396"/>
      <c r="G22" s="63"/>
      <c r="H22" s="456"/>
    </row>
    <row r="23" spans="1:8" ht="12.75" customHeight="1">
      <c r="A23" s="213" t="s">
        <v>28</v>
      </c>
      <c r="B23" s="212" t="s">
        <v>159</v>
      </c>
      <c r="C23" s="62"/>
      <c r="D23" s="62">
        <v>3654</v>
      </c>
      <c r="E23" s="211" t="s">
        <v>161</v>
      </c>
      <c r="F23" s="396"/>
      <c r="G23" s="63"/>
      <c r="H23" s="456"/>
    </row>
    <row r="24" spans="1:8" ht="12.75" customHeight="1">
      <c r="A24" s="213" t="s">
        <v>29</v>
      </c>
      <c r="B24" s="212" t="s">
        <v>335</v>
      </c>
      <c r="C24" s="214">
        <f>+C25+C26</f>
        <v>0</v>
      </c>
      <c r="D24" s="214">
        <f>+D25+D26</f>
        <v>0</v>
      </c>
      <c r="E24" s="212" t="s">
        <v>137</v>
      </c>
      <c r="F24" s="396"/>
      <c r="G24" s="63"/>
      <c r="H24" s="456"/>
    </row>
    <row r="25" spans="1:8" ht="12.75" customHeight="1">
      <c r="A25" s="210" t="s">
        <v>30</v>
      </c>
      <c r="B25" s="211" t="s">
        <v>332</v>
      </c>
      <c r="C25" s="186"/>
      <c r="D25" s="186"/>
      <c r="E25" s="205" t="s">
        <v>324</v>
      </c>
      <c r="F25" s="404"/>
      <c r="G25" s="191">
        <v>3654</v>
      </c>
      <c r="H25" s="456"/>
    </row>
    <row r="26" spans="1:8" ht="12.75" customHeight="1" thickBot="1">
      <c r="A26" s="213" t="s">
        <v>31</v>
      </c>
      <c r="B26" s="212" t="s">
        <v>333</v>
      </c>
      <c r="C26" s="62"/>
      <c r="D26" s="62"/>
      <c r="E26" s="37"/>
      <c r="F26" s="396"/>
      <c r="G26" s="63"/>
      <c r="H26" s="456"/>
    </row>
    <row r="27" spans="1:8" ht="15.75" customHeight="1" thickBot="1">
      <c r="A27" s="209" t="s">
        <v>32</v>
      </c>
      <c r="B27" s="80" t="s">
        <v>336</v>
      </c>
      <c r="C27" s="185">
        <f>+C19+C24</f>
        <v>15987</v>
      </c>
      <c r="D27" s="185">
        <f>+D19+D24</f>
        <v>19641</v>
      </c>
      <c r="E27" s="80" t="s">
        <v>340</v>
      </c>
      <c r="F27" s="397">
        <f>SUM(F19:F26)</f>
        <v>0</v>
      </c>
      <c r="G27" s="190">
        <f>SUM(G19:G26)</f>
        <v>3654</v>
      </c>
      <c r="H27" s="456"/>
    </row>
    <row r="28" spans="1:8" ht="13.5" thickBot="1">
      <c r="A28" s="209" t="s">
        <v>33</v>
      </c>
      <c r="B28" s="215" t="s">
        <v>337</v>
      </c>
      <c r="C28" s="427">
        <f>+C18+C27</f>
        <v>212721</v>
      </c>
      <c r="D28" s="428">
        <f>+D18+D27</f>
        <v>251471</v>
      </c>
      <c r="E28" s="215" t="s">
        <v>341</v>
      </c>
      <c r="F28" s="427">
        <f>+F18+F27</f>
        <v>207701</v>
      </c>
      <c r="G28" s="428">
        <f>+G18+G27</f>
        <v>242827</v>
      </c>
      <c r="H28" s="456"/>
    </row>
    <row r="29" spans="1:8" ht="13.5" thickBot="1">
      <c r="A29" s="209" t="s">
        <v>34</v>
      </c>
      <c r="B29" s="215" t="s">
        <v>114</v>
      </c>
      <c r="C29" s="427">
        <v>10967</v>
      </c>
      <c r="D29" s="428">
        <f>IF(D18-G18&lt;0,G18-D18,"-")</f>
        <v>7343</v>
      </c>
      <c r="E29" s="215" t="s">
        <v>115</v>
      </c>
      <c r="F29" s="430"/>
      <c r="G29" s="428" t="str">
        <f>IF(D18-G18&gt;0,D18-G18,"-")</f>
        <v>-</v>
      </c>
      <c r="H29" s="456"/>
    </row>
    <row r="30" spans="1:8" ht="13.5" thickBot="1">
      <c r="A30" s="209" t="s">
        <v>35</v>
      </c>
      <c r="B30" s="215" t="s">
        <v>162</v>
      </c>
      <c r="C30" s="427"/>
      <c r="D30" s="428" t="str">
        <f>IF(D18+D19-G28&lt;0,G28-(D18+D19),"-")</f>
        <v>-</v>
      </c>
      <c r="E30" s="215" t="s">
        <v>163</v>
      </c>
      <c r="F30" s="432">
        <v>5020</v>
      </c>
      <c r="G30" s="428">
        <f>IF(D18+D19-G28&gt;0,D18+D19-G28,"-")</f>
        <v>8644</v>
      </c>
      <c r="H30" s="456"/>
    </row>
    <row r="31" spans="2:6" ht="18.75">
      <c r="B31" s="457"/>
      <c r="C31" s="457"/>
      <c r="D31" s="457"/>
      <c r="E31" s="457"/>
      <c r="F31" s="426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melléklet a 3/2015. (V.22.)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1">
      <selection activeCell="D25" sqref="D25"/>
    </sheetView>
  </sheetViews>
  <sheetFormatPr defaultColWidth="9.00390625" defaultRowHeight="12.75"/>
  <cols>
    <col min="1" max="1" width="6.875" style="47" customWidth="1"/>
    <col min="2" max="2" width="47.00390625" style="119" customWidth="1"/>
    <col min="3" max="3" width="14.50390625" style="119" customWidth="1"/>
    <col min="4" max="4" width="14.50390625" style="47" customWidth="1"/>
    <col min="5" max="5" width="42.125" style="47" customWidth="1"/>
    <col min="6" max="6" width="15.375" style="47" customWidth="1"/>
    <col min="7" max="7" width="14.875" style="47" customWidth="1"/>
    <col min="8" max="8" width="4.875" style="47" customWidth="1"/>
    <col min="9" max="16384" width="9.375" style="47" customWidth="1"/>
  </cols>
  <sheetData>
    <row r="1" spans="2:8" ht="31.5">
      <c r="B1" s="192" t="s">
        <v>113</v>
      </c>
      <c r="C1" s="192"/>
      <c r="D1" s="193"/>
      <c r="E1" s="193"/>
      <c r="F1" s="193"/>
      <c r="G1" s="193"/>
      <c r="H1" s="456"/>
    </row>
    <row r="2" spans="7:8" ht="14.25" thickBot="1">
      <c r="G2" s="194" t="s">
        <v>57</v>
      </c>
      <c r="H2" s="456"/>
    </row>
    <row r="3" spans="1:8" ht="13.5" thickBot="1">
      <c r="A3" s="458" t="s">
        <v>65</v>
      </c>
      <c r="B3" s="195" t="s">
        <v>49</v>
      </c>
      <c r="C3" s="423"/>
      <c r="D3" s="196"/>
      <c r="E3" s="195" t="s">
        <v>51</v>
      </c>
      <c r="F3" s="424"/>
      <c r="G3" s="197"/>
      <c r="H3" s="456"/>
    </row>
    <row r="4" spans="1:8" s="198" customFormat="1" ht="36.75" thickBot="1">
      <c r="A4" s="459"/>
      <c r="B4" s="120" t="s">
        <v>58</v>
      </c>
      <c r="C4" s="121" t="s">
        <v>459</v>
      </c>
      <c r="D4" s="43" t="s">
        <v>460</v>
      </c>
      <c r="E4" s="120" t="s">
        <v>58</v>
      </c>
      <c r="F4" s="121" t="s">
        <v>459</v>
      </c>
      <c r="G4" s="43" t="s">
        <v>460</v>
      </c>
      <c r="H4" s="456"/>
    </row>
    <row r="5" spans="1:8" s="198" customFormat="1" ht="13.5" thickBot="1">
      <c r="A5" s="199">
        <v>1</v>
      </c>
      <c r="B5" s="200">
        <v>2</v>
      </c>
      <c r="C5" s="201">
        <v>3</v>
      </c>
      <c r="D5" s="201">
        <v>4</v>
      </c>
      <c r="E5" s="200">
        <v>5</v>
      </c>
      <c r="F5" s="431">
        <v>6</v>
      </c>
      <c r="G5" s="202">
        <v>7</v>
      </c>
      <c r="H5" s="456"/>
    </row>
    <row r="6" spans="1:8" ht="12.75" customHeight="1">
      <c r="A6" s="204" t="s">
        <v>11</v>
      </c>
      <c r="B6" s="205" t="s">
        <v>342</v>
      </c>
      <c r="C6" s="181">
        <v>682</v>
      </c>
      <c r="D6" s="181">
        <v>3918</v>
      </c>
      <c r="E6" s="205" t="s">
        <v>154</v>
      </c>
      <c r="F6" s="429">
        <v>3182</v>
      </c>
      <c r="G6" s="187">
        <v>6649</v>
      </c>
      <c r="H6" s="456"/>
    </row>
    <row r="7" spans="1:8" ht="12.75">
      <c r="A7" s="206" t="s">
        <v>12</v>
      </c>
      <c r="B7" s="207" t="s">
        <v>343</v>
      </c>
      <c r="C7" s="182"/>
      <c r="D7" s="182"/>
      <c r="E7" s="207" t="s">
        <v>348</v>
      </c>
      <c r="F7" s="183"/>
      <c r="G7" s="188"/>
      <c r="H7" s="456"/>
    </row>
    <row r="8" spans="1:8" ht="12.75" customHeight="1">
      <c r="A8" s="206" t="s">
        <v>13</v>
      </c>
      <c r="B8" s="207" t="s">
        <v>5</v>
      </c>
      <c r="C8" s="182">
        <v>630</v>
      </c>
      <c r="D8" s="182">
        <v>237</v>
      </c>
      <c r="E8" s="207" t="s">
        <v>132</v>
      </c>
      <c r="F8" s="183">
        <v>3000</v>
      </c>
      <c r="G8" s="188">
        <v>3000</v>
      </c>
      <c r="H8" s="456"/>
    </row>
    <row r="9" spans="1:8" ht="12.75" customHeight="1">
      <c r="A9" s="206" t="s">
        <v>14</v>
      </c>
      <c r="B9" s="207" t="s">
        <v>344</v>
      </c>
      <c r="C9" s="182"/>
      <c r="D9" s="182"/>
      <c r="E9" s="207" t="s">
        <v>349</v>
      </c>
      <c r="F9" s="183"/>
      <c r="G9" s="188"/>
      <c r="H9" s="456"/>
    </row>
    <row r="10" spans="1:8" ht="12.75" customHeight="1">
      <c r="A10" s="206" t="s">
        <v>15</v>
      </c>
      <c r="B10" s="207" t="s">
        <v>345</v>
      </c>
      <c r="C10" s="182"/>
      <c r="D10" s="182"/>
      <c r="E10" s="207" t="s">
        <v>157</v>
      </c>
      <c r="F10" s="183">
        <v>550</v>
      </c>
      <c r="G10" s="188">
        <v>3550</v>
      </c>
      <c r="H10" s="456"/>
    </row>
    <row r="11" spans="1:8" ht="12.75" customHeight="1">
      <c r="A11" s="206" t="s">
        <v>16</v>
      </c>
      <c r="B11" s="207" t="s">
        <v>346</v>
      </c>
      <c r="C11" s="183"/>
      <c r="D11" s="183"/>
      <c r="E11" s="37"/>
      <c r="F11" s="183"/>
      <c r="G11" s="188"/>
      <c r="H11" s="456"/>
    </row>
    <row r="12" spans="1:8" ht="24.75" customHeight="1">
      <c r="A12" s="206" t="s">
        <v>17</v>
      </c>
      <c r="B12" s="37" t="s">
        <v>425</v>
      </c>
      <c r="C12" s="182">
        <v>400</v>
      </c>
      <c r="D12" s="182">
        <v>400</v>
      </c>
      <c r="E12" s="37"/>
      <c r="F12" s="183"/>
      <c r="G12" s="188"/>
      <c r="H12" s="456"/>
    </row>
    <row r="13" spans="1:8" ht="12.75" customHeight="1">
      <c r="A13" s="206" t="s">
        <v>18</v>
      </c>
      <c r="B13" s="37"/>
      <c r="C13" s="182"/>
      <c r="D13" s="182"/>
      <c r="E13" s="37"/>
      <c r="F13" s="183"/>
      <c r="G13" s="188"/>
      <c r="H13" s="456"/>
    </row>
    <row r="14" spans="1:8" ht="12.75" customHeight="1">
      <c r="A14" s="206" t="s">
        <v>19</v>
      </c>
      <c r="B14" s="37"/>
      <c r="C14" s="183"/>
      <c r="D14" s="183"/>
      <c r="E14" s="37"/>
      <c r="F14" s="183"/>
      <c r="G14" s="188"/>
      <c r="H14" s="456"/>
    </row>
    <row r="15" spans="1:8" ht="12.75">
      <c r="A15" s="206" t="s">
        <v>20</v>
      </c>
      <c r="B15" s="37"/>
      <c r="C15" s="183"/>
      <c r="D15" s="183"/>
      <c r="E15" s="37"/>
      <c r="F15" s="183"/>
      <c r="G15" s="188"/>
      <c r="H15" s="456"/>
    </row>
    <row r="16" spans="1:8" ht="12.75" customHeight="1" thickBot="1">
      <c r="A16" s="266" t="s">
        <v>21</v>
      </c>
      <c r="B16" s="300"/>
      <c r="C16" s="268"/>
      <c r="D16" s="268"/>
      <c r="E16" s="267" t="s">
        <v>43</v>
      </c>
      <c r="F16" s="268"/>
      <c r="G16" s="237"/>
      <c r="H16" s="456"/>
    </row>
    <row r="17" spans="1:8" ht="22.5" customHeight="1" thickBot="1">
      <c r="A17" s="209" t="s">
        <v>22</v>
      </c>
      <c r="B17" s="80" t="s">
        <v>362</v>
      </c>
      <c r="C17" s="185">
        <f>+C6+C8+C9+C11+C12+C13+C14+C15+C16</f>
        <v>1712</v>
      </c>
      <c r="D17" s="185">
        <f>+D6+D8+D9+D11+D12+D13+D14+D15+D16</f>
        <v>4555</v>
      </c>
      <c r="E17" s="80" t="s">
        <v>363</v>
      </c>
      <c r="F17" s="397">
        <f>+F6+F8+F10+F11+F12+F13+F14+F15+F16</f>
        <v>6732</v>
      </c>
      <c r="G17" s="190">
        <f>+G6+G8+G10+G11+G12+G13+G14+G15+G16</f>
        <v>13199</v>
      </c>
      <c r="H17" s="456"/>
    </row>
    <row r="18" spans="1:8" ht="12.75" customHeight="1">
      <c r="A18" s="204" t="s">
        <v>23</v>
      </c>
      <c r="B18" s="218" t="s">
        <v>175</v>
      </c>
      <c r="C18" s="225">
        <f>+C19+C20+C21+C22+C23</f>
        <v>0</v>
      </c>
      <c r="D18" s="225">
        <f>+D19+D20+D21+D22+D23</f>
        <v>0</v>
      </c>
      <c r="E18" s="212" t="s">
        <v>136</v>
      </c>
      <c r="F18" s="398"/>
      <c r="G18" s="61"/>
      <c r="H18" s="456"/>
    </row>
    <row r="19" spans="1:8" ht="12.75" customHeight="1">
      <c r="A19" s="206" t="s">
        <v>24</v>
      </c>
      <c r="B19" s="219" t="s">
        <v>164</v>
      </c>
      <c r="C19" s="62"/>
      <c r="D19" s="62"/>
      <c r="E19" s="212" t="s">
        <v>139</v>
      </c>
      <c r="F19" s="396"/>
      <c r="G19" s="63"/>
      <c r="H19" s="456"/>
    </row>
    <row r="20" spans="1:8" ht="12.75" customHeight="1">
      <c r="A20" s="204" t="s">
        <v>25</v>
      </c>
      <c r="B20" s="219" t="s">
        <v>165</v>
      </c>
      <c r="C20" s="62"/>
      <c r="D20" s="62"/>
      <c r="E20" s="212" t="s">
        <v>110</v>
      </c>
      <c r="F20" s="396"/>
      <c r="G20" s="63"/>
      <c r="H20" s="456"/>
    </row>
    <row r="21" spans="1:8" ht="12.75" customHeight="1">
      <c r="A21" s="206" t="s">
        <v>26</v>
      </c>
      <c r="B21" s="219" t="s">
        <v>166</v>
      </c>
      <c r="C21" s="62"/>
      <c r="D21" s="62"/>
      <c r="E21" s="212" t="s">
        <v>111</v>
      </c>
      <c r="F21" s="396"/>
      <c r="G21" s="63"/>
      <c r="H21" s="456"/>
    </row>
    <row r="22" spans="1:8" ht="12.75" customHeight="1">
      <c r="A22" s="204" t="s">
        <v>27</v>
      </c>
      <c r="B22" s="219" t="s">
        <v>167</v>
      </c>
      <c r="C22" s="62"/>
      <c r="D22" s="62"/>
      <c r="E22" s="211" t="s">
        <v>161</v>
      </c>
      <c r="F22" s="396"/>
      <c r="G22" s="63"/>
      <c r="H22" s="456"/>
    </row>
    <row r="23" spans="1:8" ht="19.5" customHeight="1">
      <c r="A23" s="206" t="s">
        <v>28</v>
      </c>
      <c r="B23" s="220" t="s">
        <v>168</v>
      </c>
      <c r="C23" s="62"/>
      <c r="D23" s="62"/>
      <c r="E23" s="212" t="s">
        <v>140</v>
      </c>
      <c r="F23" s="396"/>
      <c r="G23" s="63"/>
      <c r="H23" s="456"/>
    </row>
    <row r="24" spans="1:8" ht="12.75" customHeight="1">
      <c r="A24" s="204" t="s">
        <v>29</v>
      </c>
      <c r="B24" s="221" t="s">
        <v>169</v>
      </c>
      <c r="C24" s="214">
        <f>+C25+C26+C27+C28+C29</f>
        <v>0</v>
      </c>
      <c r="D24" s="214">
        <f>+D25+D26+D27+D28+D29</f>
        <v>0</v>
      </c>
      <c r="E24" s="222" t="s">
        <v>138</v>
      </c>
      <c r="F24" s="396"/>
      <c r="G24" s="63"/>
      <c r="H24" s="456"/>
    </row>
    <row r="25" spans="1:8" ht="12.75" customHeight="1">
      <c r="A25" s="206" t="s">
        <v>30</v>
      </c>
      <c r="B25" s="220" t="s">
        <v>170</v>
      </c>
      <c r="C25" s="62"/>
      <c r="D25" s="62"/>
      <c r="E25" s="222" t="s">
        <v>350</v>
      </c>
      <c r="F25" s="396"/>
      <c r="G25" s="63"/>
      <c r="H25" s="456"/>
    </row>
    <row r="26" spans="1:8" ht="12.75" customHeight="1">
      <c r="A26" s="204" t="s">
        <v>31</v>
      </c>
      <c r="B26" s="220" t="s">
        <v>171</v>
      </c>
      <c r="C26" s="62"/>
      <c r="D26" s="62"/>
      <c r="E26" s="217"/>
      <c r="F26" s="396"/>
      <c r="G26" s="63"/>
      <c r="H26" s="456"/>
    </row>
    <row r="27" spans="1:8" ht="12.75" customHeight="1">
      <c r="A27" s="206" t="s">
        <v>32</v>
      </c>
      <c r="B27" s="219" t="s">
        <v>172</v>
      </c>
      <c r="C27" s="62"/>
      <c r="D27" s="62"/>
      <c r="E27" s="78"/>
      <c r="F27" s="396"/>
      <c r="G27" s="63"/>
      <c r="H27" s="456"/>
    </row>
    <row r="28" spans="1:8" ht="12.75" customHeight="1">
      <c r="A28" s="204" t="s">
        <v>33</v>
      </c>
      <c r="B28" s="223" t="s">
        <v>173</v>
      </c>
      <c r="C28" s="62"/>
      <c r="D28" s="62"/>
      <c r="E28" s="37"/>
      <c r="F28" s="396"/>
      <c r="G28" s="63"/>
      <c r="H28" s="456"/>
    </row>
    <row r="29" spans="1:8" ht="12.75" customHeight="1" thickBot="1">
      <c r="A29" s="206" t="s">
        <v>34</v>
      </c>
      <c r="B29" s="224" t="s">
        <v>174</v>
      </c>
      <c r="C29" s="62"/>
      <c r="D29" s="62"/>
      <c r="E29" s="78"/>
      <c r="F29" s="396"/>
      <c r="G29" s="63"/>
      <c r="H29" s="456"/>
    </row>
    <row r="30" spans="1:8" ht="31.5" customHeight="1" thickBot="1">
      <c r="A30" s="209" t="s">
        <v>35</v>
      </c>
      <c r="B30" s="80" t="s">
        <v>347</v>
      </c>
      <c r="C30" s="185">
        <f>+C18+C24</f>
        <v>0</v>
      </c>
      <c r="D30" s="185">
        <f>+D18+D24</f>
        <v>0</v>
      </c>
      <c r="E30" s="80" t="s">
        <v>351</v>
      </c>
      <c r="F30" s="397">
        <f>SUM(F18:F29)</f>
        <v>0</v>
      </c>
      <c r="G30" s="190">
        <f>SUM(G18:G29)</f>
        <v>0</v>
      </c>
      <c r="H30" s="456"/>
    </row>
    <row r="31" spans="1:8" ht="13.5" thickBot="1">
      <c r="A31" s="209" t="s">
        <v>36</v>
      </c>
      <c r="B31" s="215" t="s">
        <v>352</v>
      </c>
      <c r="C31" s="427">
        <f>+C17+C30</f>
        <v>1712</v>
      </c>
      <c r="D31" s="428">
        <f>+D17+D30</f>
        <v>4555</v>
      </c>
      <c r="E31" s="215" t="s">
        <v>353</v>
      </c>
      <c r="F31" s="427">
        <f>+F17+F30</f>
        <v>6732</v>
      </c>
      <c r="G31" s="428">
        <f>+G17+G30</f>
        <v>13199</v>
      </c>
      <c r="H31" s="456"/>
    </row>
    <row r="32" spans="1:8" ht="13.5" thickBot="1">
      <c r="A32" s="209" t="s">
        <v>37</v>
      </c>
      <c r="B32" s="215" t="s">
        <v>114</v>
      </c>
      <c r="C32" s="427">
        <f>IF(C17-F17&lt;0,F17-C17,"-")</f>
        <v>5020</v>
      </c>
      <c r="D32" s="428">
        <f>IF(D17-G17&lt;0,G17-D17,"-")</f>
        <v>8644</v>
      </c>
      <c r="E32" s="215" t="s">
        <v>115</v>
      </c>
      <c r="F32" s="427" t="str">
        <f>IF(C17-F17&gt;0,C17-F17,"-")</f>
        <v>-</v>
      </c>
      <c r="G32" s="428" t="str">
        <f>IF(D17-G17&gt;0,D17-G17,"-")</f>
        <v>-</v>
      </c>
      <c r="H32" s="456"/>
    </row>
    <row r="33" spans="1:8" ht="13.5" thickBot="1">
      <c r="A33" s="209" t="s">
        <v>38</v>
      </c>
      <c r="B33" s="215" t="s">
        <v>162</v>
      </c>
      <c r="C33" s="427">
        <f>IF(C17+C18-F31&lt;0,F31-(C17+C18),"-")</f>
        <v>5020</v>
      </c>
      <c r="D33" s="428">
        <f>IF(D17+D18-G31&lt;0,G31-(D17+D18),"-")</f>
        <v>8644</v>
      </c>
      <c r="E33" s="215" t="s">
        <v>163</v>
      </c>
      <c r="F33" s="427" t="str">
        <f>IF(C17+C18-F31&gt;0,C17+C18-F31,"-")</f>
        <v>-</v>
      </c>
      <c r="G33" s="428" t="str">
        <f>IF(D17+D18-G31&gt;0,D17+D18-G31,"-")</f>
        <v>-</v>
      </c>
      <c r="H33" s="456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&amp;R&amp;"Times New Roman CE,Félkövér dőlt"2.2 melléklet a 3/2015. (V.22.)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zoomScale="120" zoomScaleNormal="120" workbookViewId="0" topLeftCell="A1">
      <selection activeCell="B9" sqref="B9"/>
    </sheetView>
  </sheetViews>
  <sheetFormatPr defaultColWidth="9.00390625" defaultRowHeight="12.75"/>
  <cols>
    <col min="1" max="1" width="5.625" style="88" customWidth="1"/>
    <col min="2" max="2" width="35.625" style="88" customWidth="1"/>
    <col min="3" max="7" width="14.00390625" style="88" customWidth="1"/>
    <col min="8" max="16384" width="9.375" style="88" customWidth="1"/>
  </cols>
  <sheetData>
    <row r="1" spans="1:7" ht="33" customHeight="1">
      <c r="A1" s="460" t="s">
        <v>421</v>
      </c>
      <c r="B1" s="460"/>
      <c r="C1" s="460"/>
      <c r="D1" s="460"/>
      <c r="E1" s="460"/>
      <c r="F1" s="460"/>
      <c r="G1" s="460"/>
    </row>
    <row r="2" spans="1:8" ht="15.75" customHeight="1" thickBot="1">
      <c r="A2" s="89"/>
      <c r="B2" s="89"/>
      <c r="C2" s="461"/>
      <c r="D2" s="461"/>
      <c r="E2" s="461"/>
      <c r="F2" s="468" t="s">
        <v>47</v>
      </c>
      <c r="G2" s="468"/>
      <c r="H2" s="96"/>
    </row>
    <row r="3" spans="1:7" ht="63" customHeight="1">
      <c r="A3" s="464" t="s">
        <v>9</v>
      </c>
      <c r="B3" s="466" t="s">
        <v>143</v>
      </c>
      <c r="C3" s="466" t="s">
        <v>180</v>
      </c>
      <c r="D3" s="466"/>
      <c r="E3" s="466"/>
      <c r="F3" s="466"/>
      <c r="G3" s="462" t="s">
        <v>422</v>
      </c>
    </row>
    <row r="4" spans="1:7" ht="15.75" thickBot="1">
      <c r="A4" s="465"/>
      <c r="B4" s="467"/>
      <c r="C4" s="91">
        <v>2014</v>
      </c>
      <c r="D4" s="91">
        <v>2015</v>
      </c>
      <c r="E4" s="91" t="s">
        <v>176</v>
      </c>
      <c r="F4" s="91" t="s">
        <v>354</v>
      </c>
      <c r="G4" s="463"/>
    </row>
    <row r="5" spans="1:7" ht="15.75" thickBot="1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5">
        <v>7</v>
      </c>
    </row>
    <row r="6" spans="1:7" ht="26.25">
      <c r="A6" s="92" t="s">
        <v>11</v>
      </c>
      <c r="B6" s="362" t="s">
        <v>423</v>
      </c>
      <c r="C6" s="102">
        <v>500</v>
      </c>
      <c r="D6" s="102"/>
      <c r="E6" s="102"/>
      <c r="F6" s="102"/>
      <c r="G6" s="99">
        <f>SUM(C6:F6)</f>
        <v>500</v>
      </c>
    </row>
    <row r="7" spans="1:7" ht="15">
      <c r="A7" s="90" t="s">
        <v>12</v>
      </c>
      <c r="B7" s="103"/>
      <c r="C7" s="104"/>
      <c r="D7" s="104"/>
      <c r="E7" s="104"/>
      <c r="F7" s="104"/>
      <c r="G7" s="100">
        <f>SUM(C7:F7)</f>
        <v>0</v>
      </c>
    </row>
    <row r="8" spans="1:7" ht="15">
      <c r="A8" s="90" t="s">
        <v>13</v>
      </c>
      <c r="B8" s="103"/>
      <c r="C8" s="104"/>
      <c r="D8" s="104"/>
      <c r="E8" s="104"/>
      <c r="F8" s="104"/>
      <c r="G8" s="100">
        <f>SUM(C8:F8)</f>
        <v>0</v>
      </c>
    </row>
    <row r="9" spans="1:7" ht="15">
      <c r="A9" s="90" t="s">
        <v>14</v>
      </c>
      <c r="B9" s="103"/>
      <c r="C9" s="104"/>
      <c r="D9" s="104"/>
      <c r="E9" s="104"/>
      <c r="F9" s="104"/>
      <c r="G9" s="100">
        <f>SUM(C9:F9)</f>
        <v>0</v>
      </c>
    </row>
    <row r="10" spans="1:7" ht="15.75" thickBot="1">
      <c r="A10" s="97" t="s">
        <v>15</v>
      </c>
      <c r="B10" s="105"/>
      <c r="C10" s="106"/>
      <c r="D10" s="106"/>
      <c r="E10" s="106"/>
      <c r="F10" s="106"/>
      <c r="G10" s="100">
        <f>SUM(C10:F10)</f>
        <v>0</v>
      </c>
    </row>
    <row r="11" spans="1:7" s="330" customFormat="1" ht="15" thickBot="1">
      <c r="A11" s="327" t="s">
        <v>16</v>
      </c>
      <c r="B11" s="98" t="s">
        <v>144</v>
      </c>
      <c r="C11" s="328">
        <f>SUM(C6:C10)</f>
        <v>500</v>
      </c>
      <c r="D11" s="328"/>
      <c r="E11" s="328">
        <f>SUM(E6:E10)</f>
        <v>0</v>
      </c>
      <c r="F11" s="328">
        <f>SUM(F6:F10)</f>
        <v>0</v>
      </c>
      <c r="G11" s="329">
        <f>SUM(G6:G10)</f>
        <v>500</v>
      </c>
    </row>
  </sheetData>
  <sheetProtection/>
  <mergeCells count="7">
    <mergeCell ref="A1:G1"/>
    <mergeCell ref="C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3/2015. (V.22.)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88" customWidth="1"/>
    <col min="2" max="2" width="68.625" style="88" customWidth="1"/>
    <col min="3" max="3" width="19.50390625" style="88" customWidth="1"/>
    <col min="4" max="16384" width="9.375" style="88" customWidth="1"/>
  </cols>
  <sheetData>
    <row r="1" spans="1:3" ht="33" customHeight="1">
      <c r="A1" s="460" t="s">
        <v>420</v>
      </c>
      <c r="B1" s="460"/>
      <c r="C1" s="460"/>
    </row>
    <row r="2" spans="1:4" ht="15.75" customHeight="1" thickBot="1">
      <c r="A2" s="89"/>
      <c r="B2" s="89"/>
      <c r="C2" s="101" t="s">
        <v>47</v>
      </c>
      <c r="D2" s="96"/>
    </row>
    <row r="3" spans="1:3" ht="26.25" customHeight="1" thickBot="1">
      <c r="A3" s="107" t="s">
        <v>9</v>
      </c>
      <c r="B3" s="108" t="s">
        <v>141</v>
      </c>
      <c r="C3" s="109" t="s">
        <v>181</v>
      </c>
    </row>
    <row r="4" spans="1:3" ht="15.75" thickBot="1">
      <c r="A4" s="110">
        <v>1</v>
      </c>
      <c r="B4" s="111">
        <v>2</v>
      </c>
      <c r="C4" s="112">
        <v>3</v>
      </c>
    </row>
    <row r="5" spans="1:3" ht="15">
      <c r="A5" s="113" t="s">
        <v>11</v>
      </c>
      <c r="B5" s="229" t="s">
        <v>50</v>
      </c>
      <c r="C5" s="226">
        <v>35684</v>
      </c>
    </row>
    <row r="6" spans="1:3" ht="24.75">
      <c r="A6" s="114" t="s">
        <v>12</v>
      </c>
      <c r="B6" s="257" t="s">
        <v>177</v>
      </c>
      <c r="C6" s="227">
        <v>4953</v>
      </c>
    </row>
    <row r="7" spans="1:3" ht="15">
      <c r="A7" s="114" t="s">
        <v>13</v>
      </c>
      <c r="B7" s="258" t="s">
        <v>395</v>
      </c>
      <c r="C7" s="227"/>
    </row>
    <row r="8" spans="1:3" ht="24.75">
      <c r="A8" s="114" t="s">
        <v>14</v>
      </c>
      <c r="B8" s="258" t="s">
        <v>179</v>
      </c>
      <c r="C8" s="227"/>
    </row>
    <row r="9" spans="1:3" ht="15">
      <c r="A9" s="115" t="s">
        <v>15</v>
      </c>
      <c r="B9" s="258" t="s">
        <v>178</v>
      </c>
      <c r="C9" s="228">
        <v>4377</v>
      </c>
    </row>
    <row r="10" spans="1:3" ht="15.75" thickBot="1">
      <c r="A10" s="114" t="s">
        <v>16</v>
      </c>
      <c r="B10" s="259" t="s">
        <v>142</v>
      </c>
      <c r="C10" s="227"/>
    </row>
    <row r="11" spans="1:3" ht="15.75" thickBot="1">
      <c r="A11" s="469" t="s">
        <v>145</v>
      </c>
      <c r="B11" s="470"/>
      <c r="C11" s="116">
        <f>SUM(C5:C10)</f>
        <v>45014</v>
      </c>
    </row>
    <row r="12" spans="1:3" ht="23.25" customHeight="1">
      <c r="A12" s="471" t="s">
        <v>151</v>
      </c>
      <c r="B12" s="471"/>
      <c r="C12" s="47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3/2015. (V.22.)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D13" sqref="D13"/>
    </sheetView>
  </sheetViews>
  <sheetFormatPr defaultColWidth="9.00390625" defaultRowHeight="12.75"/>
  <cols>
    <col min="1" max="1" width="47.125" style="35" customWidth="1"/>
    <col min="2" max="2" width="15.625" style="34" customWidth="1"/>
    <col min="3" max="3" width="16.375" style="34" customWidth="1"/>
    <col min="4" max="4" width="18.00390625" style="34" customWidth="1"/>
    <col min="5" max="5" width="16.625" style="34" customWidth="1"/>
    <col min="6" max="6" width="18.875" style="47" customWidth="1"/>
    <col min="7" max="8" width="12.875" style="34" customWidth="1"/>
    <col min="9" max="9" width="13.875" style="34" customWidth="1"/>
    <col min="10" max="16384" width="9.375" style="34" customWidth="1"/>
  </cols>
  <sheetData>
    <row r="1" spans="1:6" ht="25.5" customHeight="1">
      <c r="A1" s="472" t="s">
        <v>0</v>
      </c>
      <c r="B1" s="472"/>
      <c r="C1" s="472"/>
      <c r="D1" s="472"/>
      <c r="E1" s="472"/>
      <c r="F1" s="472"/>
    </row>
    <row r="2" spans="1:6" ht="22.5" customHeight="1" thickBot="1">
      <c r="A2" s="119"/>
      <c r="B2" s="47"/>
      <c r="C2" s="47"/>
      <c r="D2" s="47"/>
      <c r="E2" s="47"/>
      <c r="F2" s="42" t="s">
        <v>57</v>
      </c>
    </row>
    <row r="3" spans="1:6" s="36" customFormat="1" ht="44.25" customHeight="1" thickBot="1">
      <c r="A3" s="120" t="s">
        <v>61</v>
      </c>
      <c r="B3" s="121" t="s">
        <v>62</v>
      </c>
      <c r="C3" s="121" t="s">
        <v>63</v>
      </c>
      <c r="D3" s="121" t="s">
        <v>355</v>
      </c>
      <c r="E3" s="121" t="s">
        <v>181</v>
      </c>
      <c r="F3" s="43" t="s">
        <v>356</v>
      </c>
    </row>
    <row r="4" spans="1:6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 t="s">
        <v>66</v>
      </c>
    </row>
    <row r="5" spans="1:6" ht="15.75" customHeight="1">
      <c r="A5" s="331" t="s">
        <v>432</v>
      </c>
      <c r="B5" s="21">
        <v>2507</v>
      </c>
      <c r="C5" s="333" t="s">
        <v>433</v>
      </c>
      <c r="D5" s="21"/>
      <c r="E5" s="21">
        <v>2507</v>
      </c>
      <c r="F5" s="48">
        <f aca="true" t="shared" si="0" ref="F5:F19">B5-D5-E5</f>
        <v>0</v>
      </c>
    </row>
    <row r="6" spans="1:6" ht="15.75" customHeight="1">
      <c r="A6" s="331" t="s">
        <v>434</v>
      </c>
      <c r="B6" s="21">
        <v>1000</v>
      </c>
      <c r="C6" s="333" t="s">
        <v>433</v>
      </c>
      <c r="D6" s="21"/>
      <c r="E6" s="21">
        <v>1000</v>
      </c>
      <c r="F6" s="48">
        <f t="shared" si="0"/>
        <v>0</v>
      </c>
    </row>
    <row r="7" spans="1:6" ht="15.75" customHeight="1">
      <c r="A7" s="331" t="s">
        <v>461</v>
      </c>
      <c r="B7" s="21">
        <v>3142</v>
      </c>
      <c r="C7" s="333" t="s">
        <v>433</v>
      </c>
      <c r="D7" s="21"/>
      <c r="E7" s="21">
        <v>3142</v>
      </c>
      <c r="F7" s="48">
        <f t="shared" si="0"/>
        <v>0</v>
      </c>
    </row>
    <row r="8" spans="1:6" ht="15.75" customHeight="1">
      <c r="A8" s="332"/>
      <c r="B8" s="21"/>
      <c r="C8" s="333"/>
      <c r="D8" s="21"/>
      <c r="E8" s="21"/>
      <c r="F8" s="48">
        <f t="shared" si="0"/>
        <v>0</v>
      </c>
    </row>
    <row r="9" spans="1:6" ht="15.75" customHeight="1">
      <c r="A9" s="331"/>
      <c r="B9" s="21"/>
      <c r="C9" s="333"/>
      <c r="D9" s="21"/>
      <c r="E9" s="21"/>
      <c r="F9" s="48">
        <f t="shared" si="0"/>
        <v>0</v>
      </c>
    </row>
    <row r="10" spans="1:6" ht="15.75" customHeight="1">
      <c r="A10" s="332"/>
      <c r="B10" s="21"/>
      <c r="C10" s="333"/>
      <c r="D10" s="21"/>
      <c r="E10" s="21"/>
      <c r="F10" s="48">
        <f t="shared" si="0"/>
        <v>0</v>
      </c>
    </row>
    <row r="11" spans="1:6" ht="15.75" customHeight="1">
      <c r="A11" s="331"/>
      <c r="B11" s="21"/>
      <c r="C11" s="333"/>
      <c r="D11" s="21"/>
      <c r="E11" s="21"/>
      <c r="F11" s="48">
        <f t="shared" si="0"/>
        <v>0</v>
      </c>
    </row>
    <row r="12" spans="1:6" ht="15.75" customHeight="1">
      <c r="A12" s="331"/>
      <c r="B12" s="21"/>
      <c r="C12" s="333"/>
      <c r="D12" s="21"/>
      <c r="E12" s="21"/>
      <c r="F12" s="48">
        <f t="shared" si="0"/>
        <v>0</v>
      </c>
    </row>
    <row r="13" spans="1:6" ht="15.75" customHeight="1">
      <c r="A13" s="331"/>
      <c r="B13" s="21"/>
      <c r="C13" s="333"/>
      <c r="D13" s="21"/>
      <c r="E13" s="21"/>
      <c r="F13" s="48">
        <f t="shared" si="0"/>
        <v>0</v>
      </c>
    </row>
    <row r="14" spans="1:6" ht="15.75" customHeight="1">
      <c r="A14" s="331"/>
      <c r="B14" s="21"/>
      <c r="C14" s="333"/>
      <c r="D14" s="21"/>
      <c r="E14" s="21"/>
      <c r="F14" s="48">
        <f t="shared" si="0"/>
        <v>0</v>
      </c>
    </row>
    <row r="15" spans="1:6" ht="15.75" customHeight="1">
      <c r="A15" s="331"/>
      <c r="B15" s="21"/>
      <c r="C15" s="333"/>
      <c r="D15" s="21"/>
      <c r="E15" s="21"/>
      <c r="F15" s="48">
        <f t="shared" si="0"/>
        <v>0</v>
      </c>
    </row>
    <row r="16" spans="1:6" ht="15.75" customHeight="1">
      <c r="A16" s="331"/>
      <c r="B16" s="21"/>
      <c r="C16" s="333"/>
      <c r="D16" s="21"/>
      <c r="E16" s="21"/>
      <c r="F16" s="48">
        <f t="shared" si="0"/>
        <v>0</v>
      </c>
    </row>
    <row r="17" spans="1:6" ht="15.75" customHeight="1">
      <c r="A17" s="331"/>
      <c r="B17" s="21"/>
      <c r="C17" s="333"/>
      <c r="D17" s="21"/>
      <c r="E17" s="21"/>
      <c r="F17" s="48">
        <f t="shared" si="0"/>
        <v>0</v>
      </c>
    </row>
    <row r="18" spans="1:6" ht="15.75" customHeight="1">
      <c r="A18" s="331"/>
      <c r="B18" s="21"/>
      <c r="C18" s="333"/>
      <c r="D18" s="21"/>
      <c r="E18" s="21"/>
      <c r="F18" s="48">
        <f t="shared" si="0"/>
        <v>0</v>
      </c>
    </row>
    <row r="19" spans="1:6" ht="15.75" customHeight="1" thickBot="1">
      <c r="A19" s="331"/>
      <c r="B19" s="21"/>
      <c r="C19" s="333"/>
      <c r="D19" s="21"/>
      <c r="E19" s="21"/>
      <c r="F19" s="48">
        <f t="shared" si="0"/>
        <v>0</v>
      </c>
    </row>
    <row r="20" spans="1:6" s="52" customFormat="1" ht="18" customHeight="1" thickBot="1">
      <c r="A20" s="122" t="s">
        <v>60</v>
      </c>
      <c r="B20" s="50">
        <f>SUM(B5:B19)</f>
        <v>6649</v>
      </c>
      <c r="C20" s="75"/>
      <c r="D20" s="50">
        <f>SUM(D5:D19)</f>
        <v>0</v>
      </c>
      <c r="E20" s="50">
        <f>SUM(E5:E19)</f>
        <v>6649</v>
      </c>
      <c r="F20" s="51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 3/2015. (V.22.)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11" sqref="A11"/>
    </sheetView>
  </sheetViews>
  <sheetFormatPr defaultColWidth="9.00390625" defaultRowHeight="12.75"/>
  <cols>
    <col min="1" max="1" width="60.625" style="35" customWidth="1"/>
    <col min="2" max="2" width="15.625" style="34" customWidth="1"/>
    <col min="3" max="3" width="16.375" style="34" customWidth="1"/>
    <col min="4" max="4" width="18.00390625" style="34" customWidth="1"/>
    <col min="5" max="5" width="16.625" style="34" customWidth="1"/>
    <col min="6" max="6" width="18.875" style="34" customWidth="1"/>
    <col min="7" max="8" width="12.875" style="34" customWidth="1"/>
    <col min="9" max="9" width="13.875" style="34" customWidth="1"/>
    <col min="10" max="16384" width="9.375" style="34" customWidth="1"/>
  </cols>
  <sheetData>
    <row r="1" spans="1:6" ht="24.75" customHeight="1">
      <c r="A1" s="472" t="s">
        <v>1</v>
      </c>
      <c r="B1" s="472"/>
      <c r="C1" s="472"/>
      <c r="D1" s="472"/>
      <c r="E1" s="472"/>
      <c r="F1" s="472"/>
    </row>
    <row r="2" spans="1:6" ht="23.25" customHeight="1" thickBot="1">
      <c r="A2" s="119"/>
      <c r="B2" s="47"/>
      <c r="C2" s="47"/>
      <c r="D2" s="47"/>
      <c r="E2" s="47"/>
      <c r="F2" s="42" t="s">
        <v>57</v>
      </c>
    </row>
    <row r="3" spans="1:6" s="36" customFormat="1" ht="48.75" customHeight="1" thickBot="1">
      <c r="A3" s="120" t="s">
        <v>64</v>
      </c>
      <c r="B3" s="121" t="s">
        <v>62</v>
      </c>
      <c r="C3" s="121" t="s">
        <v>63</v>
      </c>
      <c r="D3" s="121" t="s">
        <v>355</v>
      </c>
      <c r="E3" s="121" t="s">
        <v>181</v>
      </c>
      <c r="F3" s="43" t="s">
        <v>357</v>
      </c>
    </row>
    <row r="4" spans="1:6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</row>
    <row r="5" spans="1:6" ht="15.75" customHeight="1">
      <c r="A5" s="53" t="s">
        <v>479</v>
      </c>
      <c r="B5" s="54">
        <v>1753</v>
      </c>
      <c r="C5" s="334" t="s">
        <v>433</v>
      </c>
      <c r="D5" s="54"/>
      <c r="E5" s="54">
        <v>1753</v>
      </c>
      <c r="F5" s="55">
        <f aca="true" t="shared" si="0" ref="F5:F23">B5-D5-E5</f>
        <v>0</v>
      </c>
    </row>
    <row r="6" spans="1:6" ht="15.75" customHeight="1">
      <c r="A6" s="53" t="s">
        <v>478</v>
      </c>
      <c r="B6" s="54">
        <v>1247</v>
      </c>
      <c r="C6" s="334" t="s">
        <v>433</v>
      </c>
      <c r="D6" s="54"/>
      <c r="E6" s="54">
        <v>1247</v>
      </c>
      <c r="F6" s="55">
        <f t="shared" si="0"/>
        <v>0</v>
      </c>
    </row>
    <row r="7" spans="1:6" ht="15.75" customHeight="1">
      <c r="A7" s="53"/>
      <c r="B7" s="54"/>
      <c r="C7" s="334"/>
      <c r="D7" s="54"/>
      <c r="E7" s="54"/>
      <c r="F7" s="55">
        <f t="shared" si="0"/>
        <v>0</v>
      </c>
    </row>
    <row r="8" spans="1:6" ht="15.75" customHeight="1">
      <c r="A8" s="53"/>
      <c r="B8" s="54"/>
      <c r="C8" s="334"/>
      <c r="D8" s="54"/>
      <c r="E8" s="54"/>
      <c r="F8" s="55">
        <f t="shared" si="0"/>
        <v>0</v>
      </c>
    </row>
    <row r="9" spans="1:6" ht="15.75" customHeight="1">
      <c r="A9" s="53"/>
      <c r="B9" s="54"/>
      <c r="C9" s="334"/>
      <c r="D9" s="54"/>
      <c r="E9" s="54"/>
      <c r="F9" s="55">
        <f t="shared" si="0"/>
        <v>0</v>
      </c>
    </row>
    <row r="10" spans="1:6" ht="15.75" customHeight="1">
      <c r="A10" s="53"/>
      <c r="B10" s="54"/>
      <c r="C10" s="334"/>
      <c r="D10" s="54"/>
      <c r="E10" s="54"/>
      <c r="F10" s="55">
        <f t="shared" si="0"/>
        <v>0</v>
      </c>
    </row>
    <row r="11" spans="1:6" ht="15.75" customHeight="1">
      <c r="A11" s="53"/>
      <c r="B11" s="54"/>
      <c r="C11" s="334"/>
      <c r="D11" s="54"/>
      <c r="E11" s="54"/>
      <c r="F11" s="55">
        <f t="shared" si="0"/>
        <v>0</v>
      </c>
    </row>
    <row r="12" spans="1:6" ht="15.75" customHeight="1">
      <c r="A12" s="53"/>
      <c r="B12" s="54"/>
      <c r="C12" s="334"/>
      <c r="D12" s="54"/>
      <c r="E12" s="54"/>
      <c r="F12" s="55">
        <f t="shared" si="0"/>
        <v>0</v>
      </c>
    </row>
    <row r="13" spans="1:6" ht="15.75" customHeight="1">
      <c r="A13" s="53"/>
      <c r="B13" s="54"/>
      <c r="C13" s="334"/>
      <c r="D13" s="54"/>
      <c r="E13" s="54"/>
      <c r="F13" s="55">
        <f t="shared" si="0"/>
        <v>0</v>
      </c>
    </row>
    <row r="14" spans="1:6" ht="15.75" customHeight="1">
      <c r="A14" s="53"/>
      <c r="B14" s="54"/>
      <c r="C14" s="334"/>
      <c r="D14" s="54"/>
      <c r="E14" s="54"/>
      <c r="F14" s="55">
        <f t="shared" si="0"/>
        <v>0</v>
      </c>
    </row>
    <row r="15" spans="1:6" ht="15.75" customHeight="1">
      <c r="A15" s="53"/>
      <c r="B15" s="54"/>
      <c r="C15" s="334"/>
      <c r="D15" s="54"/>
      <c r="E15" s="54"/>
      <c r="F15" s="55">
        <f t="shared" si="0"/>
        <v>0</v>
      </c>
    </row>
    <row r="16" spans="1:6" ht="15.75" customHeight="1">
      <c r="A16" s="53"/>
      <c r="B16" s="54"/>
      <c r="C16" s="334"/>
      <c r="D16" s="54"/>
      <c r="E16" s="54"/>
      <c r="F16" s="55">
        <f t="shared" si="0"/>
        <v>0</v>
      </c>
    </row>
    <row r="17" spans="1:6" ht="15.75" customHeight="1">
      <c r="A17" s="53"/>
      <c r="B17" s="54"/>
      <c r="C17" s="334"/>
      <c r="D17" s="54"/>
      <c r="E17" s="54"/>
      <c r="F17" s="55">
        <f t="shared" si="0"/>
        <v>0</v>
      </c>
    </row>
    <row r="18" spans="1:6" ht="15.75" customHeight="1">
      <c r="A18" s="53"/>
      <c r="B18" s="54"/>
      <c r="C18" s="334"/>
      <c r="D18" s="54"/>
      <c r="E18" s="54"/>
      <c r="F18" s="55">
        <f t="shared" si="0"/>
        <v>0</v>
      </c>
    </row>
    <row r="19" spans="1:6" ht="15.75" customHeight="1">
      <c r="A19" s="53"/>
      <c r="B19" s="54"/>
      <c r="C19" s="334"/>
      <c r="D19" s="54"/>
      <c r="E19" s="54"/>
      <c r="F19" s="55">
        <f t="shared" si="0"/>
        <v>0</v>
      </c>
    </row>
    <row r="20" spans="1:6" ht="15.75" customHeight="1">
      <c r="A20" s="53"/>
      <c r="B20" s="54"/>
      <c r="C20" s="334"/>
      <c r="D20" s="54"/>
      <c r="E20" s="54"/>
      <c r="F20" s="55">
        <f t="shared" si="0"/>
        <v>0</v>
      </c>
    </row>
    <row r="21" spans="1:6" ht="15.75" customHeight="1">
      <c r="A21" s="53"/>
      <c r="B21" s="54"/>
      <c r="C21" s="334"/>
      <c r="D21" s="54"/>
      <c r="E21" s="54"/>
      <c r="F21" s="55">
        <f t="shared" si="0"/>
        <v>0</v>
      </c>
    </row>
    <row r="22" spans="1:6" ht="15.75" customHeight="1">
      <c r="A22" s="53"/>
      <c r="B22" s="54"/>
      <c r="C22" s="334"/>
      <c r="D22" s="54"/>
      <c r="E22" s="54"/>
      <c r="F22" s="55">
        <f t="shared" si="0"/>
        <v>0</v>
      </c>
    </row>
    <row r="23" spans="1:6" ht="15.75" customHeight="1" thickBot="1">
      <c r="A23" s="56"/>
      <c r="B23" s="57"/>
      <c r="C23" s="335"/>
      <c r="D23" s="57"/>
      <c r="E23" s="57"/>
      <c r="F23" s="58">
        <f t="shared" si="0"/>
        <v>0</v>
      </c>
    </row>
    <row r="24" spans="1:6" s="52" customFormat="1" ht="18" customHeight="1" thickBot="1">
      <c r="A24" s="122" t="s">
        <v>60</v>
      </c>
      <c r="B24" s="123">
        <f>SUM(B5:B23)</f>
        <v>3000</v>
      </c>
      <c r="C24" s="76"/>
      <c r="D24" s="123">
        <f>SUM(D5:D23)</f>
        <v>0</v>
      </c>
      <c r="E24" s="123">
        <f>SUM(E5:E23)</f>
        <v>3000</v>
      </c>
      <c r="F24" s="59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a 3/2015. (V.22.)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2015-05-28T14:16:00Z</cp:lastPrinted>
  <dcterms:created xsi:type="dcterms:W3CDTF">1999-10-30T10:30:45Z</dcterms:created>
  <dcterms:modified xsi:type="dcterms:W3CDTF">2015-05-28T14:17:05Z</dcterms:modified>
  <cp:category/>
  <cp:version/>
  <cp:contentType/>
  <cp:contentStatus/>
</cp:coreProperties>
</file>