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5360" windowHeight="7785" tabRatio="952" activeTab="3"/>
  </bookViews>
  <sheets>
    <sheet name="1. Bev.-Kiad." sheetId="13" r:id="rId1"/>
    <sheet name="2. Bevételek" sheetId="32" r:id="rId2"/>
    <sheet name="3. Kiadások" sheetId="33" r:id="rId3"/>
    <sheet name="4.a Cofog-Bev.-Önk." sheetId="34" r:id="rId4"/>
    <sheet name="4.b Cofog-Kiad.-Önk." sheetId="36" r:id="rId5"/>
    <sheet name="5. Felhalm.-Önk." sheetId="19" r:id="rId6"/>
    <sheet name="6a Vagyonkim." sheetId="46" r:id="rId7"/>
    <sheet name="6b Befektetett eszk." sheetId="47" r:id="rId8"/>
    <sheet name="7. Maradványkimutatás" sheetId="48" r:id="rId9"/>
    <sheet name="8. Eredménykimutatás" sheetId="49" r:id="rId10"/>
    <sheet name="9. Közvetett támogatások" sheetId="50" r:id="rId11"/>
    <sheet name="..." sheetId="39" r:id="rId12"/>
  </sheets>
  <externalReferences>
    <externalReference r:id="rId13"/>
    <externalReference r:id="rId14"/>
  </externalReferences>
  <definedNames>
    <definedName name="beruh" localSheetId="0">'[1]4.1. táj.'!#REF!</definedName>
    <definedName name="beruh" localSheetId="1">'[1]4.1. táj.'!#REF!</definedName>
    <definedName name="beruh" localSheetId="4">'[1]4.1. táj.'!#REF!</definedName>
    <definedName name="beruh" localSheetId="5">'[1]4.1. táj.'!#REF!</definedName>
    <definedName name="beruh">'[1]4.1. táj.'!#REF!</definedName>
    <definedName name="intézmények" localSheetId="0">'[2]4.1. táj.'!#REF!</definedName>
    <definedName name="intézmények" localSheetId="1">'[2]4.1. táj.'!#REF!</definedName>
    <definedName name="intézmények" localSheetId="4">'[2]4.1. táj.'!#REF!</definedName>
    <definedName name="intézmények" localSheetId="5">'[2]4.1. táj.'!#REF!</definedName>
    <definedName name="intézmények">'[2]4.1. táj.'!#REF!</definedName>
    <definedName name="_xlnm.Print_Titles" localSheetId="0">'1. Bev.-Kiad.'!$1:$6</definedName>
    <definedName name="_xlnm.Print_Titles" localSheetId="1">'2. Bevételek'!$A:$C,'2. Bevételek'!$1:$7</definedName>
    <definedName name="_xlnm.Print_Titles" localSheetId="2">'3. Kiadások'!$A:$C,'3. Kiadások'!$1:$7</definedName>
    <definedName name="_xlnm.Print_Titles" localSheetId="3">'4.a Cofog-Bev.-Önk.'!$A:$B,'4.a Cofog-Bev.-Önk.'!$1:$9</definedName>
    <definedName name="_xlnm.Print_Titles" localSheetId="4">'4.b Cofog-Kiad.-Önk.'!$A:$B,'4.b Cofog-Kiad.-Önk.'!$1:$9</definedName>
    <definedName name="_xlnm.Print_Titles" localSheetId="5">'5. Felhalm.-Önk.'!$A:$C,'5. Felhalm.-Önk.'!$1:$8</definedName>
    <definedName name="_xlnm.Print_Area" localSheetId="0">'1. Bev.-Kiad.'!$A$1:$H$50</definedName>
    <definedName name="_xlnm.Print_Area" localSheetId="3">'4.a Cofog-Bev.-Önk.'!$A$1:$AD$21</definedName>
    <definedName name="_xlnm.Print_Area" localSheetId="4">'4.b Cofog-Kiad.-Önk.'!$A$1:$AG$36</definedName>
    <definedName name="_xlnm.Print_Area" localSheetId="6">'6a Vagyonkim.'!$A$1:$E$69</definedName>
    <definedName name="_xlnm.Print_Area" localSheetId="7">'6b Befektetett eszk.'!$A$1:$L$41</definedName>
    <definedName name="_xlnm.Print_Area" localSheetId="8">'7. Maradványkimutatás'!$A$1:$E$24</definedName>
  </definedNames>
  <calcPr calcId="125725"/>
</workbook>
</file>

<file path=xl/calcChain.xml><?xml version="1.0" encoding="utf-8"?>
<calcChain xmlns="http://schemas.openxmlformats.org/spreadsheetml/2006/main">
  <c r="AB65" i="19"/>
  <c r="AB43"/>
  <c r="AB40"/>
  <c r="AB42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39"/>
  <c r="E65"/>
  <c r="D43"/>
  <c r="H36" i="36"/>
  <c r="F65" i="19"/>
  <c r="AG13" i="36"/>
  <c r="L13"/>
  <c r="L35"/>
  <c r="AG35" s="1"/>
  <c r="L32"/>
  <c r="AG32" s="1"/>
  <c r="L28"/>
  <c r="AG28" s="1"/>
  <c r="L26"/>
  <c r="AG26" s="1"/>
  <c r="L25"/>
  <c r="AG25" s="1"/>
  <c r="L24"/>
  <c r="AG24" s="1"/>
  <c r="L21"/>
  <c r="AG21" s="1"/>
  <c r="L16"/>
  <c r="AG16" s="1"/>
  <c r="AD21" i="34"/>
  <c r="J21"/>
  <c r="K20"/>
  <c r="F138" i="33"/>
  <c r="E138"/>
  <c r="G129"/>
  <c r="E129"/>
  <c r="F129"/>
  <c r="D129"/>
  <c r="G124"/>
  <c r="G116"/>
  <c r="E116"/>
  <c r="F116"/>
  <c r="D116"/>
  <c r="G115"/>
  <c r="G83"/>
  <c r="G56"/>
  <c r="G43"/>
  <c r="E93" i="32"/>
  <c r="F93"/>
  <c r="D93"/>
  <c r="G77"/>
  <c r="E77"/>
  <c r="F77"/>
  <c r="D77"/>
  <c r="G76"/>
  <c r="F71"/>
  <c r="G71" s="1"/>
  <c r="E71"/>
  <c r="G70"/>
  <c r="G45"/>
  <c r="G44"/>
  <c r="E42"/>
  <c r="F42"/>
  <c r="D42"/>
  <c r="G24" i="13"/>
  <c r="G23"/>
  <c r="F24"/>
  <c r="F49" s="1"/>
  <c r="F23"/>
  <c r="G49"/>
  <c r="G48"/>
  <c r="F48"/>
  <c r="E44"/>
  <c r="G45"/>
  <c r="G44"/>
  <c r="F45"/>
  <c r="F44"/>
  <c r="H43"/>
  <c r="F43"/>
  <c r="G43"/>
  <c r="E43"/>
  <c r="H42"/>
  <c r="H44"/>
  <c r="H41"/>
  <c r="F20"/>
  <c r="G20"/>
  <c r="E20"/>
  <c r="H19"/>
  <c r="H16"/>
  <c r="H14"/>
  <c r="F100" i="33"/>
  <c r="G99"/>
  <c r="G96"/>
  <c r="F94"/>
  <c r="G93"/>
  <c r="G90"/>
  <c r="F85"/>
  <c r="G79"/>
  <c r="G77"/>
  <c r="F70"/>
  <c r="G66"/>
  <c r="G67"/>
  <c r="G69"/>
  <c r="G63"/>
  <c r="F59"/>
  <c r="G58"/>
  <c r="G54"/>
  <c r="F48"/>
  <c r="G42"/>
  <c r="G44"/>
  <c r="G45"/>
  <c r="G46"/>
  <c r="G47"/>
  <c r="G41"/>
  <c r="F39"/>
  <c r="G38"/>
  <c r="G37"/>
  <c r="F35"/>
  <c r="G33"/>
  <c r="G32"/>
  <c r="G30"/>
  <c r="F27"/>
  <c r="G26"/>
  <c r="G24"/>
  <c r="F22"/>
  <c r="G15"/>
  <c r="G21"/>
  <c r="G9"/>
  <c r="G85" i="32"/>
  <c r="F87"/>
  <c r="G65"/>
  <c r="G64"/>
  <c r="F66"/>
  <c r="F54"/>
  <c r="G47"/>
  <c r="G46"/>
  <c r="G42"/>
  <c r="G38"/>
  <c r="G40"/>
  <c r="G41"/>
  <c r="G34"/>
  <c r="F27"/>
  <c r="G26"/>
  <c r="G19"/>
  <c r="F14"/>
  <c r="F20" s="1"/>
  <c r="G10"/>
  <c r="G11"/>
  <c r="G12"/>
  <c r="G9"/>
  <c r="G46" i="13"/>
  <c r="G39"/>
  <c r="G40" s="1"/>
  <c r="H37"/>
  <c r="H36"/>
  <c r="H35"/>
  <c r="H34"/>
  <c r="H33"/>
  <c r="H32"/>
  <c r="H31"/>
  <c r="H17"/>
  <c r="G15"/>
  <c r="G21" s="1"/>
  <c r="H13"/>
  <c r="H11"/>
  <c r="H10"/>
  <c r="H9"/>
  <c r="H8"/>
  <c r="L27" i="36"/>
  <c r="AG27" s="1"/>
  <c r="L29"/>
  <c r="AG29" s="1"/>
  <c r="L30"/>
  <c r="L31"/>
  <c r="L33"/>
  <c r="L34"/>
  <c r="L15"/>
  <c r="K17" i="34"/>
  <c r="K13"/>
  <c r="K14"/>
  <c r="K15"/>
  <c r="K16"/>
  <c r="K18"/>
  <c r="K19"/>
  <c r="T10"/>
  <c r="K12"/>
  <c r="K11"/>
  <c r="F60" i="33" l="1"/>
  <c r="F28"/>
  <c r="G25" i="13"/>
  <c r="G50" s="1"/>
  <c r="F100" i="32"/>
  <c r="F72"/>
  <c r="H24" i="13"/>
  <c r="H23"/>
  <c r="Z36" i="36"/>
  <c r="AA36"/>
  <c r="D65" i="19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E100" i="33"/>
  <c r="G100" s="1"/>
  <c r="E94"/>
  <c r="G94" s="1"/>
  <c r="E70"/>
  <c r="G70" s="1"/>
  <c r="E48"/>
  <c r="G48" s="1"/>
  <c r="E39"/>
  <c r="G39" s="1"/>
  <c r="E35"/>
  <c r="G35" s="1"/>
  <c r="E27"/>
  <c r="G27" s="1"/>
  <c r="E22"/>
  <c r="E66" i="32"/>
  <c r="G66" s="1"/>
  <c r="E54"/>
  <c r="G54" s="1"/>
  <c r="E27"/>
  <c r="G27" s="1"/>
  <c r="E14"/>
  <c r="E15" i="13"/>
  <c r="E21" s="1"/>
  <c r="F15"/>
  <c r="F21" s="1"/>
  <c r="E25"/>
  <c r="F25"/>
  <c r="H25" s="1"/>
  <c r="E39"/>
  <c r="F39"/>
  <c r="H45"/>
  <c r="D14" i="32"/>
  <c r="D20" s="1"/>
  <c r="D27"/>
  <c r="D54"/>
  <c r="D61"/>
  <c r="D87"/>
  <c r="E87"/>
  <c r="E100" s="1"/>
  <c r="D22" i="33"/>
  <c r="D27"/>
  <c r="D35"/>
  <c r="D39"/>
  <c r="D48"/>
  <c r="D59"/>
  <c r="E59"/>
  <c r="G59" s="1"/>
  <c r="D70"/>
  <c r="D85"/>
  <c r="E85"/>
  <c r="G85" s="1"/>
  <c r="D94"/>
  <c r="C21" i="34"/>
  <c r="D21"/>
  <c r="E21"/>
  <c r="F21"/>
  <c r="G21"/>
  <c r="Q21"/>
  <c r="T21"/>
  <c r="W21"/>
  <c r="AC21"/>
  <c r="L10" i="36"/>
  <c r="L11"/>
  <c r="AG11" s="1"/>
  <c r="L12"/>
  <c r="AG12" s="1"/>
  <c r="L14"/>
  <c r="AG14" s="1"/>
  <c r="AG15"/>
  <c r="L17"/>
  <c r="AG17" s="1"/>
  <c r="L18"/>
  <c r="AG18" s="1"/>
  <c r="L19"/>
  <c r="AG19" s="1"/>
  <c r="L20"/>
  <c r="AG20" s="1"/>
  <c r="L23"/>
  <c r="AG23" s="1"/>
  <c r="AG30"/>
  <c r="AG31"/>
  <c r="AG33"/>
  <c r="AG34"/>
  <c r="C36"/>
  <c r="D36"/>
  <c r="E36"/>
  <c r="F36"/>
  <c r="G36"/>
  <c r="I36"/>
  <c r="J36"/>
  <c r="K36"/>
  <c r="V36"/>
  <c r="AF36"/>
  <c r="F111" i="33" l="1"/>
  <c r="D60"/>
  <c r="D28"/>
  <c r="F101" i="32"/>
  <c r="G87"/>
  <c r="G100"/>
  <c r="D72"/>
  <c r="E20"/>
  <c r="G20" s="1"/>
  <c r="G14"/>
  <c r="E46" i="13"/>
  <c r="F40"/>
  <c r="H40" s="1"/>
  <c r="H39"/>
  <c r="H21"/>
  <c r="H15"/>
  <c r="L36" i="36"/>
  <c r="AG36" s="1"/>
  <c r="E28" i="33"/>
  <c r="G28" s="1"/>
  <c r="G22"/>
  <c r="K21" i="34"/>
  <c r="F46" i="13"/>
  <c r="H46" s="1"/>
  <c r="E60" i="33"/>
  <c r="E72" i="32"/>
  <c r="E40" i="13"/>
  <c r="D111" i="33" l="1"/>
  <c r="D138" s="1"/>
  <c r="E101" i="32"/>
  <c r="G101" s="1"/>
  <c r="G72"/>
  <c r="E111" i="33"/>
  <c r="G60"/>
  <c r="D100" i="32"/>
  <c r="D101" s="1"/>
  <c r="G138" i="33" l="1"/>
  <c r="G111"/>
</calcChain>
</file>

<file path=xl/sharedStrings.xml><?xml version="1.0" encoding="utf-8"?>
<sst xmlns="http://schemas.openxmlformats.org/spreadsheetml/2006/main" count="1358" uniqueCount="1058">
  <si>
    <t>Személyi juttatás</t>
  </si>
  <si>
    <t>Műk. célú. Átvett .pe.</t>
  </si>
  <si>
    <t>Felh. célú. Átvett .pe.</t>
  </si>
  <si>
    <t>Finansz. bev.</t>
  </si>
  <si>
    <t>Önként vállalt feladat összesen</t>
  </si>
  <si>
    <t>M.ad. jár. szoc.hj.adó</t>
  </si>
  <si>
    <t>Ellátottak pénzb. jutt.</t>
  </si>
  <si>
    <t>Beru-házások</t>
  </si>
  <si>
    <t>Felújí-tások</t>
  </si>
  <si>
    <t>KORMÁNYZTI FUNKCIÓK ÖSSZESEN</t>
  </si>
  <si>
    <t>Államigazgatási feladat</t>
  </si>
  <si>
    <t>Kormányzti funkciók - Bevételek - Önkormányzat</t>
  </si>
  <si>
    <t>Kormányzati funkciók - Kiadások - Önkormányzat</t>
  </si>
  <si>
    <t>Start -munka program - téli közfoglalkoztatás</t>
  </si>
  <si>
    <t>Falugondnoki busz vásárlás</t>
  </si>
  <si>
    <t>Önk. és önk. hiv. jogalk. és ált. ig. tev.</t>
  </si>
  <si>
    <t>Az önk. vagyonnal való gazd. kapcs. felad.</t>
  </si>
  <si>
    <t>Önkorm. elszámolásai a közp. költségvetéssel</t>
  </si>
  <si>
    <t>Támogatási célú finanszírozási műveletek</t>
  </si>
  <si>
    <t>Start-munka program - Téli közfoglalkoztatás</t>
  </si>
  <si>
    <t>Hosszabb időtartamú közfoglalkoztatás</t>
  </si>
  <si>
    <t>Város-, községgazdálkodási egyéb szolg.</t>
  </si>
  <si>
    <t>Lakásfenntart., lakhatással összefüggő ell.</t>
  </si>
  <si>
    <t>Egyéb szociális pénzbeli és term. ellátás., tám.</t>
  </si>
  <si>
    <t>Forgatási és befektetési célú finansz. műv.</t>
  </si>
  <si>
    <t>Közhatal. bevételek</t>
  </si>
  <si>
    <t>072111</t>
  </si>
  <si>
    <t>Háziorvosi alapellátás</t>
  </si>
  <si>
    <t>013320</t>
  </si>
  <si>
    <t>Köztemető -fenntartás és- működtetés</t>
  </si>
  <si>
    <t>082044</t>
  </si>
  <si>
    <t>Könyvtári szolgáltatások</t>
  </si>
  <si>
    <t>086090</t>
  </si>
  <si>
    <t>Mindenféle egyéb szabadidős szolgáltatás</t>
  </si>
  <si>
    <t>Civil szervezetek működési támogatása</t>
  </si>
  <si>
    <t>Finansz. kiad.</t>
  </si>
  <si>
    <t>Kiemelt rendezv.</t>
  </si>
  <si>
    <t>Int. Finansz.</t>
  </si>
  <si>
    <t>Polg.véd.</t>
  </si>
  <si>
    <t>Közfogl. Hosszú</t>
  </si>
  <si>
    <t>Közfogl. Minaprog.</t>
  </si>
  <si>
    <t>Közutak, fennt.</t>
  </si>
  <si>
    <t>Védett term. Ter.</t>
  </si>
  <si>
    <t>Orvosi ügyelet</t>
  </si>
  <si>
    <t>Lakásfennt</t>
  </si>
  <si>
    <t>Egyéb szoc.ell.</t>
  </si>
  <si>
    <t>Esélyegyenlőség</t>
  </si>
  <si>
    <t>Forg.és bef.c. fin.</t>
  </si>
  <si>
    <t>Fejezeti és ált.tart.</t>
  </si>
  <si>
    <t>900020</t>
  </si>
  <si>
    <t>Önk.funk.nem sor.bev.ÁHT-on kivülről</t>
  </si>
  <si>
    <t>107055</t>
  </si>
  <si>
    <t>Falugondnoki, tanyagondnoki szolgáltatás</t>
  </si>
  <si>
    <t>092260</t>
  </si>
  <si>
    <t>Gimn.műk felad.</t>
  </si>
  <si>
    <t>Válasz-tások</t>
  </si>
  <si>
    <t>Elszám. KK.-vel</t>
  </si>
  <si>
    <t>Közfogl. Mintaprog.</t>
  </si>
  <si>
    <t>Közfogl. Start prog.</t>
  </si>
  <si>
    <t>Önkormányzat Felhalmozási kiadások</t>
  </si>
  <si>
    <t>EGYÉB MŰKÖDÉSI CÉLÚ KIAD. ÖSSZESEN</t>
  </si>
  <si>
    <t>Egyéb felh. c. kiad.</t>
  </si>
  <si>
    <t>EGYÉB FELHALM. CÉLÚ KIAD. ÖSSZESEN</t>
  </si>
  <si>
    <t>Egyéb műk c. kiad.</t>
  </si>
  <si>
    <t xml:space="preserve">Készletértékesítés ellenértéke   </t>
  </si>
  <si>
    <t>Belföldi értékpapírok kiadásai összesen</t>
  </si>
  <si>
    <t>Belföldi finanszírozás kiadásai összesen</t>
  </si>
  <si>
    <t>Városi szem.száll.</t>
  </si>
  <si>
    <t>VOLÁN</t>
  </si>
  <si>
    <t>KORMÁNYZATI FUNKCIÓK ÖSSZESEN</t>
  </si>
  <si>
    <t>Maradvány igénybevétele - működési</t>
  </si>
  <si>
    <t>Maradvány igénybevétele - felhalmozási</t>
  </si>
  <si>
    <t>Működési célú bevételek</t>
  </si>
  <si>
    <t>Felhalmozási célú bevételek</t>
  </si>
  <si>
    <t>Hitel-, kölcsönfelvétel áht-n kívülről - felhalm.</t>
  </si>
  <si>
    <t>Működési célú kiadások</t>
  </si>
  <si>
    <t>Felhalmozási célú kiadások</t>
  </si>
  <si>
    <t>Működési célú bevételek - kiadások</t>
  </si>
  <si>
    <t>Felhalmozási célú bevételek - kiadások</t>
  </si>
  <si>
    <t xml:space="preserve"> BEVÉTELEK ÖSSZESEN</t>
  </si>
  <si>
    <t xml:space="preserve"> KIADÁSOK ÖSSZESEN</t>
  </si>
  <si>
    <t xml:space="preserve"> BEVÉTELE ÉS KIADÁSOK EGYENLEGE</t>
  </si>
  <si>
    <t>Felújítások</t>
  </si>
  <si>
    <t>Egyéb felhalmozási célú kiadások</t>
  </si>
  <si>
    <t>Hitel-, kölcsöntörlesztés államháztartáson kívülre</t>
  </si>
  <si>
    <t>Belföldi értékpapírok kiadásai</t>
  </si>
  <si>
    <t>Külföldi finanszírozás kiadásai</t>
  </si>
  <si>
    <t>Önkormányzatok működési támogatásai</t>
  </si>
  <si>
    <t>Felhalmozási célú támogatások államháztartáson belülről</t>
  </si>
  <si>
    <t>Közhatalmi bevételek</t>
  </si>
  <si>
    <t>Működési bevételek</t>
  </si>
  <si>
    <t>Felhalmozási bevételek</t>
  </si>
  <si>
    <t>Immateriális javak értékesítése</t>
  </si>
  <si>
    <t>Működési célú átvett pénzeszközök</t>
  </si>
  <si>
    <t>Felhalmozási célú átvett pénzeszközök</t>
  </si>
  <si>
    <t>Hitel-, kölcsönfelvétel államháztartáson kívülről</t>
  </si>
  <si>
    <t>Belföldi értékpapírok bevételei</t>
  </si>
  <si>
    <t>Maradvány igénybevétele</t>
  </si>
  <si>
    <t>Megnevezés</t>
  </si>
  <si>
    <t>Személyi juttatások</t>
  </si>
  <si>
    <t>Foglalkoztatottak személyi juttatásai</t>
  </si>
  <si>
    <t>Külső személyi juttatások</t>
  </si>
  <si>
    <t>Munkaadókat terhelő járulékok és szociális hozzájárulási adó</t>
  </si>
  <si>
    <t>Dologi kiadások</t>
  </si>
  <si>
    <t>Készletbeszerzés</t>
  </si>
  <si>
    <t>Szolgáltatási kiadások</t>
  </si>
  <si>
    <t>Különféle befizetések és egyéb dologi kiadások</t>
  </si>
  <si>
    <t>Ellátottak pénzbeli juttatásai</t>
  </si>
  <si>
    <t>Egyéb működési célú kiadások</t>
  </si>
  <si>
    <t>Beruházások</t>
  </si>
  <si>
    <t>0511011.</t>
  </si>
  <si>
    <t>0511021.</t>
  </si>
  <si>
    <t>0511031.</t>
  </si>
  <si>
    <t>0511041.</t>
  </si>
  <si>
    <t>0511051.</t>
  </si>
  <si>
    <t>0511061.</t>
  </si>
  <si>
    <t>0511071.</t>
  </si>
  <si>
    <t>0511081.</t>
  </si>
  <si>
    <t>0511091.</t>
  </si>
  <si>
    <t>0511101.</t>
  </si>
  <si>
    <t>0511111.</t>
  </si>
  <si>
    <t>0511121.</t>
  </si>
  <si>
    <t>0511131.</t>
  </si>
  <si>
    <t>051211.</t>
  </si>
  <si>
    <t>051221.</t>
  </si>
  <si>
    <t>051231.</t>
  </si>
  <si>
    <t>0521.</t>
  </si>
  <si>
    <t>0511.</t>
  </si>
  <si>
    <t>0512.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</si>
  <si>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</si>
  <si>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</si>
  <si>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</si>
  <si>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</si>
  <si>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</si>
  <si>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</si>
  <si>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</si>
  <si>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</si>
  <si>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</si>
  <si>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</si>
  <si>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</si>
  <si>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</si>
  <si>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</si>
  <si>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</si>
  <si>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Foglalkoztatottak személyi juttatásai összesen</t>
  </si>
  <si>
    <t>K121</t>
  </si>
  <si>
    <t>K122</t>
  </si>
  <si>
    <t>K123</t>
  </si>
  <si>
    <t>K12</t>
  </si>
  <si>
    <t>K311</t>
  </si>
  <si>
    <t>053111.</t>
  </si>
  <si>
    <t>053121.</t>
  </si>
  <si>
    <t>053131.</t>
  </si>
  <si>
    <t>053211.</t>
  </si>
  <si>
    <t>053221.</t>
  </si>
  <si>
    <t>053311.</t>
  </si>
  <si>
    <t>053321.</t>
  </si>
  <si>
    <t>053331.</t>
  </si>
  <si>
    <t>053341.</t>
  </si>
  <si>
    <t>053351.</t>
  </si>
  <si>
    <t>053361.</t>
  </si>
  <si>
    <t>053371.</t>
  </si>
  <si>
    <t>053411.</t>
  </si>
  <si>
    <t>053421.</t>
  </si>
  <si>
    <t>053511.</t>
  </si>
  <si>
    <t>053521.</t>
  </si>
  <si>
    <t>053531.</t>
  </si>
  <si>
    <t>053541.</t>
  </si>
  <si>
    <t>053551.</t>
  </si>
  <si>
    <t>05411.</t>
  </si>
  <si>
    <t>05421.</t>
  </si>
  <si>
    <t>05431.</t>
  </si>
  <si>
    <t>05441.</t>
  </si>
  <si>
    <t>05451.</t>
  </si>
  <si>
    <t>05461.</t>
  </si>
  <si>
    <t>05471.</t>
  </si>
  <si>
    <t>05481.</t>
  </si>
  <si>
    <t>05611.</t>
  </si>
  <si>
    <t>05621.</t>
  </si>
  <si>
    <t>05631.</t>
  </si>
  <si>
    <t>05641.</t>
  </si>
  <si>
    <t>05651.</t>
  </si>
  <si>
    <t>05661.</t>
  </si>
  <si>
    <t>05671.</t>
  </si>
  <si>
    <t>05711.</t>
  </si>
  <si>
    <t>05721.</t>
  </si>
  <si>
    <t>05731.</t>
  </si>
  <si>
    <t>05741.</t>
  </si>
  <si>
    <t>05811.</t>
  </si>
  <si>
    <t>05821.</t>
  </si>
  <si>
    <t>05831.</t>
  </si>
  <si>
    <t>05841.</t>
  </si>
  <si>
    <t>05851.</t>
  </si>
  <si>
    <t>05861.</t>
  </si>
  <si>
    <t>05871.</t>
  </si>
  <si>
    <t>05881.</t>
  </si>
  <si>
    <t>05931.</t>
  </si>
  <si>
    <t>09121.</t>
  </si>
  <si>
    <t>09131.</t>
  </si>
  <si>
    <t>09141.</t>
  </si>
  <si>
    <t>09151.</t>
  </si>
  <si>
    <t>09161.</t>
  </si>
  <si>
    <t>09211.</t>
  </si>
  <si>
    <t>09221.</t>
  </si>
  <si>
    <t>09231.</t>
  </si>
  <si>
    <t>09241.</t>
  </si>
  <si>
    <t>09251.</t>
  </si>
  <si>
    <t>09321.</t>
  </si>
  <si>
    <t>09331.</t>
  </si>
  <si>
    <t>09341.</t>
  </si>
  <si>
    <t>09361.</t>
  </si>
  <si>
    <t>09521.</t>
  </si>
  <si>
    <t>09531.</t>
  </si>
  <si>
    <t>09541.</t>
  </si>
  <si>
    <t>09551.</t>
  </si>
  <si>
    <t>09611.</t>
  </si>
  <si>
    <t>09711.</t>
  </si>
  <si>
    <t>09831.</t>
  </si>
  <si>
    <t>055011.</t>
  </si>
  <si>
    <t>055021.</t>
  </si>
  <si>
    <t>055031.</t>
  </si>
  <si>
    <t>055041.</t>
  </si>
  <si>
    <t>055051.</t>
  </si>
  <si>
    <t>055061.</t>
  </si>
  <si>
    <t>055071.</t>
  </si>
  <si>
    <t>055081.</t>
  </si>
  <si>
    <t>055091.</t>
  </si>
  <si>
    <t>055101.</t>
  </si>
  <si>
    <t>055111.</t>
  </si>
  <si>
    <t>055121.</t>
  </si>
  <si>
    <t>059131.</t>
  </si>
  <si>
    <t>059141.</t>
  </si>
  <si>
    <t>059151.</t>
  </si>
  <si>
    <t>059161.</t>
  </si>
  <si>
    <t>059171.</t>
  </si>
  <si>
    <t>059181.</t>
  </si>
  <si>
    <t>059211.</t>
  </si>
  <si>
    <t>059221.</t>
  </si>
  <si>
    <t>059231.</t>
  </si>
  <si>
    <t>059241.</t>
  </si>
  <si>
    <t>091111.</t>
  </si>
  <si>
    <t>091131.</t>
  </si>
  <si>
    <t>091141.</t>
  </si>
  <si>
    <t>091151.</t>
  </si>
  <si>
    <t>091161.</t>
  </si>
  <si>
    <t>093111.</t>
  </si>
  <si>
    <t>093121.</t>
  </si>
  <si>
    <t>093511.</t>
  </si>
  <si>
    <t>093521.</t>
  </si>
  <si>
    <t>093531.</t>
  </si>
  <si>
    <t>093541.</t>
  </si>
  <si>
    <t>093551.</t>
  </si>
  <si>
    <t>094011.</t>
  </si>
  <si>
    <t>094021.</t>
  </si>
  <si>
    <t>094031.</t>
  </si>
  <si>
    <t>094041.</t>
  </si>
  <si>
    <t>094051.</t>
  </si>
  <si>
    <t>094061.</t>
  </si>
  <si>
    <t>094071.</t>
  </si>
  <si>
    <t>094081.</t>
  </si>
  <si>
    <t>094091.</t>
  </si>
  <si>
    <t>094101.</t>
  </si>
  <si>
    <t>098141.</t>
  </si>
  <si>
    <t>098151.</t>
  </si>
  <si>
    <t>098161.</t>
  </si>
  <si>
    <t>098171.</t>
  </si>
  <si>
    <t>098181.</t>
  </si>
  <si>
    <t>098211.</t>
  </si>
  <si>
    <t>098221.</t>
  </si>
  <si>
    <t>098231.</t>
  </si>
  <si>
    <t>098241.</t>
  </si>
  <si>
    <t>0591111.</t>
  </si>
  <si>
    <t>0591121.</t>
  </si>
  <si>
    <t>0591131.</t>
  </si>
  <si>
    <t>0591211.</t>
  </si>
  <si>
    <t>0591221.</t>
  </si>
  <si>
    <t>0591231.</t>
  </si>
  <si>
    <t>0591241.</t>
  </si>
  <si>
    <t>0981111.</t>
  </si>
  <si>
    <t>0981121.</t>
  </si>
  <si>
    <t>0981131.</t>
  </si>
  <si>
    <t>0981211.</t>
  </si>
  <si>
    <t>0981221.</t>
  </si>
  <si>
    <t>0981231.</t>
  </si>
  <si>
    <t>0981241.</t>
  </si>
  <si>
    <t>0981311.</t>
  </si>
  <si>
    <t>0981321.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</si>
  <si>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</si>
  <si>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</si>
  <si>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</si>
  <si>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</si>
  <si>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</si>
  <si>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</si>
  <si>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</si>
  <si>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</si>
  <si>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</si>
  <si>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K336</t>
  </si>
  <si>
    <t>K337</t>
  </si>
  <si>
    <t>K341</t>
  </si>
  <si>
    <t>K342</t>
  </si>
  <si>
    <t>K351</t>
  </si>
  <si>
    <t>K352</t>
  </si>
  <si>
    <t>K353</t>
  </si>
  <si>
    <t>K354</t>
  </si>
  <si>
    <t>K355</t>
  </si>
  <si>
    <t>K31</t>
  </si>
  <si>
    <t>Készletbeszerzés összesen</t>
  </si>
  <si>
    <t>Külső személyi juttatások összsen</t>
  </si>
  <si>
    <t>K1</t>
  </si>
  <si>
    <t>K32</t>
  </si>
  <si>
    <t>Kommunikációs szolgáltatások összesen</t>
  </si>
  <si>
    <t>K33</t>
  </si>
  <si>
    <t>Szolgáltatási kiadások összesen</t>
  </si>
  <si>
    <t>K34</t>
  </si>
  <si>
    <t>K35</t>
  </si>
  <si>
    <t>K3</t>
  </si>
  <si>
    <t>DOLOGI KIADÁSOK ÖSSZESEN</t>
  </si>
  <si>
    <t>K2</t>
  </si>
  <si>
    <t xml:space="preserve">Kommunikációs szolgáltatások </t>
  </si>
  <si>
    <t>Kiküldetések, reklám- és propaganda kiadások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</si>
  <si>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</si>
  <si>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</si>
  <si>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</si>
  <si>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</si>
  <si>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</si>
  <si>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</si>
  <si>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</si>
  <si>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</si>
  <si>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</si>
  <si>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</si>
  <si>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</si>
  <si>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</si>
  <si>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</si>
  <si>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</si>
  <si>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</si>
  <si>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</si>
  <si>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</si>
  <si>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</si>
  <si>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</si>
  <si>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</si>
  <si>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</si>
  <si>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</si>
  <si>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</si>
  <si>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</si>
  <si>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</si>
  <si>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</si>
  <si>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</si>
  <si>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</si>
  <si>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</si>
  <si>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</si>
  <si>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K81</t>
  </si>
  <si>
    <t>K71</t>
  </si>
  <si>
    <t>K72</t>
  </si>
  <si>
    <t>K73</t>
  </si>
  <si>
    <t>K74</t>
  </si>
  <si>
    <t>K7</t>
  </si>
  <si>
    <t>K82</t>
  </si>
  <si>
    <t>K83</t>
  </si>
  <si>
    <t>K84</t>
  </si>
  <si>
    <t>K85</t>
  </si>
  <si>
    <t>K86</t>
  </si>
  <si>
    <t>K87</t>
  </si>
  <si>
    <t>K88</t>
  </si>
  <si>
    <t>K8</t>
  </si>
  <si>
    <t>KÖLTSÉGVETÉSI KIADÁSOK ÖSSZESEN</t>
  </si>
  <si>
    <t>K9111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</si>
  <si>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</si>
  <si>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</si>
  <si>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</si>
  <si>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</si>
  <si>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</si>
  <si>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</si>
  <si>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</si>
  <si>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</si>
  <si>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K913</t>
  </si>
  <si>
    <t>K914</t>
  </si>
  <si>
    <t>K915</t>
  </si>
  <si>
    <t>K916</t>
  </si>
  <si>
    <t>K917</t>
  </si>
  <si>
    <t>K918</t>
  </si>
  <si>
    <t>K91</t>
  </si>
  <si>
    <t>SZEMÉLYI JUTTATÁSOK ÖSSZESEN</t>
  </si>
  <si>
    <t>BERUHÁZÁSOK ÖSSZESEN</t>
  </si>
  <si>
    <t>FELÚJÍTÁSOK ÖSSZESEN</t>
  </si>
  <si>
    <t>K921</t>
  </si>
  <si>
    <t>K922</t>
  </si>
  <si>
    <t>K923</t>
  </si>
  <si>
    <t>K924</t>
  </si>
  <si>
    <t>K92</t>
  </si>
  <si>
    <t>Külföldi finanszírozás kiadásai összesen</t>
  </si>
  <si>
    <t>K93</t>
  </si>
  <si>
    <t>K9</t>
  </si>
  <si>
    <t>FINANSZÍROZÁSI KIADÁSOK ÖSSZESEN</t>
  </si>
  <si>
    <t>KIADÁSOK ÖSSZESEN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</si>
  <si>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</si>
  <si>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</si>
  <si>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</si>
  <si>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Végkielégítés </t>
  </si>
  <si>
    <t xml:space="preserve">Jubileumi jutalom </t>
  </si>
  <si>
    <t xml:space="preserve">Béren kívüli juttatások </t>
  </si>
  <si>
    <t xml:space="preserve">Ruházati költségtérítés </t>
  </si>
  <si>
    <t xml:space="preserve">Közlekedési költségtérítés </t>
  </si>
  <si>
    <t xml:space="preserve">Egyéb költségtérítések </t>
  </si>
  <si>
    <t xml:space="preserve">Lakhatási támogatások </t>
  </si>
  <si>
    <t xml:space="preserve">Szociális támogatások </t>
  </si>
  <si>
    <t xml:space="preserve">Foglalkoztatottak egyéb személyi juttatásai </t>
  </si>
  <si>
    <t xml:space="preserve">Választott tisztségviselők juttatásai </t>
  </si>
  <si>
    <t xml:space="preserve">Egyéb külső személyi juttatások </t>
  </si>
  <si>
    <t xml:space="preserve">Üzemeltetési anyagok beszerzése </t>
  </si>
  <si>
    <t xml:space="preserve">Árubeszerzés </t>
  </si>
  <si>
    <t xml:space="preserve">Informatikai szolgáltatások igénybevétele 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</si>
  <si>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</si>
  <si>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</si>
  <si>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</si>
  <si>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</si>
  <si>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Karbantartási, kisjavítási szolgáltatások </t>
  </si>
  <si>
    <t xml:space="preserve">Közvetített szolgáltatások </t>
  </si>
  <si>
    <t xml:space="preserve">Szakmai tevékenységet segítő szolgáltatások </t>
  </si>
  <si>
    <t xml:space="preserve">Egyéb szolgáltatások </t>
  </si>
  <si>
    <t xml:space="preserve">Kiküldetések kiadásai </t>
  </si>
  <si>
    <t xml:space="preserve">Reklám- és propagandakiadások </t>
  </si>
  <si>
    <t xml:space="preserve">Fizetendő általános forgalmi adó </t>
  </si>
  <si>
    <t xml:space="preserve">Kamatkiadások </t>
  </si>
  <si>
    <t xml:space="preserve">Egyéb pénzügyi műveletek kiadásai </t>
  </si>
  <si>
    <t xml:space="preserve">Egyéb dologi kiadások </t>
  </si>
  <si>
    <t xml:space="preserve">Társadalombiztosítási ellátások </t>
  </si>
  <si>
    <t xml:space="preserve">Családi támogatások   </t>
  </si>
  <si>
    <t xml:space="preserve">Pénzbeli kárpótlások, kártérítések </t>
  </si>
  <si>
    <t xml:space="preserve">Lakhatással kapcsolatos ellátások </t>
  </si>
  <si>
    <t xml:space="preserve">Intézményi ellátottak pénzbeli juttatásai </t>
  </si>
  <si>
    <t xml:space="preserve">Egyéb nem intézményi ellátások   </t>
  </si>
  <si>
    <t xml:space="preserve">Nemzetközi kötelezettségek </t>
  </si>
  <si>
    <t xml:space="preserve">Elvonások és befizetések </t>
  </si>
  <si>
    <t xml:space="preserve">Árkiegészítések, ártámogatások </t>
  </si>
  <si>
    <t xml:space="preserve">Kamattámogatások </t>
  </si>
  <si>
    <t xml:space="preserve">Tartalékok </t>
  </si>
  <si>
    <t xml:space="preserve">Immateriális javak beszerzése, létesítése </t>
  </si>
  <si>
    <t xml:space="preserve">Ingatlanok beszerzése, létesítése </t>
  </si>
  <si>
    <t xml:space="preserve">Informatikai eszközök beszerzése, létesítése </t>
  </si>
  <si>
    <t xml:space="preserve">Egyéb tárgyi eszközök beszerzése, létesítése </t>
  </si>
  <si>
    <t xml:space="preserve">Részesedések beszerzése </t>
  </si>
  <si>
    <t xml:space="preserve">Ingatlanok felújítása </t>
  </si>
  <si>
    <t xml:space="preserve">Informatikai eszközök felújítása </t>
  </si>
  <si>
    <t xml:space="preserve">Egyéb tárgyi eszközök felújítása </t>
  </si>
  <si>
    <t xml:space="preserve">Lakástámogatás </t>
  </si>
  <si>
    <t xml:space="preserve">Hosszú lejáratú hitelek, kölcsönök törlesztése </t>
  </si>
  <si>
    <t xml:space="preserve">Rövid lejáratú hitelek, kölcsönök törlesztése </t>
  </si>
  <si>
    <t xml:space="preserve">Forgatási célú belföldi értékpapírok vásárlása </t>
  </si>
  <si>
    <t xml:space="preserve">Forgatási célú belföldi értékpapírok beváltása </t>
  </si>
  <si>
    <t xml:space="preserve">Befektetési célú belföldi értékpapírok vásárlása </t>
  </si>
  <si>
    <t xml:space="preserve">Befektetési célú belföldi értékpapírok beváltása </t>
  </si>
  <si>
    <t xml:space="preserve">Központi, irányító szervi támogatás folyósítása </t>
  </si>
  <si>
    <t xml:space="preserve">Pénzeszközök betétként elhelyezése </t>
  </si>
  <si>
    <t xml:space="preserve">Pénzügyi lízing kiadásai </t>
  </si>
  <si>
    <t xml:space="preserve">Forgatási célú külföldi értékpapírok vásárlása </t>
  </si>
  <si>
    <t xml:space="preserve">Befektetési célú külföldi értékpapírok vásárlása </t>
  </si>
  <si>
    <t xml:space="preserve">Külföldi értékpapírok beváltása </t>
  </si>
  <si>
    <t xml:space="preserve">Külföldi hitelek, kölcsönök törlesztése </t>
  </si>
  <si>
    <t xml:space="preserve">Működési célú központosított előirányzatok </t>
  </si>
  <si>
    <t xml:space="preserve">Helyi önkormányzatok kiegészítő támogatásai </t>
  </si>
  <si>
    <t xml:space="preserve">Elvonások és befizetések bevételei </t>
  </si>
  <si>
    <t xml:space="preserve">Felhalmozási célú önkormányzati támogatások </t>
  </si>
  <si>
    <t xml:space="preserve">Magánszemélyek jövedelemadói </t>
  </si>
  <si>
    <t xml:space="preserve">Társaságok jövedelemadói </t>
  </si>
  <si>
    <t xml:space="preserve">Szociális hozzájárulási adó és járulékok </t>
  </si>
  <si>
    <t xml:space="preserve">Bérhez és foglalkoztatáshoz kapcsolódó adók </t>
  </si>
  <si>
    <t xml:space="preserve">Vagyoni típusú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</si>
  <si>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</si>
  <si>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</si>
  <si>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</si>
  <si>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 xml:space="preserve">Gépjárműadók </t>
  </si>
  <si>
    <t xml:space="preserve">Egyéb áruhasználati és szolgáltatási adók </t>
  </si>
  <si>
    <t xml:space="preserve">Egyéb közhatalmi bevételek </t>
  </si>
  <si>
    <t xml:space="preserve">Szolgáltatások ellenértéke </t>
  </si>
  <si>
    <t xml:space="preserve">Közvetített szolgáltatások ellenértéke </t>
  </si>
  <si>
    <t xml:space="preserve">Tulajdonosi bevételek </t>
  </si>
  <si>
    <t xml:space="preserve">Ellátási díjak </t>
  </si>
  <si>
    <t xml:space="preserve">Kiszámlázott általános forgalmi adó </t>
  </si>
  <si>
    <t xml:space="preserve">Általános forgalmi adó visszatérítése </t>
  </si>
  <si>
    <t xml:space="preserve">Kamatbevételek </t>
  </si>
  <si>
    <t xml:space="preserve">Egyéb pénzügyi műveletek bevételei </t>
  </si>
  <si>
    <t xml:space="preserve">Egyéb működési bevételek </t>
  </si>
  <si>
    <t xml:space="preserve">Ingatlanok értékesítése </t>
  </si>
  <si>
    <t xml:space="preserve">Egyéb tárgyi eszközök értékesítése </t>
  </si>
  <si>
    <t xml:space="preserve">Részesedések értékesítése </t>
  </si>
  <si>
    <t xml:space="preserve">Egyéb működési célú átvett pénzeszközök </t>
  </si>
  <si>
    <t xml:space="preserve">Egyéb felhalmozási célú átvett pénzeszközök </t>
  </si>
  <si>
    <t xml:space="preserve">Hosszú lejáratú hitelek, kölcsönök felvétele </t>
  </si>
  <si>
    <t xml:space="preserve">Rövid lejáratú hitelek, kölcsönök felvétele </t>
  </si>
  <si>
    <t xml:space="preserve">Forgatási célú belföldi értékpapírok kibocsátása </t>
  </si>
  <si>
    <t xml:space="preserve">Befektetési célú belföldi értékpapírok kibocsátása </t>
  </si>
  <si>
    <t xml:space="preserve">Központi, irányító szervi támogatás </t>
  </si>
  <si>
    <t xml:space="preserve">Betétek megszüntetése </t>
  </si>
  <si>
    <t xml:space="preserve">Külföldi értékpapírok kibocsátása </t>
  </si>
  <si>
    <t xml:space="preserve">Külföldi hitelek, kölcsönök felvétele </t>
  </si>
  <si>
    <t>B111</t>
  </si>
  <si>
    <t>B113</t>
  </si>
  <si>
    <t>B114</t>
  </si>
  <si>
    <t>B115</t>
  </si>
  <si>
    <t>B116</t>
  </si>
  <si>
    <t>B11</t>
  </si>
  <si>
    <t>B12</t>
  </si>
  <si>
    <t>B13</t>
  </si>
  <si>
    <t>B14</t>
  </si>
  <si>
    <t>B15</t>
  </si>
  <si>
    <t>B16</t>
  </si>
  <si>
    <t>B1</t>
  </si>
  <si>
    <t>B21</t>
  </si>
  <si>
    <t>B22</t>
  </si>
  <si>
    <t>B23</t>
  </si>
  <si>
    <t>B24</t>
  </si>
  <si>
    <t>B25</t>
  </si>
  <si>
    <t>B2</t>
  </si>
  <si>
    <t>B311</t>
  </si>
  <si>
    <t>B312</t>
  </si>
  <si>
    <t>B31</t>
  </si>
  <si>
    <t>Jövedelemadók összesen</t>
  </si>
  <si>
    <t>B32</t>
  </si>
  <si>
    <t>B33</t>
  </si>
  <si>
    <t>B34</t>
  </si>
  <si>
    <t>B35</t>
  </si>
  <si>
    <t>B351</t>
  </si>
  <si>
    <t>B352</t>
  </si>
  <si>
    <t>B353</t>
  </si>
  <si>
    <t>B354</t>
  </si>
  <si>
    <t>B355</t>
  </si>
  <si>
    <t>Termékek és szolgáltatások adói összesen</t>
  </si>
  <si>
    <t>B36</t>
  </si>
  <si>
    <t>B3</t>
  </si>
  <si>
    <t>KÖZHATALMI BEVÉTELEK ÖSSZESEN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</si>
  <si>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</si>
  <si>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</si>
  <si>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</si>
  <si>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</si>
  <si>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</si>
  <si>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</si>
  <si>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</si>
  <si>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</si>
  <si>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</si>
  <si>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</si>
  <si>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</si>
  <si>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MŰKÖDÉSI BEVÉTELEK ÖSSZESEN</t>
  </si>
  <si>
    <t>B51</t>
  </si>
  <si>
    <t>09511.</t>
  </si>
  <si>
    <t>B52</t>
  </si>
  <si>
    <t>B53</t>
  </si>
  <si>
    <t>B54</t>
  </si>
  <si>
    <t>B55</t>
  </si>
  <si>
    <t>B5</t>
  </si>
  <si>
    <t>FELHALMOZÁSI BEVÉTELEK ÖSSZESEN</t>
  </si>
  <si>
    <t>B61</t>
  </si>
  <si>
    <t>B6</t>
  </si>
  <si>
    <t>B71</t>
  </si>
  <si>
    <t>B7</t>
  </si>
  <si>
    <t>KÖLTSÉGVETÉSI BEVÉTELEK ÖSSZESEN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</si>
  <si>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</si>
  <si>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</si>
  <si>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</si>
  <si>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</si>
  <si>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</si>
  <si>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</si>
  <si>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</si>
  <si>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</si>
  <si>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</si>
  <si>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Belföldi értékpapírok bevételei összesen</t>
  </si>
  <si>
    <t>B8131</t>
  </si>
  <si>
    <t>B8132</t>
  </si>
  <si>
    <t>B813</t>
  </si>
  <si>
    <t>Maradvány igénybevétele összesen</t>
  </si>
  <si>
    <t>B814</t>
  </si>
  <si>
    <t>B815</t>
  </si>
  <si>
    <t>B816</t>
  </si>
  <si>
    <t>B817</t>
  </si>
  <si>
    <t>B818</t>
  </si>
  <si>
    <t>B8</t>
  </si>
  <si>
    <t>B81</t>
  </si>
  <si>
    <t>Belföldi finanszírozás bevételei összesen</t>
  </si>
  <si>
    <t>B821</t>
  </si>
  <si>
    <t>B822</t>
  </si>
  <si>
    <t>B823</t>
  </si>
  <si>
    <t>B824</t>
  </si>
  <si>
    <t>B82</t>
  </si>
  <si>
    <t>Külföldi finanszírozás bevételei összesen</t>
  </si>
  <si>
    <t>B83</t>
  </si>
  <si>
    <t>FINANSZÍROZÁSI BEVÉTELK ÖSSZESEN</t>
  </si>
  <si>
    <t>BEVÉTELEK ÖSSZESEN</t>
  </si>
  <si>
    <t>COFOG kód</t>
  </si>
  <si>
    <t>Kötelező</t>
  </si>
  <si>
    <t>Rovat-szám</t>
  </si>
  <si>
    <t>Számla-szám</t>
  </si>
  <si>
    <t xml:space="preserve">Készenléti, ügyeleti, helyett. díj, túlóra, túlszolg. </t>
  </si>
  <si>
    <t xml:space="preserve">Mvégz. ir. egyéb jogv. nem saját fogl. fiz. jutt. </t>
  </si>
  <si>
    <t xml:space="preserve">MADÓKAT TERH. JÁR. ÉS SZOC. HJ. ADÓ </t>
  </si>
  <si>
    <t>Kiküld., reklám- és propaganda kiad. összesen</t>
  </si>
  <si>
    <t xml:space="preserve">Műk. célú előzetesen felsz. ÁFA </t>
  </si>
  <si>
    <t>Különféle befiz. és egyéb dologi kiad. összesen</t>
  </si>
  <si>
    <t xml:space="preserve">Betegséggel kapcs. (nem TB-i) ellátások </t>
  </si>
  <si>
    <t xml:space="preserve">Foglalk., munkanélküliséggel kapcs. ellátások </t>
  </si>
  <si>
    <t>ELLÁTOTTAK PÉNZBELI JUTT. ÖSSZESEN</t>
  </si>
  <si>
    <t xml:space="preserve">Műk. c. garancia- és kez. szárm. kifiz. áht-n belülre </t>
  </si>
  <si>
    <t xml:space="preserve">Műk. c. visszatér. tám., kölcs. nyújt. áht-n belülre  </t>
  </si>
  <si>
    <t xml:space="preserve">Műk. c. visszatér. tám., kölcs. törl. áht-n belülre  </t>
  </si>
  <si>
    <t xml:space="preserve">Egyéb műk. célú tám. áht-n belülre  </t>
  </si>
  <si>
    <t xml:space="preserve">Műk. c. gar.- és kez.váll. szárm. kifiz. áht-n kívülre </t>
  </si>
  <si>
    <t xml:space="preserve">Műk. c. visszatér. tám., kölcs. nyújt. áht-n kívülre  </t>
  </si>
  <si>
    <t xml:space="preserve">Egyéb működési célú tám. áht-n kívülre  </t>
  </si>
  <si>
    <t xml:space="preserve">Meglévő részesedések növeléséhez kapcs. kiad. </t>
  </si>
  <si>
    <t>Beruházási célú előzetesen felszámított ÁFA</t>
  </si>
  <si>
    <t>Felújítási célú előzetesen felszámított ÁFA</t>
  </si>
  <si>
    <t xml:space="preserve">Felh. c. garancia- és kez. szárm. kifiz. áht-n belülre </t>
  </si>
  <si>
    <t xml:space="preserve">Felh. c. visszatér. tám., kölcs. nyújt. áht-n belülre  </t>
  </si>
  <si>
    <t xml:space="preserve">Felh. c. visszatér. tám., kölcs. törl. áht-n belülre  </t>
  </si>
  <si>
    <t xml:space="preserve">Egyéb felhalm. célú tám. áht-n belülre  </t>
  </si>
  <si>
    <t xml:space="preserve">Felh. c. gar.- és kez.váll. szárm. kifiz. áht-n kívülre </t>
  </si>
  <si>
    <t xml:space="preserve">Felh. c. visszatér. tám., kölcs. nyújt. áht-n kívülre  </t>
  </si>
  <si>
    <t xml:space="preserve">Egyéb felhalm. célú támogatások áht-n kívülre  </t>
  </si>
  <si>
    <t xml:space="preserve">Likvid. c. hitelek, kölcsönök törl. pénzügyi váll. </t>
  </si>
  <si>
    <t>Hitel-, kölcsöntörlesztés áht-n kívülre összesen</t>
  </si>
  <si>
    <t xml:space="preserve">Áht-n belüli megelőlegezések folyósítása </t>
  </si>
  <si>
    <t xml:space="preserve">Áht-n belüli megelőlegezések visszafizetése </t>
  </si>
  <si>
    <t xml:space="preserve">Központi költségvetés sajátos finanszírozási kiad. </t>
  </si>
  <si>
    <t xml:space="preserve">Adóssághoz nem kapcs. szárm. ügyletek kiad. </t>
  </si>
  <si>
    <t xml:space="preserve">Helyi önkorm. működésének ált. tám. </t>
  </si>
  <si>
    <t xml:space="preserve">Tel. önk.szoc., gyermekjóléti és gy.étk.fel.tám.ei.  </t>
  </si>
  <si>
    <t xml:space="preserve">Tel. önk. kulturális feladatainak tám. </t>
  </si>
  <si>
    <t>Önk. működési támogatásai összesen</t>
  </si>
  <si>
    <t xml:space="preserve">Műk. c. gar.- és kez. szárm. megtér. áht-n belülről </t>
  </si>
  <si>
    <t xml:space="preserve">Műk. c. visszatér. tám., kölcs. visszatér. áht-n bel. </t>
  </si>
  <si>
    <t xml:space="preserve">Műk. c. visszatér. tám., kölcs. igénybev. áht-n bel. </t>
  </si>
  <si>
    <t xml:space="preserve">Egyéb műk. célú támog. bevételei áht-n belülről </t>
  </si>
  <si>
    <t>MŰK. CÉLÚ TÁMOG. ÁHT-N BELÜLRŐL</t>
  </si>
  <si>
    <t xml:space="preserve">Felh. c. gar.- és kez. szárm. megtér. áht-n belülről </t>
  </si>
  <si>
    <t xml:space="preserve">Felh. c. visszatér. tám., kölcs. visszatér. áht-n bel. </t>
  </si>
  <si>
    <t xml:space="preserve">Felh. c. visszatér. tám., kölcs. igénybev. áht-n bel. </t>
  </si>
  <si>
    <t xml:space="preserve">Egyéb felh. célú támog. bevételei áht-n belülről </t>
  </si>
  <si>
    <t xml:space="preserve">Részesedések megszűnéséhez kapcs. bevételek </t>
  </si>
  <si>
    <t xml:space="preserve">Műk. c. gar.- és kez. szárm. megtér. áht-n kívülről </t>
  </si>
  <si>
    <t xml:space="preserve">Műk. c. visszatér. tám., kölcs. visszatér. áht-n kív. </t>
  </si>
  <si>
    <t xml:space="preserve">Felh. c. gar.- és kez. szárm. megtér. áht-n kívülről </t>
  </si>
  <si>
    <t xml:space="preserve">Felh. c. visszatér. tám., kölcs. visszatér. áht-n kív. </t>
  </si>
  <si>
    <t>FELH. CÉLÚ ÁTVETT PÉNZESZK. ÖSSZESEN</t>
  </si>
  <si>
    <t xml:space="preserve">Likvid. célú hitelek, kölcs. felvétele pénzügyi váll. </t>
  </si>
  <si>
    <t>Hitel-, kölcsönfelvétel áht-n kívülről összesen</t>
  </si>
  <si>
    <t xml:space="preserve">Forgatási célú belföldi értékpapírok beváltása, ért. </t>
  </si>
  <si>
    <t xml:space="preserve">Befektetési célú belföldi értékpapírok bevált., ért. </t>
  </si>
  <si>
    <t xml:space="preserve">Előző év költségvetési maradványának igénybev. </t>
  </si>
  <si>
    <t>Előző év vállalkozási maradványának igénybev.</t>
  </si>
  <si>
    <t xml:space="preserve">Áht-n belüli megelőlegezések törlesztése </t>
  </si>
  <si>
    <t xml:space="preserve">Áht-n belüli megelőlegezések </t>
  </si>
  <si>
    <t>Központi költségvetés sajátos finanszírozási bev.</t>
  </si>
  <si>
    <t xml:space="preserve">Forgatási célú külföldi értékpapírok beváltása, ért. </t>
  </si>
  <si>
    <t>Befektetési célú külföldi értékpapírok bevált., ért.</t>
  </si>
  <si>
    <t xml:space="preserve">Adóssághoz nem kapcs. szárm. ügyletek bev. </t>
  </si>
  <si>
    <t>MŰK. CÉLÚ ÁTVETT PÉNZESZKÖZÖK ÖSSZ.</t>
  </si>
  <si>
    <t>adatok ezer Ft-ban</t>
  </si>
  <si>
    <t>Önkormányzat</t>
  </si>
  <si>
    <t>Kötelező feladat</t>
  </si>
  <si>
    <t>Önként vállalt feladat</t>
  </si>
  <si>
    <t>1.</t>
  </si>
  <si>
    <t>2.</t>
  </si>
  <si>
    <t>3.</t>
  </si>
  <si>
    <t>4.</t>
  </si>
  <si>
    <t>5.</t>
  </si>
  <si>
    <t>Költségvetési bevételek összesen</t>
  </si>
  <si>
    <t>091.</t>
  </si>
  <si>
    <t>092.</t>
  </si>
  <si>
    <t>093.</t>
  </si>
  <si>
    <t>094.</t>
  </si>
  <si>
    <t>095.</t>
  </si>
  <si>
    <t>096.</t>
  </si>
  <si>
    <t>097.</t>
  </si>
  <si>
    <t>Felhalm. célú támog. áht-n belülről</t>
  </si>
  <si>
    <t>Műk. célú átvett pénzeszközök</t>
  </si>
  <si>
    <t>Felhalm. célú átvett pénzeszközök</t>
  </si>
  <si>
    <t>098.</t>
  </si>
  <si>
    <t>6.</t>
  </si>
  <si>
    <t>7.</t>
  </si>
  <si>
    <t>8.</t>
  </si>
  <si>
    <t>9.</t>
  </si>
  <si>
    <t>10.</t>
  </si>
  <si>
    <t>Sor-szám</t>
  </si>
  <si>
    <t>Mind-összesen</t>
  </si>
  <si>
    <t>FELHALM. CÉLÚ TÁM. ÁHT-N BELÜLRŐL</t>
  </si>
  <si>
    <t>Munkaadókat terh. jár. és szoc. hozzájár. adó</t>
  </si>
  <si>
    <t>051.</t>
  </si>
  <si>
    <t>052.</t>
  </si>
  <si>
    <t>053.</t>
  </si>
  <si>
    <t>054.</t>
  </si>
  <si>
    <t>055.</t>
  </si>
  <si>
    <t>056.</t>
  </si>
  <si>
    <t>057.</t>
  </si>
  <si>
    <t>058.</t>
  </si>
  <si>
    <t>Költségvetési kiadások összesen</t>
  </si>
  <si>
    <t>Kötelező feladat összesen</t>
  </si>
  <si>
    <t>Államig. feladat összesen</t>
  </si>
  <si>
    <t>011130</t>
  </si>
  <si>
    <t>013350</t>
  </si>
  <si>
    <t>016010</t>
  </si>
  <si>
    <t>016080</t>
  </si>
  <si>
    <t>018010</t>
  </si>
  <si>
    <t>018030</t>
  </si>
  <si>
    <t>022010</t>
  </si>
  <si>
    <t>041232</t>
  </si>
  <si>
    <t>041233</t>
  </si>
  <si>
    <t>041237</t>
  </si>
  <si>
    <t>045140</t>
  </si>
  <si>
    <t>045160</t>
  </si>
  <si>
    <t>054020</t>
  </si>
  <si>
    <t>064010</t>
  </si>
  <si>
    <t>066020</t>
  </si>
  <si>
    <t>072112</t>
  </si>
  <si>
    <t>106020</t>
  </si>
  <si>
    <t>107060</t>
  </si>
  <si>
    <t>084031</t>
  </si>
  <si>
    <t>900060</t>
  </si>
  <si>
    <t>900070</t>
  </si>
  <si>
    <t>107080</t>
  </si>
  <si>
    <t>e Ft-ban</t>
  </si>
  <si>
    <t>11.</t>
  </si>
  <si>
    <t>13.</t>
  </si>
  <si>
    <t>14.</t>
  </si>
  <si>
    <t>Közvilágítás</t>
  </si>
  <si>
    <t>Műk. célú támog. áht-n belülről</t>
  </si>
  <si>
    <t>Műk.c.támÁht-n bel.</t>
  </si>
  <si>
    <t>Felh.c.támÁht-n bel.</t>
  </si>
  <si>
    <t>Működési  bev.</t>
  </si>
  <si>
    <t>Felhalm. bev.</t>
  </si>
  <si>
    <t xml:space="preserve">Megnevezés     </t>
  </si>
  <si>
    <t>Eredeti</t>
  </si>
  <si>
    <t>Módosított</t>
  </si>
  <si>
    <t>Teljesítés</t>
  </si>
  <si>
    <t>Teljesítés %-a</t>
  </si>
  <si>
    <t>104051</t>
  </si>
  <si>
    <t>Gyermekvédelmi pénzbeli és természetbeni ellátások</t>
  </si>
  <si>
    <t xml:space="preserve">Felújítási célú előzetesen felszámított ÁFA </t>
  </si>
  <si>
    <t>FELÚJÍTÁSOK  ÖSSZESEN</t>
  </si>
  <si>
    <t>Ingatlanok felújítása</t>
  </si>
  <si>
    <t>0571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</si>
  <si>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</si>
  <si>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</si>
  <si>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</si>
  <si>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</si>
  <si>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</si>
  <si>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</si>
  <si>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</si>
  <si>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</si>
  <si>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</si>
  <si>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</si>
  <si>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</si>
  <si>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</si>
  <si>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</si>
  <si>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</si>
  <si>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</si>
  <si>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</si>
  <si>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</si>
  <si>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</si>
  <si>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Közfoglalkoztatási mintaprogram</t>
  </si>
  <si>
    <t>Gyermekvéd.pénzbeli és természetb.ellátások</t>
  </si>
  <si>
    <t>104030</t>
  </si>
  <si>
    <t>Gyermekek napközbeni ellátása</t>
  </si>
  <si>
    <t>Államháztartáson  belüli megelőlegezések</t>
  </si>
  <si>
    <t>Finanszírozási bevételek összesen:</t>
  </si>
  <si>
    <t>Sorszám</t>
  </si>
  <si>
    <t>Előző időszak</t>
  </si>
  <si>
    <t>Módosítások</t>
  </si>
  <si>
    <t>Tárgyidőszak</t>
  </si>
  <si>
    <t>001</t>
  </si>
  <si>
    <t>002</t>
  </si>
  <si>
    <t>003</t>
  </si>
  <si>
    <t>004</t>
  </si>
  <si>
    <t>005</t>
  </si>
  <si>
    <t>A/II/1 Ingatlanok és a kapcsolódó vagyoni értékű jogok</t>
  </si>
  <si>
    <t>006</t>
  </si>
  <si>
    <t>A/II/2 Gépek, berendezések, felszerelések, járművek</t>
  </si>
  <si>
    <t>007</t>
  </si>
  <si>
    <t>008</t>
  </si>
  <si>
    <t>A/II/4 Beruházások, felújítások</t>
  </si>
  <si>
    <t>009</t>
  </si>
  <si>
    <t>010</t>
  </si>
  <si>
    <t>A/II Tárgyi eszközök  (=A/II/1+...+A/II/5)</t>
  </si>
  <si>
    <t>011</t>
  </si>
  <si>
    <t>A/III/1 Tartós részesedések</t>
  </si>
  <si>
    <t>012</t>
  </si>
  <si>
    <t>013</t>
  </si>
  <si>
    <t>014</t>
  </si>
  <si>
    <t>015</t>
  </si>
  <si>
    <t>016</t>
  </si>
  <si>
    <t>017</t>
  </si>
  <si>
    <t>018</t>
  </si>
  <si>
    <t>A/III Befektetett pénzügyi eszközök (=A/III/1+A/III/2+A/III/3)</t>
  </si>
  <si>
    <t>019</t>
  </si>
  <si>
    <t>020</t>
  </si>
  <si>
    <t>021</t>
  </si>
  <si>
    <t>022</t>
  </si>
  <si>
    <t>A) NEMZETI VAGYONBA TARTOZÓ BEFEKTETETT ESZKÖZÖK (=A/I+A/II+A/III+A/IV)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</si>
  <si>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</si>
  <si>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</si>
  <si>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</si>
  <si>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</si>
  <si>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</si>
  <si>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</si>
  <si>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</si>
  <si>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</si>
  <si>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</si>
  <si>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</si>
  <si>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</si>
  <si>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</si>
  <si>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</si>
  <si>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</si>
  <si>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</si>
  <si>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</si>
  <si>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</si>
  <si>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</si>
  <si>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</si>
  <si>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047</t>
  </si>
  <si>
    <t>D/I/3 Költségvetési évben esedékes követelések közhatalmi bevételre</t>
  </si>
  <si>
    <t>D/I/4 Költségvetési évben esedékes követelések működési bevételre</t>
  </si>
  <si>
    <t>050</t>
  </si>
  <si>
    <t>051</t>
  </si>
  <si>
    <t>D/I/6 Költségvetési évben esedékes követelések működési célú átvett pénzeszközre</t>
  </si>
  <si>
    <t>053</t>
  </si>
  <si>
    <t>057</t>
  </si>
  <si>
    <t>D/I Költségvetési évben esedékes követelések (=D/I/1+…+D/I/8)</t>
  </si>
  <si>
    <t>062</t>
  </si>
  <si>
    <t>D/II/6 Költségvetési évet követően esedékes követelések működési célú átvett pénzeszközre</t>
  </si>
  <si>
    <t>066</t>
  </si>
  <si>
    <t>067</t>
  </si>
  <si>
    <t>068</t>
  </si>
  <si>
    <t>069</t>
  </si>
  <si>
    <t>070</t>
  </si>
  <si>
    <t>071</t>
  </si>
  <si>
    <t>D/II Költségvetési évet követően esedékes követelések (=D/II/1+…+D/II/8)</t>
  </si>
  <si>
    <t>D/III/1 Adott előlegek</t>
  </si>
  <si>
    <t>D/III/4 Forgótőke elszámolása</t>
  </si>
  <si>
    <t>085</t>
  </si>
  <si>
    <t>D) KÖVETELÉSEK  (=D/I+D/II+D/III)</t>
  </si>
  <si>
    <t>088</t>
  </si>
  <si>
    <t>ESZKÖZÖK ÖSSZESEN (=A+B+C+D+E+F)</t>
  </si>
  <si>
    <t>G/I Nemzeti vagyon induláskori értéke</t>
  </si>
  <si>
    <t>G/III Egyéb eszközök induláskori értéke és változásai</t>
  </si>
  <si>
    <t>G/IV Felhalmozott eredmény</t>
  </si>
  <si>
    <t>G/VI Mérleg szerinti eredmény</t>
  </si>
  <si>
    <t>G) SAJÁT TŐKE (=G/I+…+G/VI)</t>
  </si>
  <si>
    <t>101</t>
  </si>
  <si>
    <t>H/I/3 Költségvetési évben esedékes kötelezettségek dologi kiadásokra</t>
  </si>
  <si>
    <t>H/I/5 Költségvetési évben esedékes kötelezettségek egyéb működési célú kiadásokra</t>
  </si>
  <si>
    <t>H/I/6 Költségvetési évben esedékes kötelezettségek beruházásokra</t>
  </si>
  <si>
    <t>H/I Költségvetési évben esedékes kötelezettségek (=H/I/1+…+H/I/9)</t>
  </si>
  <si>
    <t>129</t>
  </si>
  <si>
    <t>H/II/9 Költségvetési évet követően esedékes kötelezettségek finanszírozási kiadásokra</t>
  </si>
  <si>
    <t>132</t>
  </si>
  <si>
    <t>H/II Költségvetési évet követően esedékes kötelezettségek (=H/II/1+…+H/II/9)</t>
  </si>
  <si>
    <t>H/III/1 Kapott előlegek</t>
  </si>
  <si>
    <t>141</t>
  </si>
  <si>
    <t>H/III/3 Más szervezetet megillető bevételek elszámolása</t>
  </si>
  <si>
    <t>142</t>
  </si>
  <si>
    <t>147</t>
  </si>
  <si>
    <t>H) KÖTELEZETTSÉGEK (=H/I+H/II+H/III)</t>
  </si>
  <si>
    <t>151</t>
  </si>
  <si>
    <t xml:space="preserve">               </t>
  </si>
  <si>
    <t>Megnevezés                              Sor    Db Forg.képtelen  Korl.fkép. Forg.képes Nem besorolt   Összesen</t>
  </si>
  <si>
    <t>---------------------------------------- -- ----- ------------ ----------- ----------- ----------- -----------</t>
  </si>
  <si>
    <t xml:space="preserve"> 1. Alapítás-átszervezés aktivált értéke 01     6            0           0           0           0           0</t>
  </si>
  <si>
    <t xml:space="preserve"> 2. Kísérleti fejlesztés aktivált értéke 02     0            0           0           0           0           0</t>
  </si>
  <si>
    <t xml:space="preserve"> 3. Vagyoni értékű jogok (1113., 1123.)  03     0            0           0           0           0           0</t>
  </si>
  <si>
    <t xml:space="preserve"> 4. Szellemi termékek (1114., 1124.)     04     0            0           0           0           0           0</t>
  </si>
  <si>
    <t xml:space="preserve"> 5. Immateriális javakra adott előlegek  05     0            0           0           0           0           0</t>
  </si>
  <si>
    <t xml:space="preserve"> 6. Immateriális javak értékhelyesbítése 06     0            0           0           0           0           0</t>
  </si>
  <si>
    <t>I. Immateriális javak összesen  (01+.+06)07     6            0           0           0           0           0</t>
  </si>
  <si>
    <t xml:space="preserve"> 3. Járművek (1321., 1322-ből)           10     0            0           0           0           0           0</t>
  </si>
  <si>
    <t xml:space="preserve"> 4. Tenyészállatok (141., 142-ből)       11     0            0           0           0           0           0</t>
  </si>
  <si>
    <t xml:space="preserve"> 6. Beruházásra adott előlegek           13     5            0           0           0           0           0</t>
  </si>
  <si>
    <t xml:space="preserve"> 7. Állami készletek, tartalékok         14     0            0           0           0           0           0</t>
  </si>
  <si>
    <t xml:space="preserve"> 8. Tárgyi eszközök értékhelyesbítése    15     0            0           0           0           0           0</t>
  </si>
  <si>
    <t xml:space="preserve"> 1. Egyéb tartós részesedés (171.,1751.) 17     0            0           0           0         177         177</t>
  </si>
  <si>
    <t xml:space="preserve"> 2. Tartós hitelviszonyt m. értékpapír   18     0            0           0           0           0           0</t>
  </si>
  <si>
    <t xml:space="preserve"> 3. Tartósan adott kölcsön               19     0            0           0           0           0           0</t>
  </si>
  <si>
    <t xml:space="preserve"> 4. Hosszú lejáratú bankbetétek (178.)   20     0            0           0           0           0           0</t>
  </si>
  <si>
    <t xml:space="preserve"> 5. Egyéb hosszú lejáratú követelések    21     0            0           0           0           0           0</t>
  </si>
  <si>
    <t xml:space="preserve"> 6. Befektetett pénzügyi eszközök éh.    22     0            0           0           0           0           0</t>
  </si>
  <si>
    <t>III. Befektetett pénzügyi eszközök össz. 23     0            0           0           0           0           0</t>
  </si>
  <si>
    <t xml:space="preserve"> 1. Üzemeltetésre, kezelésre átadott e.  24     0            0           0           0           0           0</t>
  </si>
  <si>
    <t>Közhatalmi eredményszemléletű bevételek</t>
  </si>
  <si>
    <t>Eszközök és szolgáltatások értékesítése nettó eredményszemléletű bevételei</t>
  </si>
  <si>
    <t>Tevékenység egyéb nettó eredményszemléletű bevételei</t>
  </si>
  <si>
    <t>Tevékenység nettó eredményszemléletű bevétele (=01+02+03)</t>
  </si>
  <si>
    <t>Saját termelésű készletek állományváltozása</t>
  </si>
  <si>
    <t>Saját előállítású eszközök aktivált értéke</t>
  </si>
  <si>
    <t>Aktivált saját teljesítmények értéke (=±04+05)</t>
  </si>
  <si>
    <t>Központi működési célú támogatások eredményszemléletű bevételei</t>
  </si>
  <si>
    <t>Egyéb működési célú támogatások eredményszemléletű bevételei</t>
  </si>
  <si>
    <t>Különféle egyéb eredményszemléletű bevételek</t>
  </si>
  <si>
    <t>Egyéb eredményszemléletű bevételek (=06+07+08)</t>
  </si>
  <si>
    <t>Anyagköltség</t>
  </si>
  <si>
    <t>Igénybe vett szolgáltatások értéke</t>
  </si>
  <si>
    <t>Eladott áruk beszerzési értéke</t>
  </si>
  <si>
    <t xml:space="preserve">Eladott (közvetített) szolgáltatások értéke </t>
  </si>
  <si>
    <t>Anyagjellegű ráfordítások (=09+10+11+12)</t>
  </si>
  <si>
    <t>Bérköltség</t>
  </si>
  <si>
    <t>Személyi jellegű egyéb kifizetések</t>
  </si>
  <si>
    <t>Bérjárulékok</t>
  </si>
  <si>
    <t>Személyi jellegű ráfordítások (=13+14+15)</t>
  </si>
  <si>
    <t>Értékcsökkenési leírás</t>
  </si>
  <si>
    <t>Egyéb ráfordítások</t>
  </si>
  <si>
    <t xml:space="preserve">TEVÉKENYSÉGEK EREDMÉNYE                                                                    (=I±II+III-IV-V-VI-VII) </t>
  </si>
  <si>
    <t>Kapott (járó) osztalék és részesedés</t>
  </si>
  <si>
    <t>Kapott (járó) kamatok és kamatjellegű eredményszemléletű bevételek</t>
  </si>
  <si>
    <t>Pénzügyi műveletek egyéb eredményszemléletű bevételei (&gt;=18a)</t>
  </si>
  <si>
    <t>- ebből: árfolyamnyereség</t>
  </si>
  <si>
    <t>Pénzügyi műveletek eredményszemléletű bevételei (=16+17+18)</t>
  </si>
  <si>
    <t>Fizetendő kamatok és kamatjellegű ráfordítások</t>
  </si>
  <si>
    <t>Részesedések, értékpapírok, pénzeszközök értékvesztése</t>
  </si>
  <si>
    <t>Pénzügyi műveletek egyéb ráfordításai (&gt;=21a)</t>
  </si>
  <si>
    <t>- ebből: árfolyamveszteség</t>
  </si>
  <si>
    <t>Pénzügyi műveletek ráfordításai (=19+20+21)</t>
  </si>
  <si>
    <t>PÉNZÜGYI MŰVELETEK EREDMÉNYE (=VIII-IX)</t>
  </si>
  <si>
    <t>SZOKÁSOS EREDMÉNY (=±A±B)</t>
  </si>
  <si>
    <t>Felhalmozási célú támogatások eredményszemléletű bevételei</t>
  </si>
  <si>
    <t>Különféle rendkívüli eredményszemléletű bevételek</t>
  </si>
  <si>
    <t>Rendkívüli eredményszemléletű bevételek (=22+23)</t>
  </si>
  <si>
    <t>Rendkívüli ráfordítások</t>
  </si>
  <si>
    <t>RENDKÍVÜLI EREDMÉNY(=X-XI)</t>
  </si>
  <si>
    <t>MÉRLEG SZERINTI EREDMÉNY (=±C±D)</t>
  </si>
  <si>
    <t>Összeg</t>
  </si>
  <si>
    <t>Alaptevékenység költségvetési bevételei</t>
  </si>
  <si>
    <t>Alaptevékenység költségvetési kiadásai</t>
  </si>
  <si>
    <t>I. Alaptevékenység költségvetési egyenlege (=01-02)</t>
  </si>
  <si>
    <t>Alaptevékenység finanszírozási bevételei</t>
  </si>
  <si>
    <t>Alaptevékenység finanszírozási kiadásai</t>
  </si>
  <si>
    <t>II. Alaptevékenység finanszírozási egyenlege (=03-04)</t>
  </si>
  <si>
    <t>A Alaptevékenység maradványa (=±I±II)</t>
  </si>
  <si>
    <t>Vállalkozási tevékenység költségvetési bevételei</t>
  </si>
  <si>
    <t>Vállalkozási tevékenység költségvetési kiadásai</t>
  </si>
  <si>
    <t>III.Vállalkozási tevékenység költségvetési egyenlege (=05-06)</t>
  </si>
  <si>
    <t>Vállalkozási tevékenység finanszírozási bevételei</t>
  </si>
  <si>
    <t>Vállalkozási tevékenység finanszírozási kiadásai</t>
  </si>
  <si>
    <t>IV.Vállalkozási tevékenység finanszírozási egyenlege (=07-08)</t>
  </si>
  <si>
    <t>B.Vállalkozási tevékenység maradványa (=±III±IV)</t>
  </si>
  <si>
    <t>C Összes maradvány (=A+B)</t>
  </si>
  <si>
    <t>D Alaptevékenység kötelezettségvállalással terhelt maradványa</t>
  </si>
  <si>
    <t>E Alaptevékenység szabad maradványa (=A-D)</t>
  </si>
  <si>
    <t>F Vállalkozási tevékenységet terhelő befizetési kötelezettség (=B*0,1)</t>
  </si>
  <si>
    <t>G Vállalkozási tevékenység felhasználható maradványa (=B-F)</t>
  </si>
  <si>
    <t>8. számú melléklet</t>
  </si>
  <si>
    <t>Maradványkimutatás</t>
  </si>
  <si>
    <t>6/a számú melléklet</t>
  </si>
  <si>
    <t xml:space="preserve"> 2. Koncesszióba adott eszközök          25     0            0           0           0           0           0</t>
  </si>
  <si>
    <t xml:space="preserve"> 3. Vagyonkezelésbe adott eszközök       26     0            0           0           0           0           0</t>
  </si>
  <si>
    <t xml:space="preserve"> 4. Vagyonkezelésbe vett eszközök        27     0            0           0           0           0           0</t>
  </si>
  <si>
    <t xml:space="preserve"> 5. Üzem., k.átadott, v. vett eszközök   28     0            0           0           0           0           0</t>
  </si>
  <si>
    <t>IV. Üzemeltetésre, kezelésre (24+.+28)   29     0            0           0           0           0           0</t>
  </si>
  <si>
    <t xml:space="preserve">Önkormányzat által adott közvetlen támogatásokat tartalmazó kimutatás </t>
  </si>
  <si>
    <t>9.  számú melléklet</t>
  </si>
  <si>
    <t>Országos Mentőszolgálat</t>
  </si>
  <si>
    <t>5 eFt</t>
  </si>
  <si>
    <t>90 eFt</t>
  </si>
  <si>
    <t>60 eFt</t>
  </si>
  <si>
    <t>Összesen:</t>
  </si>
  <si>
    <t>RINYAÚJLAK KÖZSÉG ÖNKORMÁNYZAT 2015. ÉVI KÖLTSÉGVETÉSÉNEK VÉGREHAJTÁSA</t>
  </si>
  <si>
    <t>2015. évi előirányzat</t>
  </si>
  <si>
    <t>12.</t>
  </si>
  <si>
    <t>Államháztartáson  belüli megelőlegezések visszfizetése</t>
  </si>
  <si>
    <t>059.</t>
  </si>
  <si>
    <t>Finanszírozási kiadások összesen:</t>
  </si>
  <si>
    <t>B64</t>
  </si>
  <si>
    <t>09641.</t>
  </si>
  <si>
    <t>B65</t>
  </si>
  <si>
    <t>09651.</t>
  </si>
  <si>
    <t>B75</t>
  </si>
  <si>
    <t>09751.</t>
  </si>
  <si>
    <t>09741.</t>
  </si>
  <si>
    <t>B74</t>
  </si>
  <si>
    <t>RINYAÚJLAK KÖZSÉG ÖNKORMÁNYZAT 2015. ÉVI KÖLTSÉGVETÉSÉNEK VÉGREHAJTÁSA - BEVÉTELEK</t>
  </si>
  <si>
    <t>Működési célú támogatások az Európai Uniónak</t>
  </si>
  <si>
    <t>RINYAÚJLAK KÖZSÉG ÖNKORMÁNYZAT 2015. ÉVI KÖLTSÉGVETÉSÉNEK VÉGREHAJTÁSA - KIADÁSOK</t>
  </si>
  <si>
    <t>Forgatási és befektetési célú finanszírozási műveletek</t>
  </si>
  <si>
    <t xml:space="preserve">Közútak, hidak, alagutak üzemeltetése </t>
  </si>
  <si>
    <t>082092</t>
  </si>
  <si>
    <t>Közművelődés - hagyományos közösségi kulturális értékek gondozása</t>
  </si>
  <si>
    <t>091140</t>
  </si>
  <si>
    <t>Óvoda nevelés, ellátás működtetés feladatai</t>
  </si>
  <si>
    <t>096015</t>
  </si>
  <si>
    <t>Gyermekétkeztetés köznevelési intézményben</t>
  </si>
  <si>
    <t>096025</t>
  </si>
  <si>
    <t>Munkahelyi étkeztetés köznevelési intézményben</t>
  </si>
  <si>
    <t>104042</t>
  </si>
  <si>
    <t>Gyermekjóléti szolgáltatások</t>
  </si>
  <si>
    <t>105020</t>
  </si>
  <si>
    <t>Foglalkoztatást elősegítő képzések</t>
  </si>
  <si>
    <t>107054</t>
  </si>
  <si>
    <t>Családsegítés</t>
  </si>
  <si>
    <t>Önkormányzatok elszámolásai a központi költségvetéssel</t>
  </si>
  <si>
    <t>D/I/6c - ebből: költségvetési évben esedékes követelések működési célú visszatérítendő támogatások, kölcsönök visszatérülésére államháztartáson kívülről</t>
  </si>
  <si>
    <t>D/III/1e - ebből: foglalkoztatottaknak adott előlegek</t>
  </si>
  <si>
    <t>D/III/1f - ebből: túlfizetések, téves és visszajáró kifizetések</t>
  </si>
  <si>
    <t>H/III/8 Letétre, megőrzésre, fedezetkezelésre átvett pénzeszközök, biztosítékok</t>
  </si>
  <si>
    <t>J/2 Költségek, ráfordítások passzív időbeli elhatárolása</t>
  </si>
  <si>
    <t>J) PASSZÍV IDŐBELI ELHATÁROLÁSOK (=K/1+K/2+K/3)</t>
  </si>
  <si>
    <t>FORRÁSOK ÖSSZESEN (=G+H+I+J+)</t>
  </si>
  <si>
    <t xml:space="preserve"> 1. Ingatlanok és vagyoni értékű jogok   08   332       136256      113462       21022           0      270740</t>
  </si>
  <si>
    <t xml:space="preserve"> 2. Gépek, berendezések és felszerelések 09    44            0        9329         264           0        9593</t>
  </si>
  <si>
    <t xml:space="preserve"> 5. Beruházások, felújítások             12     0            0           0           0           0           0</t>
  </si>
  <si>
    <t>II. Tárgyi eszközök összesen  (08+.+15)  16   381       136256      122791       21286           0      280333</t>
  </si>
  <si>
    <t>A) BEFEKTETETT ESZKÖZÖK ÖSSZESEN         30   387       136256      122791       21286         177      280510</t>
  </si>
  <si>
    <t>RINYAÚJLAK KÖZSÉG ÖNKORMÁNYZAT 2015. ÉVI KÖLTSÉGVETÉSÉNEK VÉGREHAJTÁSA Eredménykimutatás</t>
  </si>
  <si>
    <t>A/III/1b - ebből: tartós részesedés nem pénzügyi vállalkozásban</t>
  </si>
  <si>
    <t>C/II/1Forintpénztár</t>
  </si>
  <si>
    <t>C/II Pénztárak, csekkek, betétkönyvek (=C/II/1+C/II/2+C/II/3)</t>
  </si>
  <si>
    <t>C/III/1Kincstáron kívüli forintszámlák</t>
  </si>
  <si>
    <t>C/III Forintszámlák (=C/III/1+C/III/2)</t>
  </si>
  <si>
    <t>C) PÉNZESZKÖZÖK (=C/I+…+C/IV)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</si>
  <si>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</si>
  <si>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</si>
  <si>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-ebből: költségvetési évben esedékes követelések egyéb közhatalmi bevételekre</t>
  </si>
  <si>
    <t>D/I/4a -ebből: költségvetési évben esedékes követelések készletértékesítés ellenértékére, szolgáltatások ellenértékére, közvetített szolgáltatások ellenértékére</t>
  </si>
  <si>
    <t xml:space="preserve">D/I/4b - ebből: költségvetési évben esedékes követelések tulajdonosi bevételekre </t>
  </si>
  <si>
    <t>D/II/6c - ebből: költségvetési évet követően esedékes követelések működési célú visszatérítendő támogatások, kölcsönök visszatérülésére államháztartáson kívülről</t>
  </si>
  <si>
    <t>148</t>
  </si>
  <si>
    <t>157</t>
  </si>
  <si>
    <t>D/III Követelés jellegű sajátos elszámolások (=D/III/1+…+D/III/9)</t>
  </si>
  <si>
    <t>158</t>
  </si>
  <si>
    <t>159</t>
  </si>
  <si>
    <t>E/I December havi illetmények, munkabérek elszámolása</t>
  </si>
  <si>
    <t>161</t>
  </si>
  <si>
    <t>E) EGYÉB SAJÁTOS ESZKÖZOLDALI ELSZÁMOLÁSOK (=E/I+…..E/II)</t>
  </si>
  <si>
    <t>166</t>
  </si>
  <si>
    <t>167</t>
  </si>
  <si>
    <t>169</t>
  </si>
  <si>
    <t>170</t>
  </si>
  <si>
    <t>172</t>
  </si>
  <si>
    <t>173</t>
  </si>
  <si>
    <t>176</t>
  </si>
  <si>
    <t>178</t>
  </si>
  <si>
    <t>181</t>
  </si>
  <si>
    <t>199</t>
  </si>
  <si>
    <t>212</t>
  </si>
  <si>
    <t>222</t>
  </si>
  <si>
    <t>223</t>
  </si>
  <si>
    <t>226</t>
  </si>
  <si>
    <t>H/III/1c -ebből: egyéb túlfizetések, téves és visszajáró befizetések, egyéb kapott előlegek</t>
  </si>
  <si>
    <t>228</t>
  </si>
  <si>
    <t>233</t>
  </si>
  <si>
    <t>H/III Kötelezettség jellegű sajátos elszámolások (=H)/III/1+…+H)/III/10)</t>
  </si>
  <si>
    <t>236</t>
  </si>
  <si>
    <t>237</t>
  </si>
  <si>
    <t>240</t>
  </si>
  <si>
    <t>242</t>
  </si>
  <si>
    <t>243</t>
  </si>
  <si>
    <t>Rinyamenti Hátrányos Helyzetű Emberek Egyesülete</t>
  </si>
  <si>
    <t>Csokonyavisontai Néptánc Egyesület</t>
  </si>
  <si>
    <t>25 eFt</t>
  </si>
  <si>
    <t>Közútak, hidak, alagutak üzemeltetése</t>
  </si>
  <si>
    <t>Útfelújítás</t>
  </si>
  <si>
    <t>Járdafelújítás</t>
  </si>
  <si>
    <t>Ebédlőbe szék vásárlás</t>
  </si>
  <si>
    <t>Az önkormányzati vagyonnal való gazdálkodással kapcsolatos feladatok</t>
  </si>
  <si>
    <t>2015.  évi teljesítés</t>
  </si>
  <si>
    <t>2015. évi teljesítés</t>
  </si>
  <si>
    <t xml:space="preserve">                                                                                                                              VAGYONKIMUTATÁS (Nettó értéken ezer Forintban)                  </t>
  </si>
</sst>
</file>

<file path=xl/styles.xml><?xml version="1.0" encoding="utf-8"?>
<styleSheet xmlns="http://schemas.openxmlformats.org/spreadsheetml/2006/main">
  <numFmts count="5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#,##0.0\ _F_t"/>
    <numFmt numFmtId="166" formatCode="#,##0.0"/>
  </numFmts>
  <fonts count="26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color indexed="10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62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b/>
      <sz val="10"/>
      <name val="Calibri"/>
      <family val="2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indexed="63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Courier New"/>
      <family val="3"/>
      <charset val="238"/>
    </font>
    <font>
      <sz val="8"/>
      <name val="Tahoma"/>
      <family val="2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63377788628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497">
    <xf numFmtId="0" fontId="0" fillId="0" borderId="0" xfId="0"/>
    <xf numFmtId="0" fontId="6" fillId="0" borderId="1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indent="1"/>
    </xf>
    <xf numFmtId="0" fontId="7" fillId="3" borderId="5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left" vertical="center" indent="1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indent="1"/>
    </xf>
    <xf numFmtId="0" fontId="6" fillId="2" borderId="5" xfId="0" applyFont="1" applyFill="1" applyBorder="1" applyAlignment="1">
      <alignment horizontal="left" vertical="center" indent="1"/>
    </xf>
    <xf numFmtId="0" fontId="7" fillId="0" borderId="9" xfId="0" applyFont="1" applyFill="1" applyBorder="1" applyAlignment="1">
      <alignment horizontal="left" vertical="center" indent="1"/>
    </xf>
    <xf numFmtId="0" fontId="7" fillId="0" borderId="7" xfId="0" applyFont="1" applyFill="1" applyBorder="1" applyAlignment="1">
      <alignment horizontal="left" vertical="center" indent="1"/>
    </xf>
    <xf numFmtId="0" fontId="7" fillId="0" borderId="8" xfId="0" applyFont="1" applyFill="1" applyBorder="1" applyAlignment="1">
      <alignment horizontal="left" vertical="center" inden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3" fontId="2" fillId="4" borderId="15" xfId="2" applyNumberFormat="1" applyFont="1" applyFill="1" applyBorder="1" applyAlignment="1">
      <alignment horizontal="center" vertical="center" wrapText="1"/>
    </xf>
    <xf numFmtId="3" fontId="2" fillId="4" borderId="16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1" borderId="5" xfId="0" applyFont="1" applyFill="1" applyBorder="1" applyAlignment="1">
      <alignment horizontal="left" vertical="center"/>
    </xf>
    <xf numFmtId="0" fontId="2" fillId="1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7" fillId="1" borderId="5" xfId="0" applyFont="1" applyFill="1" applyBorder="1" applyAlignment="1">
      <alignment horizontal="left" vertical="center" indent="1"/>
    </xf>
    <xf numFmtId="0" fontId="7" fillId="1" borderId="14" xfId="0" applyFont="1" applyFill="1" applyBorder="1" applyAlignment="1">
      <alignment vertical="center" wrapText="1"/>
    </xf>
    <xf numFmtId="0" fontId="7" fillId="1" borderId="4" xfId="0" applyFont="1" applyFill="1" applyBorder="1" applyAlignment="1">
      <alignment horizontal="left" vertical="center" indent="1"/>
    </xf>
    <xf numFmtId="0" fontId="5" fillId="0" borderId="0" xfId="0" applyFont="1"/>
    <xf numFmtId="3" fontId="2" fillId="4" borderId="1" xfId="2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0" fontId="2" fillId="0" borderId="0" xfId="2" applyFont="1" applyFill="1" applyAlignment="1">
      <alignment horizontal="center" vertical="center"/>
    </xf>
    <xf numFmtId="0" fontId="1" fillId="0" borderId="0" xfId="2" applyFont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3" fontId="2" fillId="4" borderId="4" xfId="2" applyNumberFormat="1" applyFont="1" applyFill="1" applyBorder="1" applyAlignment="1">
      <alignment vertical="center"/>
    </xf>
    <xf numFmtId="3" fontId="2" fillId="4" borderId="5" xfId="2" applyNumberFormat="1" applyFont="1" applyFill="1" applyBorder="1" applyAlignment="1">
      <alignment vertical="center"/>
    </xf>
    <xf numFmtId="3" fontId="2" fillId="4" borderId="20" xfId="2" applyNumberFormat="1" applyFont="1" applyFill="1" applyBorder="1" applyAlignment="1">
      <alignment vertical="center"/>
    </xf>
    <xf numFmtId="3" fontId="2" fillId="4" borderId="25" xfId="2" applyNumberFormat="1" applyFont="1" applyFill="1" applyBorder="1" applyAlignment="1">
      <alignment vertical="center"/>
    </xf>
    <xf numFmtId="3" fontId="1" fillId="0" borderId="3" xfId="2" applyNumberFormat="1" applyFont="1" applyFill="1" applyBorder="1" applyAlignment="1">
      <alignment vertical="center"/>
    </xf>
    <xf numFmtId="0" fontId="2" fillId="4" borderId="1" xfId="2" applyFont="1" applyFill="1" applyBorder="1" applyAlignment="1">
      <alignment horizontal="center" vertical="center" wrapText="1"/>
    </xf>
    <xf numFmtId="0" fontId="2" fillId="4" borderId="7" xfId="2" applyFont="1" applyFill="1" applyBorder="1" applyAlignment="1">
      <alignment horizontal="center" vertical="center" wrapText="1"/>
    </xf>
    <xf numFmtId="3" fontId="2" fillId="0" borderId="0" xfId="2" applyNumberFormat="1" applyFont="1" applyFill="1" applyAlignment="1">
      <alignment horizontal="right" vertical="center"/>
    </xf>
    <xf numFmtId="3" fontId="2" fillId="0" borderId="7" xfId="2" applyNumberFormat="1" applyFont="1" applyFill="1" applyBorder="1" applyAlignment="1">
      <alignment vertical="center"/>
    </xf>
    <xf numFmtId="3" fontId="2" fillId="0" borderId="22" xfId="2" applyNumberFormat="1" applyFont="1" applyFill="1" applyBorder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3" fontId="2" fillId="0" borderId="12" xfId="2" applyNumberFormat="1" applyFont="1" applyFill="1" applyBorder="1" applyAlignment="1">
      <alignment vertical="center"/>
    </xf>
    <xf numFmtId="3" fontId="1" fillId="0" borderId="7" xfId="2" applyNumberFormat="1" applyFont="1" applyFill="1" applyBorder="1" applyAlignment="1">
      <alignment vertical="center"/>
    </xf>
    <xf numFmtId="3" fontId="1" fillId="0" borderId="1" xfId="2" applyNumberFormat="1" applyFont="1" applyFill="1" applyBorder="1" applyAlignment="1">
      <alignment vertical="center"/>
    </xf>
    <xf numFmtId="3" fontId="1" fillId="0" borderId="12" xfId="2" applyNumberFormat="1" applyFont="1" applyFill="1" applyBorder="1" applyAlignment="1">
      <alignment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3" fontId="2" fillId="4" borderId="1" xfId="2" applyNumberFormat="1" applyFont="1" applyFill="1" applyBorder="1" applyAlignment="1">
      <alignment vertical="center" wrapText="1"/>
    </xf>
    <xf numFmtId="0" fontId="1" fillId="0" borderId="0" xfId="2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2" borderId="14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 indent="1"/>
    </xf>
    <xf numFmtId="0" fontId="7" fillId="4" borderId="5" xfId="0" applyFont="1" applyFill="1" applyBorder="1" applyAlignment="1">
      <alignment horizontal="left" vertical="center" indent="1"/>
    </xf>
    <xf numFmtId="0" fontId="7" fillId="4" borderId="20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49" fontId="2" fillId="4" borderId="26" xfId="0" applyNumberFormat="1" applyFont="1" applyFill="1" applyBorder="1" applyAlignment="1">
      <alignment horizontal="center" vertical="center" wrapText="1"/>
    </xf>
    <xf numFmtId="0" fontId="1" fillId="1" borderId="4" xfId="0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 wrapText="1"/>
    </xf>
    <xf numFmtId="3" fontId="2" fillId="4" borderId="12" xfId="2" applyNumberFormat="1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3" fontId="1" fillId="0" borderId="9" xfId="2" applyNumberFormat="1" applyFont="1" applyFill="1" applyBorder="1" applyAlignment="1">
      <alignment vertical="center"/>
    </xf>
    <xf numFmtId="3" fontId="1" fillId="0" borderId="11" xfId="2" applyNumberFormat="1" applyFont="1" applyFill="1" applyBorder="1" applyAlignment="1">
      <alignment vertical="center"/>
    </xf>
    <xf numFmtId="3" fontId="2" fillId="0" borderId="29" xfId="2" applyNumberFormat="1" applyFont="1" applyFill="1" applyBorder="1" applyAlignment="1">
      <alignment vertical="center"/>
    </xf>
    <xf numFmtId="0" fontId="2" fillId="4" borderId="12" xfId="2" applyFont="1" applyFill="1" applyBorder="1" applyAlignment="1">
      <alignment horizontal="center" vertical="center" wrapText="1"/>
    </xf>
    <xf numFmtId="3" fontId="2" fillId="0" borderId="30" xfId="2" applyNumberFormat="1" applyFont="1" applyFill="1" applyBorder="1" applyAlignment="1">
      <alignment vertical="center"/>
    </xf>
    <xf numFmtId="3" fontId="2" fillId="4" borderId="31" xfId="2" applyNumberFormat="1" applyFont="1" applyFill="1" applyBorder="1" applyAlignment="1">
      <alignment vertical="center"/>
    </xf>
    <xf numFmtId="3" fontId="2" fillId="4" borderId="30" xfId="2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7" fillId="5" borderId="4" xfId="0" applyFont="1" applyFill="1" applyBorder="1" applyAlignment="1">
      <alignment horizontal="left" vertical="center" indent="1"/>
    </xf>
    <xf numFmtId="0" fontId="7" fillId="5" borderId="5" xfId="0" applyFont="1" applyFill="1" applyBorder="1" applyAlignment="1">
      <alignment horizontal="left" vertical="center" indent="1"/>
    </xf>
    <xf numFmtId="3" fontId="0" fillId="0" borderId="0" xfId="0" applyNumberFormat="1"/>
    <xf numFmtId="3" fontId="6" fillId="0" borderId="0" xfId="0" applyNumberFormat="1" applyFont="1" applyAlignment="1"/>
    <xf numFmtId="3" fontId="2" fillId="4" borderId="1" xfId="0" applyNumberFormat="1" applyFont="1" applyFill="1" applyBorder="1" applyAlignment="1">
      <alignment horizontal="center" vertical="center" wrapText="1"/>
    </xf>
    <xf numFmtId="3" fontId="7" fillId="4" borderId="32" xfId="0" applyNumberFormat="1" applyFont="1" applyFill="1" applyBorder="1" applyAlignment="1">
      <alignment horizontal="center" vertical="center" wrapText="1"/>
    </xf>
    <xf numFmtId="3" fontId="7" fillId="4" borderId="33" xfId="0" applyNumberFormat="1" applyFont="1" applyFill="1" applyBorder="1" applyAlignment="1">
      <alignment horizontal="center" vertical="center" wrapText="1"/>
    </xf>
    <xf numFmtId="3" fontId="7" fillId="4" borderId="34" xfId="0" applyNumberFormat="1" applyFont="1" applyFill="1" applyBorder="1" applyAlignment="1">
      <alignment horizontal="center" vertical="center" wrapText="1"/>
    </xf>
    <xf numFmtId="3" fontId="7" fillId="4" borderId="35" xfId="0" applyNumberFormat="1" applyFont="1" applyFill="1" applyBorder="1" applyAlignment="1">
      <alignment horizontal="center" vertical="center" wrapText="1"/>
    </xf>
    <xf numFmtId="3" fontId="7" fillId="4" borderId="36" xfId="0" applyNumberFormat="1" applyFont="1" applyFill="1" applyBorder="1" applyAlignment="1">
      <alignment horizontal="center" vertical="center" wrapText="1"/>
    </xf>
    <xf numFmtId="3" fontId="7" fillId="4" borderId="16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7" fillId="1" borderId="4" xfId="0" applyNumberFormat="1" applyFont="1" applyFill="1" applyBorder="1" applyAlignment="1">
      <alignment vertical="center"/>
    </xf>
    <xf numFmtId="3" fontId="7" fillId="1" borderId="5" xfId="0" applyNumberFormat="1" applyFont="1" applyFill="1" applyBorder="1" applyAlignment="1">
      <alignment vertical="center"/>
    </xf>
    <xf numFmtId="3" fontId="7" fillId="4" borderId="4" xfId="0" applyNumberFormat="1" applyFont="1" applyFill="1" applyBorder="1" applyAlignment="1">
      <alignment vertical="center" wrapText="1"/>
    </xf>
    <xf numFmtId="3" fontId="7" fillId="4" borderId="5" xfId="0" applyNumberFormat="1" applyFont="1" applyFill="1" applyBorder="1" applyAlignment="1">
      <alignment vertical="center" wrapText="1"/>
    </xf>
    <xf numFmtId="3" fontId="6" fillId="0" borderId="6" xfId="0" applyNumberFormat="1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vertical="center"/>
    </xf>
    <xf numFmtId="3" fontId="2" fillId="5" borderId="4" xfId="0" applyNumberFormat="1" applyFont="1" applyFill="1" applyBorder="1" applyAlignment="1">
      <alignment vertical="center" wrapText="1"/>
    </xf>
    <xf numFmtId="3" fontId="7" fillId="5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vertical="center"/>
    </xf>
    <xf numFmtId="3" fontId="2" fillId="4" borderId="17" xfId="0" applyNumberFormat="1" applyFont="1" applyFill="1" applyBorder="1" applyAlignment="1">
      <alignment horizontal="center" vertical="center" wrapText="1"/>
    </xf>
    <xf numFmtId="3" fontId="2" fillId="4" borderId="26" xfId="0" applyNumberFormat="1" applyFont="1" applyFill="1" applyBorder="1" applyAlignment="1">
      <alignment horizontal="center" vertical="center" wrapText="1"/>
    </xf>
    <xf numFmtId="3" fontId="2" fillId="4" borderId="34" xfId="0" applyNumberFormat="1" applyFont="1" applyFill="1" applyBorder="1" applyAlignment="1">
      <alignment horizontal="center" vertical="center" wrapText="1"/>
    </xf>
    <xf numFmtId="3" fontId="2" fillId="4" borderId="36" xfId="0" applyNumberFormat="1" applyFont="1" applyFill="1" applyBorder="1" applyAlignment="1">
      <alignment horizontal="center" vertical="center" wrapText="1"/>
    </xf>
    <xf numFmtId="3" fontId="2" fillId="5" borderId="37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22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38" xfId="0" applyNumberFormat="1" applyFont="1" applyFill="1" applyBorder="1" applyAlignment="1">
      <alignment vertical="center"/>
    </xf>
    <xf numFmtId="3" fontId="7" fillId="3" borderId="4" xfId="0" applyNumberFormat="1" applyFont="1" applyFill="1" applyBorder="1" applyAlignment="1">
      <alignment vertical="center" wrapText="1"/>
    </xf>
    <xf numFmtId="3" fontId="7" fillId="4" borderId="4" xfId="0" applyNumberFormat="1" applyFont="1" applyFill="1" applyBorder="1" applyAlignment="1">
      <alignment vertical="center"/>
    </xf>
    <xf numFmtId="3" fontId="7" fillId="4" borderId="5" xfId="0" applyNumberFormat="1" applyFont="1" applyFill="1" applyBorder="1" applyAlignment="1">
      <alignment vertical="center"/>
    </xf>
    <xf numFmtId="3" fontId="6" fillId="0" borderId="38" xfId="0" applyNumberFormat="1" applyFont="1" applyFill="1" applyBorder="1" applyAlignment="1">
      <alignment vertical="center"/>
    </xf>
    <xf numFmtId="3" fontId="6" fillId="0" borderId="39" xfId="0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horizontal="left" vertical="center" indent="1"/>
    </xf>
    <xf numFmtId="0" fontId="2" fillId="5" borderId="14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horizontal="left" vertical="center" indent="1"/>
    </xf>
    <xf numFmtId="0" fontId="7" fillId="5" borderId="6" xfId="0" applyFont="1" applyFill="1" applyBorder="1" applyAlignment="1">
      <alignment horizontal="left" vertical="center" indent="1"/>
    </xf>
    <xf numFmtId="0" fontId="7" fillId="5" borderId="40" xfId="0" applyFont="1" applyFill="1" applyBorder="1" applyAlignment="1">
      <alignment vertical="center"/>
    </xf>
    <xf numFmtId="3" fontId="7" fillId="5" borderId="10" xfId="0" applyNumberFormat="1" applyFont="1" applyFill="1" applyBorder="1" applyAlignment="1">
      <alignment vertical="center"/>
    </xf>
    <xf numFmtId="0" fontId="7" fillId="0" borderId="38" xfId="0" applyFont="1" applyFill="1" applyBorder="1" applyAlignment="1">
      <alignment vertical="center" wrapText="1"/>
    </xf>
    <xf numFmtId="0" fontId="7" fillId="1" borderId="20" xfId="0" applyFont="1" applyFill="1" applyBorder="1" applyAlignment="1">
      <alignment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left" vertical="center" indent="1"/>
    </xf>
    <xf numFmtId="0" fontId="7" fillId="5" borderId="20" xfId="0" applyFont="1" applyFill="1" applyBorder="1" applyAlignment="1">
      <alignment horizontal="left" vertical="center" indent="1"/>
    </xf>
    <xf numFmtId="0" fontId="6" fillId="2" borderId="20" xfId="0" applyFont="1" applyFill="1" applyBorder="1" applyAlignment="1">
      <alignment vertical="center"/>
    </xf>
    <xf numFmtId="3" fontId="2" fillId="4" borderId="41" xfId="0" applyNumberFormat="1" applyFont="1" applyFill="1" applyBorder="1" applyAlignment="1">
      <alignment horizontal="center" vertical="center" wrapText="1"/>
    </xf>
    <xf numFmtId="3" fontId="2" fillId="4" borderId="33" xfId="0" applyNumberFormat="1" applyFont="1" applyFill="1" applyBorder="1" applyAlignment="1">
      <alignment horizontal="center" vertical="center" wrapText="1"/>
    </xf>
    <xf numFmtId="3" fontId="2" fillId="4" borderId="32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1" fillId="1" borderId="42" xfId="0" applyFont="1" applyFill="1" applyBorder="1" applyAlignment="1">
      <alignment horizontal="center" vertical="center"/>
    </xf>
    <xf numFmtId="0" fontId="2" fillId="1" borderId="43" xfId="0" applyFont="1" applyFill="1" applyBorder="1" applyAlignment="1">
      <alignment horizontal="left" vertical="center"/>
    </xf>
    <xf numFmtId="0" fontId="2" fillId="1" borderId="44" xfId="0" applyFont="1" applyFill="1" applyBorder="1" applyAlignment="1">
      <alignment horizontal="left" vertical="center"/>
    </xf>
    <xf numFmtId="0" fontId="12" fillId="0" borderId="0" xfId="0" applyFont="1"/>
    <xf numFmtId="3" fontId="12" fillId="0" borderId="0" xfId="0" applyNumberFormat="1" applyFont="1"/>
    <xf numFmtId="3" fontId="10" fillId="0" borderId="0" xfId="0" applyNumberFormat="1" applyFont="1"/>
    <xf numFmtId="0" fontId="2" fillId="0" borderId="19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vertical="center" wrapText="1"/>
    </xf>
    <xf numFmtId="3" fontId="1" fillId="0" borderId="26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2" fillId="0" borderId="38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22" xfId="0" applyFont="1" applyFill="1" applyBorder="1" applyAlignment="1">
      <alignment vertical="center" wrapText="1"/>
    </xf>
    <xf numFmtId="3" fontId="2" fillId="0" borderId="45" xfId="0" applyNumberFormat="1" applyFont="1" applyFill="1" applyBorder="1" applyAlignment="1">
      <alignment vertical="center"/>
    </xf>
    <xf numFmtId="3" fontId="2" fillId="0" borderId="24" xfId="0" applyNumberFormat="1" applyFont="1" applyFill="1" applyBorder="1" applyAlignment="1">
      <alignment vertical="center"/>
    </xf>
    <xf numFmtId="0" fontId="10" fillId="0" borderId="0" xfId="0" applyFont="1"/>
    <xf numFmtId="0" fontId="1" fillId="0" borderId="7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2" xfId="0" applyFont="1" applyFill="1" applyBorder="1" applyAlignment="1">
      <alignment vertical="center" wrapText="1"/>
    </xf>
    <xf numFmtId="3" fontId="1" fillId="0" borderId="22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left" vertical="center" indent="1"/>
    </xf>
    <xf numFmtId="0" fontId="2" fillId="0" borderId="23" xfId="0" applyFont="1" applyFill="1" applyBorder="1" applyAlignment="1">
      <alignment vertical="center" wrapText="1"/>
    </xf>
    <xf numFmtId="3" fontId="2" fillId="0" borderId="33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 indent="1"/>
    </xf>
    <xf numFmtId="0" fontId="2" fillId="3" borderId="5" xfId="0" applyFont="1" applyFill="1" applyBorder="1" applyAlignment="1">
      <alignment horizontal="left" vertical="center" indent="1"/>
    </xf>
    <xf numFmtId="0" fontId="2" fillId="3" borderId="20" xfId="0" applyFont="1" applyFill="1" applyBorder="1" applyAlignment="1">
      <alignment vertical="center" wrapText="1"/>
    </xf>
    <xf numFmtId="3" fontId="2" fillId="3" borderId="25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3" fontId="11" fillId="4" borderId="1" xfId="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164" fontId="1" fillId="0" borderId="19" xfId="0" applyNumberFormat="1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8" xfId="0" applyNumberFormat="1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2" fillId="0" borderId="38" xfId="0" applyNumberFormat="1" applyFont="1" applyFill="1" applyBorder="1" applyAlignment="1">
      <alignment vertical="center" wrapText="1"/>
    </xf>
    <xf numFmtId="164" fontId="1" fillId="0" borderId="0" xfId="0" applyNumberFormat="1" applyFont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1" fillId="0" borderId="15" xfId="0" applyNumberFormat="1" applyFont="1" applyFill="1" applyBorder="1" applyAlignment="1">
      <alignment vertical="center"/>
    </xf>
    <xf numFmtId="164" fontId="2" fillId="4" borderId="37" xfId="0" applyNumberFormat="1" applyFont="1" applyFill="1" applyBorder="1" applyAlignment="1">
      <alignment vertical="center"/>
    </xf>
    <xf numFmtId="164" fontId="2" fillId="4" borderId="5" xfId="0" applyNumberFormat="1" applyFont="1" applyFill="1" applyBorder="1" applyAlignment="1">
      <alignment vertical="center"/>
    </xf>
    <xf numFmtId="164" fontId="2" fillId="0" borderId="53" xfId="0" applyNumberFormat="1" applyFont="1" applyBorder="1" applyAlignment="1">
      <alignment vertical="center"/>
    </xf>
    <xf numFmtId="164" fontId="2" fillId="0" borderId="23" xfId="0" applyNumberFormat="1" applyFont="1" applyFill="1" applyBorder="1" applyAlignment="1">
      <alignment vertical="center" wrapText="1"/>
    </xf>
    <xf numFmtId="164" fontId="1" fillId="0" borderId="55" xfId="0" applyNumberFormat="1" applyFont="1" applyFill="1" applyBorder="1" applyAlignment="1">
      <alignment vertical="center"/>
    </xf>
    <xf numFmtId="164" fontId="1" fillId="0" borderId="43" xfId="0" applyNumberFormat="1" applyFont="1" applyFill="1" applyBorder="1" applyAlignment="1">
      <alignment vertical="center"/>
    </xf>
    <xf numFmtId="164" fontId="1" fillId="0" borderId="56" xfId="0" applyNumberFormat="1" applyFont="1" applyFill="1" applyBorder="1" applyAlignment="1">
      <alignment vertical="center"/>
    </xf>
    <xf numFmtId="164" fontId="1" fillId="0" borderId="19" xfId="0" applyNumberFormat="1" applyFont="1" applyFill="1" applyBorder="1" applyAlignment="1">
      <alignment horizontal="right" vertical="center" wrapText="1"/>
    </xf>
    <xf numFmtId="164" fontId="1" fillId="0" borderId="17" xfId="0" applyNumberFormat="1" applyFont="1" applyFill="1" applyBorder="1" applyAlignment="1">
      <alignment horizontal="right" vertical="center" wrapText="1"/>
    </xf>
    <xf numFmtId="164" fontId="1" fillId="0" borderId="7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8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2" fillId="0" borderId="57" xfId="0" applyNumberFormat="1" applyFont="1" applyFill="1" applyBorder="1" applyAlignment="1">
      <alignment vertical="center" wrapText="1"/>
    </xf>
    <xf numFmtId="164" fontId="2" fillId="4" borderId="20" xfId="0" applyNumberFormat="1" applyFont="1" applyFill="1" applyBorder="1" applyAlignment="1">
      <alignment vertical="center" wrapText="1"/>
    </xf>
    <xf numFmtId="3" fontId="4" fillId="0" borderId="39" xfId="0" applyNumberFormat="1" applyFont="1" applyFill="1" applyBorder="1" applyAlignment="1">
      <alignment vertical="center"/>
    </xf>
    <xf numFmtId="3" fontId="4" fillId="1" borderId="20" xfId="0" applyNumberFormat="1" applyFont="1" applyFill="1" applyBorder="1" applyAlignment="1">
      <alignment vertical="center"/>
    </xf>
    <xf numFmtId="3" fontId="4" fillId="4" borderId="20" xfId="0" applyNumberFormat="1" applyFont="1" applyFill="1" applyBorder="1" applyAlignment="1">
      <alignment vertical="center"/>
    </xf>
    <xf numFmtId="3" fontId="6" fillId="1" borderId="20" xfId="0" applyNumberFormat="1" applyFont="1" applyFill="1" applyBorder="1" applyAlignment="1">
      <alignment vertical="center"/>
    </xf>
    <xf numFmtId="3" fontId="14" fillId="0" borderId="38" xfId="0" applyNumberFormat="1" applyFont="1" applyFill="1" applyBorder="1" applyAlignment="1">
      <alignment vertical="center"/>
    </xf>
    <xf numFmtId="3" fontId="14" fillId="0" borderId="39" xfId="0" applyNumberFormat="1" applyFont="1" applyFill="1" applyBorder="1" applyAlignment="1">
      <alignment vertical="center"/>
    </xf>
    <xf numFmtId="3" fontId="6" fillId="4" borderId="20" xfId="0" applyNumberFormat="1" applyFont="1" applyFill="1" applyBorder="1" applyAlignment="1">
      <alignment vertical="center"/>
    </xf>
    <xf numFmtId="3" fontId="15" fillId="0" borderId="12" xfId="2" applyNumberFormat="1" applyFont="1" applyFill="1" applyBorder="1" applyAlignment="1">
      <alignment horizontal="left" vertical="center"/>
    </xf>
    <xf numFmtId="3" fontId="2" fillId="4" borderId="28" xfId="2" applyNumberFormat="1" applyFont="1" applyFill="1" applyBorder="1" applyAlignment="1">
      <alignment vertical="center"/>
    </xf>
    <xf numFmtId="3" fontId="2" fillId="4" borderId="48" xfId="2" applyNumberFormat="1" applyFont="1" applyFill="1" applyBorder="1" applyAlignment="1">
      <alignment vertical="center"/>
    </xf>
    <xf numFmtId="3" fontId="13" fillId="0" borderId="24" xfId="0" applyNumberFormat="1" applyFont="1" applyFill="1" applyBorder="1" applyAlignment="1">
      <alignment vertical="center"/>
    </xf>
    <xf numFmtId="0" fontId="1" fillId="0" borderId="38" xfId="0" applyFont="1" applyFill="1" applyBorder="1" applyAlignment="1">
      <alignment vertical="center" wrapText="1"/>
    </xf>
    <xf numFmtId="3" fontId="2" fillId="4" borderId="23" xfId="2" applyNumberFormat="1" applyFont="1" applyFill="1" applyBorder="1" applyAlignment="1">
      <alignment horizontal="center" vertical="center" wrapText="1"/>
    </xf>
    <xf numFmtId="165" fontId="2" fillId="4" borderId="20" xfId="0" applyNumberFormat="1" applyFont="1" applyFill="1" applyBorder="1" applyAlignment="1">
      <alignment vertical="center" wrapText="1"/>
    </xf>
    <xf numFmtId="3" fontId="16" fillId="0" borderId="12" xfId="2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 indent="1"/>
    </xf>
    <xf numFmtId="0" fontId="12" fillId="0" borderId="65" xfId="0" applyFont="1" applyBorder="1"/>
    <xf numFmtId="3" fontId="1" fillId="0" borderId="33" xfId="0" applyNumberFormat="1" applyFont="1" applyFill="1" applyBorder="1" applyAlignment="1">
      <alignment vertical="center"/>
    </xf>
    <xf numFmtId="0" fontId="12" fillId="0" borderId="32" xfId="0" applyFont="1" applyBorder="1"/>
    <xf numFmtId="3" fontId="2" fillId="0" borderId="26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left" vertical="center" indent="1"/>
    </xf>
    <xf numFmtId="165" fontId="2" fillId="6" borderId="63" xfId="0" applyNumberFormat="1" applyFont="1" applyFill="1" applyBorder="1" applyAlignment="1">
      <alignment vertical="center"/>
    </xf>
    <xf numFmtId="164" fontId="1" fillId="0" borderId="69" xfId="0" applyNumberFormat="1" applyFont="1" applyFill="1" applyBorder="1" applyAlignment="1">
      <alignment vertical="center"/>
    </xf>
    <xf numFmtId="3" fontId="2" fillId="0" borderId="52" xfId="2" applyNumberFormat="1" applyFont="1" applyFill="1" applyBorder="1" applyAlignment="1">
      <alignment vertical="center"/>
    </xf>
    <xf numFmtId="3" fontId="2" fillId="0" borderId="9" xfId="2" applyNumberFormat="1" applyFont="1" applyFill="1" applyBorder="1" applyAlignment="1">
      <alignment vertical="center"/>
    </xf>
    <xf numFmtId="3" fontId="2" fillId="0" borderId="3" xfId="2" applyNumberFormat="1" applyFont="1" applyFill="1" applyBorder="1" applyAlignment="1">
      <alignment vertical="center"/>
    </xf>
    <xf numFmtId="3" fontId="2" fillId="0" borderId="11" xfId="2" applyNumberFormat="1" applyFont="1" applyFill="1" applyBorder="1" applyAlignment="1">
      <alignment vertical="center"/>
    </xf>
    <xf numFmtId="3" fontId="17" fillId="0" borderId="9" xfId="2" applyNumberFormat="1" applyFont="1" applyFill="1" applyBorder="1" applyAlignment="1">
      <alignment vertical="center"/>
    </xf>
    <xf numFmtId="3" fontId="2" fillId="0" borderId="31" xfId="2" applyNumberFormat="1" applyFont="1" applyFill="1" applyBorder="1" applyAlignment="1">
      <alignment vertical="center"/>
    </xf>
    <xf numFmtId="44" fontId="1" fillId="0" borderId="1" xfId="4" applyFont="1" applyFill="1" applyBorder="1" applyAlignment="1">
      <alignment vertical="center"/>
    </xf>
    <xf numFmtId="3" fontId="2" fillId="7" borderId="48" xfId="2" applyNumberFormat="1" applyFont="1" applyFill="1" applyBorder="1" applyAlignment="1">
      <alignment vertical="center"/>
    </xf>
    <xf numFmtId="165" fontId="2" fillId="0" borderId="23" xfId="0" applyNumberFormat="1" applyFont="1" applyFill="1" applyBorder="1" applyAlignment="1">
      <alignment horizontal="right" vertical="center" wrapText="1"/>
    </xf>
    <xf numFmtId="165" fontId="2" fillId="1" borderId="48" xfId="0" applyNumberFormat="1" applyFont="1" applyFill="1" applyBorder="1" applyAlignment="1">
      <alignment horizontal="right" vertical="center" wrapText="1"/>
    </xf>
    <xf numFmtId="165" fontId="13" fillId="7" borderId="48" xfId="0" applyNumberFormat="1" applyFont="1" applyFill="1" applyBorder="1" applyAlignment="1">
      <alignment horizontal="right" vertical="center" wrapText="1"/>
    </xf>
    <xf numFmtId="165" fontId="2" fillId="7" borderId="48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165" fontId="1" fillId="0" borderId="39" xfId="0" applyNumberFormat="1" applyFont="1" applyFill="1" applyBorder="1" applyAlignment="1">
      <alignment vertical="center" wrapText="1"/>
    </xf>
    <xf numFmtId="165" fontId="1" fillId="0" borderId="21" xfId="0" applyNumberFormat="1" applyFont="1" applyFill="1" applyBorder="1" applyAlignment="1">
      <alignment vertical="center" wrapText="1"/>
    </xf>
    <xf numFmtId="165" fontId="1" fillId="0" borderId="22" xfId="0" applyNumberFormat="1" applyFont="1" applyFill="1" applyBorder="1" applyAlignment="1">
      <alignment vertical="center" wrapText="1"/>
    </xf>
    <xf numFmtId="165" fontId="1" fillId="0" borderId="22" xfId="0" applyNumberFormat="1" applyFont="1" applyFill="1" applyBorder="1" applyAlignment="1">
      <alignment horizontal="right" vertical="center" wrapText="1"/>
    </xf>
    <xf numFmtId="165" fontId="1" fillId="0" borderId="39" xfId="0" applyNumberFormat="1" applyFont="1" applyFill="1" applyBorder="1" applyAlignment="1">
      <alignment horizontal="right" vertical="center" wrapText="1"/>
    </xf>
    <xf numFmtId="165" fontId="1" fillId="0" borderId="23" xfId="0" applyNumberFormat="1" applyFont="1" applyFill="1" applyBorder="1" applyAlignment="1">
      <alignment vertical="center" wrapText="1"/>
    </xf>
    <xf numFmtId="165" fontId="1" fillId="0" borderId="44" xfId="0" applyNumberFormat="1" applyFont="1" applyFill="1" applyBorder="1" applyAlignment="1">
      <alignment horizontal="right" vertical="center" wrapText="1"/>
    </xf>
    <xf numFmtId="165" fontId="2" fillId="4" borderId="48" xfId="0" applyNumberFormat="1" applyFont="1" applyFill="1" applyBorder="1" applyAlignment="1">
      <alignment vertical="center" wrapText="1"/>
    </xf>
    <xf numFmtId="165" fontId="1" fillId="0" borderId="38" xfId="0" applyNumberFormat="1" applyFont="1" applyFill="1" applyBorder="1" applyAlignment="1">
      <alignment vertical="center" wrapText="1"/>
    </xf>
    <xf numFmtId="165" fontId="7" fillId="1" borderId="4" xfId="0" applyNumberFormat="1" applyFont="1" applyFill="1" applyBorder="1" applyAlignment="1">
      <alignment vertical="center" wrapText="1"/>
    </xf>
    <xf numFmtId="165" fontId="2" fillId="4" borderId="5" xfId="0" applyNumberFormat="1" applyFont="1" applyFill="1" applyBorder="1" applyAlignment="1">
      <alignment vertical="center" wrapText="1"/>
    </xf>
    <xf numFmtId="3" fontId="6" fillId="0" borderId="8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horizontal="left" vertical="center" indent="1"/>
    </xf>
    <xf numFmtId="3" fontId="7" fillId="8" borderId="1" xfId="0" applyNumberFormat="1" applyFont="1" applyFill="1" applyBorder="1" applyAlignment="1">
      <alignment vertical="center"/>
    </xf>
    <xf numFmtId="3" fontId="4" fillId="8" borderId="1" xfId="0" applyNumberFormat="1" applyFont="1" applyFill="1" applyBorder="1" applyAlignment="1">
      <alignment vertical="center"/>
    </xf>
    <xf numFmtId="3" fontId="7" fillId="8" borderId="24" xfId="0" applyNumberFormat="1" applyFont="1" applyFill="1" applyBorder="1" applyAlignment="1">
      <alignment vertical="center"/>
    </xf>
    <xf numFmtId="0" fontId="7" fillId="8" borderId="22" xfId="0" applyFont="1" applyFill="1" applyBorder="1" applyAlignment="1">
      <alignment vertical="center" wrapText="1"/>
    </xf>
    <xf numFmtId="0" fontId="7" fillId="8" borderId="54" xfId="0" applyFont="1" applyFill="1" applyBorder="1" applyAlignment="1">
      <alignment horizontal="left" vertical="center" indent="1"/>
    </xf>
    <xf numFmtId="0" fontId="7" fillId="8" borderId="66" xfId="0" applyFont="1" applyFill="1" applyBorder="1" applyAlignment="1">
      <alignment horizontal="left" vertical="center" indent="1"/>
    </xf>
    <xf numFmtId="0" fontId="7" fillId="8" borderId="70" xfId="0" applyFont="1" applyFill="1" applyBorder="1" applyAlignment="1">
      <alignment vertical="center" wrapText="1"/>
    </xf>
    <xf numFmtId="3" fontId="7" fillId="8" borderId="54" xfId="0" applyNumberFormat="1" applyFont="1" applyFill="1" applyBorder="1" applyAlignment="1">
      <alignment vertical="center"/>
    </xf>
    <xf numFmtId="3" fontId="7" fillId="8" borderId="66" xfId="0" applyNumberFormat="1" applyFont="1" applyFill="1" applyBorder="1" applyAlignment="1">
      <alignment vertical="center"/>
    </xf>
    <xf numFmtId="0" fontId="7" fillId="8" borderId="9" xfId="0" applyFont="1" applyFill="1" applyBorder="1" applyAlignment="1">
      <alignment horizontal="left" vertical="center" indent="1"/>
    </xf>
    <xf numFmtId="0" fontId="7" fillId="8" borderId="3" xfId="0" applyFont="1" applyFill="1" applyBorder="1" applyAlignment="1">
      <alignment horizontal="left" vertical="center" indent="1"/>
    </xf>
    <xf numFmtId="0" fontId="7" fillId="8" borderId="11" xfId="0" applyFont="1" applyFill="1" applyBorder="1" applyAlignment="1">
      <alignment vertical="center" wrapText="1"/>
    </xf>
    <xf numFmtId="3" fontId="7" fillId="8" borderId="9" xfId="0" applyNumberFormat="1" applyFont="1" applyFill="1" applyBorder="1" applyAlignment="1">
      <alignment vertical="center"/>
    </xf>
    <xf numFmtId="3" fontId="7" fillId="8" borderId="3" xfId="0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horizontal="left" vertical="center" indent="1"/>
    </xf>
    <xf numFmtId="0" fontId="6" fillId="8" borderId="22" xfId="0" applyFont="1" applyFill="1" applyBorder="1" applyAlignment="1">
      <alignment vertical="center" wrapText="1"/>
    </xf>
    <xf numFmtId="165" fontId="2" fillId="8" borderId="1" xfId="0" applyNumberFormat="1" applyFont="1" applyFill="1" applyBorder="1" applyAlignment="1">
      <alignment vertical="center" wrapText="1"/>
    </xf>
    <xf numFmtId="165" fontId="1" fillId="8" borderId="1" xfId="0" applyNumberFormat="1" applyFont="1" applyFill="1" applyBorder="1" applyAlignment="1">
      <alignment vertical="center" wrapText="1"/>
    </xf>
    <xf numFmtId="165" fontId="2" fillId="3" borderId="20" xfId="0" applyNumberFormat="1" applyFont="1" applyFill="1" applyBorder="1" applyAlignment="1">
      <alignment vertical="center" wrapText="1"/>
    </xf>
    <xf numFmtId="3" fontId="7" fillId="4" borderId="14" xfId="0" applyNumberFormat="1" applyFont="1" applyFill="1" applyBorder="1" applyAlignment="1">
      <alignment vertical="center" wrapText="1"/>
    </xf>
    <xf numFmtId="165" fontId="2" fillId="7" borderId="20" xfId="0" applyNumberFormat="1" applyFont="1" applyFill="1" applyBorder="1" applyAlignment="1">
      <alignment vertical="center" wrapText="1"/>
    </xf>
    <xf numFmtId="165" fontId="2" fillId="5" borderId="20" xfId="0" applyNumberFormat="1" applyFont="1" applyFill="1" applyBorder="1" applyAlignment="1">
      <alignment vertical="center" wrapText="1"/>
    </xf>
    <xf numFmtId="165" fontId="1" fillId="1" borderId="20" xfId="0" applyNumberFormat="1" applyFont="1" applyFill="1" applyBorder="1" applyAlignment="1">
      <alignment vertical="center" wrapText="1"/>
    </xf>
    <xf numFmtId="165" fontId="2" fillId="2" borderId="20" xfId="0" applyNumberFormat="1" applyFont="1" applyFill="1" applyBorder="1" applyAlignment="1">
      <alignment vertical="center" wrapText="1"/>
    </xf>
    <xf numFmtId="165" fontId="6" fillId="0" borderId="38" xfId="0" applyNumberFormat="1" applyFont="1" applyFill="1" applyBorder="1" applyAlignment="1">
      <alignment vertical="center" wrapText="1"/>
    </xf>
    <xf numFmtId="165" fontId="14" fillId="1" borderId="20" xfId="0" applyNumberFormat="1" applyFont="1" applyFill="1" applyBorder="1" applyAlignment="1">
      <alignment vertical="center"/>
    </xf>
    <xf numFmtId="165" fontId="14" fillId="1" borderId="20" xfId="0" applyNumberFormat="1" applyFont="1" applyFill="1" applyBorder="1" applyAlignment="1">
      <alignment vertical="center" wrapText="1"/>
    </xf>
    <xf numFmtId="165" fontId="14" fillId="4" borderId="20" xfId="0" applyNumberFormat="1" applyFont="1" applyFill="1" applyBorder="1" applyAlignment="1">
      <alignment vertical="center" wrapText="1"/>
    </xf>
    <xf numFmtId="165" fontId="6" fillId="4" borderId="20" xfId="0" applyNumberFormat="1" applyFont="1" applyFill="1" applyBorder="1" applyAlignment="1">
      <alignment vertical="center" wrapText="1"/>
    </xf>
    <xf numFmtId="165" fontId="14" fillId="5" borderId="20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65" fontId="13" fillId="0" borderId="48" xfId="0" applyNumberFormat="1" applyFont="1" applyFill="1" applyBorder="1" applyAlignment="1">
      <alignment horizontal="right" vertical="center" wrapText="1"/>
    </xf>
    <xf numFmtId="0" fontId="19" fillId="6" borderId="71" xfId="0" applyNumberFormat="1" applyFont="1" applyFill="1" applyBorder="1" applyAlignment="1" applyProtection="1">
      <alignment horizontal="center" vertical="center" wrapText="1" shrinkToFit="1"/>
    </xf>
    <xf numFmtId="49" fontId="20" fillId="6" borderId="71" xfId="0" applyNumberFormat="1" applyFont="1" applyFill="1" applyBorder="1" applyAlignment="1" applyProtection="1">
      <alignment horizontal="left" vertical="center" wrapText="1" shrinkToFit="1"/>
    </xf>
    <xf numFmtId="3" fontId="20" fillId="6" borderId="71" xfId="0" applyNumberFormat="1" applyFont="1" applyFill="1" applyBorder="1" applyAlignment="1" applyProtection="1">
      <alignment horizontal="right" vertical="center" wrapText="1" shrinkToFit="1"/>
    </xf>
    <xf numFmtId="0" fontId="0" fillId="6" borderId="0" xfId="0" applyFill="1" applyBorder="1"/>
    <xf numFmtId="0" fontId="21" fillId="0" borderId="0" xfId="0" applyFont="1"/>
    <xf numFmtId="0" fontId="22" fillId="0" borderId="0" xfId="0" applyNumberFormat="1" applyFont="1" applyFill="1" applyBorder="1" applyAlignment="1" applyProtection="1">
      <alignment horizontal="left" vertical="top"/>
    </xf>
    <xf numFmtId="0" fontId="19" fillId="0" borderId="71" xfId="0" applyNumberFormat="1" applyFont="1" applyFill="1" applyBorder="1" applyAlignment="1" applyProtection="1">
      <alignment horizontal="center" vertical="center" wrapText="1" shrinkToFit="1"/>
    </xf>
    <xf numFmtId="49" fontId="20" fillId="0" borderId="71" xfId="0" applyNumberFormat="1" applyFont="1" applyFill="1" applyBorder="1" applyAlignment="1" applyProtection="1">
      <alignment horizontal="left" vertical="center" wrapText="1" shrinkToFit="1"/>
    </xf>
    <xf numFmtId="3" fontId="20" fillId="0" borderId="71" xfId="0" applyNumberFormat="1" applyFont="1" applyFill="1" applyBorder="1" applyAlignment="1" applyProtection="1">
      <alignment horizontal="right" vertical="center" wrapText="1" shrinkToFit="1"/>
    </xf>
    <xf numFmtId="0" fontId="0" fillId="0" borderId="0" xfId="0" applyFill="1" applyBorder="1"/>
    <xf numFmtId="0" fontId="19" fillId="0" borderId="1" xfId="0" applyNumberFormat="1" applyFont="1" applyFill="1" applyBorder="1" applyAlignment="1" applyProtection="1">
      <alignment horizontal="center" vertical="center" wrapText="1" shrinkToFit="1"/>
    </xf>
    <xf numFmtId="49" fontId="20" fillId="0" borderId="1" xfId="0" applyNumberFormat="1" applyFont="1" applyFill="1" applyBorder="1" applyAlignment="1" applyProtection="1">
      <alignment horizontal="left" vertical="center" wrapText="1" shrinkToFit="1"/>
    </xf>
    <xf numFmtId="3" fontId="20" fillId="0" borderId="1" xfId="0" applyNumberFormat="1" applyFont="1" applyFill="1" applyBorder="1" applyAlignment="1" applyProtection="1">
      <alignment horizontal="right" vertical="center" wrapText="1" shrinkToFit="1"/>
    </xf>
    <xf numFmtId="0" fontId="20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>
      <alignment horizontal="right"/>
    </xf>
    <xf numFmtId="0" fontId="3" fillId="0" borderId="0" xfId="2"/>
    <xf numFmtId="0" fontId="23" fillId="0" borderId="0" xfId="0" applyFont="1"/>
    <xf numFmtId="0" fontId="24" fillId="0" borderId="0" xfId="0" applyFont="1" applyAlignment="1">
      <alignment horizontal="right"/>
    </xf>
    <xf numFmtId="166" fontId="1" fillId="0" borderId="38" xfId="0" applyNumberFormat="1" applyFont="1" applyFill="1" applyBorder="1" applyAlignment="1">
      <alignment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vertical="center"/>
    </xf>
    <xf numFmtId="166" fontId="1" fillId="0" borderId="18" xfId="0" applyNumberFormat="1" applyFont="1" applyFill="1" applyBorder="1" applyAlignment="1">
      <alignment vertical="center"/>
    </xf>
    <xf numFmtId="0" fontId="1" fillId="0" borderId="57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1" fillId="0" borderId="6" xfId="0" applyNumberFormat="1" applyFont="1" applyFill="1" applyBorder="1" applyAlignment="1">
      <alignment vertical="center"/>
    </xf>
    <xf numFmtId="166" fontId="2" fillId="0" borderId="38" xfId="0" applyNumberFormat="1" applyFont="1" applyFill="1" applyBorder="1" applyAlignment="1">
      <alignment vertical="center"/>
    </xf>
    <xf numFmtId="166" fontId="2" fillId="0" borderId="39" xfId="0" applyNumberFormat="1" applyFont="1" applyFill="1" applyBorder="1" applyAlignment="1">
      <alignment vertical="center"/>
    </xf>
    <xf numFmtId="3" fontId="2" fillId="4" borderId="20" xfId="0" applyNumberFormat="1" applyFont="1" applyFill="1" applyBorder="1" applyAlignment="1">
      <alignment vertical="center"/>
    </xf>
    <xf numFmtId="166" fontId="2" fillId="1" borderId="20" xfId="0" applyNumberFormat="1" applyFont="1" applyFill="1" applyBorder="1" applyAlignment="1">
      <alignment vertical="center"/>
    </xf>
    <xf numFmtId="166" fontId="6" fillId="0" borderId="38" xfId="0" applyNumberFormat="1" applyFont="1" applyFill="1" applyBorder="1" applyAlignment="1">
      <alignment vertical="center"/>
    </xf>
    <xf numFmtId="165" fontId="6" fillId="0" borderId="22" xfId="0" applyNumberFormat="1" applyFont="1" applyFill="1" applyBorder="1" applyAlignment="1">
      <alignment vertical="center" wrapText="1"/>
    </xf>
    <xf numFmtId="166" fontId="6" fillId="0" borderId="39" xfId="0" applyNumberFormat="1" applyFont="1" applyFill="1" applyBorder="1" applyAlignment="1">
      <alignment vertical="center"/>
    </xf>
    <xf numFmtId="166" fontId="6" fillId="1" borderId="20" xfId="0" applyNumberFormat="1" applyFont="1" applyFill="1" applyBorder="1" applyAlignment="1">
      <alignment vertical="center"/>
    </xf>
    <xf numFmtId="166" fontId="7" fillId="1" borderId="20" xfId="0" applyNumberFormat="1" applyFont="1" applyFill="1" applyBorder="1" applyAlignment="1">
      <alignment vertical="center"/>
    </xf>
    <xf numFmtId="165" fontId="14" fillId="9" borderId="48" xfId="0" applyNumberFormat="1" applyFont="1" applyFill="1" applyBorder="1" applyAlignment="1">
      <alignment vertical="center" wrapText="1"/>
    </xf>
    <xf numFmtId="3" fontId="6" fillId="6" borderId="3" xfId="0" applyNumberFormat="1" applyFont="1" applyFill="1" applyBorder="1" applyAlignment="1">
      <alignment vertical="center"/>
    </xf>
    <xf numFmtId="3" fontId="17" fillId="0" borderId="10" xfId="2" applyNumberFormat="1" applyFont="1" applyFill="1" applyBorder="1" applyAlignment="1">
      <alignment vertical="center"/>
    </xf>
    <xf numFmtId="3" fontId="2" fillId="0" borderId="34" xfId="2" applyNumberFormat="1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vertical="center"/>
    </xf>
    <xf numFmtId="3" fontId="1" fillId="0" borderId="34" xfId="2" applyNumberFormat="1" applyFont="1" applyFill="1" applyBorder="1" applyAlignment="1">
      <alignment vertical="center"/>
    </xf>
    <xf numFmtId="3" fontId="2" fillId="0" borderId="10" xfId="2" applyNumberFormat="1" applyFont="1" applyFill="1" applyBorder="1" applyAlignment="1">
      <alignment vertical="center"/>
    </xf>
    <xf numFmtId="3" fontId="2" fillId="4" borderId="53" xfId="2" applyNumberFormat="1" applyFont="1" applyFill="1" applyBorder="1" applyAlignment="1">
      <alignment vertical="center"/>
    </xf>
    <xf numFmtId="49" fontId="6" fillId="0" borderId="16" xfId="0" applyNumberFormat="1" applyFont="1" applyFill="1" applyBorder="1" applyAlignment="1">
      <alignment horizontal="center" vertical="center" wrapText="1"/>
    </xf>
    <xf numFmtId="3" fontId="25" fillId="0" borderId="18" xfId="2" applyNumberFormat="1" applyFont="1" applyFill="1" applyBorder="1" applyAlignment="1">
      <alignment horizontal="left" vertical="center"/>
    </xf>
    <xf numFmtId="3" fontId="2" fillId="0" borderId="67" xfId="2" applyNumberFormat="1" applyFont="1" applyFill="1" applyBorder="1" applyAlignment="1">
      <alignment vertical="center"/>
    </xf>
    <xf numFmtId="3" fontId="1" fillId="0" borderId="18" xfId="2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3" fontId="1" fillId="0" borderId="12" xfId="2" applyNumberFormat="1" applyFont="1" applyFill="1" applyBorder="1" applyAlignment="1">
      <alignment horizontal="left" vertical="center" wrapText="1"/>
    </xf>
    <xf numFmtId="3" fontId="20" fillId="0" borderId="12" xfId="2" applyNumberFormat="1" applyFont="1" applyFill="1" applyBorder="1" applyAlignment="1">
      <alignment horizontal="left" vertical="center"/>
    </xf>
    <xf numFmtId="3" fontId="1" fillId="0" borderId="12" xfId="2" applyNumberFormat="1" applyFont="1" applyBorder="1" applyAlignment="1">
      <alignment horizontal="left" vertical="center" wrapText="1"/>
    </xf>
    <xf numFmtId="49" fontId="20" fillId="6" borderId="71" xfId="0" applyNumberFormat="1" applyFont="1" applyFill="1" applyBorder="1" applyAlignment="1" applyProtection="1">
      <alignment horizontal="left" wrapText="1" shrinkToFit="1"/>
    </xf>
    <xf numFmtId="0" fontId="0" fillId="0" borderId="0" xfId="0" applyAlignment="1"/>
    <xf numFmtId="49" fontId="16" fillId="6" borderId="71" xfId="0" applyNumberFormat="1" applyFont="1" applyFill="1" applyBorder="1" applyAlignment="1" applyProtection="1">
      <alignment horizontal="left" vertical="center" wrapText="1" shrinkToFit="1"/>
    </xf>
    <xf numFmtId="1" fontId="2" fillId="0" borderId="2" xfId="0" applyNumberFormat="1" applyFont="1" applyFill="1" applyBorder="1" applyAlignment="1">
      <alignment horizontal="left" vertical="center" indent="1"/>
    </xf>
    <xf numFmtId="0" fontId="0" fillId="0" borderId="0" xfId="0" applyAlignment="1">
      <alignment horizontal="center"/>
    </xf>
    <xf numFmtId="164" fontId="2" fillId="1" borderId="4" xfId="0" applyNumberFormat="1" applyFont="1" applyFill="1" applyBorder="1" applyAlignment="1">
      <alignment horizontal="right" vertical="center" wrapText="1"/>
    </xf>
    <xf numFmtId="164" fontId="2" fillId="1" borderId="37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164" fontId="1" fillId="0" borderId="33" xfId="0" applyNumberFormat="1" applyFont="1" applyFill="1" applyBorder="1" applyAlignment="1">
      <alignment horizontal="right" vertical="center" wrapText="1"/>
    </xf>
    <xf numFmtId="164" fontId="2" fillId="0" borderId="48" xfId="0" applyNumberFormat="1" applyFont="1" applyFill="1" applyBorder="1" applyAlignment="1">
      <alignment horizontal="right" vertical="center" wrapText="1"/>
    </xf>
    <xf numFmtId="164" fontId="2" fillId="4" borderId="4" xfId="0" applyNumberFormat="1" applyFont="1" applyFill="1" applyBorder="1" applyAlignment="1">
      <alignment horizontal="right" vertical="center" wrapText="1"/>
    </xf>
    <xf numFmtId="164" fontId="1" fillId="0" borderId="41" xfId="0" applyNumberFormat="1" applyFont="1" applyFill="1" applyBorder="1" applyAlignment="1">
      <alignment horizontal="right" vertical="center" wrapText="1"/>
    </xf>
    <xf numFmtId="164" fontId="1" fillId="0" borderId="35" xfId="0" applyNumberFormat="1" applyFont="1" applyFill="1" applyBorder="1" applyAlignment="1">
      <alignment horizontal="right" vertical="center" wrapText="1"/>
    </xf>
    <xf numFmtId="164" fontId="1" fillId="0" borderId="15" xfId="0" applyNumberFormat="1" applyFont="1" applyFill="1" applyBorder="1" applyAlignment="1">
      <alignment horizontal="right" vertical="center" wrapText="1"/>
    </xf>
    <xf numFmtId="164" fontId="2" fillId="4" borderId="37" xfId="0" applyNumberFormat="1" applyFont="1" applyFill="1" applyBorder="1" applyAlignment="1">
      <alignment horizontal="right" vertical="center" wrapText="1"/>
    </xf>
    <xf numFmtId="164" fontId="2" fillId="4" borderId="54" xfId="0" applyNumberFormat="1" applyFont="1" applyFill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1" fillId="0" borderId="36" xfId="0" applyNumberFormat="1" applyFont="1" applyBorder="1" applyAlignment="1">
      <alignment vertical="center" wrapText="1"/>
    </xf>
    <xf numFmtId="164" fontId="1" fillId="0" borderId="15" xfId="0" applyNumberFormat="1" applyFont="1" applyBorder="1" applyAlignment="1">
      <alignment vertical="center" wrapText="1"/>
    </xf>
    <xf numFmtId="164" fontId="1" fillId="0" borderId="25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0" borderId="41" xfId="0" applyNumberFormat="1" applyFont="1" applyFill="1" applyBorder="1" applyAlignment="1">
      <alignment vertical="center" wrapText="1"/>
    </xf>
    <xf numFmtId="164" fontId="1" fillId="0" borderId="35" xfId="0" applyNumberFormat="1" applyFont="1" applyFill="1" applyBorder="1" applyAlignment="1">
      <alignment vertical="center" wrapText="1"/>
    </xf>
    <xf numFmtId="164" fontId="2" fillId="4" borderId="37" xfId="0" applyNumberFormat="1" applyFont="1" applyFill="1" applyBorder="1" applyAlignment="1">
      <alignment vertical="center" wrapText="1"/>
    </xf>
    <xf numFmtId="164" fontId="2" fillId="4" borderId="5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46" xfId="0" applyFont="1" applyFill="1" applyBorder="1" applyAlignment="1">
      <alignment horizontal="left" vertical="center"/>
    </xf>
    <xf numFmtId="0" fontId="1" fillId="0" borderId="73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3" fontId="1" fillId="0" borderId="60" xfId="0" applyNumberFormat="1" applyFont="1" applyBorder="1" applyAlignment="1">
      <alignment horizontal="right" vertical="center"/>
    </xf>
    <xf numFmtId="0" fontId="0" fillId="0" borderId="60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46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164" fontId="2" fillId="4" borderId="41" xfId="2" applyNumberFormat="1" applyFont="1" applyFill="1" applyBorder="1" applyAlignment="1">
      <alignment horizontal="center" vertical="center"/>
    </xf>
    <xf numFmtId="164" fontId="2" fillId="4" borderId="59" xfId="2" applyNumberFormat="1" applyFont="1" applyFill="1" applyBorder="1" applyAlignment="1">
      <alignment horizontal="center" vertical="center"/>
    </xf>
    <xf numFmtId="164" fontId="2" fillId="4" borderId="49" xfId="2" applyNumberFormat="1" applyFont="1" applyFill="1" applyBorder="1" applyAlignment="1">
      <alignment horizontal="center" vertical="center"/>
    </xf>
    <xf numFmtId="3" fontId="2" fillId="4" borderId="55" xfId="2" applyNumberFormat="1" applyFont="1" applyFill="1" applyBorder="1" applyAlignment="1">
      <alignment horizontal="center" vertical="center"/>
    </xf>
    <xf numFmtId="3" fontId="2" fillId="4" borderId="62" xfId="2" applyNumberFormat="1" applyFont="1" applyFill="1" applyBorder="1" applyAlignment="1">
      <alignment horizontal="center" vertical="center"/>
    </xf>
    <xf numFmtId="3" fontId="2" fillId="4" borderId="63" xfId="2" applyNumberFormat="1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64" fontId="2" fillId="4" borderId="27" xfId="2" applyNumberFormat="1" applyFont="1" applyFill="1" applyBorder="1" applyAlignment="1">
      <alignment horizontal="center" vertical="center" wrapText="1"/>
    </xf>
    <xf numFmtId="164" fontId="2" fillId="4" borderId="45" xfId="2" applyNumberFormat="1" applyFont="1" applyFill="1" applyBorder="1" applyAlignment="1">
      <alignment horizontal="center" vertical="center" wrapText="1"/>
    </xf>
    <xf numFmtId="164" fontId="2" fillId="4" borderId="51" xfId="2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3" fontId="7" fillId="4" borderId="23" xfId="0" applyNumberFormat="1" applyFont="1" applyFill="1" applyBorder="1" applyAlignment="1">
      <alignment horizontal="center" vertical="center" wrapText="1"/>
    </xf>
    <xf numFmtId="3" fontId="7" fillId="4" borderId="39" xfId="0" applyNumberFormat="1" applyFont="1" applyFill="1" applyBorder="1" applyAlignment="1">
      <alignment horizontal="center" vertical="center" wrapText="1"/>
    </xf>
    <xf numFmtId="3" fontId="7" fillId="4" borderId="5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7" fillId="4" borderId="41" xfId="0" applyNumberFormat="1" applyFont="1" applyFill="1" applyBorder="1" applyAlignment="1">
      <alignment horizontal="center" vertical="center" wrapText="1"/>
    </xf>
    <xf numFmtId="3" fontId="7" fillId="4" borderId="59" xfId="0" applyNumberFormat="1" applyFont="1" applyFill="1" applyBorder="1" applyAlignment="1">
      <alignment horizontal="center" vertical="center" wrapText="1"/>
    </xf>
    <xf numFmtId="3" fontId="7" fillId="4" borderId="49" xfId="0" applyNumberFormat="1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6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7" fillId="4" borderId="57" xfId="0" applyFont="1" applyFill="1" applyBorder="1" applyAlignment="1">
      <alignment horizontal="center" vertical="center" wrapText="1"/>
    </xf>
    <xf numFmtId="3" fontId="7" fillId="4" borderId="27" xfId="0" applyNumberFormat="1" applyFont="1" applyFill="1" applyBorder="1" applyAlignment="1">
      <alignment horizontal="center" vertical="center" wrapText="1"/>
    </xf>
    <xf numFmtId="3" fontId="7" fillId="4" borderId="45" xfId="0" applyNumberFormat="1" applyFont="1" applyFill="1" applyBorder="1" applyAlignment="1">
      <alignment horizontal="center" vertical="center" wrapText="1"/>
    </xf>
    <xf numFmtId="3" fontId="7" fillId="4" borderId="24" xfId="0" applyNumberFormat="1" applyFont="1" applyFill="1" applyBorder="1" applyAlignment="1">
      <alignment horizontal="center" vertical="center" wrapText="1"/>
    </xf>
    <xf numFmtId="3" fontId="0" fillId="0" borderId="60" xfId="0" applyNumberFormat="1" applyBorder="1" applyAlignment="1">
      <alignment horizontal="right"/>
    </xf>
    <xf numFmtId="0" fontId="2" fillId="0" borderId="0" xfId="2" applyFont="1" applyFill="1" applyAlignment="1">
      <alignment horizontal="center" vertical="center"/>
    </xf>
    <xf numFmtId="0" fontId="2" fillId="4" borderId="42" xfId="2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3" fontId="2" fillId="4" borderId="47" xfId="2" applyNumberFormat="1" applyFont="1" applyFill="1" applyBorder="1" applyAlignment="1">
      <alignment horizontal="center" vertical="center" wrapText="1"/>
    </xf>
    <xf numFmtId="3" fontId="2" fillId="4" borderId="40" xfId="2" applyNumberFormat="1" applyFont="1" applyFill="1" applyBorder="1" applyAlignment="1">
      <alignment horizontal="center" vertical="center" wrapText="1"/>
    </xf>
    <xf numFmtId="0" fontId="2" fillId="4" borderId="16" xfId="2" applyFont="1" applyFill="1" applyBorder="1" applyAlignment="1">
      <alignment horizontal="center" vertical="center" wrapText="1"/>
    </xf>
    <xf numFmtId="0" fontId="2" fillId="4" borderId="15" xfId="2" applyFont="1" applyFill="1" applyBorder="1" applyAlignment="1">
      <alignment horizontal="center" vertical="center" wrapText="1"/>
    </xf>
    <xf numFmtId="0" fontId="2" fillId="4" borderId="61" xfId="2" applyFont="1" applyFill="1" applyBorder="1" applyAlignment="1">
      <alignment horizontal="center" vertical="center" wrapText="1"/>
    </xf>
    <xf numFmtId="3" fontId="2" fillId="4" borderId="31" xfId="2" applyNumberFormat="1" applyFont="1" applyFill="1" applyBorder="1" applyAlignment="1">
      <alignment horizontal="center" vertical="center" wrapText="1"/>
    </xf>
    <xf numFmtId="3" fontId="2" fillId="4" borderId="52" xfId="2" applyNumberFormat="1" applyFont="1" applyFill="1" applyBorder="1" applyAlignment="1">
      <alignment horizontal="center" vertical="center" wrapText="1"/>
    </xf>
    <xf numFmtId="3" fontId="2" fillId="4" borderId="68" xfId="2" applyNumberFormat="1" applyFont="1" applyFill="1" applyBorder="1" applyAlignment="1">
      <alignment horizontal="center" vertical="center" wrapText="1"/>
    </xf>
    <xf numFmtId="3" fontId="2" fillId="4" borderId="19" xfId="2" applyNumberFormat="1" applyFont="1" applyFill="1" applyBorder="1" applyAlignment="1">
      <alignment horizontal="center" vertical="center"/>
    </xf>
    <xf numFmtId="3" fontId="2" fillId="4" borderId="17" xfId="2" applyNumberFormat="1" applyFont="1" applyFill="1" applyBorder="1" applyAlignment="1">
      <alignment horizontal="center" vertical="center"/>
    </xf>
    <xf numFmtId="3" fontId="2" fillId="4" borderId="21" xfId="2" applyNumberFormat="1" applyFont="1" applyFill="1" applyBorder="1" applyAlignment="1">
      <alignment horizontal="center" vertical="center"/>
    </xf>
    <xf numFmtId="49" fontId="7" fillId="4" borderId="58" xfId="0" applyNumberFormat="1" applyFont="1" applyFill="1" applyBorder="1" applyAlignment="1">
      <alignment horizontal="center" vertical="center" wrapText="1"/>
    </xf>
    <xf numFmtId="49" fontId="7" fillId="4" borderId="52" xfId="0" applyNumberFormat="1" applyFont="1" applyFill="1" applyBorder="1" applyAlignment="1">
      <alignment horizontal="center" vertical="center" wrapText="1"/>
    </xf>
    <xf numFmtId="49" fontId="7" fillId="4" borderId="68" xfId="0" applyNumberFormat="1" applyFont="1" applyFill="1" applyBorder="1" applyAlignment="1">
      <alignment horizontal="center" vertical="center" wrapText="1"/>
    </xf>
    <xf numFmtId="3" fontId="2" fillId="4" borderId="37" xfId="2" applyNumberFormat="1" applyFont="1" applyFill="1" applyBorder="1" applyAlignment="1">
      <alignment horizontal="center" vertical="center"/>
    </xf>
    <xf numFmtId="3" fontId="2" fillId="4" borderId="69" xfId="2" applyNumberFormat="1" applyFont="1" applyFill="1" applyBorder="1" applyAlignment="1">
      <alignment horizontal="center" vertical="center"/>
    </xf>
    <xf numFmtId="49" fontId="7" fillId="4" borderId="30" xfId="0" applyNumberFormat="1" applyFont="1" applyFill="1" applyBorder="1" applyAlignment="1">
      <alignment horizontal="center" vertical="center" wrapText="1"/>
    </xf>
    <xf numFmtId="49" fontId="7" fillId="4" borderId="67" xfId="0" applyNumberFormat="1" applyFont="1" applyFill="1" applyBorder="1" applyAlignment="1">
      <alignment horizontal="center" vertical="center" wrapText="1"/>
    </xf>
    <xf numFmtId="3" fontId="2" fillId="4" borderId="44" xfId="2" applyNumberFormat="1" applyFont="1" applyFill="1" applyBorder="1" applyAlignment="1">
      <alignment horizontal="center" vertical="center" wrapText="1"/>
    </xf>
    <xf numFmtId="3" fontId="2" fillId="4" borderId="39" xfId="2" applyNumberFormat="1" applyFont="1" applyFill="1" applyBorder="1" applyAlignment="1">
      <alignment horizontal="center" vertical="center" wrapText="1"/>
    </xf>
    <xf numFmtId="49" fontId="7" fillId="4" borderId="22" xfId="0" applyNumberFormat="1" applyFont="1" applyFill="1" applyBorder="1" applyAlignment="1">
      <alignment horizontal="center" vertical="center" wrapText="1"/>
    </xf>
    <xf numFmtId="49" fontId="7" fillId="4" borderId="18" xfId="0" applyNumberFormat="1" applyFont="1" applyFill="1" applyBorder="1" applyAlignment="1">
      <alignment horizontal="center" vertical="center" wrapText="1"/>
    </xf>
    <xf numFmtId="3" fontId="2" fillId="4" borderId="44" xfId="0" applyNumberFormat="1" applyFont="1" applyFill="1" applyBorder="1" applyAlignment="1">
      <alignment horizontal="center" vertical="center" wrapText="1"/>
    </xf>
    <xf numFmtId="3" fontId="2" fillId="4" borderId="39" xfId="0" applyNumberFormat="1" applyFont="1" applyFill="1" applyBorder="1" applyAlignment="1">
      <alignment horizontal="center" vertical="center" wrapText="1"/>
    </xf>
    <xf numFmtId="3" fontId="2" fillId="4" borderId="57" xfId="0" applyNumberFormat="1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4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6" xfId="0" applyFont="1" applyFill="1" applyBorder="1" applyAlignment="1">
      <alignment horizontal="center" vertical="center" wrapText="1"/>
    </xf>
    <xf numFmtId="0" fontId="23" fillId="0" borderId="72" xfId="0" applyFont="1" applyBorder="1" applyAlignment="1">
      <alignment horizontal="right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/>
    </xf>
    <xf numFmtId="0" fontId="20" fillId="0" borderId="0" xfId="0" applyNumberFormat="1" applyFont="1" applyFill="1" applyBorder="1" applyAlignment="1" applyProtection="1">
      <alignment horizontal="center" vertical="top" wrapText="1" shrinkToFit="1"/>
    </xf>
    <xf numFmtId="0" fontId="0" fillId="0" borderId="0" xfId="0" applyAlignment="1"/>
    <xf numFmtId="0" fontId="1" fillId="0" borderId="0" xfId="0" applyNumberFormat="1" applyFont="1" applyFill="1" applyBorder="1" applyAlignment="1" applyProtection="1">
      <alignment horizontal="center" vertical="top" shrinkToFit="1"/>
    </xf>
    <xf numFmtId="0" fontId="20" fillId="0" borderId="0" xfId="0" applyNumberFormat="1" applyFont="1" applyFill="1" applyBorder="1" applyAlignment="1" applyProtection="1">
      <alignment horizontal="right" vertical="top" wrapText="1" shrinkToFit="1"/>
    </xf>
    <xf numFmtId="0" fontId="20" fillId="0" borderId="65" xfId="0" applyNumberFormat="1" applyFont="1" applyFill="1" applyBorder="1" applyAlignment="1" applyProtection="1">
      <alignment horizontal="center" vertical="top" wrapText="1"/>
    </xf>
    <xf numFmtId="0" fontId="24" fillId="0" borderId="0" xfId="0" applyFont="1" applyAlignment="1">
      <alignment horizontal="center"/>
    </xf>
  </cellXfs>
  <cellStyles count="5">
    <cellStyle name="Ezres 2" xfId="1"/>
    <cellStyle name="Normál" xfId="0" builtinId="0"/>
    <cellStyle name="Normál 2" xfId="2"/>
    <cellStyle name="Pénznem" xfId="4" builtinId="4"/>
    <cellStyle name="Pénznem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rd.hu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5"/>
  <sheetViews>
    <sheetView view="pageBreakPreview" zoomScaleNormal="100" zoomScaleSheetLayoutView="100" workbookViewId="0">
      <pane xSplit="4" ySplit="7" topLeftCell="E35" activePane="bottomRight" state="frozen"/>
      <selection activeCell="K64" sqref="K64"/>
      <selection pane="topRight" activeCell="K64" sqref="K64"/>
      <selection pane="bottomLeft" activeCell="K64" sqref="K64"/>
      <selection pane="bottomRight" activeCell="A20" sqref="A20:XFD20"/>
    </sheetView>
  </sheetViews>
  <sheetFormatPr defaultRowHeight="12.75"/>
  <cols>
    <col min="1" max="1" width="5.7109375" style="72" customWidth="1"/>
    <col min="2" max="2" width="36.5703125" style="72" customWidth="1"/>
    <col min="3" max="4" width="6.7109375" style="72" customWidth="1"/>
    <col min="5" max="7" width="10.140625" style="127" customWidth="1"/>
    <col min="8" max="8" width="10.140625" style="128" customWidth="1"/>
    <col min="9" max="10" width="9.140625" style="72"/>
    <col min="11" max="12" width="9.28515625" style="72" bestFit="1" customWidth="1"/>
    <col min="13" max="13" width="9.7109375" style="72" bestFit="1" customWidth="1"/>
    <col min="14" max="16384" width="9.140625" style="72"/>
  </cols>
  <sheetData>
    <row r="1" spans="1:13" ht="15" customHeight="1">
      <c r="A1" s="406" t="s">
        <v>957</v>
      </c>
      <c r="B1" s="406"/>
      <c r="C1" s="406"/>
      <c r="D1" s="406"/>
      <c r="E1" s="406"/>
      <c r="F1" s="406"/>
      <c r="G1" s="406"/>
      <c r="H1" s="406"/>
    </row>
    <row r="2" spans="1:13" ht="15" customHeight="1">
      <c r="A2" s="407"/>
      <c r="B2" s="407"/>
      <c r="C2" s="407"/>
      <c r="D2" s="407"/>
      <c r="E2" s="407"/>
      <c r="F2" s="407"/>
      <c r="G2" s="407"/>
      <c r="H2" s="407"/>
    </row>
    <row r="4" spans="1:13" ht="15.75" thickBot="1">
      <c r="G4" s="404" t="s">
        <v>653</v>
      </c>
      <c r="H4" s="405"/>
    </row>
    <row r="5" spans="1:13" ht="18.75" customHeight="1">
      <c r="A5" s="423" t="s">
        <v>679</v>
      </c>
      <c r="B5" s="401" t="s">
        <v>98</v>
      </c>
      <c r="C5" s="401" t="s">
        <v>587</v>
      </c>
      <c r="D5" s="408" t="s">
        <v>588</v>
      </c>
      <c r="E5" s="414" t="s">
        <v>958</v>
      </c>
      <c r="F5" s="415"/>
      <c r="G5" s="415"/>
      <c r="H5" s="416"/>
    </row>
    <row r="6" spans="1:13" ht="18" customHeight="1">
      <c r="A6" s="424"/>
      <c r="B6" s="402"/>
      <c r="C6" s="402"/>
      <c r="D6" s="409"/>
      <c r="E6" s="417"/>
      <c r="F6" s="418"/>
      <c r="G6" s="418"/>
      <c r="H6" s="419"/>
    </row>
    <row r="7" spans="1:13" s="73" customFormat="1" ht="26.25" thickBot="1">
      <c r="A7" s="425"/>
      <c r="B7" s="403"/>
      <c r="C7" s="403"/>
      <c r="D7" s="410"/>
      <c r="E7" s="28" t="s">
        <v>727</v>
      </c>
      <c r="F7" s="27" t="s">
        <v>728</v>
      </c>
      <c r="G7" s="27" t="s">
        <v>729</v>
      </c>
      <c r="H7" s="242" t="s">
        <v>730</v>
      </c>
    </row>
    <row r="8" spans="1:13" s="73" customFormat="1" ht="18" customHeight="1">
      <c r="A8" s="35" t="s">
        <v>657</v>
      </c>
      <c r="B8" s="31" t="s">
        <v>721</v>
      </c>
      <c r="C8" s="32" t="s">
        <v>505</v>
      </c>
      <c r="D8" s="40" t="s">
        <v>663</v>
      </c>
      <c r="E8" s="222">
        <v>31974</v>
      </c>
      <c r="F8" s="223">
        <v>38511</v>
      </c>
      <c r="G8" s="223">
        <v>38511</v>
      </c>
      <c r="H8" s="270">
        <f t="shared" ref="H8:H14" si="0">SUM(G8/F8*100)</f>
        <v>100</v>
      </c>
      <c r="K8" s="130"/>
      <c r="L8" s="130"/>
      <c r="M8" s="130"/>
    </row>
    <row r="9" spans="1:13" s="73" customFormat="1" ht="18" customHeight="1">
      <c r="A9" s="36" t="s">
        <v>658</v>
      </c>
      <c r="B9" s="29" t="s">
        <v>670</v>
      </c>
      <c r="C9" s="30" t="s">
        <v>511</v>
      </c>
      <c r="D9" s="41" t="s">
        <v>664</v>
      </c>
      <c r="E9" s="224">
        <v>12249</v>
      </c>
      <c r="F9" s="225">
        <v>10743</v>
      </c>
      <c r="G9" s="225">
        <v>10743</v>
      </c>
      <c r="H9" s="270">
        <f t="shared" si="0"/>
        <v>100</v>
      </c>
      <c r="K9" s="130"/>
      <c r="L9" s="130"/>
      <c r="M9" s="130"/>
    </row>
    <row r="10" spans="1:13" s="73" customFormat="1" ht="18" customHeight="1">
      <c r="A10" s="36" t="s">
        <v>659</v>
      </c>
      <c r="B10" s="29" t="s">
        <v>89</v>
      </c>
      <c r="C10" s="30" t="s">
        <v>527</v>
      </c>
      <c r="D10" s="41" t="s">
        <v>665</v>
      </c>
      <c r="E10" s="224">
        <v>2840</v>
      </c>
      <c r="F10" s="225">
        <v>2887</v>
      </c>
      <c r="G10" s="225">
        <v>2553</v>
      </c>
      <c r="H10" s="270">
        <f t="shared" si="0"/>
        <v>88.430897125043302</v>
      </c>
      <c r="K10" s="130"/>
      <c r="L10" s="130"/>
      <c r="M10" s="130"/>
    </row>
    <row r="11" spans="1:13" s="73" customFormat="1" ht="18" customHeight="1">
      <c r="A11" s="36" t="s">
        <v>660</v>
      </c>
      <c r="B11" s="29" t="s">
        <v>90</v>
      </c>
      <c r="C11" s="30" t="s">
        <v>539</v>
      </c>
      <c r="D11" s="41" t="s">
        <v>666</v>
      </c>
      <c r="E11" s="224">
        <v>2136</v>
      </c>
      <c r="F11" s="225">
        <v>3315</v>
      </c>
      <c r="G11" s="225">
        <v>2734</v>
      </c>
      <c r="H11" s="270">
        <f t="shared" si="0"/>
        <v>82.473604826545994</v>
      </c>
    </row>
    <row r="12" spans="1:13" s="73" customFormat="1" ht="18" customHeight="1">
      <c r="A12" s="36" t="s">
        <v>661</v>
      </c>
      <c r="B12" s="29" t="s">
        <v>91</v>
      </c>
      <c r="C12" s="30" t="s">
        <v>547</v>
      </c>
      <c r="D12" s="41" t="s">
        <v>667</v>
      </c>
      <c r="E12" s="224">
        <v>1200</v>
      </c>
      <c r="F12" s="225"/>
      <c r="G12" s="225"/>
      <c r="H12" s="271"/>
    </row>
    <row r="13" spans="1:13" s="73" customFormat="1" ht="18" customHeight="1">
      <c r="A13" s="36" t="s">
        <v>674</v>
      </c>
      <c r="B13" s="29" t="s">
        <v>671</v>
      </c>
      <c r="C13" s="30" t="s">
        <v>550</v>
      </c>
      <c r="D13" s="41" t="s">
        <v>668</v>
      </c>
      <c r="E13" s="224">
        <v>300</v>
      </c>
      <c r="F13" s="225">
        <v>488</v>
      </c>
      <c r="G13" s="225">
        <v>396</v>
      </c>
      <c r="H13" s="270">
        <f t="shared" si="0"/>
        <v>81.147540983606561</v>
      </c>
    </row>
    <row r="14" spans="1:13" s="73" customFormat="1" ht="18" customHeight="1" thickBot="1">
      <c r="A14" s="37" t="s">
        <v>675</v>
      </c>
      <c r="B14" s="33" t="s">
        <v>672</v>
      </c>
      <c r="C14" s="34" t="s">
        <v>552</v>
      </c>
      <c r="D14" s="42" t="s">
        <v>669</v>
      </c>
      <c r="E14" s="226"/>
      <c r="F14" s="227">
        <v>100</v>
      </c>
      <c r="G14" s="227">
        <v>100</v>
      </c>
      <c r="H14" s="261">
        <f t="shared" si="0"/>
        <v>100</v>
      </c>
    </row>
    <row r="15" spans="1:13" s="73" customFormat="1" ht="21" customHeight="1" thickBot="1">
      <c r="A15" s="83" t="s">
        <v>676</v>
      </c>
      <c r="B15" s="38" t="s">
        <v>662</v>
      </c>
      <c r="C15" s="38"/>
      <c r="D15" s="39"/>
      <c r="E15" s="372">
        <f>SUM(E8:E14)</f>
        <v>50699</v>
      </c>
      <c r="F15" s="372">
        <f>SUM(F8:F14)</f>
        <v>56044</v>
      </c>
      <c r="G15" s="373">
        <f>SUM(G8:G14)</f>
        <v>55037</v>
      </c>
      <c r="H15" s="262">
        <f t="shared" ref="H15" si="1">SUM(G15/F15*100)</f>
        <v>98.203197487688243</v>
      </c>
    </row>
    <row r="16" spans="1:13" ht="18" customHeight="1">
      <c r="A16" s="195" t="s">
        <v>677</v>
      </c>
      <c r="B16" s="197" t="s">
        <v>74</v>
      </c>
      <c r="C16" s="198" t="s">
        <v>557</v>
      </c>
      <c r="D16" s="41" t="s">
        <v>673</v>
      </c>
      <c r="E16" s="374">
        <v>1000</v>
      </c>
      <c r="F16" s="375">
        <v>11000</v>
      </c>
      <c r="G16" s="374">
        <v>11000</v>
      </c>
      <c r="H16" s="331">
        <f>SUM(G16/F16*100)</f>
        <v>100</v>
      </c>
    </row>
    <row r="17" spans="1:8" ht="18" customHeight="1">
      <c r="A17" s="36" t="s">
        <v>678</v>
      </c>
      <c r="B17" s="194" t="s">
        <v>70</v>
      </c>
      <c r="C17" s="30" t="s">
        <v>566</v>
      </c>
      <c r="D17" s="41" t="s">
        <v>673</v>
      </c>
      <c r="E17" s="224">
        <v>2642</v>
      </c>
      <c r="F17" s="225">
        <v>319</v>
      </c>
      <c r="G17" s="225">
        <v>319</v>
      </c>
      <c r="H17" s="270">
        <f>SUM(G17/F17*100)</f>
        <v>100</v>
      </c>
    </row>
    <row r="18" spans="1:8" ht="18" customHeight="1">
      <c r="A18" s="36" t="s">
        <v>717</v>
      </c>
      <c r="B18" s="199" t="s">
        <v>71</v>
      </c>
      <c r="C18" s="34" t="s">
        <v>566</v>
      </c>
      <c r="D18" s="42" t="s">
        <v>673</v>
      </c>
      <c r="E18" s="226">
        <v>1329</v>
      </c>
      <c r="F18" s="376">
        <v>3652</v>
      </c>
      <c r="G18" s="376">
        <v>3652</v>
      </c>
      <c r="H18" s="270"/>
    </row>
    <row r="19" spans="1:8" ht="18" customHeight="1" thickBot="1">
      <c r="A19" s="195">
        <v>12</v>
      </c>
      <c r="B19" s="199" t="s">
        <v>759</v>
      </c>
      <c r="C19" s="34" t="s">
        <v>568</v>
      </c>
      <c r="D19" s="42" t="s">
        <v>673</v>
      </c>
      <c r="E19" s="376"/>
      <c r="F19" s="227">
        <v>613</v>
      </c>
      <c r="G19" s="227">
        <v>613</v>
      </c>
      <c r="H19" s="270">
        <f t="shared" ref="H19" si="2">SUM(G19/F19*100)</f>
        <v>100</v>
      </c>
    </row>
    <row r="20" spans="1:8" ht="18" customHeight="1" thickBot="1">
      <c r="A20" s="265" t="s">
        <v>718</v>
      </c>
      <c r="B20" s="266" t="s">
        <v>760</v>
      </c>
      <c r="C20" s="310" t="s">
        <v>566</v>
      </c>
      <c r="D20" s="311" t="s">
        <v>673</v>
      </c>
      <c r="E20" s="377">
        <f>SUM(E16:E19)</f>
        <v>4971</v>
      </c>
      <c r="F20" s="377">
        <f t="shared" ref="F20:G20" si="3">SUM(F16:F19)</f>
        <v>15584</v>
      </c>
      <c r="G20" s="377">
        <f t="shared" si="3"/>
        <v>15584</v>
      </c>
      <c r="H20" s="312"/>
    </row>
    <row r="21" spans="1:8" ht="21" customHeight="1" thickBot="1">
      <c r="A21" s="191" t="s">
        <v>719</v>
      </c>
      <c r="B21" s="192" t="s">
        <v>584</v>
      </c>
      <c r="C21" s="192"/>
      <c r="D21" s="193"/>
      <c r="E21" s="378">
        <f>SUM(E15:E18)</f>
        <v>55670</v>
      </c>
      <c r="F21" s="378">
        <f>SUM(F15,F20)</f>
        <v>71628</v>
      </c>
      <c r="G21" s="378">
        <f>SUM(G15,G20)</f>
        <v>70621</v>
      </c>
      <c r="H21" s="263">
        <f t="shared" ref="H21" si="4">SUM(G21/F21*100)</f>
        <v>98.594125202434796</v>
      </c>
    </row>
    <row r="22" spans="1:8" ht="13.5" thickBot="1">
      <c r="A22" s="75"/>
      <c r="B22" s="73"/>
      <c r="C22" s="73"/>
      <c r="D22" s="73"/>
      <c r="E22" s="213"/>
      <c r="F22" s="213"/>
      <c r="G22" s="252"/>
      <c r="H22" s="251"/>
    </row>
    <row r="23" spans="1:8" s="73" customFormat="1" ht="15" customHeight="1">
      <c r="A23" s="35" t="s">
        <v>657</v>
      </c>
      <c r="B23" s="397" t="s">
        <v>72</v>
      </c>
      <c r="C23" s="397"/>
      <c r="D23" s="201"/>
      <c r="E23" s="379">
        <v>39892</v>
      </c>
      <c r="F23" s="223">
        <f>SUM(F8,F10,F11,F13,F17,F19)</f>
        <v>46133</v>
      </c>
      <c r="G23" s="223">
        <f>SUM(G8,G10,G11,G13,G17,G19)</f>
        <v>45126</v>
      </c>
      <c r="H23" s="273">
        <f>SUM(G23/F23*100)</f>
        <v>97.81718075997658</v>
      </c>
    </row>
    <row r="24" spans="1:8" s="73" customFormat="1" ht="15" customHeight="1" thickBot="1">
      <c r="A24" s="37" t="s">
        <v>658</v>
      </c>
      <c r="B24" s="398" t="s">
        <v>73</v>
      </c>
      <c r="C24" s="398"/>
      <c r="D24" s="202"/>
      <c r="E24" s="380">
        <v>15778</v>
      </c>
      <c r="F24" s="381">
        <f>SUM(F9,F12,F14,F16,F18)</f>
        <v>25495</v>
      </c>
      <c r="G24" s="381">
        <f>SUM(G9,G12,G14,G16,G18)</f>
        <v>25495</v>
      </c>
      <c r="H24" s="272">
        <f>SUM(G24/F24*100)</f>
        <v>100</v>
      </c>
    </row>
    <row r="25" spans="1:8" s="73" customFormat="1" ht="18" customHeight="1" thickBot="1">
      <c r="A25" s="203"/>
      <c r="B25" s="395" t="s">
        <v>79</v>
      </c>
      <c r="C25" s="396"/>
      <c r="D25" s="204"/>
      <c r="E25" s="382">
        <f>SUM(E23:E24)</f>
        <v>55670</v>
      </c>
      <c r="F25" s="382">
        <f>SUM(F23:F24)</f>
        <v>71628</v>
      </c>
      <c r="G25" s="382">
        <f>SUM(G23:G24)</f>
        <v>70621</v>
      </c>
      <c r="H25" s="264">
        <f>SUM(G25/F25*100)</f>
        <v>98.594125202434796</v>
      </c>
    </row>
    <row r="26" spans="1:8">
      <c r="E26" s="212"/>
      <c r="F26" s="212"/>
      <c r="G26" s="212"/>
      <c r="H26" s="217"/>
    </row>
    <row r="27" spans="1:8" ht="13.5" thickBot="1">
      <c r="E27" s="212"/>
      <c r="F27" s="212"/>
      <c r="G27" s="212"/>
      <c r="H27" s="217"/>
    </row>
    <row r="28" spans="1:8" ht="18.75" customHeight="1">
      <c r="A28" s="423" t="s">
        <v>679</v>
      </c>
      <c r="B28" s="401" t="s">
        <v>98</v>
      </c>
      <c r="C28" s="401" t="s">
        <v>587</v>
      </c>
      <c r="D28" s="408" t="s">
        <v>588</v>
      </c>
      <c r="E28" s="411" t="s">
        <v>958</v>
      </c>
      <c r="F28" s="412"/>
      <c r="G28" s="412"/>
      <c r="H28" s="413"/>
    </row>
    <row r="29" spans="1:8" ht="18" customHeight="1">
      <c r="A29" s="424"/>
      <c r="B29" s="402"/>
      <c r="C29" s="402"/>
      <c r="D29" s="409"/>
      <c r="E29" s="420" t="s">
        <v>654</v>
      </c>
      <c r="F29" s="421"/>
      <c r="G29" s="421"/>
      <c r="H29" s="422"/>
    </row>
    <row r="30" spans="1:8" s="73" customFormat="1" ht="26.25" thickBot="1">
      <c r="A30" s="425"/>
      <c r="B30" s="403"/>
      <c r="C30" s="403"/>
      <c r="D30" s="410"/>
      <c r="E30" s="28" t="s">
        <v>727</v>
      </c>
      <c r="F30" s="27" t="s">
        <v>728</v>
      </c>
      <c r="G30" s="27" t="s">
        <v>729</v>
      </c>
      <c r="H30" s="242" t="s">
        <v>730</v>
      </c>
    </row>
    <row r="31" spans="1:8" s="73" customFormat="1" ht="18" customHeight="1">
      <c r="A31" s="35" t="s">
        <v>657</v>
      </c>
      <c r="B31" s="31" t="s">
        <v>99</v>
      </c>
      <c r="C31" s="32" t="s">
        <v>307</v>
      </c>
      <c r="D31" s="40" t="s">
        <v>683</v>
      </c>
      <c r="E31" s="205">
        <v>15741</v>
      </c>
      <c r="F31" s="206">
        <v>16909</v>
      </c>
      <c r="G31" s="206">
        <v>16909</v>
      </c>
      <c r="H31" s="268">
        <f t="shared" ref="H31:H37" si="5">SUM(G31/F31*100)</f>
        <v>100</v>
      </c>
    </row>
    <row r="32" spans="1:8" s="73" customFormat="1" ht="18" customHeight="1">
      <c r="A32" s="36" t="s">
        <v>658</v>
      </c>
      <c r="B32" s="29" t="s">
        <v>682</v>
      </c>
      <c r="C32" s="30" t="s">
        <v>316</v>
      </c>
      <c r="D32" s="41" t="s">
        <v>684</v>
      </c>
      <c r="E32" s="207">
        <v>2683</v>
      </c>
      <c r="F32" s="208">
        <v>3146</v>
      </c>
      <c r="G32" s="208">
        <v>3146</v>
      </c>
      <c r="H32" s="269">
        <f t="shared" si="5"/>
        <v>100</v>
      </c>
    </row>
    <row r="33" spans="1:11" s="73" customFormat="1" ht="18" customHeight="1">
      <c r="A33" s="36" t="s">
        <v>659</v>
      </c>
      <c r="B33" s="29" t="s">
        <v>103</v>
      </c>
      <c r="C33" s="30" t="s">
        <v>314</v>
      </c>
      <c r="D33" s="41" t="s">
        <v>685</v>
      </c>
      <c r="E33" s="207">
        <v>11762</v>
      </c>
      <c r="F33" s="208">
        <v>11445</v>
      </c>
      <c r="G33" s="208">
        <v>11329</v>
      </c>
      <c r="H33" s="269">
        <f t="shared" si="5"/>
        <v>98.986456968108342</v>
      </c>
      <c r="K33" s="130"/>
    </row>
    <row r="34" spans="1:11" s="73" customFormat="1" ht="18" customHeight="1">
      <c r="A34" s="36" t="s">
        <v>660</v>
      </c>
      <c r="B34" s="29" t="s">
        <v>107</v>
      </c>
      <c r="C34" s="30" t="s">
        <v>327</v>
      </c>
      <c r="D34" s="41" t="s">
        <v>686</v>
      </c>
      <c r="E34" s="207">
        <v>5833</v>
      </c>
      <c r="F34" s="208">
        <v>5222</v>
      </c>
      <c r="G34" s="208">
        <v>5222</v>
      </c>
      <c r="H34" s="269">
        <f t="shared" si="5"/>
        <v>100</v>
      </c>
    </row>
    <row r="35" spans="1:11" s="73" customFormat="1" ht="18" customHeight="1">
      <c r="A35" s="36" t="s">
        <v>661</v>
      </c>
      <c r="B35" s="29" t="s">
        <v>108</v>
      </c>
      <c r="C35" s="30" t="s">
        <v>340</v>
      </c>
      <c r="D35" s="41" t="s">
        <v>687</v>
      </c>
      <c r="E35" s="207">
        <v>3873</v>
      </c>
      <c r="F35" s="208">
        <v>8170</v>
      </c>
      <c r="G35" s="208">
        <v>3027</v>
      </c>
      <c r="H35" s="267">
        <f t="shared" si="5"/>
        <v>37.050183598531213</v>
      </c>
    </row>
    <row r="36" spans="1:11" s="73" customFormat="1" ht="18" customHeight="1">
      <c r="A36" s="36" t="s">
        <v>674</v>
      </c>
      <c r="B36" s="29" t="s">
        <v>109</v>
      </c>
      <c r="C36" s="30" t="s">
        <v>348</v>
      </c>
      <c r="D36" s="41" t="s">
        <v>688</v>
      </c>
      <c r="E36" s="207">
        <v>14778</v>
      </c>
      <c r="F36" s="208">
        <v>12692</v>
      </c>
      <c r="G36" s="208">
        <v>12692</v>
      </c>
      <c r="H36" s="269">
        <f t="shared" si="5"/>
        <v>100</v>
      </c>
    </row>
    <row r="37" spans="1:11" s="73" customFormat="1" ht="18" customHeight="1">
      <c r="A37" s="36" t="s">
        <v>675</v>
      </c>
      <c r="B37" s="33" t="s">
        <v>82</v>
      </c>
      <c r="C37" s="30" t="s">
        <v>354</v>
      </c>
      <c r="D37" s="42" t="s">
        <v>689</v>
      </c>
      <c r="E37" s="209"/>
      <c r="F37" s="210">
        <v>1803</v>
      </c>
      <c r="G37" s="210">
        <v>1803</v>
      </c>
      <c r="H37" s="267">
        <f t="shared" si="5"/>
        <v>100</v>
      </c>
    </row>
    <row r="38" spans="1:11" s="73" customFormat="1" ht="18" customHeight="1" thickBot="1">
      <c r="A38" s="36" t="s">
        <v>676</v>
      </c>
      <c r="B38" s="33" t="s">
        <v>83</v>
      </c>
      <c r="C38" s="30" t="s">
        <v>362</v>
      </c>
      <c r="D38" s="42" t="s">
        <v>690</v>
      </c>
      <c r="E38" s="209"/>
      <c r="F38" s="210"/>
      <c r="G38" s="210"/>
      <c r="H38" s="272"/>
    </row>
    <row r="39" spans="1:11" s="73" customFormat="1" ht="21" customHeight="1" thickBot="1">
      <c r="A39" s="161" t="s">
        <v>677</v>
      </c>
      <c r="B39" s="162" t="s">
        <v>691</v>
      </c>
      <c r="C39" s="162"/>
      <c r="D39" s="163"/>
      <c r="E39" s="372">
        <f>SUM(E31:E38)</f>
        <v>54670</v>
      </c>
      <c r="F39" s="372">
        <f>SUM(F31:F38)</f>
        <v>59387</v>
      </c>
      <c r="G39" s="372">
        <f>SUM(G31:G38)</f>
        <v>54128</v>
      </c>
      <c r="H39" s="262">
        <f t="shared" ref="H39:H46" si="6">SUM(G39/F39*100)</f>
        <v>91.14452657989122</v>
      </c>
    </row>
    <row r="40" spans="1:11" ht="21" customHeight="1" thickBot="1">
      <c r="A40" s="334" t="s">
        <v>678</v>
      </c>
      <c r="B40" s="192" t="s">
        <v>392</v>
      </c>
      <c r="C40" s="192"/>
      <c r="D40" s="200"/>
      <c r="E40" s="383">
        <f>E39</f>
        <v>54670</v>
      </c>
      <c r="F40" s="383">
        <f>F39</f>
        <v>59387</v>
      </c>
      <c r="G40" s="383">
        <f>G39</f>
        <v>54128</v>
      </c>
      <c r="H40" s="274">
        <f t="shared" si="6"/>
        <v>91.14452657989122</v>
      </c>
    </row>
    <row r="41" spans="1:11" ht="18" customHeight="1">
      <c r="A41" s="30" t="s">
        <v>717</v>
      </c>
      <c r="B41" s="197" t="s">
        <v>74</v>
      </c>
      <c r="C41" s="198" t="s">
        <v>367</v>
      </c>
      <c r="D41" s="40" t="s">
        <v>961</v>
      </c>
      <c r="E41" s="384">
        <v>1000</v>
      </c>
      <c r="F41" s="385">
        <v>11000</v>
      </c>
      <c r="G41" s="384">
        <v>11000</v>
      </c>
      <c r="H41" s="331">
        <f t="shared" si="6"/>
        <v>100</v>
      </c>
    </row>
    <row r="42" spans="1:11" ht="18" customHeight="1" thickBot="1">
      <c r="A42" s="336" t="s">
        <v>959</v>
      </c>
      <c r="B42" s="337" t="s">
        <v>960</v>
      </c>
      <c r="C42" s="333" t="s">
        <v>374</v>
      </c>
      <c r="D42" s="335" t="s">
        <v>961</v>
      </c>
      <c r="E42" s="386"/>
      <c r="F42" s="387">
        <v>1241</v>
      </c>
      <c r="G42" s="387">
        <v>629</v>
      </c>
      <c r="H42" s="338">
        <f t="shared" si="6"/>
        <v>50.684931506849317</v>
      </c>
      <c r="J42" s="340"/>
    </row>
    <row r="43" spans="1:11" ht="18" customHeight="1" thickBot="1">
      <c r="A43" s="332" t="s">
        <v>718</v>
      </c>
      <c r="B43" s="266" t="s">
        <v>962</v>
      </c>
      <c r="C43" s="332"/>
      <c r="D43" s="339"/>
      <c r="E43" s="388">
        <f>SUM(E41:E42)</f>
        <v>1000</v>
      </c>
      <c r="F43" s="389">
        <f t="shared" ref="F43:G43" si="7">SUM(F41:F42)</f>
        <v>12241</v>
      </c>
      <c r="G43" s="389">
        <f t="shared" si="7"/>
        <v>11629</v>
      </c>
      <c r="H43" s="338">
        <f t="shared" si="6"/>
        <v>95.000408463360841</v>
      </c>
    </row>
    <row r="44" spans="1:11" s="73" customFormat="1" ht="15" customHeight="1">
      <c r="A44" s="32" t="s">
        <v>657</v>
      </c>
      <c r="B44" s="399" t="s">
        <v>75</v>
      </c>
      <c r="C44" s="400"/>
      <c r="D44" s="201"/>
      <c r="E44" s="390">
        <f>SUM(E31:E35,E42)</f>
        <v>39892</v>
      </c>
      <c r="F44" s="390">
        <f>SUM(F31:F35,F42)</f>
        <v>46133</v>
      </c>
      <c r="G44" s="390">
        <f>SUM(G31:G35,G42)</f>
        <v>40262</v>
      </c>
      <c r="H44" s="268">
        <f t="shared" si="6"/>
        <v>87.273751977976715</v>
      </c>
      <c r="I44" s="130"/>
    </row>
    <row r="45" spans="1:11" s="73" customFormat="1" ht="15" customHeight="1" thickBot="1">
      <c r="A45" s="37" t="s">
        <v>658</v>
      </c>
      <c r="B45" s="398" t="s">
        <v>76</v>
      </c>
      <c r="C45" s="398"/>
      <c r="D45" s="202"/>
      <c r="E45" s="391">
        <v>15778</v>
      </c>
      <c r="F45" s="391">
        <f>SUM(F36:F37,F41)</f>
        <v>25495</v>
      </c>
      <c r="G45" s="391">
        <f>SUM(G36:G37,G41)</f>
        <v>25495</v>
      </c>
      <c r="H45" s="267">
        <f t="shared" si="6"/>
        <v>100</v>
      </c>
      <c r="I45" s="130"/>
    </row>
    <row r="46" spans="1:11" s="73" customFormat="1" ht="18" customHeight="1" thickBot="1">
      <c r="A46" s="203"/>
      <c r="B46" s="395" t="s">
        <v>80</v>
      </c>
      <c r="C46" s="396"/>
      <c r="D46" s="204"/>
      <c r="E46" s="392">
        <f>SUM(E44:E45)</f>
        <v>55670</v>
      </c>
      <c r="F46" s="392">
        <f>SUM(F44:F45)</f>
        <v>71628</v>
      </c>
      <c r="G46" s="392">
        <f>SUM(G44:G45)</f>
        <v>65757</v>
      </c>
      <c r="H46" s="243">
        <f t="shared" si="6"/>
        <v>91.803484670799122</v>
      </c>
    </row>
    <row r="47" spans="1:11" ht="13.5" thickBot="1">
      <c r="E47" s="212"/>
      <c r="F47" s="212"/>
      <c r="G47" s="212"/>
      <c r="H47" s="228"/>
    </row>
    <row r="48" spans="1:11" s="73" customFormat="1" ht="15" customHeight="1">
      <c r="A48" s="35" t="s">
        <v>657</v>
      </c>
      <c r="B48" s="397" t="s">
        <v>77</v>
      </c>
      <c r="C48" s="397"/>
      <c r="D48" s="201"/>
      <c r="E48" s="219">
        <v>0</v>
      </c>
      <c r="F48" s="220">
        <f>SUM(F23-F44)</f>
        <v>0</v>
      </c>
      <c r="G48" s="223">
        <f>SUM(G23-G44)</f>
        <v>4864</v>
      </c>
      <c r="H48" s="211"/>
      <c r="I48" s="130"/>
    </row>
    <row r="49" spans="1:9" s="73" customFormat="1" ht="15" customHeight="1" thickBot="1">
      <c r="A49" s="37" t="s">
        <v>658</v>
      </c>
      <c r="B49" s="398" t="s">
        <v>78</v>
      </c>
      <c r="C49" s="398"/>
      <c r="D49" s="202"/>
      <c r="E49" s="221">
        <v>0</v>
      </c>
      <c r="F49" s="214">
        <f>SUM(F24-F45)</f>
        <v>0</v>
      </c>
      <c r="G49" s="341">
        <f>SUM(G24-G45)</f>
        <v>0</v>
      </c>
      <c r="H49" s="218"/>
      <c r="I49" s="130"/>
    </row>
    <row r="50" spans="1:9" s="73" customFormat="1" ht="18" customHeight="1" thickBot="1">
      <c r="A50" s="203"/>
      <c r="B50" s="395" t="s">
        <v>81</v>
      </c>
      <c r="C50" s="396"/>
      <c r="D50" s="204"/>
      <c r="E50" s="215">
        <v>0</v>
      </c>
      <c r="F50" s="216">
        <v>0</v>
      </c>
      <c r="G50" s="393">
        <f>SUM(G25-G46)</f>
        <v>4864</v>
      </c>
      <c r="H50" s="229"/>
    </row>
    <row r="55" spans="1:9" ht="12" customHeight="1">
      <c r="H55" s="127"/>
    </row>
  </sheetData>
  <mergeCells count="23">
    <mergeCell ref="G4:H4"/>
    <mergeCell ref="A1:H1"/>
    <mergeCell ref="A2:H2"/>
    <mergeCell ref="D28:D30"/>
    <mergeCell ref="E28:H28"/>
    <mergeCell ref="D5:D7"/>
    <mergeCell ref="E5:H6"/>
    <mergeCell ref="E29:H29"/>
    <mergeCell ref="A5:A7"/>
    <mergeCell ref="B5:B7"/>
    <mergeCell ref="C5:C7"/>
    <mergeCell ref="A28:A30"/>
    <mergeCell ref="B50:C50"/>
    <mergeCell ref="B23:C23"/>
    <mergeCell ref="B24:C24"/>
    <mergeCell ref="B25:C25"/>
    <mergeCell ref="B44:C44"/>
    <mergeCell ref="B45:C45"/>
    <mergeCell ref="B46:C46"/>
    <mergeCell ref="B28:B30"/>
    <mergeCell ref="B48:C48"/>
    <mergeCell ref="B49:C49"/>
    <mergeCell ref="C28:C30"/>
  </mergeCells>
  <phoneticPr fontId="0" type="noConversion"/>
  <printOptions horizontalCentered="1"/>
  <pageMargins left="0.59055118110236227" right="0.59055118110236227" top="0.39370078740157483" bottom="0.39370078740157483" header="0.19685039370078741" footer="0.19685039370078741"/>
  <pageSetup paperSize="9" scale="90" orientation="portrait" r:id="rId1"/>
  <headerFooter>
    <oddHeader>&amp;R&amp;"Times New Roman,Normál"&amp;10 1. számú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F47"/>
  <sheetViews>
    <sheetView view="pageBreakPreview" zoomScale="60" zoomScaleNormal="100" workbookViewId="0">
      <selection activeCell="K25" sqref="K25"/>
    </sheetView>
  </sheetViews>
  <sheetFormatPr defaultRowHeight="15"/>
  <cols>
    <col min="2" max="2" width="32" customWidth="1"/>
    <col min="3" max="5" width="11.28515625" customWidth="1"/>
  </cols>
  <sheetData>
    <row r="1" spans="1:6">
      <c r="A1" s="494" t="s">
        <v>942</v>
      </c>
      <c r="B1" s="494"/>
      <c r="C1" s="494"/>
      <c r="D1" s="494"/>
      <c r="E1" s="494"/>
      <c r="F1" s="494"/>
    </row>
    <row r="2" spans="1:6">
      <c r="A2" s="326"/>
      <c r="B2" s="326"/>
      <c r="C2" s="326"/>
      <c r="D2" s="326"/>
      <c r="E2" s="326"/>
      <c r="F2" s="326"/>
    </row>
    <row r="3" spans="1:6" ht="51.75" customHeight="1">
      <c r="A3" s="495" t="s">
        <v>1003</v>
      </c>
      <c r="B3" s="495"/>
      <c r="C3" s="495"/>
      <c r="D3" s="495"/>
      <c r="E3" s="495"/>
      <c r="F3" s="318"/>
    </row>
    <row r="4" spans="1:6">
      <c r="A4" s="323" t="s">
        <v>761</v>
      </c>
      <c r="B4" s="323" t="s">
        <v>98</v>
      </c>
      <c r="C4" s="323" t="s">
        <v>762</v>
      </c>
      <c r="D4" s="323" t="s">
        <v>763</v>
      </c>
      <c r="E4" s="323" t="s">
        <v>764</v>
      </c>
      <c r="F4" s="318"/>
    </row>
    <row r="5" spans="1:6" ht="34.5" customHeight="1">
      <c r="A5" s="324" t="s">
        <v>765</v>
      </c>
      <c r="B5" s="324" t="s">
        <v>881</v>
      </c>
      <c r="C5" s="325">
        <v>1888</v>
      </c>
      <c r="D5" s="325">
        <v>0</v>
      </c>
      <c r="E5" s="325">
        <v>3239</v>
      </c>
      <c r="F5" s="318"/>
    </row>
    <row r="6" spans="1:6" ht="34.5" customHeight="1">
      <c r="A6" s="324" t="s">
        <v>766</v>
      </c>
      <c r="B6" s="324" t="s">
        <v>882</v>
      </c>
      <c r="C6" s="325">
        <v>1552</v>
      </c>
      <c r="D6" s="325">
        <v>0</v>
      </c>
      <c r="E6" s="325">
        <v>2827</v>
      </c>
      <c r="F6" s="318"/>
    </row>
    <row r="7" spans="1:6" ht="34.5" customHeight="1">
      <c r="A7" s="324" t="s">
        <v>767</v>
      </c>
      <c r="B7" s="324" t="s">
        <v>883</v>
      </c>
      <c r="C7" s="325">
        <v>320</v>
      </c>
      <c r="D7" s="325">
        <v>0</v>
      </c>
      <c r="E7" s="325">
        <v>0</v>
      </c>
      <c r="F7" s="318"/>
    </row>
    <row r="8" spans="1:6" ht="34.5" customHeight="1">
      <c r="A8" s="324" t="s">
        <v>768</v>
      </c>
      <c r="B8" s="324" t="s">
        <v>884</v>
      </c>
      <c r="C8" s="325">
        <v>3760</v>
      </c>
      <c r="D8" s="325">
        <v>0</v>
      </c>
      <c r="E8" s="325">
        <v>6066</v>
      </c>
      <c r="F8" s="318"/>
    </row>
    <row r="9" spans="1:6" ht="34.5" customHeight="1">
      <c r="A9" s="324" t="s">
        <v>769</v>
      </c>
      <c r="B9" s="324" t="s">
        <v>885</v>
      </c>
      <c r="C9" s="325">
        <v>0</v>
      </c>
      <c r="D9" s="325">
        <v>0</v>
      </c>
      <c r="E9" s="325">
        <v>0</v>
      </c>
      <c r="F9" s="318"/>
    </row>
    <row r="10" spans="1:6" ht="34.5" customHeight="1">
      <c r="A10" s="324" t="s">
        <v>771</v>
      </c>
      <c r="B10" s="324" t="s">
        <v>886</v>
      </c>
      <c r="C10" s="325">
        <v>0</v>
      </c>
      <c r="D10" s="325">
        <v>0</v>
      </c>
      <c r="E10" s="325">
        <v>0</v>
      </c>
      <c r="F10" s="318"/>
    </row>
    <row r="11" spans="1:6" ht="34.5" customHeight="1">
      <c r="A11" s="324" t="s">
        <v>773</v>
      </c>
      <c r="B11" s="324" t="s">
        <v>887</v>
      </c>
      <c r="C11" s="325">
        <v>0</v>
      </c>
      <c r="D11" s="325">
        <v>0</v>
      </c>
      <c r="E11" s="325">
        <v>0</v>
      </c>
      <c r="F11" s="318"/>
    </row>
    <row r="12" spans="1:6" ht="34.5" customHeight="1">
      <c r="A12" s="324" t="s">
        <v>774</v>
      </c>
      <c r="B12" s="324" t="s">
        <v>888</v>
      </c>
      <c r="C12" s="325">
        <v>26653</v>
      </c>
      <c r="D12" s="325">
        <v>0</v>
      </c>
      <c r="E12" s="325">
        <v>22239</v>
      </c>
      <c r="F12" s="318"/>
    </row>
    <row r="13" spans="1:6" ht="34.5" customHeight="1">
      <c r="A13" s="324" t="s">
        <v>776</v>
      </c>
      <c r="B13" s="324" t="s">
        <v>889</v>
      </c>
      <c r="C13" s="325">
        <v>18115</v>
      </c>
      <c r="D13" s="325">
        <v>0</v>
      </c>
      <c r="E13" s="325">
        <v>16297</v>
      </c>
      <c r="F13" s="318"/>
    </row>
    <row r="14" spans="1:6" ht="34.5" customHeight="1">
      <c r="A14" s="324" t="s">
        <v>777</v>
      </c>
      <c r="B14" s="324" t="s">
        <v>890</v>
      </c>
      <c r="C14" s="325">
        <v>812</v>
      </c>
      <c r="D14" s="325">
        <v>0</v>
      </c>
      <c r="E14" s="325">
        <v>287</v>
      </c>
      <c r="F14" s="318"/>
    </row>
    <row r="15" spans="1:6" ht="34.5" customHeight="1">
      <c r="A15" s="324" t="s">
        <v>779</v>
      </c>
      <c r="B15" s="324" t="s">
        <v>891</v>
      </c>
      <c r="C15" s="325">
        <v>45580</v>
      </c>
      <c r="D15" s="325">
        <v>0</v>
      </c>
      <c r="E15" s="325">
        <v>38823</v>
      </c>
      <c r="F15" s="318"/>
    </row>
    <row r="16" spans="1:6" ht="34.5" customHeight="1">
      <c r="A16" s="324" t="s">
        <v>781</v>
      </c>
      <c r="B16" s="324" t="s">
        <v>892</v>
      </c>
      <c r="C16" s="325">
        <v>4637</v>
      </c>
      <c r="D16" s="325">
        <v>0</v>
      </c>
      <c r="E16" s="325">
        <v>3414</v>
      </c>
      <c r="F16" s="318"/>
    </row>
    <row r="17" spans="1:6" ht="34.5" customHeight="1">
      <c r="A17" s="324" t="s">
        <v>782</v>
      </c>
      <c r="B17" s="324" t="s">
        <v>893</v>
      </c>
      <c r="C17" s="325">
        <v>6598</v>
      </c>
      <c r="D17" s="325">
        <v>0</v>
      </c>
      <c r="E17" s="325">
        <v>4206</v>
      </c>
      <c r="F17" s="318"/>
    </row>
    <row r="18" spans="1:6" ht="34.5" customHeight="1">
      <c r="A18" s="324" t="s">
        <v>783</v>
      </c>
      <c r="B18" s="324" t="s">
        <v>894</v>
      </c>
      <c r="C18" s="325">
        <v>0</v>
      </c>
      <c r="D18" s="325">
        <v>0</v>
      </c>
      <c r="E18" s="325">
        <v>0</v>
      </c>
      <c r="F18" s="318"/>
    </row>
    <row r="19" spans="1:6" ht="34.5" customHeight="1">
      <c r="A19" s="324" t="s">
        <v>784</v>
      </c>
      <c r="B19" s="324" t="s">
        <v>895</v>
      </c>
      <c r="C19" s="325">
        <v>0</v>
      </c>
      <c r="D19" s="325">
        <v>0</v>
      </c>
      <c r="E19" s="325">
        <v>1705</v>
      </c>
      <c r="F19" s="318"/>
    </row>
    <row r="20" spans="1:6" ht="34.5" customHeight="1">
      <c r="A20" s="324" t="s">
        <v>785</v>
      </c>
      <c r="B20" s="324" t="s">
        <v>896</v>
      </c>
      <c r="C20" s="325">
        <v>11235</v>
      </c>
      <c r="D20" s="325">
        <v>0</v>
      </c>
      <c r="E20" s="325">
        <v>9325</v>
      </c>
      <c r="F20" s="318"/>
    </row>
    <row r="21" spans="1:6" ht="34.5" customHeight="1">
      <c r="A21" s="324" t="s">
        <v>786</v>
      </c>
      <c r="B21" s="324" t="s">
        <v>897</v>
      </c>
      <c r="C21" s="325">
        <v>19106</v>
      </c>
      <c r="D21" s="325">
        <v>0</v>
      </c>
      <c r="E21" s="325">
        <v>13998</v>
      </c>
      <c r="F21" s="318"/>
    </row>
    <row r="22" spans="1:6" ht="34.5" customHeight="1">
      <c r="A22" s="324" t="s">
        <v>787</v>
      </c>
      <c r="B22" s="324" t="s">
        <v>898</v>
      </c>
      <c r="C22" s="325">
        <v>3292</v>
      </c>
      <c r="D22" s="325">
        <v>0</v>
      </c>
      <c r="E22" s="325">
        <v>3293</v>
      </c>
      <c r="F22" s="318"/>
    </row>
    <row r="23" spans="1:6" ht="34.5" customHeight="1">
      <c r="A23" s="324" t="s">
        <v>789</v>
      </c>
      <c r="B23" s="324" t="s">
        <v>899</v>
      </c>
      <c r="C23" s="325">
        <v>3740</v>
      </c>
      <c r="D23" s="325">
        <v>0</v>
      </c>
      <c r="E23" s="325">
        <v>3180</v>
      </c>
      <c r="F23" s="318"/>
    </row>
    <row r="24" spans="1:6" ht="34.5" customHeight="1">
      <c r="A24" s="324" t="s">
        <v>790</v>
      </c>
      <c r="B24" s="324" t="s">
        <v>900</v>
      </c>
      <c r="C24" s="325">
        <v>26138</v>
      </c>
      <c r="D24" s="325">
        <v>0</v>
      </c>
      <c r="E24" s="325">
        <v>20477</v>
      </c>
      <c r="F24" s="318"/>
    </row>
    <row r="25" spans="1:6" ht="34.5" customHeight="1">
      <c r="A25" s="324" t="s">
        <v>791</v>
      </c>
      <c r="B25" s="324" t="s">
        <v>901</v>
      </c>
      <c r="C25" s="325">
        <v>10214</v>
      </c>
      <c r="D25" s="325">
        <v>0</v>
      </c>
      <c r="E25" s="325">
        <v>11851</v>
      </c>
      <c r="F25" s="318"/>
    </row>
    <row r="26" spans="1:6" ht="34.5" customHeight="1">
      <c r="A26" s="324" t="s">
        <v>792</v>
      </c>
      <c r="B26" s="324" t="s">
        <v>902</v>
      </c>
      <c r="C26" s="325">
        <v>18640</v>
      </c>
      <c r="D26" s="325">
        <v>0</v>
      </c>
      <c r="E26" s="325">
        <v>13436</v>
      </c>
      <c r="F26" s="318"/>
    </row>
    <row r="27" spans="1:6" ht="34.5" customHeight="1">
      <c r="A27" s="324" t="s">
        <v>794</v>
      </c>
      <c r="B27" s="324" t="s">
        <v>903</v>
      </c>
      <c r="C27" s="325">
        <v>-16887</v>
      </c>
      <c r="D27" s="325">
        <v>0</v>
      </c>
      <c r="E27" s="325">
        <v>-10200</v>
      </c>
      <c r="F27" s="318"/>
    </row>
    <row r="28" spans="1:6" ht="34.5" customHeight="1">
      <c r="A28" s="324" t="s">
        <v>795</v>
      </c>
      <c r="B28" s="324" t="s">
        <v>904</v>
      </c>
      <c r="C28" s="325">
        <v>0</v>
      </c>
      <c r="D28" s="325">
        <v>0</v>
      </c>
      <c r="E28" s="325">
        <v>0</v>
      </c>
      <c r="F28" s="318"/>
    </row>
    <row r="29" spans="1:6" ht="34.5" customHeight="1">
      <c r="A29" s="324" t="s">
        <v>796</v>
      </c>
      <c r="B29" s="324" t="s">
        <v>905</v>
      </c>
      <c r="C29" s="325">
        <v>1</v>
      </c>
      <c r="D29" s="325">
        <v>0</v>
      </c>
      <c r="E29" s="325">
        <v>4</v>
      </c>
      <c r="F29" s="318"/>
    </row>
    <row r="30" spans="1:6" ht="34.5" customHeight="1">
      <c r="A30" s="324" t="s">
        <v>797</v>
      </c>
      <c r="B30" s="324" t="s">
        <v>906</v>
      </c>
      <c r="C30" s="325">
        <v>29</v>
      </c>
      <c r="D30" s="325">
        <v>0</v>
      </c>
      <c r="E30" s="325">
        <v>0</v>
      </c>
      <c r="F30" s="318"/>
    </row>
    <row r="31" spans="1:6" ht="34.5" customHeight="1">
      <c r="A31" s="324" t="s">
        <v>798</v>
      </c>
      <c r="B31" s="324" t="s">
        <v>907</v>
      </c>
      <c r="C31" s="325">
        <v>0</v>
      </c>
      <c r="D31" s="325">
        <v>0</v>
      </c>
      <c r="E31" s="325"/>
      <c r="F31" s="318"/>
    </row>
    <row r="32" spans="1:6" ht="34.5" customHeight="1">
      <c r="A32" s="324" t="s">
        <v>799</v>
      </c>
      <c r="B32" s="324" t="s">
        <v>908</v>
      </c>
      <c r="C32" s="325">
        <v>30</v>
      </c>
      <c r="D32" s="325">
        <v>0</v>
      </c>
      <c r="E32" s="325">
        <v>4</v>
      </c>
      <c r="F32" s="318"/>
    </row>
    <row r="33" spans="1:6" ht="34.5" customHeight="1">
      <c r="A33" s="324" t="s">
        <v>800</v>
      </c>
      <c r="B33" s="324" t="s">
        <v>909</v>
      </c>
      <c r="C33" s="325">
        <v>0</v>
      </c>
      <c r="D33" s="325">
        <v>0</v>
      </c>
      <c r="E33" s="325">
        <v>226</v>
      </c>
      <c r="F33" s="318"/>
    </row>
    <row r="34" spans="1:6" ht="34.5" customHeight="1">
      <c r="A34" s="324" t="s">
        <v>801</v>
      </c>
      <c r="B34" s="324" t="s">
        <v>910</v>
      </c>
      <c r="C34" s="325">
        <v>0</v>
      </c>
      <c r="D34" s="325">
        <v>0</v>
      </c>
      <c r="E34" s="325">
        <v>0</v>
      </c>
      <c r="F34" s="318"/>
    </row>
    <row r="35" spans="1:6" ht="34.5" customHeight="1">
      <c r="A35" s="324" t="s">
        <v>802</v>
      </c>
      <c r="B35" s="324" t="s">
        <v>911</v>
      </c>
      <c r="C35" s="325">
        <v>0</v>
      </c>
      <c r="D35" s="325">
        <v>0</v>
      </c>
      <c r="E35" s="325">
        <v>0</v>
      </c>
      <c r="F35" s="318"/>
    </row>
    <row r="36" spans="1:6" ht="34.5" customHeight="1">
      <c r="A36" s="324" t="s">
        <v>803</v>
      </c>
      <c r="B36" s="324" t="s">
        <v>912</v>
      </c>
      <c r="C36" s="325">
        <v>0</v>
      </c>
      <c r="D36" s="325">
        <v>0</v>
      </c>
      <c r="E36" s="325">
        <v>0</v>
      </c>
      <c r="F36" s="318"/>
    </row>
    <row r="37" spans="1:6" ht="34.5" customHeight="1">
      <c r="A37" s="324" t="s">
        <v>804</v>
      </c>
      <c r="B37" s="324" t="s">
        <v>913</v>
      </c>
      <c r="C37" s="325">
        <v>0</v>
      </c>
      <c r="D37" s="325">
        <v>0</v>
      </c>
      <c r="E37" s="325">
        <v>226</v>
      </c>
      <c r="F37" s="318"/>
    </row>
    <row r="38" spans="1:6" ht="34.5" customHeight="1">
      <c r="A38" s="324" t="s">
        <v>805</v>
      </c>
      <c r="B38" s="324" t="s">
        <v>914</v>
      </c>
      <c r="C38" s="325">
        <v>30</v>
      </c>
      <c r="D38" s="325">
        <v>0</v>
      </c>
      <c r="E38" s="325">
        <v>-222</v>
      </c>
      <c r="F38" s="318"/>
    </row>
    <row r="39" spans="1:6" ht="34.5" customHeight="1">
      <c r="A39" s="324" t="s">
        <v>806</v>
      </c>
      <c r="B39" s="324" t="s">
        <v>915</v>
      </c>
      <c r="C39" s="325">
        <v>-16857</v>
      </c>
      <c r="D39" s="325">
        <v>0</v>
      </c>
      <c r="E39" s="325">
        <v>-10422</v>
      </c>
      <c r="F39" s="318"/>
    </row>
    <row r="40" spans="1:6" ht="34.5" customHeight="1">
      <c r="A40" s="324" t="s">
        <v>807</v>
      </c>
      <c r="B40" s="324" t="s">
        <v>916</v>
      </c>
      <c r="C40" s="325">
        <v>603</v>
      </c>
      <c r="D40" s="325">
        <v>0</v>
      </c>
      <c r="E40" s="325">
        <v>10843</v>
      </c>
      <c r="F40" s="318"/>
    </row>
    <row r="41" spans="1:6" ht="34.5" customHeight="1">
      <c r="A41" s="324" t="s">
        <v>808</v>
      </c>
      <c r="B41" s="324" t="s">
        <v>917</v>
      </c>
      <c r="C41" s="325">
        <v>6525</v>
      </c>
      <c r="D41" s="325">
        <v>0</v>
      </c>
      <c r="E41" s="325">
        <v>0</v>
      </c>
      <c r="F41" s="318"/>
    </row>
    <row r="42" spans="1:6" ht="34.5" customHeight="1">
      <c r="A42" s="324" t="s">
        <v>809</v>
      </c>
      <c r="B42" s="324" t="s">
        <v>918</v>
      </c>
      <c r="C42" s="325">
        <v>7128</v>
      </c>
      <c r="D42" s="325">
        <v>0</v>
      </c>
      <c r="E42" s="325">
        <v>10843</v>
      </c>
      <c r="F42" s="318"/>
    </row>
    <row r="43" spans="1:6" ht="34.5" customHeight="1">
      <c r="A43" s="324" t="s">
        <v>810</v>
      </c>
      <c r="B43" s="324" t="s">
        <v>919</v>
      </c>
      <c r="C43" s="325">
        <v>0</v>
      </c>
      <c r="D43" s="325">
        <v>0</v>
      </c>
      <c r="E43" s="325">
        <v>35</v>
      </c>
      <c r="F43" s="318"/>
    </row>
    <row r="44" spans="1:6">
      <c r="A44" s="324" t="s">
        <v>811</v>
      </c>
      <c r="B44" s="324" t="s">
        <v>920</v>
      </c>
      <c r="C44" s="325">
        <v>7128</v>
      </c>
      <c r="D44" s="325">
        <v>0</v>
      </c>
      <c r="E44" s="325">
        <v>10808</v>
      </c>
      <c r="F44" s="318"/>
    </row>
    <row r="45" spans="1:6" ht="24">
      <c r="A45" s="324" t="s">
        <v>812</v>
      </c>
      <c r="B45" s="324" t="s">
        <v>921</v>
      </c>
      <c r="C45" s="325">
        <v>-9729</v>
      </c>
      <c r="D45" s="325">
        <v>0</v>
      </c>
      <c r="E45" s="325">
        <v>386</v>
      </c>
      <c r="F45" s="318"/>
    </row>
    <row r="46" spans="1:6">
      <c r="A46" s="322"/>
      <c r="B46" s="322"/>
      <c r="C46" s="322"/>
      <c r="D46" s="322"/>
      <c r="E46" s="322"/>
    </row>
    <row r="47" spans="1:6">
      <c r="A47" s="322"/>
      <c r="B47" s="322"/>
      <c r="C47" s="322"/>
      <c r="D47" s="322"/>
      <c r="E47" s="322"/>
    </row>
  </sheetData>
  <mergeCells count="2">
    <mergeCell ref="A1:F1"/>
    <mergeCell ref="A3:E3"/>
  </mergeCells>
  <pageMargins left="0.7" right="0.7" top="0.75" bottom="0.75" header="0.3" footer="0.3"/>
  <pageSetup paperSize="9" scale="85" orientation="portrait" r:id="rId1"/>
  <rowBreaks count="1" manualBreakCount="1">
    <brk id="2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2:J21"/>
  <sheetViews>
    <sheetView view="pageBreakPreview" zoomScale="60" zoomScaleNormal="100" workbookViewId="0">
      <selection activeCell="W19" sqref="W19"/>
    </sheetView>
  </sheetViews>
  <sheetFormatPr defaultRowHeight="15"/>
  <sheetData>
    <row r="2" spans="1:10">
      <c r="A2" s="490" t="s">
        <v>957</v>
      </c>
      <c r="B2" s="488"/>
      <c r="C2" s="488"/>
      <c r="D2" s="488"/>
      <c r="E2" s="488"/>
      <c r="F2" s="488"/>
      <c r="G2" s="488"/>
      <c r="H2" s="488"/>
      <c r="I2" s="488"/>
      <c r="J2" s="488"/>
    </row>
    <row r="4" spans="1:10">
      <c r="G4" s="489" t="s">
        <v>951</v>
      </c>
      <c r="H4" s="489"/>
      <c r="I4" s="489"/>
      <c r="J4" s="489"/>
    </row>
    <row r="10" spans="1:10">
      <c r="A10" s="488" t="s">
        <v>950</v>
      </c>
      <c r="B10" s="488"/>
      <c r="C10" s="488"/>
      <c r="D10" s="488"/>
      <c r="E10" s="488"/>
      <c r="F10" s="488"/>
      <c r="G10" s="488"/>
      <c r="H10" s="488"/>
      <c r="I10" s="488"/>
      <c r="J10" s="488"/>
    </row>
    <row r="14" spans="1:10">
      <c r="A14" s="492" t="s">
        <v>952</v>
      </c>
      <c r="B14" s="492"/>
      <c r="C14" s="492"/>
      <c r="D14" s="492"/>
      <c r="H14" s="327" t="s">
        <v>953</v>
      </c>
    </row>
    <row r="16" spans="1:10">
      <c r="A16" s="492" t="s">
        <v>1047</v>
      </c>
      <c r="B16" s="492"/>
      <c r="C16" s="492"/>
      <c r="D16" s="492"/>
      <c r="E16" s="492"/>
      <c r="H16" s="363" t="s">
        <v>955</v>
      </c>
    </row>
    <row r="18" spans="1:8">
      <c r="A18" s="492" t="s">
        <v>1048</v>
      </c>
      <c r="B18" s="492"/>
      <c r="C18" s="492"/>
      <c r="D18" s="492"/>
      <c r="E18" s="492"/>
      <c r="H18" s="363" t="s">
        <v>1049</v>
      </c>
    </row>
    <row r="21" spans="1:8">
      <c r="C21" s="496" t="s">
        <v>956</v>
      </c>
      <c r="D21" s="496"/>
      <c r="E21" s="496"/>
      <c r="H21" s="330" t="s">
        <v>954</v>
      </c>
    </row>
  </sheetData>
  <mergeCells count="7">
    <mergeCell ref="A18:E18"/>
    <mergeCell ref="C21:E21"/>
    <mergeCell ref="A2:J2"/>
    <mergeCell ref="A10:J10"/>
    <mergeCell ref="G4:J4"/>
    <mergeCell ref="A14:D14"/>
    <mergeCell ref="A16:E16"/>
  </mergeCells>
  <pageMargins left="0.7" right="0.7" top="0.75" bottom="0.75" header="0.3" footer="0.3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"/>
  <sheetViews>
    <sheetView workbookViewId="0">
      <selection activeCell="O15" sqref="O15"/>
    </sheetView>
  </sheetViews>
  <sheetFormatPr defaultRowHeight="15"/>
  <sheetData/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1"/>
  <sheetViews>
    <sheetView view="pageBreakPreview" zoomScaleNormal="100" zoomScaleSheetLayoutView="100" workbookViewId="0">
      <pane xSplit="3" ySplit="7" topLeftCell="D83" activePane="bottomRight" state="frozen"/>
      <selection activeCell="K64" sqref="K64"/>
      <selection pane="topRight" activeCell="K64" sqref="K64"/>
      <selection pane="bottomLeft" activeCell="K64" sqref="K64"/>
      <selection pane="bottomRight" activeCell="K20" sqref="K20"/>
    </sheetView>
  </sheetViews>
  <sheetFormatPr defaultRowHeight="15"/>
  <cols>
    <col min="1" max="1" width="7.7109375" customWidth="1"/>
    <col min="2" max="2" width="9.7109375" customWidth="1"/>
    <col min="3" max="3" width="39.7109375" style="76" customWidth="1"/>
    <col min="4" max="4" width="9.85546875" style="131" bestFit="1" customWidth="1"/>
    <col min="5" max="6" width="9.140625" style="131"/>
    <col min="7" max="7" width="9.85546875" style="132" bestFit="1" customWidth="1"/>
  </cols>
  <sheetData>
    <row r="1" spans="1:7">
      <c r="A1" s="429" t="s">
        <v>971</v>
      </c>
      <c r="B1" s="429"/>
      <c r="C1" s="429"/>
      <c r="D1" s="429"/>
      <c r="E1" s="429"/>
      <c r="F1" s="429"/>
      <c r="G1" s="429"/>
    </row>
    <row r="2" spans="1:7">
      <c r="A2" s="430" t="s">
        <v>653</v>
      </c>
      <c r="B2" s="430"/>
      <c r="C2" s="430"/>
      <c r="D2" s="430"/>
      <c r="E2" s="430"/>
      <c r="F2" s="430"/>
      <c r="G2" s="430"/>
    </row>
    <row r="3" spans="1:7" ht="15.75" thickBot="1"/>
    <row r="4" spans="1:7" ht="25.5" customHeight="1">
      <c r="A4" s="434" t="s">
        <v>587</v>
      </c>
      <c r="B4" s="437" t="s">
        <v>588</v>
      </c>
      <c r="C4" s="440" t="s">
        <v>98</v>
      </c>
      <c r="D4" s="431" t="s">
        <v>958</v>
      </c>
      <c r="E4" s="432"/>
      <c r="F4" s="432"/>
      <c r="G4" s="433"/>
    </row>
    <row r="5" spans="1:7" ht="15" customHeight="1">
      <c r="A5" s="435"/>
      <c r="B5" s="438"/>
      <c r="C5" s="441"/>
      <c r="D5" s="443" t="s">
        <v>654</v>
      </c>
      <c r="E5" s="444"/>
      <c r="F5" s="445"/>
      <c r="G5" s="426" t="s">
        <v>730</v>
      </c>
    </row>
    <row r="6" spans="1:7" ht="15" customHeight="1">
      <c r="A6" s="435"/>
      <c r="B6" s="438"/>
      <c r="C6" s="441"/>
      <c r="D6" s="101"/>
      <c r="E6" s="102"/>
      <c r="F6" s="103"/>
      <c r="G6" s="427"/>
    </row>
    <row r="7" spans="1:7" ht="15" customHeight="1" thickBot="1">
      <c r="A7" s="436"/>
      <c r="B7" s="439"/>
      <c r="C7" s="442"/>
      <c r="D7" s="105" t="s">
        <v>727</v>
      </c>
      <c r="E7" s="105" t="s">
        <v>728</v>
      </c>
      <c r="F7" s="105" t="s">
        <v>729</v>
      </c>
      <c r="G7" s="428"/>
    </row>
    <row r="8" spans="1:7">
      <c r="A8" s="14" t="s">
        <v>87</v>
      </c>
      <c r="B8" s="4"/>
      <c r="C8" s="21"/>
      <c r="D8" s="133"/>
      <c r="E8" s="134"/>
      <c r="F8" s="134"/>
      <c r="G8" s="135"/>
    </row>
    <row r="9" spans="1:7">
      <c r="A9" s="12" t="s">
        <v>494</v>
      </c>
      <c r="B9" s="1" t="s">
        <v>239</v>
      </c>
      <c r="C9" s="22" t="s">
        <v>621</v>
      </c>
      <c r="D9" s="110">
        <v>7950</v>
      </c>
      <c r="E9" s="111">
        <v>7959</v>
      </c>
      <c r="F9" s="111">
        <v>7959</v>
      </c>
      <c r="G9" s="275">
        <f>SUM(F9/E9*100)</f>
        <v>100</v>
      </c>
    </row>
    <row r="10" spans="1:7">
      <c r="A10" s="12" t="s">
        <v>495</v>
      </c>
      <c r="B10" s="1" t="s">
        <v>240</v>
      </c>
      <c r="C10" s="22" t="s">
        <v>622</v>
      </c>
      <c r="D10" s="110">
        <v>8333</v>
      </c>
      <c r="E10" s="111">
        <v>9804</v>
      </c>
      <c r="F10" s="111">
        <v>9804</v>
      </c>
      <c r="G10" s="275">
        <f>SUM(F10/E10*100)</f>
        <v>100</v>
      </c>
    </row>
    <row r="11" spans="1:7">
      <c r="A11" s="12" t="s">
        <v>496</v>
      </c>
      <c r="B11" s="1" t="s">
        <v>241</v>
      </c>
      <c r="C11" s="22" t="s">
        <v>623</v>
      </c>
      <c r="D11" s="110">
        <v>1200</v>
      </c>
      <c r="E11" s="111">
        <v>1200</v>
      </c>
      <c r="F11" s="111">
        <v>1200</v>
      </c>
      <c r="G11" s="275">
        <f t="shared" ref="G11:G12" si="0">SUM(F11/E11*100)</f>
        <v>100</v>
      </c>
    </row>
    <row r="12" spans="1:7">
      <c r="A12" s="12" t="s">
        <v>497</v>
      </c>
      <c r="B12" s="1" t="s">
        <v>242</v>
      </c>
      <c r="C12" s="22" t="s">
        <v>457</v>
      </c>
      <c r="D12" s="110">
        <v>1252</v>
      </c>
      <c r="E12" s="111">
        <v>3276</v>
      </c>
      <c r="F12" s="111">
        <v>3276</v>
      </c>
      <c r="G12" s="275">
        <f t="shared" si="0"/>
        <v>100</v>
      </c>
    </row>
    <row r="13" spans="1:7" ht="15.75" thickBot="1">
      <c r="A13" s="13" t="s">
        <v>498</v>
      </c>
      <c r="B13" s="2" t="s">
        <v>243</v>
      </c>
      <c r="C13" s="23" t="s">
        <v>458</v>
      </c>
      <c r="D13" s="110"/>
      <c r="E13" s="112"/>
      <c r="F13" s="112"/>
      <c r="G13" s="275"/>
    </row>
    <row r="14" spans="1:7" ht="15" customHeight="1" thickBot="1">
      <c r="A14" s="43" t="s">
        <v>499</v>
      </c>
      <c r="B14" s="43"/>
      <c r="C14" s="44" t="s">
        <v>624</v>
      </c>
      <c r="D14" s="113">
        <f>SUM(D8:D13)</f>
        <v>18735</v>
      </c>
      <c r="E14" s="113">
        <f>SUM(E8:E13)</f>
        <v>22239</v>
      </c>
      <c r="F14" s="113">
        <f>SUM(F8:F13)</f>
        <v>22239</v>
      </c>
      <c r="G14" s="276">
        <f>SUM(F14/E14*100)</f>
        <v>100</v>
      </c>
    </row>
    <row r="15" spans="1:7">
      <c r="A15" s="12" t="s">
        <v>500</v>
      </c>
      <c r="B15" s="1" t="s">
        <v>196</v>
      </c>
      <c r="C15" s="22" t="s">
        <v>459</v>
      </c>
      <c r="D15" s="110"/>
      <c r="E15" s="111"/>
      <c r="F15" s="111"/>
      <c r="G15" s="135"/>
    </row>
    <row r="16" spans="1:7">
      <c r="A16" s="12" t="s">
        <v>501</v>
      </c>
      <c r="B16" s="1" t="s">
        <v>197</v>
      </c>
      <c r="C16" s="22" t="s">
        <v>625</v>
      </c>
      <c r="D16" s="110"/>
      <c r="E16" s="111"/>
      <c r="F16" s="111"/>
      <c r="G16" s="135"/>
    </row>
    <row r="17" spans="1:7" ht="15" customHeight="1">
      <c r="A17" s="12" t="s">
        <v>502</v>
      </c>
      <c r="B17" s="1" t="s">
        <v>198</v>
      </c>
      <c r="C17" s="22" t="s">
        <v>626</v>
      </c>
      <c r="D17" s="110"/>
      <c r="E17" s="111"/>
      <c r="F17" s="111"/>
      <c r="G17" s="135"/>
    </row>
    <row r="18" spans="1:7" ht="15" customHeight="1">
      <c r="A18" s="12" t="s">
        <v>503</v>
      </c>
      <c r="B18" s="1" t="s">
        <v>199</v>
      </c>
      <c r="C18" s="22" t="s">
        <v>627</v>
      </c>
      <c r="D18" s="110"/>
      <c r="E18" s="111"/>
      <c r="F18" s="111"/>
      <c r="G18" s="135"/>
    </row>
    <row r="19" spans="1:7" ht="15.75" thickBot="1">
      <c r="A19" s="13" t="s">
        <v>504</v>
      </c>
      <c r="B19" s="2" t="s">
        <v>200</v>
      </c>
      <c r="C19" s="23" t="s">
        <v>628</v>
      </c>
      <c r="D19" s="110">
        <v>13239</v>
      </c>
      <c r="E19" s="112">
        <v>16272</v>
      </c>
      <c r="F19" s="112">
        <v>16272</v>
      </c>
      <c r="G19" s="267">
        <f>SUM(F19/E19*100)</f>
        <v>100</v>
      </c>
    </row>
    <row r="20" spans="1:7" ht="18" customHeight="1" thickBot="1">
      <c r="A20" s="78" t="s">
        <v>505</v>
      </c>
      <c r="B20" s="79"/>
      <c r="C20" s="81" t="s">
        <v>629</v>
      </c>
      <c r="D20" s="116">
        <f>SUM(D14:D19)</f>
        <v>31974</v>
      </c>
      <c r="E20" s="116">
        <f>SUM(E14:E19)</f>
        <v>38511</v>
      </c>
      <c r="F20" s="116">
        <f>SUM(F14:F19)</f>
        <v>38511</v>
      </c>
      <c r="G20" s="277">
        <f>SUM(F20/E20*100)</f>
        <v>100</v>
      </c>
    </row>
    <row r="21" spans="1:7">
      <c r="A21" s="14" t="s">
        <v>88</v>
      </c>
      <c r="B21" s="3"/>
      <c r="C21" s="26"/>
      <c r="D21" s="107"/>
      <c r="E21" s="108"/>
      <c r="F21" s="108"/>
      <c r="G21" s="135"/>
    </row>
    <row r="22" spans="1:7">
      <c r="A22" s="12" t="s">
        <v>506</v>
      </c>
      <c r="B22" s="1" t="s">
        <v>201</v>
      </c>
      <c r="C22" s="22" t="s">
        <v>460</v>
      </c>
      <c r="D22" s="110"/>
      <c r="E22" s="111"/>
      <c r="F22" s="111"/>
      <c r="G22" s="275"/>
    </row>
    <row r="23" spans="1:7">
      <c r="A23" s="12" t="s">
        <v>507</v>
      </c>
      <c r="B23" s="1" t="s">
        <v>202</v>
      </c>
      <c r="C23" s="22" t="s">
        <v>630</v>
      </c>
      <c r="D23" s="110"/>
      <c r="E23" s="111"/>
      <c r="F23" s="111"/>
      <c r="G23" s="275"/>
    </row>
    <row r="24" spans="1:7" ht="15" customHeight="1">
      <c r="A24" s="12" t="s">
        <v>508</v>
      </c>
      <c r="B24" s="1" t="s">
        <v>203</v>
      </c>
      <c r="C24" s="22" t="s">
        <v>631</v>
      </c>
      <c r="D24" s="110"/>
      <c r="E24" s="111"/>
      <c r="F24" s="111"/>
      <c r="G24" s="275"/>
    </row>
    <row r="25" spans="1:7" ht="15" customHeight="1">
      <c r="A25" s="12" t="s">
        <v>509</v>
      </c>
      <c r="B25" s="1" t="s">
        <v>204</v>
      </c>
      <c r="C25" s="22" t="s">
        <v>632</v>
      </c>
      <c r="D25" s="110"/>
      <c r="E25" s="111"/>
      <c r="F25" s="111"/>
      <c r="G25" s="275"/>
    </row>
    <row r="26" spans="1:7" ht="15.75" thickBot="1">
      <c r="A26" s="13" t="s">
        <v>510</v>
      </c>
      <c r="B26" s="2" t="s">
        <v>205</v>
      </c>
      <c r="C26" s="23" t="s">
        <v>633</v>
      </c>
      <c r="D26" s="110">
        <v>12249</v>
      </c>
      <c r="E26" s="112">
        <v>10743</v>
      </c>
      <c r="F26" s="112">
        <v>10743</v>
      </c>
      <c r="G26" s="275">
        <f t="shared" ref="G26" si="1">SUM(F26/E26*100)</f>
        <v>100</v>
      </c>
    </row>
    <row r="27" spans="1:7" ht="18" customHeight="1" thickBot="1">
      <c r="A27" s="78" t="s">
        <v>511</v>
      </c>
      <c r="B27" s="79"/>
      <c r="C27" s="81" t="s">
        <v>681</v>
      </c>
      <c r="D27" s="115">
        <f>SUM(D21:D26)</f>
        <v>12249</v>
      </c>
      <c r="E27" s="115">
        <f>SUM(E21:E26)</f>
        <v>10743</v>
      </c>
      <c r="F27" s="115">
        <f>SUM(F21:F26)</f>
        <v>10743</v>
      </c>
      <c r="G27" s="243">
        <f>SUM(F27/E27*100)</f>
        <v>100</v>
      </c>
    </row>
    <row r="28" spans="1:7">
      <c r="A28" s="14" t="s">
        <v>89</v>
      </c>
      <c r="B28" s="3"/>
      <c r="C28" s="26"/>
      <c r="D28" s="107"/>
      <c r="E28" s="108"/>
      <c r="F28" s="108"/>
      <c r="G28" s="135"/>
    </row>
    <row r="29" spans="1:7">
      <c r="A29" s="12" t="s">
        <v>512</v>
      </c>
      <c r="B29" s="1" t="s">
        <v>244</v>
      </c>
      <c r="C29" s="22" t="s">
        <v>461</v>
      </c>
      <c r="D29" s="110"/>
      <c r="E29" s="111"/>
      <c r="F29" s="111"/>
      <c r="G29" s="135"/>
    </row>
    <row r="30" spans="1:7">
      <c r="A30" s="13" t="s">
        <v>513</v>
      </c>
      <c r="B30" s="2" t="s">
        <v>245</v>
      </c>
      <c r="C30" s="23" t="s">
        <v>462</v>
      </c>
      <c r="D30" s="278"/>
      <c r="E30" s="112"/>
      <c r="F30" s="112"/>
      <c r="G30" s="230"/>
    </row>
    <row r="31" spans="1:7" ht="15" customHeight="1">
      <c r="A31" s="279" t="s">
        <v>514</v>
      </c>
      <c r="B31" s="279"/>
      <c r="C31" s="283" t="s">
        <v>515</v>
      </c>
      <c r="D31" s="282"/>
      <c r="E31" s="280"/>
      <c r="F31" s="280"/>
      <c r="G31" s="281"/>
    </row>
    <row r="32" spans="1:7" s="46" customFormat="1" ht="15" customHeight="1">
      <c r="A32" s="294" t="s">
        <v>516</v>
      </c>
      <c r="B32" s="294" t="s">
        <v>206</v>
      </c>
      <c r="C32" s="295" t="s">
        <v>463</v>
      </c>
      <c r="D32" s="282"/>
      <c r="E32" s="280"/>
      <c r="F32" s="280"/>
      <c r="G32" s="281"/>
    </row>
    <row r="33" spans="1:7" s="46" customFormat="1" ht="15" customHeight="1">
      <c r="A33" s="294" t="s">
        <v>517</v>
      </c>
      <c r="B33" s="294" t="s">
        <v>207</v>
      </c>
      <c r="C33" s="295" t="s">
        <v>464</v>
      </c>
      <c r="D33" s="282"/>
      <c r="E33" s="280"/>
      <c r="F33" s="280"/>
      <c r="G33" s="281"/>
    </row>
    <row r="34" spans="1:7" s="46" customFormat="1" ht="15" customHeight="1">
      <c r="A34" s="279" t="s">
        <v>518</v>
      </c>
      <c r="B34" s="279" t="s">
        <v>208</v>
      </c>
      <c r="C34" s="283" t="s">
        <v>465</v>
      </c>
      <c r="D34" s="282">
        <v>700</v>
      </c>
      <c r="E34" s="280">
        <v>523</v>
      </c>
      <c r="F34" s="280">
        <v>439</v>
      </c>
      <c r="G34" s="296">
        <f>SUM(F34/E34*100)</f>
        <v>83.938814531548758</v>
      </c>
    </row>
    <row r="35" spans="1:7">
      <c r="A35" s="16" t="s">
        <v>520</v>
      </c>
      <c r="B35" s="3" t="s">
        <v>246</v>
      </c>
      <c r="C35" s="26" t="s">
        <v>466</v>
      </c>
      <c r="D35" s="107"/>
      <c r="E35" s="108"/>
      <c r="F35" s="108"/>
      <c r="G35" s="297"/>
    </row>
    <row r="36" spans="1:7">
      <c r="A36" s="12" t="s">
        <v>521</v>
      </c>
      <c r="B36" s="1" t="s">
        <v>247</v>
      </c>
      <c r="C36" s="22" t="s">
        <v>467</v>
      </c>
      <c r="D36" s="107"/>
      <c r="E36" s="111"/>
      <c r="F36" s="111"/>
      <c r="G36" s="297"/>
    </row>
    <row r="37" spans="1:7" ht="15" customHeight="1">
      <c r="A37" s="12" t="s">
        <v>522</v>
      </c>
      <c r="B37" s="1" t="s">
        <v>248</v>
      </c>
      <c r="C37" s="22" t="s">
        <v>468</v>
      </c>
      <c r="D37" s="107"/>
      <c r="E37" s="111"/>
      <c r="F37" s="111"/>
      <c r="G37" s="297"/>
    </row>
    <row r="38" spans="1:7">
      <c r="A38" s="12" t="s">
        <v>523</v>
      </c>
      <c r="B38" s="1" t="s">
        <v>249</v>
      </c>
      <c r="C38" s="22" t="s">
        <v>469</v>
      </c>
      <c r="D38" s="107">
        <v>2000</v>
      </c>
      <c r="E38" s="111">
        <v>2186</v>
      </c>
      <c r="F38" s="111">
        <v>2095</v>
      </c>
      <c r="G38" s="297">
        <f t="shared" ref="G38:G41" si="2">SUM(F38/E38*100)</f>
        <v>95.837145471180236</v>
      </c>
    </row>
    <row r="39" spans="1:7">
      <c r="A39" s="12" t="s">
        <v>524</v>
      </c>
      <c r="B39" s="1" t="s">
        <v>250</v>
      </c>
      <c r="C39" s="22" t="s">
        <v>470</v>
      </c>
      <c r="D39" s="110"/>
      <c r="E39" s="111"/>
      <c r="F39" s="111"/>
      <c r="G39" s="297"/>
    </row>
    <row r="40" spans="1:7" ht="15" customHeight="1">
      <c r="A40" s="289" t="s">
        <v>519</v>
      </c>
      <c r="B40" s="290"/>
      <c r="C40" s="291" t="s">
        <v>525</v>
      </c>
      <c r="D40" s="292">
        <v>2000</v>
      </c>
      <c r="E40" s="293">
        <v>2186</v>
      </c>
      <c r="F40" s="293">
        <v>2095</v>
      </c>
      <c r="G40" s="296">
        <f t="shared" si="2"/>
        <v>95.837145471180236</v>
      </c>
    </row>
    <row r="41" spans="1:7" s="46" customFormat="1" ht="15" customHeight="1" thickBot="1">
      <c r="A41" s="284" t="s">
        <v>526</v>
      </c>
      <c r="B41" s="285" t="s">
        <v>209</v>
      </c>
      <c r="C41" s="286" t="s">
        <v>471</v>
      </c>
      <c r="D41" s="287">
        <v>140</v>
      </c>
      <c r="E41" s="288">
        <v>178</v>
      </c>
      <c r="F41" s="288">
        <v>19</v>
      </c>
      <c r="G41" s="296">
        <f t="shared" si="2"/>
        <v>10.674157303370785</v>
      </c>
    </row>
    <row r="42" spans="1:7" ht="18" customHeight="1" thickBot="1">
      <c r="A42" s="9" t="s">
        <v>527</v>
      </c>
      <c r="B42" s="10"/>
      <c r="C42" s="25" t="s">
        <v>528</v>
      </c>
      <c r="D42" s="136">
        <f>SUM(D34,D40,D41)</f>
        <v>2840</v>
      </c>
      <c r="E42" s="136">
        <f t="shared" ref="E42:F42" si="3">SUM(E34,E40,E41)</f>
        <v>2887</v>
      </c>
      <c r="F42" s="136">
        <f t="shared" si="3"/>
        <v>2553</v>
      </c>
      <c r="G42" s="298">
        <f>SUM(F42/E42*100)</f>
        <v>88.430897125043302</v>
      </c>
    </row>
    <row r="43" spans="1:7">
      <c r="A43" s="14" t="s">
        <v>90</v>
      </c>
      <c r="B43" s="5"/>
      <c r="C43" s="24"/>
      <c r="D43" s="107"/>
      <c r="E43" s="108"/>
      <c r="F43" s="108"/>
      <c r="G43" s="135"/>
    </row>
    <row r="44" spans="1:7">
      <c r="A44" s="12" t="s">
        <v>529</v>
      </c>
      <c r="B44" s="1" t="s">
        <v>251</v>
      </c>
      <c r="C44" s="22" t="s">
        <v>64</v>
      </c>
      <c r="D44" s="110"/>
      <c r="E44" s="111">
        <v>810</v>
      </c>
      <c r="F44" s="111">
        <v>810</v>
      </c>
      <c r="G44" s="342">
        <f>SUM(F44/E44*100)</f>
        <v>100</v>
      </c>
    </row>
    <row r="45" spans="1:7">
      <c r="A45" s="12" t="s">
        <v>530</v>
      </c>
      <c r="B45" s="1" t="s">
        <v>252</v>
      </c>
      <c r="C45" s="22" t="s">
        <v>472</v>
      </c>
      <c r="D45" s="110"/>
      <c r="E45" s="111">
        <v>312</v>
      </c>
      <c r="F45" s="111">
        <v>204</v>
      </c>
      <c r="G45" s="342">
        <f>SUM(F45/E45*100)</f>
        <v>65.384615384615387</v>
      </c>
    </row>
    <row r="46" spans="1:7">
      <c r="A46" s="12" t="s">
        <v>531</v>
      </c>
      <c r="B46" s="1" t="s">
        <v>253</v>
      </c>
      <c r="C46" s="22" t="s">
        <v>473</v>
      </c>
      <c r="D46" s="110">
        <v>1655</v>
      </c>
      <c r="E46" s="111">
        <v>1945</v>
      </c>
      <c r="F46" s="111">
        <v>1636</v>
      </c>
      <c r="G46" s="275">
        <f>SUM(F46/E46*100)</f>
        <v>84.113110539845763</v>
      </c>
    </row>
    <row r="47" spans="1:7">
      <c r="A47" s="12" t="s">
        <v>532</v>
      </c>
      <c r="B47" s="1" t="s">
        <v>254</v>
      </c>
      <c r="C47" s="22" t="s">
        <v>474</v>
      </c>
      <c r="D47" s="110">
        <v>479</v>
      </c>
      <c r="E47" s="111">
        <v>233</v>
      </c>
      <c r="F47" s="111">
        <v>69</v>
      </c>
      <c r="G47" s="275">
        <f t="shared" ref="G47" si="4">SUM(F47/E47*100)</f>
        <v>29.613733905579398</v>
      </c>
    </row>
    <row r="48" spans="1:7">
      <c r="A48" s="12" t="s">
        <v>533</v>
      </c>
      <c r="B48" s="1" t="s">
        <v>255</v>
      </c>
      <c r="C48" s="22" t="s">
        <v>475</v>
      </c>
      <c r="D48" s="110"/>
      <c r="E48" s="111"/>
      <c r="F48" s="111"/>
      <c r="G48" s="275"/>
    </row>
    <row r="49" spans="1:7">
      <c r="A49" s="12" t="s">
        <v>534</v>
      </c>
      <c r="B49" s="1" t="s">
        <v>256</v>
      </c>
      <c r="C49" s="22" t="s">
        <v>476</v>
      </c>
      <c r="D49" s="110"/>
      <c r="E49" s="111"/>
      <c r="F49" s="111"/>
      <c r="G49" s="275"/>
    </row>
    <row r="50" spans="1:7">
      <c r="A50" s="12" t="s">
        <v>535</v>
      </c>
      <c r="B50" s="1" t="s">
        <v>257</v>
      </c>
      <c r="C50" s="22" t="s">
        <v>477</v>
      </c>
      <c r="D50" s="110"/>
      <c r="E50" s="111"/>
      <c r="F50" s="111"/>
      <c r="G50" s="275"/>
    </row>
    <row r="51" spans="1:7">
      <c r="A51" s="12" t="s">
        <v>536</v>
      </c>
      <c r="B51" s="1" t="s">
        <v>258</v>
      </c>
      <c r="C51" s="22" t="s">
        <v>478</v>
      </c>
      <c r="D51" s="110">
        <v>2</v>
      </c>
      <c r="E51" s="111"/>
      <c r="F51" s="111"/>
      <c r="G51" s="275"/>
    </row>
    <row r="52" spans="1:7">
      <c r="A52" s="12" t="s">
        <v>537</v>
      </c>
      <c r="B52" s="1" t="s">
        <v>259</v>
      </c>
      <c r="C52" s="22" t="s">
        <v>479</v>
      </c>
      <c r="D52" s="110"/>
      <c r="E52" s="111"/>
      <c r="F52" s="111"/>
      <c r="G52" s="275"/>
    </row>
    <row r="53" spans="1:7" ht="15.75" thickBot="1">
      <c r="A53" s="13" t="s">
        <v>538</v>
      </c>
      <c r="B53" s="2" t="s">
        <v>260</v>
      </c>
      <c r="C53" s="23" t="s">
        <v>480</v>
      </c>
      <c r="D53" s="110"/>
      <c r="E53" s="112">
        <v>15</v>
      </c>
      <c r="F53" s="112">
        <v>15</v>
      </c>
      <c r="G53" s="275">
        <v>204</v>
      </c>
    </row>
    <row r="54" spans="1:7" ht="18" customHeight="1" thickBot="1">
      <c r="A54" s="78" t="s">
        <v>539</v>
      </c>
      <c r="B54" s="79"/>
      <c r="C54" s="81" t="s">
        <v>540</v>
      </c>
      <c r="D54" s="115">
        <f>SUM(D43:D53)</f>
        <v>2136</v>
      </c>
      <c r="E54" s="115">
        <f>SUM(E44:E53)</f>
        <v>3315</v>
      </c>
      <c r="F54" s="115">
        <f>SUM(F44:F53)</f>
        <v>2734</v>
      </c>
      <c r="G54" s="243">
        <f>SUM(F54/E54*100)</f>
        <v>82.473604826545994</v>
      </c>
    </row>
    <row r="55" spans="1:7">
      <c r="A55" s="14" t="s">
        <v>91</v>
      </c>
      <c r="B55" s="3"/>
      <c r="C55" s="26"/>
      <c r="D55" s="107"/>
      <c r="E55" s="108"/>
      <c r="F55" s="108"/>
      <c r="G55" s="135"/>
    </row>
    <row r="56" spans="1:7">
      <c r="A56" s="12" t="s">
        <v>541</v>
      </c>
      <c r="B56" s="1" t="s">
        <v>542</v>
      </c>
      <c r="C56" s="22" t="s">
        <v>92</v>
      </c>
      <c r="D56" s="110"/>
      <c r="E56" s="111"/>
      <c r="F56" s="111"/>
      <c r="G56" s="135"/>
    </row>
    <row r="57" spans="1:7">
      <c r="A57" s="12" t="s">
        <v>543</v>
      </c>
      <c r="B57" s="1" t="s">
        <v>210</v>
      </c>
      <c r="C57" s="22" t="s">
        <v>481</v>
      </c>
      <c r="D57" s="110"/>
      <c r="E57" s="111"/>
      <c r="F57" s="111"/>
      <c r="G57" s="135"/>
    </row>
    <row r="58" spans="1:7">
      <c r="A58" s="12" t="s">
        <v>544</v>
      </c>
      <c r="B58" s="1" t="s">
        <v>211</v>
      </c>
      <c r="C58" s="22" t="s">
        <v>482</v>
      </c>
      <c r="D58" s="110">
        <v>1200</v>
      </c>
      <c r="E58" s="111"/>
      <c r="F58" s="111"/>
      <c r="G58" s="275"/>
    </row>
    <row r="59" spans="1:7">
      <c r="A59" s="12" t="s">
        <v>545</v>
      </c>
      <c r="B59" s="1" t="s">
        <v>212</v>
      </c>
      <c r="C59" s="22" t="s">
        <v>483</v>
      </c>
      <c r="D59" s="110"/>
      <c r="E59" s="111"/>
      <c r="F59" s="111"/>
      <c r="G59" s="135"/>
    </row>
    <row r="60" spans="1:7" ht="15.75" thickBot="1">
      <c r="A60" s="13" t="s">
        <v>546</v>
      </c>
      <c r="B60" s="2" t="s">
        <v>213</v>
      </c>
      <c r="C60" s="23" t="s">
        <v>634</v>
      </c>
      <c r="D60" s="110"/>
      <c r="E60" s="112"/>
      <c r="F60" s="112"/>
      <c r="G60" s="230"/>
    </row>
    <row r="61" spans="1:7" ht="18" customHeight="1" thickBot="1">
      <c r="A61" s="78" t="s">
        <v>547</v>
      </c>
      <c r="B61" s="79"/>
      <c r="C61" s="81" t="s">
        <v>548</v>
      </c>
      <c r="D61" s="115">
        <f>SUM(D55:D60)</f>
        <v>1200</v>
      </c>
      <c r="E61" s="116"/>
      <c r="F61" s="116"/>
      <c r="G61" s="243"/>
    </row>
    <row r="62" spans="1:7">
      <c r="A62" s="14" t="s">
        <v>93</v>
      </c>
      <c r="B62" s="3"/>
      <c r="C62" s="26"/>
      <c r="D62" s="107"/>
      <c r="E62" s="108"/>
      <c r="F62" s="108"/>
      <c r="G62" s="135"/>
    </row>
    <row r="63" spans="1:7">
      <c r="A63" s="12" t="s">
        <v>549</v>
      </c>
      <c r="B63" s="1" t="s">
        <v>214</v>
      </c>
      <c r="C63" s="22" t="s">
        <v>635</v>
      </c>
      <c r="D63" s="110"/>
      <c r="E63" s="111"/>
      <c r="F63" s="111"/>
      <c r="G63" s="135"/>
    </row>
    <row r="64" spans="1:7" ht="15" customHeight="1">
      <c r="A64" s="12" t="s">
        <v>963</v>
      </c>
      <c r="B64" s="1" t="s">
        <v>964</v>
      </c>
      <c r="C64" s="22" t="s">
        <v>636</v>
      </c>
      <c r="D64" s="110">
        <v>300</v>
      </c>
      <c r="E64" s="111">
        <v>463</v>
      </c>
      <c r="F64" s="111">
        <v>371</v>
      </c>
      <c r="G64" s="275">
        <f>SUM(F64/E64*100)</f>
        <v>80.129589632829379</v>
      </c>
    </row>
    <row r="65" spans="1:7" ht="15.75" thickBot="1">
      <c r="A65" s="13" t="s">
        <v>965</v>
      </c>
      <c r="B65" s="2" t="s">
        <v>966</v>
      </c>
      <c r="C65" s="23" t="s">
        <v>484</v>
      </c>
      <c r="D65" s="110"/>
      <c r="E65" s="112">
        <v>25</v>
      </c>
      <c r="F65" s="112">
        <v>25</v>
      </c>
      <c r="G65" s="267">
        <f t="shared" ref="G65:G66" si="5">SUM(F65/E65*100)</f>
        <v>100</v>
      </c>
    </row>
    <row r="66" spans="1:7" ht="18" customHeight="1" thickBot="1">
      <c r="A66" s="78" t="s">
        <v>550</v>
      </c>
      <c r="B66" s="79"/>
      <c r="C66" s="81" t="s">
        <v>652</v>
      </c>
      <c r="D66" s="115">
        <v>300</v>
      </c>
      <c r="E66" s="116">
        <f>SUM(E63:E65)</f>
        <v>488</v>
      </c>
      <c r="F66" s="299">
        <f>SUM(F63:F65)</f>
        <v>396</v>
      </c>
      <c r="G66" s="300">
        <f t="shared" si="5"/>
        <v>81.147540983606561</v>
      </c>
    </row>
    <row r="67" spans="1:7">
      <c r="A67" s="14" t="s">
        <v>94</v>
      </c>
      <c r="B67" s="3"/>
      <c r="C67" s="26"/>
      <c r="D67" s="107"/>
      <c r="E67" s="108"/>
      <c r="F67" s="108"/>
      <c r="G67" s="135"/>
    </row>
    <row r="68" spans="1:7">
      <c r="A68" s="12" t="s">
        <v>551</v>
      </c>
      <c r="B68" s="1" t="s">
        <v>215</v>
      </c>
      <c r="C68" s="22" t="s">
        <v>637</v>
      </c>
      <c r="D68" s="110"/>
      <c r="E68" s="111"/>
      <c r="F68" s="111"/>
      <c r="G68" s="135"/>
    </row>
    <row r="69" spans="1:7" ht="15" customHeight="1">
      <c r="A69" s="12" t="s">
        <v>970</v>
      </c>
      <c r="B69" s="1" t="s">
        <v>969</v>
      </c>
      <c r="C69" s="22" t="s">
        <v>638</v>
      </c>
      <c r="D69" s="110"/>
      <c r="E69" s="111"/>
      <c r="F69" s="111"/>
      <c r="G69" s="135"/>
    </row>
    <row r="70" spans="1:7" ht="15.75" thickBot="1">
      <c r="A70" s="13" t="s">
        <v>967</v>
      </c>
      <c r="B70" s="2" t="s">
        <v>968</v>
      </c>
      <c r="C70" s="23" t="s">
        <v>485</v>
      </c>
      <c r="D70" s="110"/>
      <c r="E70" s="112">
        <v>100</v>
      </c>
      <c r="F70" s="112">
        <v>100</v>
      </c>
      <c r="G70" s="343">
        <f>SUM(F70/E70*100)</f>
        <v>100</v>
      </c>
    </row>
    <row r="71" spans="1:7" ht="18" customHeight="1" thickBot="1">
      <c r="A71" s="78" t="s">
        <v>552</v>
      </c>
      <c r="B71" s="79"/>
      <c r="C71" s="81" t="s">
        <v>639</v>
      </c>
      <c r="D71" s="115"/>
      <c r="E71" s="116">
        <f>SUM(E68:E70)</f>
        <v>100</v>
      </c>
      <c r="F71" s="116">
        <f>SUM(F68:F70)</f>
        <v>100</v>
      </c>
      <c r="G71" s="344">
        <f>SUM(F71/E71*100)</f>
        <v>100</v>
      </c>
    </row>
    <row r="72" spans="1:7" ht="21" customHeight="1" thickBot="1">
      <c r="A72" s="141"/>
      <c r="B72" s="95"/>
      <c r="C72" s="142" t="s">
        <v>553</v>
      </c>
      <c r="D72" s="119">
        <f>SUM(D20,D27,D42,D54,D61,D66,D71)</f>
        <v>50699</v>
      </c>
      <c r="E72" s="119">
        <f>SUM(E20,E27,E42,E54,E61,E66,E71)</f>
        <v>56044</v>
      </c>
      <c r="F72" s="119">
        <f>SUM(F20,F27,F42,F54,F61,F66,F71)</f>
        <v>55037</v>
      </c>
      <c r="G72" s="301">
        <f>SUM(F72/E72*100)</f>
        <v>98.203197487688243</v>
      </c>
    </row>
    <row r="73" spans="1:7">
      <c r="A73" s="14" t="s">
        <v>95</v>
      </c>
      <c r="B73" s="5"/>
      <c r="C73" s="24"/>
      <c r="D73" s="107"/>
      <c r="E73" s="108"/>
      <c r="F73" s="108"/>
      <c r="G73" s="135"/>
    </row>
    <row r="74" spans="1:7">
      <c r="A74" s="12" t="s">
        <v>554</v>
      </c>
      <c r="B74" s="1" t="s">
        <v>277</v>
      </c>
      <c r="C74" s="22" t="s">
        <v>486</v>
      </c>
      <c r="D74" s="110"/>
      <c r="E74" s="111"/>
      <c r="F74" s="111"/>
      <c r="G74" s="135"/>
    </row>
    <row r="75" spans="1:7" ht="15.75" customHeight="1">
      <c r="A75" s="12" t="s">
        <v>555</v>
      </c>
      <c r="B75" s="1" t="s">
        <v>278</v>
      </c>
      <c r="C75" s="22" t="s">
        <v>640</v>
      </c>
      <c r="D75" s="110"/>
      <c r="E75" s="111"/>
      <c r="F75" s="111"/>
      <c r="G75" s="135"/>
    </row>
    <row r="76" spans="1:7" ht="15.75" thickBot="1">
      <c r="A76" s="13" t="s">
        <v>556</v>
      </c>
      <c r="B76" s="2" t="s">
        <v>279</v>
      </c>
      <c r="C76" s="23" t="s">
        <v>487</v>
      </c>
      <c r="D76" s="110">
        <v>1000</v>
      </c>
      <c r="E76" s="112">
        <v>11000</v>
      </c>
      <c r="F76" s="112">
        <v>11000</v>
      </c>
      <c r="G76" s="343">
        <f>SUM(F76/E76*100)</f>
        <v>100</v>
      </c>
    </row>
    <row r="77" spans="1:7" ht="15" customHeight="1" thickBot="1">
      <c r="A77" s="45" t="s">
        <v>557</v>
      </c>
      <c r="B77" s="43"/>
      <c r="C77" s="44" t="s">
        <v>641</v>
      </c>
      <c r="D77" s="113">
        <f>SUM(D74:D76)</f>
        <v>1000</v>
      </c>
      <c r="E77" s="113">
        <f t="shared" ref="E77:F77" si="6">SUM(E74:E76)</f>
        <v>11000</v>
      </c>
      <c r="F77" s="113">
        <f t="shared" si="6"/>
        <v>11000</v>
      </c>
      <c r="G77" s="345">
        <f>SUM(F77/E77*100)</f>
        <v>100</v>
      </c>
    </row>
    <row r="78" spans="1:7">
      <c r="A78" s="14" t="s">
        <v>96</v>
      </c>
      <c r="B78" s="3"/>
      <c r="C78" s="26"/>
      <c r="D78" s="107"/>
      <c r="E78" s="108"/>
      <c r="F78" s="108"/>
      <c r="G78" s="135"/>
    </row>
    <row r="79" spans="1:7" ht="15" customHeight="1">
      <c r="A79" s="12" t="s">
        <v>558</v>
      </c>
      <c r="B79" s="1" t="s">
        <v>280</v>
      </c>
      <c r="C79" s="22" t="s">
        <v>642</v>
      </c>
      <c r="D79" s="110"/>
      <c r="E79" s="111"/>
      <c r="F79" s="111"/>
      <c r="G79" s="135"/>
    </row>
    <row r="80" spans="1:7">
      <c r="A80" s="12" t="s">
        <v>559</v>
      </c>
      <c r="B80" s="1" t="s">
        <v>281</v>
      </c>
      <c r="C80" s="22" t="s">
        <v>488</v>
      </c>
      <c r="D80" s="110"/>
      <c r="E80" s="111"/>
      <c r="F80" s="111"/>
      <c r="G80" s="135"/>
    </row>
    <row r="81" spans="1:7" ht="15" customHeight="1">
      <c r="A81" s="12" t="s">
        <v>560</v>
      </c>
      <c r="B81" s="1" t="s">
        <v>282</v>
      </c>
      <c r="C81" s="22" t="s">
        <v>643</v>
      </c>
      <c r="D81" s="110"/>
      <c r="E81" s="111"/>
      <c r="F81" s="111"/>
      <c r="G81" s="135"/>
    </row>
    <row r="82" spans="1:7" ht="15" customHeight="1" thickBot="1">
      <c r="A82" s="13" t="s">
        <v>561</v>
      </c>
      <c r="B82" s="2" t="s">
        <v>283</v>
      </c>
      <c r="C82" s="23" t="s">
        <v>489</v>
      </c>
      <c r="D82" s="110"/>
      <c r="E82" s="112"/>
      <c r="F82" s="112"/>
      <c r="G82" s="230"/>
    </row>
    <row r="83" spans="1:7" ht="15" customHeight="1" thickBot="1">
      <c r="A83" s="45" t="s">
        <v>562</v>
      </c>
      <c r="B83" s="43"/>
      <c r="C83" s="44" t="s">
        <v>563</v>
      </c>
      <c r="D83" s="113"/>
      <c r="E83" s="114"/>
      <c r="F83" s="114"/>
      <c r="G83" s="231"/>
    </row>
    <row r="84" spans="1:7">
      <c r="A84" s="14" t="s">
        <v>97</v>
      </c>
      <c r="B84" s="3"/>
      <c r="C84" s="26"/>
      <c r="D84" s="107"/>
      <c r="E84" s="108"/>
      <c r="F84" s="108"/>
      <c r="G84" s="135"/>
    </row>
    <row r="85" spans="1:7" ht="15" customHeight="1">
      <c r="A85" s="12" t="s">
        <v>564</v>
      </c>
      <c r="B85" s="1" t="s">
        <v>284</v>
      </c>
      <c r="C85" s="22" t="s">
        <v>644</v>
      </c>
      <c r="D85" s="110">
        <v>3971</v>
      </c>
      <c r="E85" s="111">
        <v>3971</v>
      </c>
      <c r="F85" s="111">
        <v>3971</v>
      </c>
      <c r="G85" s="275">
        <f>SUM(F85/E85*100)</f>
        <v>100</v>
      </c>
    </row>
    <row r="86" spans="1:7" ht="15.75" thickBot="1">
      <c r="A86" s="13" t="s">
        <v>565</v>
      </c>
      <c r="B86" s="2" t="s">
        <v>285</v>
      </c>
      <c r="C86" s="23" t="s">
        <v>645</v>
      </c>
      <c r="D86" s="110"/>
      <c r="E86" s="112"/>
      <c r="F86" s="112"/>
      <c r="G86" s="267"/>
    </row>
    <row r="87" spans="1:7" ht="15" customHeight="1" thickBot="1">
      <c r="A87" s="45" t="s">
        <v>566</v>
      </c>
      <c r="B87" s="43"/>
      <c r="C87" s="44" t="s">
        <v>567</v>
      </c>
      <c r="D87" s="113">
        <f>SUM(D84:D86)</f>
        <v>3971</v>
      </c>
      <c r="E87" s="113">
        <f>SUM(E84:E86)</f>
        <v>3971</v>
      </c>
      <c r="F87" s="113">
        <f>SUM(F84:F86)</f>
        <v>3971</v>
      </c>
      <c r="G87" s="302">
        <f t="shared" ref="G87" si="7">SUM(F87/E87*100)</f>
        <v>100</v>
      </c>
    </row>
    <row r="88" spans="1:7">
      <c r="A88" s="18" t="s">
        <v>568</v>
      </c>
      <c r="B88" s="3" t="s">
        <v>261</v>
      </c>
      <c r="C88" s="26" t="s">
        <v>647</v>
      </c>
      <c r="D88" s="107"/>
      <c r="E88" s="108">
        <v>613</v>
      </c>
      <c r="F88" s="108">
        <v>613</v>
      </c>
      <c r="G88" s="135"/>
    </row>
    <row r="89" spans="1:7">
      <c r="A89" s="19" t="s">
        <v>569</v>
      </c>
      <c r="B89" s="1" t="s">
        <v>262</v>
      </c>
      <c r="C89" s="22" t="s">
        <v>646</v>
      </c>
      <c r="D89" s="107"/>
      <c r="E89" s="111"/>
      <c r="F89" s="111"/>
      <c r="G89" s="135"/>
    </row>
    <row r="90" spans="1:7">
      <c r="A90" s="19" t="s">
        <v>570</v>
      </c>
      <c r="B90" s="1" t="s">
        <v>263</v>
      </c>
      <c r="C90" s="22" t="s">
        <v>490</v>
      </c>
      <c r="D90" s="107"/>
      <c r="E90" s="111"/>
      <c r="F90" s="111"/>
      <c r="G90" s="135"/>
    </row>
    <row r="91" spans="1:7">
      <c r="A91" s="19" t="s">
        <v>571</v>
      </c>
      <c r="B91" s="1" t="s">
        <v>264</v>
      </c>
      <c r="C91" s="22" t="s">
        <v>491</v>
      </c>
      <c r="D91" s="107"/>
      <c r="E91" s="111"/>
      <c r="F91" s="111"/>
      <c r="G91" s="135"/>
    </row>
    <row r="92" spans="1:7" ht="15" customHeight="1" thickBot="1">
      <c r="A92" s="20" t="s">
        <v>572</v>
      </c>
      <c r="B92" s="2" t="s">
        <v>265</v>
      </c>
      <c r="C92" s="23" t="s">
        <v>648</v>
      </c>
      <c r="D92" s="107"/>
      <c r="E92" s="112"/>
      <c r="F92" s="112"/>
      <c r="G92" s="230"/>
    </row>
    <row r="93" spans="1:7" ht="15.75" thickBot="1">
      <c r="A93" s="78" t="s">
        <v>574</v>
      </c>
      <c r="B93" s="79"/>
      <c r="C93" s="81" t="s">
        <v>575</v>
      </c>
      <c r="D93" s="137">
        <f>SUM(D77,D87,D88:D92)</f>
        <v>4971</v>
      </c>
      <c r="E93" s="137">
        <f t="shared" ref="E93:F93" si="8">SUM(E77,E87,E88:E92)</f>
        <v>15584</v>
      </c>
      <c r="F93" s="137">
        <f t="shared" si="8"/>
        <v>15584</v>
      </c>
      <c r="G93" s="243"/>
    </row>
    <row r="94" spans="1:7" ht="15" customHeight="1">
      <c r="A94" s="16" t="s">
        <v>576</v>
      </c>
      <c r="B94" s="3" t="s">
        <v>266</v>
      </c>
      <c r="C94" s="26" t="s">
        <v>649</v>
      </c>
      <c r="D94" s="107"/>
      <c r="E94" s="108"/>
      <c r="F94" s="108"/>
      <c r="G94" s="135"/>
    </row>
    <row r="95" spans="1:7" ht="15" customHeight="1">
      <c r="A95" s="12" t="s">
        <v>577</v>
      </c>
      <c r="B95" s="1" t="s">
        <v>267</v>
      </c>
      <c r="C95" s="22" t="s">
        <v>650</v>
      </c>
      <c r="D95" s="107"/>
      <c r="E95" s="111"/>
      <c r="F95" s="111"/>
      <c r="G95" s="135"/>
    </row>
    <row r="96" spans="1:7">
      <c r="A96" s="12" t="s">
        <v>578</v>
      </c>
      <c r="B96" s="1" t="s">
        <v>268</v>
      </c>
      <c r="C96" s="22" t="s">
        <v>492</v>
      </c>
      <c r="D96" s="107"/>
      <c r="E96" s="111"/>
      <c r="F96" s="111"/>
      <c r="G96" s="135"/>
    </row>
    <row r="97" spans="1:7" ht="15.75" thickBot="1">
      <c r="A97" s="13" t="s">
        <v>579</v>
      </c>
      <c r="B97" s="2" t="s">
        <v>269</v>
      </c>
      <c r="C97" s="23" t="s">
        <v>493</v>
      </c>
      <c r="D97" s="107"/>
      <c r="E97" s="112"/>
      <c r="F97" s="112"/>
      <c r="G97" s="230"/>
    </row>
    <row r="98" spans="1:7" ht="15.75" thickBot="1">
      <c r="A98" s="78" t="s">
        <v>580</v>
      </c>
      <c r="B98" s="79"/>
      <c r="C98" s="81" t="s">
        <v>581</v>
      </c>
      <c r="D98" s="137"/>
      <c r="E98" s="138"/>
      <c r="F98" s="138"/>
      <c r="G98" s="232"/>
    </row>
    <row r="99" spans="1:7" ht="15.75" thickBot="1">
      <c r="A99" s="78" t="s">
        <v>582</v>
      </c>
      <c r="B99" s="79" t="s">
        <v>216</v>
      </c>
      <c r="C99" s="81" t="s">
        <v>651</v>
      </c>
      <c r="D99" s="137"/>
      <c r="E99" s="138"/>
      <c r="F99" s="138"/>
      <c r="G99" s="232"/>
    </row>
    <row r="100" spans="1:7" ht="18" customHeight="1" thickBot="1">
      <c r="A100" s="143" t="s">
        <v>573</v>
      </c>
      <c r="B100" s="144"/>
      <c r="C100" s="145" t="s">
        <v>583</v>
      </c>
      <c r="D100" s="146">
        <f>SUM(D93:D99)</f>
        <v>4971</v>
      </c>
      <c r="E100" s="146">
        <f>SUM(E93:E99)</f>
        <v>15584</v>
      </c>
      <c r="F100" s="146">
        <f>SUM(F93:F99)</f>
        <v>15584</v>
      </c>
      <c r="G100" s="301">
        <f>SUM(F100/E100*100)</f>
        <v>100</v>
      </c>
    </row>
    <row r="101" spans="1:7" ht="21" customHeight="1" thickBot="1">
      <c r="A101" s="6" t="s">
        <v>584</v>
      </c>
      <c r="B101" s="17"/>
      <c r="C101" s="77"/>
      <c r="D101" s="121">
        <f>SUM(D72,D100)</f>
        <v>55670</v>
      </c>
      <c r="E101" s="121">
        <f>SUM(E72,E100)</f>
        <v>71628</v>
      </c>
      <c r="F101" s="121">
        <f>SUM(F72,F100)</f>
        <v>70621</v>
      </c>
      <c r="G101" s="303">
        <f>SUM(F101/E101*100)</f>
        <v>98.594125202434796</v>
      </c>
    </row>
  </sheetData>
  <mergeCells count="8">
    <mergeCell ref="G5:G7"/>
    <mergeCell ref="A1:G1"/>
    <mergeCell ref="A2:G2"/>
    <mergeCell ref="D4:G4"/>
    <mergeCell ref="A4:A7"/>
    <mergeCell ref="B4:B7"/>
    <mergeCell ref="C4:C7"/>
    <mergeCell ref="D5:F5"/>
  </mergeCells>
  <phoneticPr fontId="0" type="noConversion"/>
  <printOptions horizontalCentered="1"/>
  <pageMargins left="0.59055118110236227" right="0.59055118110236227" top="0.59055118110236227" bottom="0.59055118110236227" header="0.39370078740157483" footer="0.19685039370078741"/>
  <pageSetup paperSize="9" scale="61" orientation="portrait" r:id="rId1"/>
  <headerFooter alignWithMargins="0">
    <oddHeader>&amp;R&amp;"Times New Roman,Normál"&amp;10 2. számú  melléklet</oddHeader>
  </headerFooter>
  <rowBreaks count="1" manualBreakCount="1"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138"/>
  <sheetViews>
    <sheetView view="pageBreakPreview" zoomScaleNormal="100" zoomScaleSheetLayoutView="100" workbookViewId="0">
      <pane xSplit="3" ySplit="7" topLeftCell="D8" activePane="bottomRight" state="frozen"/>
      <selection activeCell="K64" sqref="K64"/>
      <selection pane="topRight" activeCell="K64" sqref="K64"/>
      <selection pane="bottomLeft" activeCell="K64" sqref="K64"/>
      <selection pane="bottomRight" activeCell="N90" sqref="N90"/>
    </sheetView>
  </sheetViews>
  <sheetFormatPr defaultRowHeight="15"/>
  <cols>
    <col min="1" max="1" width="7.7109375" customWidth="1"/>
    <col min="2" max="2" width="9.7109375" customWidth="1"/>
    <col min="3" max="3" width="39.7109375" customWidth="1"/>
    <col min="4" max="7" width="9.140625" style="98"/>
  </cols>
  <sheetData>
    <row r="1" spans="1:7">
      <c r="A1" s="429" t="s">
        <v>973</v>
      </c>
      <c r="B1" s="429"/>
      <c r="C1" s="429"/>
      <c r="D1" s="429"/>
      <c r="E1" s="429"/>
      <c r="F1" s="429"/>
      <c r="G1" s="429"/>
    </row>
    <row r="2" spans="1:7">
      <c r="A2" s="430"/>
      <c r="B2" s="430"/>
      <c r="C2" s="430"/>
      <c r="D2" s="99"/>
      <c r="E2" s="99"/>
      <c r="F2" s="99"/>
      <c r="G2" s="99"/>
    </row>
    <row r="3" spans="1:7" ht="15.75" thickBot="1">
      <c r="D3" s="446" t="s">
        <v>653</v>
      </c>
      <c r="E3" s="446"/>
      <c r="F3" s="446"/>
      <c r="G3" s="446"/>
    </row>
    <row r="4" spans="1:7" ht="25.5" customHeight="1">
      <c r="A4" s="434" t="s">
        <v>587</v>
      </c>
      <c r="B4" s="437" t="s">
        <v>588</v>
      </c>
      <c r="C4" s="440" t="s">
        <v>98</v>
      </c>
      <c r="D4" s="431" t="s">
        <v>958</v>
      </c>
      <c r="E4" s="432"/>
      <c r="F4" s="432"/>
      <c r="G4" s="433"/>
    </row>
    <row r="5" spans="1:7">
      <c r="A5" s="435"/>
      <c r="B5" s="438"/>
      <c r="C5" s="441"/>
      <c r="D5" s="443" t="s">
        <v>654</v>
      </c>
      <c r="E5" s="444"/>
      <c r="F5" s="445"/>
      <c r="G5" s="426" t="s">
        <v>730</v>
      </c>
    </row>
    <row r="6" spans="1:7">
      <c r="A6" s="435"/>
      <c r="B6" s="438"/>
      <c r="C6" s="441"/>
      <c r="D6" s="104"/>
      <c r="E6" s="102"/>
      <c r="F6" s="103"/>
      <c r="G6" s="427"/>
    </row>
    <row r="7" spans="1:7" ht="18.75" customHeight="1" thickBot="1">
      <c r="A7" s="436"/>
      <c r="B7" s="439"/>
      <c r="C7" s="442"/>
      <c r="D7" s="106" t="s">
        <v>727</v>
      </c>
      <c r="E7" s="105" t="s">
        <v>728</v>
      </c>
      <c r="F7" s="105" t="s">
        <v>729</v>
      </c>
      <c r="G7" s="428"/>
    </row>
    <row r="8" spans="1:7">
      <c r="A8" s="14" t="s">
        <v>100</v>
      </c>
      <c r="B8" s="3"/>
      <c r="C8" s="147"/>
      <c r="D8" s="107"/>
      <c r="E8" s="108"/>
      <c r="F8" s="108"/>
      <c r="G8" s="234"/>
    </row>
    <row r="9" spans="1:7">
      <c r="A9" s="12" t="s">
        <v>129</v>
      </c>
      <c r="B9" s="1" t="s">
        <v>110</v>
      </c>
      <c r="C9" s="49" t="s">
        <v>393</v>
      </c>
      <c r="D9" s="110">
        <v>12996</v>
      </c>
      <c r="E9" s="111">
        <v>13639</v>
      </c>
      <c r="F9" s="111">
        <v>13639</v>
      </c>
      <c r="G9" s="304">
        <f>SUM(F9/E9*100)</f>
        <v>100</v>
      </c>
    </row>
    <row r="10" spans="1:7">
      <c r="A10" s="12" t="s">
        <v>130</v>
      </c>
      <c r="B10" s="1" t="s">
        <v>111</v>
      </c>
      <c r="C10" s="49" t="s">
        <v>394</v>
      </c>
      <c r="D10" s="110"/>
      <c r="E10" s="111"/>
      <c r="F10" s="111"/>
      <c r="G10" s="304"/>
    </row>
    <row r="11" spans="1:7">
      <c r="A11" s="12" t="s">
        <v>131</v>
      </c>
      <c r="B11" s="1" t="s">
        <v>112</v>
      </c>
      <c r="C11" s="49" t="s">
        <v>395</v>
      </c>
      <c r="D11" s="110"/>
      <c r="E11" s="111"/>
      <c r="F11" s="111"/>
      <c r="G11" s="304"/>
    </row>
    <row r="12" spans="1:7">
      <c r="A12" s="12" t="s">
        <v>132</v>
      </c>
      <c r="B12" s="1" t="s">
        <v>113</v>
      </c>
      <c r="C12" s="49" t="s">
        <v>589</v>
      </c>
      <c r="D12" s="110"/>
      <c r="E12" s="111"/>
      <c r="F12" s="111"/>
      <c r="G12" s="304"/>
    </row>
    <row r="13" spans="1:7">
      <c r="A13" s="12" t="s">
        <v>133</v>
      </c>
      <c r="B13" s="1" t="s">
        <v>114</v>
      </c>
      <c r="C13" s="49" t="s">
        <v>396</v>
      </c>
      <c r="D13" s="110"/>
      <c r="E13" s="111"/>
      <c r="F13" s="111"/>
      <c r="G13" s="304"/>
    </row>
    <row r="14" spans="1:7">
      <c r="A14" s="12" t="s">
        <v>134</v>
      </c>
      <c r="B14" s="1" t="s">
        <v>115</v>
      </c>
      <c r="C14" s="49" t="s">
        <v>397</v>
      </c>
      <c r="D14" s="110"/>
      <c r="E14" s="111"/>
      <c r="F14" s="111"/>
      <c r="G14" s="304"/>
    </row>
    <row r="15" spans="1:7">
      <c r="A15" s="12" t="s">
        <v>135</v>
      </c>
      <c r="B15" s="1" t="s">
        <v>116</v>
      </c>
      <c r="C15" s="49" t="s">
        <v>398</v>
      </c>
      <c r="D15" s="110">
        <v>150</v>
      </c>
      <c r="E15" s="111">
        <v>212</v>
      </c>
      <c r="F15" s="111">
        <v>212</v>
      </c>
      <c r="G15" s="304">
        <f t="shared" ref="G15:G21" si="0">SUM(F15/E15*100)</f>
        <v>100</v>
      </c>
    </row>
    <row r="16" spans="1:7">
      <c r="A16" s="12" t="s">
        <v>136</v>
      </c>
      <c r="B16" s="1" t="s">
        <v>117</v>
      </c>
      <c r="C16" s="49" t="s">
        <v>399</v>
      </c>
      <c r="D16" s="110"/>
      <c r="E16" s="111"/>
      <c r="F16" s="111"/>
      <c r="G16" s="304"/>
    </row>
    <row r="17" spans="1:7">
      <c r="A17" s="12" t="s">
        <v>137</v>
      </c>
      <c r="B17" s="1" t="s">
        <v>118</v>
      </c>
      <c r="C17" s="49" t="s">
        <v>400</v>
      </c>
      <c r="D17" s="110"/>
      <c r="E17" s="111"/>
      <c r="F17" s="111"/>
      <c r="G17" s="304"/>
    </row>
    <row r="18" spans="1:7">
      <c r="A18" s="12" t="s">
        <v>138</v>
      </c>
      <c r="B18" s="1" t="s">
        <v>119</v>
      </c>
      <c r="C18" s="49" t="s">
        <v>401</v>
      </c>
      <c r="D18" s="110"/>
      <c r="E18" s="111"/>
      <c r="F18" s="111"/>
      <c r="G18" s="304"/>
    </row>
    <row r="19" spans="1:7">
      <c r="A19" s="12" t="s">
        <v>139</v>
      </c>
      <c r="B19" s="1" t="s">
        <v>120</v>
      </c>
      <c r="C19" s="49" t="s">
        <v>402</v>
      </c>
      <c r="D19" s="110"/>
      <c r="E19" s="111"/>
      <c r="F19" s="111"/>
      <c r="G19" s="304"/>
    </row>
    <row r="20" spans="1:7">
      <c r="A20" s="12" t="s">
        <v>140</v>
      </c>
      <c r="B20" s="1" t="s">
        <v>121</v>
      </c>
      <c r="C20" s="49" t="s">
        <v>403</v>
      </c>
      <c r="D20" s="110"/>
      <c r="E20" s="111"/>
      <c r="F20" s="111"/>
      <c r="G20" s="304"/>
    </row>
    <row r="21" spans="1:7" ht="15.75" thickBot="1">
      <c r="A21" s="13" t="s">
        <v>141</v>
      </c>
      <c r="B21" s="2" t="s">
        <v>122</v>
      </c>
      <c r="C21" s="48" t="s">
        <v>404</v>
      </c>
      <c r="D21" s="110">
        <v>108</v>
      </c>
      <c r="E21" s="112">
        <v>387</v>
      </c>
      <c r="F21" s="112">
        <v>387</v>
      </c>
      <c r="G21" s="304">
        <f t="shared" si="0"/>
        <v>100</v>
      </c>
    </row>
    <row r="22" spans="1:7" ht="15.75" thickBot="1">
      <c r="A22" s="45" t="s">
        <v>142</v>
      </c>
      <c r="B22" s="43" t="s">
        <v>127</v>
      </c>
      <c r="C22" s="148" t="s">
        <v>143</v>
      </c>
      <c r="D22" s="113">
        <f>SUM(D8:D21)</f>
        <v>13254</v>
      </c>
      <c r="E22" s="113">
        <f>SUM(E9:E21)</f>
        <v>14238</v>
      </c>
      <c r="F22" s="113">
        <f>SUM(F9:F21)</f>
        <v>14238</v>
      </c>
      <c r="G22" s="306">
        <f>SUM(F22/E22*100)</f>
        <v>100</v>
      </c>
    </row>
    <row r="23" spans="1:7">
      <c r="A23" s="14" t="s">
        <v>101</v>
      </c>
      <c r="B23" s="8"/>
      <c r="C23" s="149"/>
      <c r="D23" s="110"/>
      <c r="E23" s="108"/>
      <c r="F23" s="108"/>
      <c r="G23" s="234"/>
    </row>
    <row r="24" spans="1:7">
      <c r="A24" s="12" t="s">
        <v>144</v>
      </c>
      <c r="B24" s="1" t="s">
        <v>123</v>
      </c>
      <c r="C24" s="49" t="s">
        <v>405</v>
      </c>
      <c r="D24" s="110">
        <v>2161</v>
      </c>
      <c r="E24" s="111">
        <v>2377</v>
      </c>
      <c r="F24" s="111">
        <v>2377</v>
      </c>
      <c r="G24" s="304">
        <f>SUM(F24/E24*100)</f>
        <v>100</v>
      </c>
    </row>
    <row r="25" spans="1:7">
      <c r="A25" s="12" t="s">
        <v>145</v>
      </c>
      <c r="B25" s="1" t="s">
        <v>124</v>
      </c>
      <c r="C25" s="49" t="s">
        <v>590</v>
      </c>
      <c r="D25" s="110"/>
      <c r="E25" s="111"/>
      <c r="F25" s="111"/>
      <c r="G25" s="304"/>
    </row>
    <row r="26" spans="1:7" ht="15.75" thickBot="1">
      <c r="A26" s="13" t="s">
        <v>146</v>
      </c>
      <c r="B26" s="2" t="s">
        <v>125</v>
      </c>
      <c r="C26" s="48" t="s">
        <v>406</v>
      </c>
      <c r="D26" s="110">
        <v>326</v>
      </c>
      <c r="E26" s="112">
        <v>294</v>
      </c>
      <c r="F26" s="112">
        <v>294</v>
      </c>
      <c r="G26" s="304">
        <f t="shared" ref="G26" si="1">SUM(F26/E26*100)</f>
        <v>100</v>
      </c>
    </row>
    <row r="27" spans="1:7" ht="15.75" thickBot="1">
      <c r="A27" s="45" t="s">
        <v>147</v>
      </c>
      <c r="B27" s="43" t="s">
        <v>128</v>
      </c>
      <c r="C27" s="148" t="s">
        <v>306</v>
      </c>
      <c r="D27" s="113">
        <f>SUM(D24:D26)</f>
        <v>2487</v>
      </c>
      <c r="E27" s="113">
        <f>SUM(E24:E26)</f>
        <v>2671</v>
      </c>
      <c r="F27" s="113">
        <f>SUM(F24:F26)</f>
        <v>2671</v>
      </c>
      <c r="G27" s="306">
        <f>SUM(F27/E27*100)</f>
        <v>100</v>
      </c>
    </row>
    <row r="28" spans="1:7" ht="18" customHeight="1" thickBot="1">
      <c r="A28" s="78" t="s">
        <v>307</v>
      </c>
      <c r="B28" s="79"/>
      <c r="C28" s="80" t="s">
        <v>380</v>
      </c>
      <c r="D28" s="115">
        <f>SUM(D22,D27)</f>
        <v>15741</v>
      </c>
      <c r="E28" s="116">
        <f>SUM(E22,E27)</f>
        <v>16909</v>
      </c>
      <c r="F28" s="116">
        <f>SUM(F22,F27)</f>
        <v>16909</v>
      </c>
      <c r="G28" s="307">
        <f>SUM(F28/E28*100)</f>
        <v>100</v>
      </c>
    </row>
    <row r="29" spans="1:7" ht="15.75" thickBot="1">
      <c r="A29" s="15" t="s">
        <v>102</v>
      </c>
      <c r="B29" s="11"/>
      <c r="C29" s="150"/>
      <c r="D29" s="110"/>
      <c r="E29" s="117"/>
      <c r="F29" s="117"/>
      <c r="G29" s="140"/>
    </row>
    <row r="30" spans="1:7" ht="18" customHeight="1" thickBot="1">
      <c r="A30" s="78" t="s">
        <v>316</v>
      </c>
      <c r="B30" s="79" t="s">
        <v>126</v>
      </c>
      <c r="C30" s="80" t="s">
        <v>591</v>
      </c>
      <c r="D30" s="115">
        <v>2683</v>
      </c>
      <c r="E30" s="116">
        <v>3146</v>
      </c>
      <c r="F30" s="116">
        <v>3146</v>
      </c>
      <c r="G30" s="307">
        <f>SUM(F30/E30*100)</f>
        <v>100</v>
      </c>
    </row>
    <row r="31" spans="1:7">
      <c r="A31" s="14" t="s">
        <v>104</v>
      </c>
      <c r="B31" s="5"/>
      <c r="C31" s="147"/>
      <c r="D31" s="110"/>
      <c r="E31" s="109"/>
      <c r="F31" s="109"/>
      <c r="G31" s="234"/>
    </row>
    <row r="32" spans="1:7">
      <c r="A32" s="12" t="s">
        <v>148</v>
      </c>
      <c r="B32" s="1" t="s">
        <v>149</v>
      </c>
      <c r="C32" s="49"/>
      <c r="D32" s="110">
        <v>35</v>
      </c>
      <c r="E32" s="111">
        <v>48</v>
      </c>
      <c r="F32" s="111">
        <v>48</v>
      </c>
      <c r="G32" s="304">
        <f>SUM(F32/E32*100)</f>
        <v>100</v>
      </c>
    </row>
    <row r="33" spans="1:7">
      <c r="A33" s="12" t="s">
        <v>286</v>
      </c>
      <c r="B33" s="1" t="s">
        <v>150</v>
      </c>
      <c r="C33" s="49" t="s">
        <v>407</v>
      </c>
      <c r="D33" s="110">
        <v>3242</v>
      </c>
      <c r="E33" s="111">
        <v>3366</v>
      </c>
      <c r="F33" s="111">
        <v>3322</v>
      </c>
      <c r="G33" s="304">
        <f>SUM(F33/E33*100)</f>
        <v>98.692810457516345</v>
      </c>
    </row>
    <row r="34" spans="1:7" ht="15.75" thickBot="1">
      <c r="A34" s="13" t="s">
        <v>287</v>
      </c>
      <c r="B34" s="2" t="s">
        <v>151</v>
      </c>
      <c r="C34" s="48" t="s">
        <v>408</v>
      </c>
      <c r="D34" s="110"/>
      <c r="E34" s="112"/>
      <c r="F34" s="112"/>
      <c r="G34" s="235"/>
    </row>
    <row r="35" spans="1:7" ht="15" customHeight="1" thickBot="1">
      <c r="A35" s="45" t="s">
        <v>304</v>
      </c>
      <c r="B35" s="43" t="s">
        <v>126</v>
      </c>
      <c r="C35" s="148" t="s">
        <v>305</v>
      </c>
      <c r="D35" s="113">
        <f>SUM(D31:D34)</f>
        <v>3277</v>
      </c>
      <c r="E35" s="114">
        <f>SUM(E32:E34)</f>
        <v>3414</v>
      </c>
      <c r="F35" s="114">
        <f>SUM(F32:F34)</f>
        <v>3370</v>
      </c>
      <c r="G35" s="305">
        <f>SUM(F35/E35*100)</f>
        <v>98.711189220855303</v>
      </c>
    </row>
    <row r="36" spans="1:7">
      <c r="A36" s="14" t="s">
        <v>317</v>
      </c>
      <c r="B36" s="3"/>
      <c r="C36" s="151"/>
      <c r="D36" s="110"/>
      <c r="E36" s="108"/>
      <c r="F36" s="108"/>
      <c r="G36" s="234"/>
    </row>
    <row r="37" spans="1:7">
      <c r="A37" s="12" t="s">
        <v>288</v>
      </c>
      <c r="B37" s="1" t="s">
        <v>152</v>
      </c>
      <c r="C37" s="49" t="s">
        <v>409</v>
      </c>
      <c r="D37" s="110">
        <v>170</v>
      </c>
      <c r="E37" s="111">
        <v>210</v>
      </c>
      <c r="F37" s="111">
        <v>210</v>
      </c>
      <c r="G37" s="304">
        <f>SUM(F37/E37*100)</f>
        <v>100</v>
      </c>
    </row>
    <row r="38" spans="1:7" ht="15.75" thickBot="1">
      <c r="A38" s="13" t="s">
        <v>289</v>
      </c>
      <c r="B38" s="2" t="s">
        <v>153</v>
      </c>
      <c r="C38" s="48" t="s">
        <v>410</v>
      </c>
      <c r="D38" s="110">
        <v>292</v>
      </c>
      <c r="E38" s="112">
        <v>236</v>
      </c>
      <c r="F38" s="112">
        <v>236</v>
      </c>
      <c r="G38" s="304">
        <f>SUM(F38/E38*100)</f>
        <v>100</v>
      </c>
    </row>
    <row r="39" spans="1:7" ht="15" customHeight="1" thickBot="1">
      <c r="A39" s="45" t="s">
        <v>308</v>
      </c>
      <c r="B39" s="43"/>
      <c r="C39" s="148" t="s">
        <v>309</v>
      </c>
      <c r="D39" s="113">
        <f>SUM(D37:D38)</f>
        <v>462</v>
      </c>
      <c r="E39" s="113">
        <f>SUM(E37:E38)</f>
        <v>446</v>
      </c>
      <c r="F39" s="113">
        <f>SUM(F37:F38)</f>
        <v>446</v>
      </c>
      <c r="G39" s="306">
        <f>SUM(F39/E39*100)</f>
        <v>100</v>
      </c>
    </row>
    <row r="40" spans="1:7">
      <c r="A40" s="14" t="s">
        <v>105</v>
      </c>
      <c r="B40" s="3"/>
      <c r="C40" s="151"/>
      <c r="D40" s="110"/>
      <c r="E40" s="108"/>
      <c r="F40" s="108"/>
      <c r="G40" s="234"/>
    </row>
    <row r="41" spans="1:7">
      <c r="A41" s="12" t="s">
        <v>290</v>
      </c>
      <c r="B41" s="1" t="s">
        <v>154</v>
      </c>
      <c r="C41" s="49" t="s">
        <v>411</v>
      </c>
      <c r="D41" s="110">
        <v>1405</v>
      </c>
      <c r="E41" s="111">
        <v>1218</v>
      </c>
      <c r="F41" s="111">
        <v>1218</v>
      </c>
      <c r="G41" s="304">
        <f>SUM(F41/E41*100)</f>
        <v>100</v>
      </c>
    </row>
    <row r="42" spans="1:7">
      <c r="A42" s="12" t="s">
        <v>291</v>
      </c>
      <c r="B42" s="1" t="s">
        <v>155</v>
      </c>
      <c r="C42" s="49" t="s">
        <v>412</v>
      </c>
      <c r="D42" s="110"/>
      <c r="E42" s="111">
        <v>328</v>
      </c>
      <c r="F42" s="111">
        <v>328</v>
      </c>
      <c r="G42" s="304">
        <f t="shared" ref="G42:G47" si="2">SUM(F42/E42*100)</f>
        <v>100</v>
      </c>
    </row>
    <row r="43" spans="1:7">
      <c r="A43" s="12" t="s">
        <v>292</v>
      </c>
      <c r="B43" s="1" t="s">
        <v>156</v>
      </c>
      <c r="C43" s="49" t="s">
        <v>413</v>
      </c>
      <c r="D43" s="110"/>
      <c r="E43" s="111">
        <v>63</v>
      </c>
      <c r="F43" s="111">
        <v>63</v>
      </c>
      <c r="G43" s="304">
        <f t="shared" si="2"/>
        <v>100</v>
      </c>
    </row>
    <row r="44" spans="1:7">
      <c r="A44" s="12" t="s">
        <v>293</v>
      </c>
      <c r="B44" s="1" t="s">
        <v>157</v>
      </c>
      <c r="C44" s="49" t="s">
        <v>414</v>
      </c>
      <c r="D44" s="110">
        <v>453</v>
      </c>
      <c r="E44" s="111">
        <v>128</v>
      </c>
      <c r="F44" s="111">
        <v>123</v>
      </c>
      <c r="G44" s="304">
        <f t="shared" si="2"/>
        <v>96.09375</v>
      </c>
    </row>
    <row r="45" spans="1:7">
      <c r="A45" s="12" t="s">
        <v>294</v>
      </c>
      <c r="B45" s="1" t="s">
        <v>158</v>
      </c>
      <c r="C45" s="49" t="s">
        <v>415</v>
      </c>
      <c r="D45" s="110">
        <v>1706</v>
      </c>
      <c r="E45" s="111">
        <v>1705</v>
      </c>
      <c r="F45" s="111">
        <v>1705</v>
      </c>
      <c r="G45" s="304">
        <f t="shared" si="2"/>
        <v>100</v>
      </c>
    </row>
    <row r="46" spans="1:7">
      <c r="A46" s="12" t="s">
        <v>295</v>
      </c>
      <c r="B46" s="1" t="s">
        <v>159</v>
      </c>
      <c r="C46" s="49" t="s">
        <v>416</v>
      </c>
      <c r="D46" s="110">
        <v>345</v>
      </c>
      <c r="E46" s="111">
        <v>453</v>
      </c>
      <c r="F46" s="111">
        <v>452</v>
      </c>
      <c r="G46" s="304">
        <f t="shared" si="2"/>
        <v>99.779249448123622</v>
      </c>
    </row>
    <row r="47" spans="1:7" ht="15.75" thickBot="1">
      <c r="A47" s="13" t="s">
        <v>296</v>
      </c>
      <c r="B47" s="2" t="s">
        <v>160</v>
      </c>
      <c r="C47" s="48" t="s">
        <v>417</v>
      </c>
      <c r="D47" s="110">
        <v>942</v>
      </c>
      <c r="E47" s="112">
        <v>1570</v>
      </c>
      <c r="F47" s="112">
        <v>1528</v>
      </c>
      <c r="G47" s="304">
        <f t="shared" si="2"/>
        <v>97.324840764331213</v>
      </c>
    </row>
    <row r="48" spans="1:7" ht="15" customHeight="1" thickBot="1">
      <c r="A48" s="45" t="s">
        <v>310</v>
      </c>
      <c r="B48" s="43"/>
      <c r="C48" s="148" t="s">
        <v>311</v>
      </c>
      <c r="D48" s="113">
        <f>SUM(D41:D47)</f>
        <v>4851</v>
      </c>
      <c r="E48" s="114">
        <f>SUM(E41:E47)</f>
        <v>5465</v>
      </c>
      <c r="F48" s="114">
        <f>SUM(F41:F47)</f>
        <v>5417</v>
      </c>
      <c r="G48" s="306">
        <f>SUM(F48/E48*100)</f>
        <v>99.121683440073198</v>
      </c>
    </row>
    <row r="49" spans="1:7">
      <c r="A49" s="14" t="s">
        <v>318</v>
      </c>
      <c r="B49" s="3"/>
      <c r="C49" s="151"/>
      <c r="D49" s="110"/>
      <c r="E49" s="108"/>
      <c r="F49" s="108"/>
      <c r="G49" s="234"/>
    </row>
    <row r="50" spans="1:7">
      <c r="A50" s="12" t="s">
        <v>297</v>
      </c>
      <c r="B50" s="1" t="s">
        <v>161</v>
      </c>
      <c r="C50" s="49" t="s">
        <v>418</v>
      </c>
      <c r="D50" s="110"/>
      <c r="E50" s="111"/>
      <c r="F50" s="111"/>
      <c r="G50" s="304"/>
    </row>
    <row r="51" spans="1:7" ht="15.75" thickBot="1">
      <c r="A51" s="13" t="s">
        <v>298</v>
      </c>
      <c r="B51" s="2" t="s">
        <v>162</v>
      </c>
      <c r="C51" s="48" t="s">
        <v>419</v>
      </c>
      <c r="D51" s="110"/>
      <c r="E51" s="112"/>
      <c r="F51" s="112"/>
      <c r="G51" s="235"/>
    </row>
    <row r="52" spans="1:7" ht="15" customHeight="1" thickBot="1">
      <c r="A52" s="45" t="s">
        <v>312</v>
      </c>
      <c r="B52" s="43"/>
      <c r="C52" s="148" t="s">
        <v>592</v>
      </c>
      <c r="D52" s="113"/>
      <c r="E52" s="113"/>
      <c r="F52" s="113"/>
      <c r="G52" s="306"/>
    </row>
    <row r="53" spans="1:7">
      <c r="A53" s="14" t="s">
        <v>106</v>
      </c>
      <c r="B53" s="3"/>
      <c r="C53" s="151"/>
      <c r="D53" s="110"/>
      <c r="E53" s="108"/>
      <c r="F53" s="108"/>
      <c r="G53" s="234"/>
    </row>
    <row r="54" spans="1:7">
      <c r="A54" s="12" t="s">
        <v>299</v>
      </c>
      <c r="B54" s="1" t="s">
        <v>163</v>
      </c>
      <c r="C54" s="49" t="s">
        <v>593</v>
      </c>
      <c r="D54" s="110">
        <v>1877</v>
      </c>
      <c r="E54" s="111">
        <v>1681</v>
      </c>
      <c r="F54" s="111">
        <v>1657</v>
      </c>
      <c r="G54" s="304">
        <f>SUM(F54/E54*100)</f>
        <v>98.57227840571089</v>
      </c>
    </row>
    <row r="55" spans="1:7">
      <c r="A55" s="12" t="s">
        <v>300</v>
      </c>
      <c r="B55" s="1" t="s">
        <v>164</v>
      </c>
      <c r="C55" s="49" t="s">
        <v>420</v>
      </c>
      <c r="D55" s="110"/>
      <c r="E55" s="111"/>
      <c r="F55" s="111"/>
      <c r="G55" s="304"/>
    </row>
    <row r="56" spans="1:7">
      <c r="A56" s="12" t="s">
        <v>301</v>
      </c>
      <c r="B56" s="1" t="s">
        <v>165</v>
      </c>
      <c r="C56" s="49" t="s">
        <v>421</v>
      </c>
      <c r="D56" s="110">
        <v>510</v>
      </c>
      <c r="E56" s="111">
        <v>227</v>
      </c>
      <c r="F56" s="111">
        <v>227</v>
      </c>
      <c r="G56" s="304">
        <f t="shared" ref="G56" si="3">SUM(F56/E56*100)</f>
        <v>100</v>
      </c>
    </row>
    <row r="57" spans="1:7">
      <c r="A57" s="12" t="s">
        <v>302</v>
      </c>
      <c r="B57" s="1" t="s">
        <v>166</v>
      </c>
      <c r="C57" s="49" t="s">
        <v>422</v>
      </c>
      <c r="D57" s="110"/>
      <c r="E57" s="111"/>
      <c r="F57" s="111"/>
      <c r="G57" s="304"/>
    </row>
    <row r="58" spans="1:7" ht="15.75" thickBot="1">
      <c r="A58" s="13" t="s">
        <v>303</v>
      </c>
      <c r="B58" s="2" t="s">
        <v>167</v>
      </c>
      <c r="C58" s="48" t="s">
        <v>423</v>
      </c>
      <c r="D58" s="110">
        <v>785</v>
      </c>
      <c r="E58" s="112">
        <v>212</v>
      </c>
      <c r="F58" s="112">
        <v>212</v>
      </c>
      <c r="G58" s="304">
        <f t="shared" ref="G58" si="4">SUM(F58/E58*100)</f>
        <v>100</v>
      </c>
    </row>
    <row r="59" spans="1:7" ht="15" customHeight="1" thickBot="1">
      <c r="A59" s="45" t="s">
        <v>313</v>
      </c>
      <c r="B59" s="43"/>
      <c r="C59" s="148" t="s">
        <v>594</v>
      </c>
      <c r="D59" s="113">
        <f>SUM(D54:D58)</f>
        <v>3172</v>
      </c>
      <c r="E59" s="113">
        <f>SUM(E54:E58)</f>
        <v>2120</v>
      </c>
      <c r="F59" s="113">
        <f>SUM(F54:F58)</f>
        <v>2096</v>
      </c>
      <c r="G59" s="306">
        <f>SUM(F59/E59*100)</f>
        <v>98.867924528301884</v>
      </c>
    </row>
    <row r="60" spans="1:7" ht="18" customHeight="1" thickBot="1">
      <c r="A60" s="78" t="s">
        <v>314</v>
      </c>
      <c r="B60" s="79"/>
      <c r="C60" s="80" t="s">
        <v>315</v>
      </c>
      <c r="D60" s="115">
        <f>SUM(D35,D39,D48,D52,D59)</f>
        <v>11762</v>
      </c>
      <c r="E60" s="115">
        <f>SUM(E35,E39,E48,E52,E59)</f>
        <v>11445</v>
      </c>
      <c r="F60" s="115">
        <f>SUM(F35,F39,F48,F52,F59)</f>
        <v>11329</v>
      </c>
      <c r="G60" s="307">
        <f>SUM(F60/E60*100)</f>
        <v>98.986456968108342</v>
      </c>
    </row>
    <row r="61" spans="1:7">
      <c r="A61" s="14" t="s">
        <v>107</v>
      </c>
      <c r="B61" s="5"/>
      <c r="C61" s="147"/>
      <c r="D61" s="110"/>
      <c r="E61" s="108"/>
      <c r="F61" s="108"/>
      <c r="G61" s="234"/>
    </row>
    <row r="62" spans="1:7">
      <c r="A62" s="12" t="s">
        <v>319</v>
      </c>
      <c r="B62" s="1" t="s">
        <v>168</v>
      </c>
      <c r="C62" s="49" t="s">
        <v>424</v>
      </c>
      <c r="D62" s="110"/>
      <c r="E62" s="111"/>
      <c r="F62" s="111"/>
      <c r="G62" s="234"/>
    </row>
    <row r="63" spans="1:7">
      <c r="A63" s="12" t="s">
        <v>320</v>
      </c>
      <c r="B63" s="1" t="s">
        <v>169</v>
      </c>
      <c r="C63" s="49" t="s">
        <v>425</v>
      </c>
      <c r="D63" s="110"/>
      <c r="E63" s="111">
        <v>310</v>
      </c>
      <c r="F63" s="111">
        <v>310</v>
      </c>
      <c r="G63" s="304">
        <f>SUM(F63/E63*100)</f>
        <v>100</v>
      </c>
    </row>
    <row r="64" spans="1:7">
      <c r="A64" s="12" t="s">
        <v>321</v>
      </c>
      <c r="B64" s="1" t="s">
        <v>170</v>
      </c>
      <c r="C64" s="49" t="s">
        <v>426</v>
      </c>
      <c r="D64" s="110"/>
      <c r="E64" s="111"/>
      <c r="F64" s="111"/>
      <c r="G64" s="304"/>
    </row>
    <row r="65" spans="1:7">
      <c r="A65" s="12" t="s">
        <v>322</v>
      </c>
      <c r="B65" s="1" t="s">
        <v>171</v>
      </c>
      <c r="C65" s="49" t="s">
        <v>595</v>
      </c>
      <c r="D65" s="110"/>
      <c r="E65" s="111"/>
      <c r="F65" s="111"/>
      <c r="G65" s="304"/>
    </row>
    <row r="66" spans="1:7">
      <c r="A66" s="12" t="s">
        <v>323</v>
      </c>
      <c r="B66" s="1" t="s">
        <v>172</v>
      </c>
      <c r="C66" s="49" t="s">
        <v>596</v>
      </c>
      <c r="D66" s="110">
        <v>1277</v>
      </c>
      <c r="E66" s="111">
        <v>1780</v>
      </c>
      <c r="F66" s="111">
        <v>1780</v>
      </c>
      <c r="G66" s="304">
        <f t="shared" ref="G66:G69" si="5">SUM(F66/E66*100)</f>
        <v>100</v>
      </c>
    </row>
    <row r="67" spans="1:7">
      <c r="A67" s="12" t="s">
        <v>324</v>
      </c>
      <c r="B67" s="1" t="s">
        <v>173</v>
      </c>
      <c r="C67" s="49" t="s">
        <v>427</v>
      </c>
      <c r="D67" s="110">
        <v>2838</v>
      </c>
      <c r="E67" s="111">
        <v>737</v>
      </c>
      <c r="F67" s="111">
        <v>737</v>
      </c>
      <c r="G67" s="304">
        <f t="shared" si="5"/>
        <v>100</v>
      </c>
    </row>
    <row r="68" spans="1:7">
      <c r="A68" s="12" t="s">
        <v>325</v>
      </c>
      <c r="B68" s="1" t="s">
        <v>174</v>
      </c>
      <c r="C68" s="49" t="s">
        <v>428</v>
      </c>
      <c r="D68" s="110"/>
      <c r="E68" s="111"/>
      <c r="F68" s="111"/>
      <c r="G68" s="304"/>
    </row>
    <row r="69" spans="1:7" ht="15.75" thickBot="1">
      <c r="A69" s="13" t="s">
        <v>326</v>
      </c>
      <c r="B69" s="2" t="s">
        <v>175</v>
      </c>
      <c r="C69" s="48" t="s">
        <v>429</v>
      </c>
      <c r="D69" s="110">
        <v>1718</v>
      </c>
      <c r="E69" s="112">
        <v>2395</v>
      </c>
      <c r="F69" s="112">
        <v>2395</v>
      </c>
      <c r="G69" s="304">
        <f t="shared" si="5"/>
        <v>100</v>
      </c>
    </row>
    <row r="70" spans="1:7" ht="18" customHeight="1" thickBot="1">
      <c r="A70" s="78" t="s">
        <v>327</v>
      </c>
      <c r="B70" s="79"/>
      <c r="C70" s="80" t="s">
        <v>597</v>
      </c>
      <c r="D70" s="115">
        <f>SUM(D62:D69)</f>
        <v>5833</v>
      </c>
      <c r="E70" s="115">
        <f>SUM(E62:E69)</f>
        <v>5222</v>
      </c>
      <c r="F70" s="115">
        <f>SUM(F62:F69)</f>
        <v>5222</v>
      </c>
      <c r="G70" s="307">
        <f>SUM(F70/E70*100)</f>
        <v>100</v>
      </c>
    </row>
    <row r="71" spans="1:7">
      <c r="A71" s="14" t="s">
        <v>108</v>
      </c>
      <c r="B71" s="3"/>
      <c r="C71" s="151"/>
      <c r="D71" s="110"/>
      <c r="E71" s="108"/>
      <c r="F71" s="108"/>
      <c r="G71" s="139"/>
    </row>
    <row r="72" spans="1:7">
      <c r="A72" s="12" t="s">
        <v>328</v>
      </c>
      <c r="B72" s="1" t="s">
        <v>217</v>
      </c>
      <c r="C72" s="49" t="s">
        <v>430</v>
      </c>
      <c r="D72" s="110"/>
      <c r="E72" s="111"/>
      <c r="F72" s="111"/>
      <c r="G72" s="139"/>
    </row>
    <row r="73" spans="1:7">
      <c r="A73" s="12" t="s">
        <v>329</v>
      </c>
      <c r="B73" s="1" t="s">
        <v>218</v>
      </c>
      <c r="C73" s="49" t="s">
        <v>431</v>
      </c>
      <c r="D73" s="110"/>
      <c r="E73" s="111">
        <v>42</v>
      </c>
      <c r="F73" s="111"/>
      <c r="G73" s="346"/>
    </row>
    <row r="74" spans="1:7" ht="15" customHeight="1">
      <c r="A74" s="12" t="s">
        <v>330</v>
      </c>
      <c r="B74" s="1" t="s">
        <v>219</v>
      </c>
      <c r="C74" s="49" t="s">
        <v>598</v>
      </c>
      <c r="D74" s="110"/>
      <c r="E74" s="111"/>
      <c r="F74" s="111"/>
      <c r="G74" s="139"/>
    </row>
    <row r="75" spans="1:7" ht="15" customHeight="1">
      <c r="A75" s="12" t="s">
        <v>331</v>
      </c>
      <c r="B75" s="1" t="s">
        <v>220</v>
      </c>
      <c r="C75" s="49" t="s">
        <v>599</v>
      </c>
      <c r="D75" s="110"/>
      <c r="E75" s="111"/>
      <c r="F75" s="111"/>
      <c r="G75" s="139"/>
    </row>
    <row r="76" spans="1:7">
      <c r="A76" s="12" t="s">
        <v>332</v>
      </c>
      <c r="B76" s="1" t="s">
        <v>221</v>
      </c>
      <c r="C76" s="49" t="s">
        <v>600</v>
      </c>
      <c r="D76" s="110"/>
      <c r="E76" s="111"/>
      <c r="F76" s="111"/>
      <c r="G76" s="139"/>
    </row>
    <row r="77" spans="1:7">
      <c r="A77" s="12" t="s">
        <v>333</v>
      </c>
      <c r="B77" s="1" t="s">
        <v>222</v>
      </c>
      <c r="C77" s="49" t="s">
        <v>601</v>
      </c>
      <c r="D77" s="110">
        <v>2171</v>
      </c>
      <c r="E77" s="111">
        <v>2334</v>
      </c>
      <c r="F77" s="111">
        <v>2282</v>
      </c>
      <c r="G77" s="304">
        <f>SUM(F77/E77*100)</f>
        <v>97.772065124250219</v>
      </c>
    </row>
    <row r="78" spans="1:7" ht="15" customHeight="1">
      <c r="A78" s="12" t="s">
        <v>334</v>
      </c>
      <c r="B78" s="1" t="s">
        <v>223</v>
      </c>
      <c r="C78" s="49" t="s">
        <v>602</v>
      </c>
      <c r="D78" s="110"/>
      <c r="E78" s="111"/>
      <c r="F78" s="111"/>
      <c r="G78" s="304"/>
    </row>
    <row r="79" spans="1:7" ht="15" customHeight="1">
      <c r="A79" s="12" t="s">
        <v>335</v>
      </c>
      <c r="B79" s="1" t="s">
        <v>224</v>
      </c>
      <c r="C79" s="49" t="s">
        <v>603</v>
      </c>
      <c r="D79" s="110">
        <v>300</v>
      </c>
      <c r="E79" s="111">
        <v>286</v>
      </c>
      <c r="F79" s="111">
        <v>286</v>
      </c>
      <c r="G79" s="304">
        <f t="shared" ref="G79" si="6">SUM(F79/E79*100)</f>
        <v>100</v>
      </c>
    </row>
    <row r="80" spans="1:7">
      <c r="A80" s="12" t="s">
        <v>336</v>
      </c>
      <c r="B80" s="1" t="s">
        <v>225</v>
      </c>
      <c r="C80" s="49" t="s">
        <v>432</v>
      </c>
      <c r="D80" s="110"/>
      <c r="E80" s="111"/>
      <c r="F80" s="111"/>
      <c r="G80" s="304"/>
    </row>
    <row r="81" spans="1:7">
      <c r="A81" s="12" t="s">
        <v>337</v>
      </c>
      <c r="B81" s="1" t="s">
        <v>226</v>
      </c>
      <c r="C81" s="49" t="s">
        <v>433</v>
      </c>
      <c r="D81" s="110"/>
      <c r="E81" s="111"/>
      <c r="F81" s="111"/>
      <c r="G81" s="304"/>
    </row>
    <row r="82" spans="1:7">
      <c r="A82" s="12" t="s">
        <v>338</v>
      </c>
      <c r="B82" s="1" t="s">
        <v>227</v>
      </c>
      <c r="C82" s="49" t="s">
        <v>972</v>
      </c>
      <c r="D82" s="110">
        <v>402</v>
      </c>
      <c r="E82" s="111"/>
      <c r="F82" s="111"/>
      <c r="G82" s="304"/>
    </row>
    <row r="83" spans="1:7">
      <c r="A83" s="13" t="s">
        <v>339</v>
      </c>
      <c r="B83" s="1" t="s">
        <v>228</v>
      </c>
      <c r="C83" s="49" t="s">
        <v>604</v>
      </c>
      <c r="D83" s="110"/>
      <c r="E83" s="112">
        <v>459</v>
      </c>
      <c r="F83" s="112">
        <v>459</v>
      </c>
      <c r="G83" s="347">
        <f>SUM(F83/E83*100)</f>
        <v>100</v>
      </c>
    </row>
    <row r="84" spans="1:7" ht="15.75" thickBot="1">
      <c r="A84" s="13" t="s">
        <v>339</v>
      </c>
      <c r="B84" s="2" t="s">
        <v>228</v>
      </c>
      <c r="C84" s="48" t="s">
        <v>434</v>
      </c>
      <c r="D84" s="110">
        <v>1000</v>
      </c>
      <c r="E84" s="118">
        <v>5049</v>
      </c>
      <c r="F84" s="118"/>
      <c r="G84" s="235"/>
    </row>
    <row r="85" spans="1:7" ht="18" customHeight="1" thickBot="1">
      <c r="A85" s="78" t="s">
        <v>340</v>
      </c>
      <c r="B85" s="79"/>
      <c r="C85" s="80" t="s">
        <v>60</v>
      </c>
      <c r="D85" s="115">
        <f>SUM(D72:D84)</f>
        <v>3873</v>
      </c>
      <c r="E85" s="115">
        <f>SUM(E72:E84)</f>
        <v>8170</v>
      </c>
      <c r="F85" s="115">
        <f>SUM(F72:F84)</f>
        <v>3027</v>
      </c>
      <c r="G85" s="307">
        <f>SUM(F85/E85*100)</f>
        <v>37.050183598531213</v>
      </c>
    </row>
    <row r="86" spans="1:7">
      <c r="A86" s="14" t="s">
        <v>109</v>
      </c>
      <c r="B86" s="3"/>
      <c r="C86" s="151"/>
      <c r="D86" s="110"/>
      <c r="E86" s="108"/>
      <c r="F86" s="108"/>
      <c r="G86" s="139"/>
    </row>
    <row r="87" spans="1:7">
      <c r="A87" s="12" t="s">
        <v>341</v>
      </c>
      <c r="B87" s="1" t="s">
        <v>176</v>
      </c>
      <c r="C87" s="49" t="s">
        <v>435</v>
      </c>
      <c r="D87" s="110"/>
      <c r="E87" s="111"/>
      <c r="F87" s="111"/>
      <c r="G87" s="139"/>
    </row>
    <row r="88" spans="1:7">
      <c r="A88" s="12" t="s">
        <v>342</v>
      </c>
      <c r="B88" s="1" t="s">
        <v>177</v>
      </c>
      <c r="C88" s="49" t="s">
        <v>436</v>
      </c>
      <c r="D88" s="110"/>
      <c r="E88" s="111"/>
      <c r="F88" s="111"/>
      <c r="G88" s="139"/>
    </row>
    <row r="89" spans="1:7">
      <c r="A89" s="12" t="s">
        <v>343</v>
      </c>
      <c r="B89" s="1" t="s">
        <v>178</v>
      </c>
      <c r="C89" s="49" t="s">
        <v>437</v>
      </c>
      <c r="D89" s="110"/>
      <c r="E89" s="111"/>
      <c r="F89" s="111"/>
      <c r="G89" s="139"/>
    </row>
    <row r="90" spans="1:7">
      <c r="A90" s="12" t="s">
        <v>344</v>
      </c>
      <c r="B90" s="1" t="s">
        <v>179</v>
      </c>
      <c r="C90" s="49" t="s">
        <v>438</v>
      </c>
      <c r="D90" s="110">
        <v>11636</v>
      </c>
      <c r="E90" s="111">
        <v>9994</v>
      </c>
      <c r="F90" s="111">
        <v>9994</v>
      </c>
      <c r="G90" s="304">
        <f>SUM(F90/E90*100)</f>
        <v>100</v>
      </c>
    </row>
    <row r="91" spans="1:7">
      <c r="A91" s="12" t="s">
        <v>345</v>
      </c>
      <c r="B91" s="1" t="s">
        <v>180</v>
      </c>
      <c r="C91" s="49" t="s">
        <v>439</v>
      </c>
      <c r="D91" s="110"/>
      <c r="E91" s="111"/>
      <c r="F91" s="111"/>
      <c r="G91" s="304"/>
    </row>
    <row r="92" spans="1:7">
      <c r="A92" s="12" t="s">
        <v>346</v>
      </c>
      <c r="B92" s="1" t="s">
        <v>181</v>
      </c>
      <c r="C92" s="49" t="s">
        <v>605</v>
      </c>
      <c r="D92" s="110"/>
      <c r="E92" s="111"/>
      <c r="F92" s="111"/>
      <c r="G92" s="304"/>
    </row>
    <row r="93" spans="1:7" ht="15.75" thickBot="1">
      <c r="A93" s="13" t="s">
        <v>347</v>
      </c>
      <c r="B93" s="2" t="s">
        <v>182</v>
      </c>
      <c r="C93" s="48" t="s">
        <v>606</v>
      </c>
      <c r="D93" s="110">
        <v>3142</v>
      </c>
      <c r="E93" s="118">
        <v>2698</v>
      </c>
      <c r="F93" s="118">
        <v>2698</v>
      </c>
      <c r="G93" s="304">
        <f t="shared" ref="G93" si="7">SUM(F93/E93*100)</f>
        <v>100</v>
      </c>
    </row>
    <row r="94" spans="1:7" ht="18" customHeight="1" thickBot="1">
      <c r="A94" s="78" t="s">
        <v>348</v>
      </c>
      <c r="B94" s="79"/>
      <c r="C94" s="80" t="s">
        <v>381</v>
      </c>
      <c r="D94" s="115">
        <f>SUM(D87:D93)</f>
        <v>14778</v>
      </c>
      <c r="E94" s="116">
        <f>SUM(E87:E93)</f>
        <v>12692</v>
      </c>
      <c r="F94" s="116">
        <f>SUM(F87:F93)</f>
        <v>12692</v>
      </c>
      <c r="G94" s="307">
        <f>SUM(F94/E94*100)</f>
        <v>100</v>
      </c>
    </row>
    <row r="95" spans="1:7">
      <c r="A95" s="14" t="s">
        <v>82</v>
      </c>
      <c r="B95" s="3"/>
      <c r="C95" s="151"/>
      <c r="D95" s="110"/>
      <c r="E95" s="108"/>
      <c r="F95" s="108"/>
      <c r="G95" s="139"/>
    </row>
    <row r="96" spans="1:7">
      <c r="A96" s="12" t="s">
        <v>350</v>
      </c>
      <c r="B96" s="1" t="s">
        <v>183</v>
      </c>
      <c r="C96" s="49" t="s">
        <v>440</v>
      </c>
      <c r="D96" s="110"/>
      <c r="E96" s="111">
        <v>1420</v>
      </c>
      <c r="F96" s="111">
        <v>1420</v>
      </c>
      <c r="G96" s="304">
        <f>SUM(F96/E96*100)</f>
        <v>100</v>
      </c>
    </row>
    <row r="97" spans="1:7">
      <c r="A97" s="12" t="s">
        <v>351</v>
      </c>
      <c r="B97" s="1" t="s">
        <v>184</v>
      </c>
      <c r="C97" s="49" t="s">
        <v>441</v>
      </c>
      <c r="D97" s="110"/>
      <c r="E97" s="111"/>
      <c r="F97" s="111"/>
      <c r="G97" s="304"/>
    </row>
    <row r="98" spans="1:7">
      <c r="A98" s="12" t="s">
        <v>352</v>
      </c>
      <c r="B98" s="1" t="s">
        <v>185</v>
      </c>
      <c r="C98" s="49" t="s">
        <v>442</v>
      </c>
      <c r="D98" s="110"/>
      <c r="E98" s="111"/>
      <c r="F98" s="111"/>
      <c r="G98" s="304"/>
    </row>
    <row r="99" spans="1:7" ht="15.75" thickBot="1">
      <c r="A99" s="13" t="s">
        <v>353</v>
      </c>
      <c r="B99" s="2" t="s">
        <v>186</v>
      </c>
      <c r="C99" s="48" t="s">
        <v>607</v>
      </c>
      <c r="D99" s="110"/>
      <c r="E99" s="118">
        <v>383</v>
      </c>
      <c r="F99" s="118">
        <v>383</v>
      </c>
      <c r="G99" s="304">
        <f t="shared" ref="G99" si="8">SUM(F99/E99*100)</f>
        <v>100</v>
      </c>
    </row>
    <row r="100" spans="1:7" ht="18" customHeight="1" thickBot="1">
      <c r="A100" s="78" t="s">
        <v>354</v>
      </c>
      <c r="B100" s="79"/>
      <c r="C100" s="80" t="s">
        <v>382</v>
      </c>
      <c r="D100" s="115"/>
      <c r="E100" s="116">
        <f>SUM(E96:E99)</f>
        <v>1803</v>
      </c>
      <c r="F100" s="116">
        <f>SUM(F96:F99)</f>
        <v>1803</v>
      </c>
      <c r="G100" s="308">
        <f>SUM(F100/E100*100)</f>
        <v>100</v>
      </c>
    </row>
    <row r="101" spans="1:7">
      <c r="A101" s="14" t="s">
        <v>83</v>
      </c>
      <c r="B101" s="3"/>
      <c r="C101" s="151"/>
      <c r="D101" s="110"/>
      <c r="E101" s="108"/>
      <c r="F101" s="108"/>
      <c r="G101" s="139"/>
    </row>
    <row r="102" spans="1:7" ht="15" customHeight="1">
      <c r="A102" s="12" t="s">
        <v>349</v>
      </c>
      <c r="B102" s="1" t="s">
        <v>187</v>
      </c>
      <c r="C102" s="49" t="s">
        <v>608</v>
      </c>
      <c r="D102" s="110"/>
      <c r="E102" s="111"/>
      <c r="F102" s="111"/>
      <c r="G102" s="139"/>
    </row>
    <row r="103" spans="1:7">
      <c r="A103" s="12" t="s">
        <v>355</v>
      </c>
      <c r="B103" s="1" t="s">
        <v>188</v>
      </c>
      <c r="C103" s="49" t="s">
        <v>609</v>
      </c>
      <c r="D103" s="110"/>
      <c r="E103" s="111"/>
      <c r="F103" s="111"/>
      <c r="G103" s="139"/>
    </row>
    <row r="104" spans="1:7">
      <c r="A104" s="12" t="s">
        <v>356</v>
      </c>
      <c r="B104" s="1" t="s">
        <v>189</v>
      </c>
      <c r="C104" s="49" t="s">
        <v>610</v>
      </c>
      <c r="D104" s="110"/>
      <c r="E104" s="111"/>
      <c r="F104" s="111"/>
      <c r="G104" s="139"/>
    </row>
    <row r="105" spans="1:7">
      <c r="A105" s="12" t="s">
        <v>357</v>
      </c>
      <c r="B105" s="1" t="s">
        <v>190</v>
      </c>
      <c r="C105" s="49" t="s">
        <v>611</v>
      </c>
      <c r="D105" s="110"/>
      <c r="E105" s="111"/>
      <c r="F105" s="111"/>
      <c r="G105" s="139"/>
    </row>
    <row r="106" spans="1:7" ht="15" customHeight="1">
      <c r="A106" s="12" t="s">
        <v>358</v>
      </c>
      <c r="B106" s="1" t="s">
        <v>191</v>
      </c>
      <c r="C106" s="49" t="s">
        <v>612</v>
      </c>
      <c r="D106" s="110"/>
      <c r="E106" s="111"/>
      <c r="F106" s="111"/>
      <c r="G106" s="139"/>
    </row>
    <row r="107" spans="1:7">
      <c r="A107" s="12" t="s">
        <v>359</v>
      </c>
      <c r="B107" s="1" t="s">
        <v>192</v>
      </c>
      <c r="C107" s="49" t="s">
        <v>613</v>
      </c>
      <c r="D107" s="110"/>
      <c r="E107" s="111"/>
      <c r="F107" s="111"/>
      <c r="G107" s="139"/>
    </row>
    <row r="108" spans="1:7">
      <c r="A108" s="12" t="s">
        <v>360</v>
      </c>
      <c r="B108" s="1" t="s">
        <v>193</v>
      </c>
      <c r="C108" s="49" t="s">
        <v>443</v>
      </c>
      <c r="D108" s="110"/>
      <c r="E108" s="111"/>
      <c r="F108" s="111"/>
      <c r="G108" s="139"/>
    </row>
    <row r="109" spans="1:7" ht="15.75" thickBot="1">
      <c r="A109" s="13" t="s">
        <v>361</v>
      </c>
      <c r="B109" s="2" t="s">
        <v>194</v>
      </c>
      <c r="C109" s="48" t="s">
        <v>614</v>
      </c>
      <c r="D109" s="110"/>
      <c r="E109" s="118"/>
      <c r="F109" s="118"/>
      <c r="G109" s="140"/>
    </row>
    <row r="110" spans="1:7" ht="18" customHeight="1" thickBot="1">
      <c r="A110" s="78" t="s">
        <v>362</v>
      </c>
      <c r="B110" s="79"/>
      <c r="C110" s="80" t="s">
        <v>62</v>
      </c>
      <c r="D110" s="115"/>
      <c r="E110" s="116"/>
      <c r="F110" s="116"/>
      <c r="G110" s="236"/>
    </row>
    <row r="111" spans="1:7" ht="21" customHeight="1" thickBot="1">
      <c r="A111" s="94"/>
      <c r="B111" s="95"/>
      <c r="C111" s="152" t="s">
        <v>363</v>
      </c>
      <c r="D111" s="126">
        <f>SUM(D28,D30,D60,D70,D85,D94)</f>
        <v>54670</v>
      </c>
      <c r="E111" s="126">
        <f>SUM(E28,E30,E60,E70,E85,E94,E100)</f>
        <v>59387</v>
      </c>
      <c r="F111" s="126">
        <f>SUM(F28,F30,F60,F70,F85,F94,F100)</f>
        <v>54128</v>
      </c>
      <c r="G111" s="309">
        <f>SUM(F111/E111*100)</f>
        <v>91.14452657989122</v>
      </c>
    </row>
    <row r="112" spans="1:7">
      <c r="A112" s="14" t="s">
        <v>84</v>
      </c>
      <c r="B112" s="3"/>
      <c r="C112" s="151"/>
      <c r="D112" s="110"/>
      <c r="E112" s="108"/>
      <c r="F112" s="108"/>
      <c r="G112" s="139"/>
    </row>
    <row r="113" spans="1:7">
      <c r="A113" s="12" t="s">
        <v>364</v>
      </c>
      <c r="B113" s="1" t="s">
        <v>270</v>
      </c>
      <c r="C113" s="49" t="s">
        <v>444</v>
      </c>
      <c r="D113" s="110"/>
      <c r="E113" s="111"/>
      <c r="F113" s="111"/>
      <c r="G113" s="139"/>
    </row>
    <row r="114" spans="1:7">
      <c r="A114" s="12" t="s">
        <v>365</v>
      </c>
      <c r="B114" s="1" t="s">
        <v>271</v>
      </c>
      <c r="C114" s="49" t="s">
        <v>615</v>
      </c>
      <c r="D114" s="110"/>
      <c r="E114" s="111"/>
      <c r="F114" s="111"/>
      <c r="G114" s="139"/>
    </row>
    <row r="115" spans="1:7" ht="15.75" thickBot="1">
      <c r="A115" s="13" t="s">
        <v>366</v>
      </c>
      <c r="B115" s="2" t="s">
        <v>272</v>
      </c>
      <c r="C115" s="48" t="s">
        <v>445</v>
      </c>
      <c r="D115" s="110">
        <v>1000</v>
      </c>
      <c r="E115" s="112">
        <v>11000</v>
      </c>
      <c r="F115" s="112">
        <v>11000</v>
      </c>
      <c r="G115" s="348">
        <f>SUM(F115/E115*100)</f>
        <v>100</v>
      </c>
    </row>
    <row r="116" spans="1:7" ht="15" customHeight="1" thickBot="1">
      <c r="A116" s="45" t="s">
        <v>367</v>
      </c>
      <c r="B116" s="43"/>
      <c r="C116" s="148" t="s">
        <v>616</v>
      </c>
      <c r="D116" s="113">
        <f>SUM(D113:D115)</f>
        <v>1000</v>
      </c>
      <c r="E116" s="113">
        <f t="shared" ref="E116:F116" si="9">SUM(E113:E115)</f>
        <v>11000</v>
      </c>
      <c r="F116" s="113">
        <f t="shared" si="9"/>
        <v>11000</v>
      </c>
      <c r="G116" s="349">
        <f>SUM(F116/E116*100)</f>
        <v>100</v>
      </c>
    </row>
    <row r="117" spans="1:7">
      <c r="A117" s="14" t="s">
        <v>85</v>
      </c>
      <c r="B117" s="3"/>
      <c r="C117" s="151"/>
      <c r="D117" s="110"/>
      <c r="E117" s="108"/>
      <c r="F117" s="108"/>
      <c r="G117" s="139"/>
    </row>
    <row r="118" spans="1:7">
      <c r="A118" s="12" t="s">
        <v>368</v>
      </c>
      <c r="B118" s="1" t="s">
        <v>273</v>
      </c>
      <c r="C118" s="49" t="s">
        <v>446</v>
      </c>
      <c r="D118" s="110"/>
      <c r="E118" s="111"/>
      <c r="F118" s="111"/>
      <c r="G118" s="139"/>
    </row>
    <row r="119" spans="1:7">
      <c r="A119" s="12" t="s">
        <v>369</v>
      </c>
      <c r="B119" s="1" t="s">
        <v>274</v>
      </c>
      <c r="C119" s="49" t="s">
        <v>447</v>
      </c>
      <c r="D119" s="110"/>
      <c r="E119" s="111"/>
      <c r="F119" s="111"/>
      <c r="G119" s="139"/>
    </row>
    <row r="120" spans="1:7">
      <c r="A120" s="12" t="s">
        <v>370</v>
      </c>
      <c r="B120" s="1" t="s">
        <v>275</v>
      </c>
      <c r="C120" s="49" t="s">
        <v>448</v>
      </c>
      <c r="D120" s="110"/>
      <c r="E120" s="111"/>
      <c r="F120" s="111"/>
      <c r="G120" s="139"/>
    </row>
    <row r="121" spans="1:7" ht="15.75" thickBot="1">
      <c r="A121" s="13" t="s">
        <v>371</v>
      </c>
      <c r="B121" s="2" t="s">
        <v>276</v>
      </c>
      <c r="C121" s="48" t="s">
        <v>449</v>
      </c>
      <c r="D121" s="110"/>
      <c r="E121" s="112"/>
      <c r="F121" s="112"/>
      <c r="G121" s="140"/>
    </row>
    <row r="122" spans="1:7" ht="15.75" thickBot="1">
      <c r="A122" s="45" t="s">
        <v>372</v>
      </c>
      <c r="B122" s="43"/>
      <c r="C122" s="148" t="s">
        <v>65</v>
      </c>
      <c r="D122" s="113"/>
      <c r="E122" s="114"/>
      <c r="F122" s="114"/>
      <c r="G122" s="233"/>
    </row>
    <row r="123" spans="1:7">
      <c r="A123" s="16" t="s">
        <v>373</v>
      </c>
      <c r="B123" s="3" t="s">
        <v>229</v>
      </c>
      <c r="C123" s="151" t="s">
        <v>617</v>
      </c>
      <c r="D123" s="110"/>
      <c r="E123" s="108"/>
      <c r="F123" s="108"/>
      <c r="G123" s="139"/>
    </row>
    <row r="124" spans="1:7">
      <c r="A124" s="12" t="s">
        <v>374</v>
      </c>
      <c r="B124" s="1" t="s">
        <v>230</v>
      </c>
      <c r="C124" s="49" t="s">
        <v>618</v>
      </c>
      <c r="D124" s="110"/>
      <c r="E124" s="111">
        <v>1241</v>
      </c>
      <c r="F124" s="111">
        <v>629</v>
      </c>
      <c r="G124" s="346">
        <f>SUM(F124/E124*100)</f>
        <v>50.684931506849317</v>
      </c>
    </row>
    <row r="125" spans="1:7">
      <c r="A125" s="12" t="s">
        <v>375</v>
      </c>
      <c r="B125" s="1" t="s">
        <v>231</v>
      </c>
      <c r="C125" s="49" t="s">
        <v>450</v>
      </c>
      <c r="D125" s="110"/>
      <c r="E125" s="111"/>
      <c r="F125" s="111"/>
      <c r="G125" s="139"/>
    </row>
    <row r="126" spans="1:7">
      <c r="A126" s="12" t="s">
        <v>376</v>
      </c>
      <c r="B126" s="1" t="s">
        <v>232</v>
      </c>
      <c r="C126" s="49" t="s">
        <v>451</v>
      </c>
      <c r="D126" s="110"/>
      <c r="E126" s="111"/>
      <c r="F126" s="111"/>
      <c r="G126" s="139"/>
    </row>
    <row r="127" spans="1:7">
      <c r="A127" s="12" t="s">
        <v>377</v>
      </c>
      <c r="B127" s="1" t="s">
        <v>233</v>
      </c>
      <c r="C127" s="49" t="s">
        <v>452</v>
      </c>
      <c r="D127" s="110"/>
      <c r="E127" s="111"/>
      <c r="F127" s="111"/>
      <c r="G127" s="139"/>
    </row>
    <row r="128" spans="1:7" ht="15" customHeight="1" thickBot="1">
      <c r="A128" s="13" t="s">
        <v>378</v>
      </c>
      <c r="B128" s="2" t="s">
        <v>234</v>
      </c>
      <c r="C128" s="48" t="s">
        <v>619</v>
      </c>
      <c r="D128" s="110"/>
      <c r="E128" s="112"/>
      <c r="F128" s="112"/>
      <c r="G128" s="140"/>
    </row>
    <row r="129" spans="1:7" ht="18" customHeight="1" thickBot="1">
      <c r="A129" s="45" t="s">
        <v>379</v>
      </c>
      <c r="B129" s="43"/>
      <c r="C129" s="148" t="s">
        <v>66</v>
      </c>
      <c r="D129" s="113">
        <f>SUM(D123:D128)</f>
        <v>0</v>
      </c>
      <c r="E129" s="113">
        <f t="shared" ref="E129:F129" si="10">SUM(E123:E128)</f>
        <v>1241</v>
      </c>
      <c r="F129" s="113">
        <f t="shared" si="10"/>
        <v>629</v>
      </c>
      <c r="G129" s="350">
        <f>SUM(F129/E129*100)</f>
        <v>50.684931506849317</v>
      </c>
    </row>
    <row r="130" spans="1:7">
      <c r="A130" s="14" t="s">
        <v>86</v>
      </c>
      <c r="B130" s="3"/>
      <c r="C130" s="151"/>
      <c r="D130" s="110"/>
      <c r="E130" s="352"/>
      <c r="F130" s="108"/>
      <c r="G130" s="139"/>
    </row>
    <row r="131" spans="1:7">
      <c r="A131" s="12" t="s">
        <v>383</v>
      </c>
      <c r="B131" s="1" t="s">
        <v>235</v>
      </c>
      <c r="C131" s="49" t="s">
        <v>453</v>
      </c>
      <c r="D131" s="110"/>
      <c r="E131" s="111"/>
      <c r="F131" s="111"/>
      <c r="G131" s="139"/>
    </row>
    <row r="132" spans="1:7">
      <c r="A132" s="12" t="s">
        <v>384</v>
      </c>
      <c r="B132" s="1" t="s">
        <v>236</v>
      </c>
      <c r="C132" s="49" t="s">
        <v>454</v>
      </c>
      <c r="D132" s="110"/>
      <c r="E132" s="111"/>
      <c r="F132" s="111"/>
      <c r="G132" s="139"/>
    </row>
    <row r="133" spans="1:7">
      <c r="A133" s="12" t="s">
        <v>385</v>
      </c>
      <c r="B133" s="1" t="s">
        <v>237</v>
      </c>
      <c r="C133" s="49" t="s">
        <v>455</v>
      </c>
      <c r="D133" s="110"/>
      <c r="E133" s="111"/>
      <c r="F133" s="111"/>
      <c r="G133" s="139"/>
    </row>
    <row r="134" spans="1:7" ht="15.75" thickBot="1">
      <c r="A134" s="13" t="s">
        <v>386</v>
      </c>
      <c r="B134" s="2" t="s">
        <v>238</v>
      </c>
      <c r="C134" s="48" t="s">
        <v>456</v>
      </c>
      <c r="D134" s="110"/>
      <c r="E134" s="112"/>
      <c r="F134" s="112"/>
      <c r="G134" s="140"/>
    </row>
    <row r="135" spans="1:7" ht="18" customHeight="1" thickBot="1">
      <c r="A135" s="45" t="s">
        <v>387</v>
      </c>
      <c r="B135" s="43"/>
      <c r="C135" s="148" t="s">
        <v>388</v>
      </c>
      <c r="D135" s="113"/>
      <c r="E135" s="114"/>
      <c r="F135" s="114"/>
      <c r="G135" s="233"/>
    </row>
    <row r="136" spans="1:7" s="46" customFormat="1" ht="18" customHeight="1" thickBot="1">
      <c r="A136" s="45" t="s">
        <v>389</v>
      </c>
      <c r="B136" s="43" t="s">
        <v>195</v>
      </c>
      <c r="C136" s="148" t="s">
        <v>620</v>
      </c>
      <c r="D136" s="113"/>
      <c r="E136" s="114"/>
      <c r="F136" s="114"/>
      <c r="G136" s="233"/>
    </row>
    <row r="137" spans="1:7" ht="18" customHeight="1" thickBot="1">
      <c r="A137" s="96" t="s">
        <v>390</v>
      </c>
      <c r="B137" s="97"/>
      <c r="C137" s="153" t="s">
        <v>391</v>
      </c>
      <c r="D137" s="120"/>
      <c r="E137" s="120"/>
      <c r="F137" s="120"/>
      <c r="G137" s="120"/>
    </row>
    <row r="138" spans="1:7" ht="21" customHeight="1" thickBot="1">
      <c r="A138" s="6" t="s">
        <v>392</v>
      </c>
      <c r="B138" s="7"/>
      <c r="C138" s="154"/>
      <c r="D138" s="121">
        <f>SUM(D111,D137)</f>
        <v>54670</v>
      </c>
      <c r="E138" s="121">
        <f>SUM(E111,E116,E129)</f>
        <v>71628</v>
      </c>
      <c r="F138" s="121">
        <f>SUM(F111,F116,F129)</f>
        <v>65757</v>
      </c>
      <c r="G138" s="351">
        <f>SUM(F138/E138*100)</f>
        <v>91.803484670799122</v>
      </c>
    </row>
  </sheetData>
  <mergeCells count="9">
    <mergeCell ref="A1:G1"/>
    <mergeCell ref="C4:C7"/>
    <mergeCell ref="A4:A7"/>
    <mergeCell ref="B4:B7"/>
    <mergeCell ref="D4:G4"/>
    <mergeCell ref="D5:F5"/>
    <mergeCell ref="D3:G3"/>
    <mergeCell ref="G5:G7"/>
    <mergeCell ref="A2:C2"/>
  </mergeCells>
  <phoneticPr fontId="0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55" orientation="portrait" r:id="rId1"/>
  <headerFooter alignWithMargins="0">
    <oddHeader>&amp;R&amp;"Times New Roman,Normál"&amp;10 3.  számú melléklet</oddHeader>
  </headerFooter>
  <rowBreaks count="1" manualBreakCount="1">
    <brk id="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D21"/>
  <sheetViews>
    <sheetView tabSelected="1" view="pageBreakPreview" zoomScale="75" zoomScaleNormal="100" zoomScaleSheetLayoutView="75" workbookViewId="0">
      <pane xSplit="2" ySplit="9" topLeftCell="F10" activePane="bottomRight" state="frozen"/>
      <selection activeCell="K64" sqref="K64"/>
      <selection pane="topRight" activeCell="K64" sqref="K64"/>
      <selection pane="bottomLeft" activeCell="K64" sqref="K64"/>
      <selection pane="bottomRight" activeCell="T31" sqref="T31"/>
    </sheetView>
  </sheetViews>
  <sheetFormatPr defaultRowHeight="12.95" customHeight="1"/>
  <cols>
    <col min="1" max="1" width="8.7109375" style="51" customWidth="1"/>
    <col min="2" max="2" width="35.7109375" style="51" customWidth="1"/>
    <col min="3" max="29" width="9.140625" style="51"/>
    <col min="30" max="30" width="10.7109375" style="51" customWidth="1"/>
    <col min="31" max="16384" width="9.140625" style="51"/>
  </cols>
  <sheetData>
    <row r="1" spans="1:30" ht="15" customHeight="1">
      <c r="A1" s="447" t="s">
        <v>957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</row>
    <row r="2" spans="1:30" ht="15" customHeight="1">
      <c r="A2" s="447" t="s">
        <v>11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</row>
    <row r="3" spans="1:30" ht="1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30" ht="15" customHeight="1">
      <c r="AD4" s="60" t="s">
        <v>716</v>
      </c>
    </row>
    <row r="5" spans="1:30" ht="9" customHeight="1" thickBot="1"/>
    <row r="6" spans="1:30" ht="18" customHeight="1">
      <c r="A6" s="448" t="s">
        <v>585</v>
      </c>
      <c r="B6" s="450" t="s">
        <v>726</v>
      </c>
      <c r="C6" s="458" t="s">
        <v>1055</v>
      </c>
      <c r="D6" s="459"/>
      <c r="E6" s="459"/>
      <c r="F6" s="459"/>
      <c r="G6" s="459"/>
      <c r="H6" s="459"/>
      <c r="I6" s="459"/>
      <c r="J6" s="459"/>
      <c r="K6" s="460"/>
      <c r="L6" s="458" t="s">
        <v>1056</v>
      </c>
      <c r="M6" s="459"/>
      <c r="N6" s="459"/>
      <c r="O6" s="459"/>
      <c r="P6" s="459"/>
      <c r="Q6" s="459"/>
      <c r="R6" s="459"/>
      <c r="S6" s="459"/>
      <c r="T6" s="460"/>
      <c r="U6" s="458" t="s">
        <v>1056</v>
      </c>
      <c r="V6" s="459"/>
      <c r="W6" s="459"/>
      <c r="X6" s="459"/>
      <c r="Y6" s="459"/>
      <c r="Z6" s="459"/>
      <c r="AA6" s="459"/>
      <c r="AB6" s="459"/>
      <c r="AC6" s="460"/>
      <c r="AD6" s="455" t="s">
        <v>680</v>
      </c>
    </row>
    <row r="7" spans="1:30" ht="43.5" customHeight="1">
      <c r="A7" s="449"/>
      <c r="B7" s="451"/>
      <c r="C7" s="59" t="s">
        <v>722</v>
      </c>
      <c r="D7" s="58" t="s">
        <v>723</v>
      </c>
      <c r="E7" s="58" t="s">
        <v>25</v>
      </c>
      <c r="F7" s="58" t="s">
        <v>724</v>
      </c>
      <c r="G7" s="58" t="s">
        <v>725</v>
      </c>
      <c r="H7" s="70" t="s">
        <v>1</v>
      </c>
      <c r="I7" s="70" t="s">
        <v>2</v>
      </c>
      <c r="J7" s="85" t="s">
        <v>3</v>
      </c>
      <c r="K7" s="466" t="s">
        <v>692</v>
      </c>
      <c r="L7" s="59" t="s">
        <v>722</v>
      </c>
      <c r="M7" s="58" t="s">
        <v>723</v>
      </c>
      <c r="N7" s="58" t="s">
        <v>25</v>
      </c>
      <c r="O7" s="58" t="s">
        <v>724</v>
      </c>
      <c r="P7" s="58" t="s">
        <v>725</v>
      </c>
      <c r="Q7" s="70" t="s">
        <v>1</v>
      </c>
      <c r="R7" s="70" t="s">
        <v>2</v>
      </c>
      <c r="S7" s="85" t="s">
        <v>3</v>
      </c>
      <c r="T7" s="466" t="s">
        <v>4</v>
      </c>
      <c r="U7" s="59" t="s">
        <v>722</v>
      </c>
      <c r="V7" s="58" t="s">
        <v>723</v>
      </c>
      <c r="W7" s="58" t="s">
        <v>25</v>
      </c>
      <c r="X7" s="58" t="s">
        <v>724</v>
      </c>
      <c r="Y7" s="58" t="s">
        <v>725</v>
      </c>
      <c r="Z7" s="70" t="s">
        <v>1</v>
      </c>
      <c r="AA7" s="70" t="s">
        <v>2</v>
      </c>
      <c r="AB7" s="85" t="s">
        <v>3</v>
      </c>
      <c r="AC7" s="461" t="s">
        <v>693</v>
      </c>
      <c r="AD7" s="456"/>
    </row>
    <row r="8" spans="1:30" s="71" customFormat="1" ht="15" customHeight="1">
      <c r="A8" s="449"/>
      <c r="B8" s="451"/>
      <c r="C8" s="59" t="s">
        <v>505</v>
      </c>
      <c r="D8" s="58" t="s">
        <v>511</v>
      </c>
      <c r="E8" s="58" t="s">
        <v>527</v>
      </c>
      <c r="F8" s="58" t="s">
        <v>539</v>
      </c>
      <c r="G8" s="58" t="s">
        <v>547</v>
      </c>
      <c r="H8" s="58" t="s">
        <v>550</v>
      </c>
      <c r="I8" s="58" t="s">
        <v>552</v>
      </c>
      <c r="J8" s="90" t="s">
        <v>573</v>
      </c>
      <c r="K8" s="466"/>
      <c r="L8" s="59" t="s">
        <v>505</v>
      </c>
      <c r="M8" s="58" t="s">
        <v>511</v>
      </c>
      <c r="N8" s="58" t="s">
        <v>527</v>
      </c>
      <c r="O8" s="58" t="s">
        <v>539</v>
      </c>
      <c r="P8" s="58" t="s">
        <v>547</v>
      </c>
      <c r="Q8" s="58" t="s">
        <v>550</v>
      </c>
      <c r="R8" s="58" t="s">
        <v>552</v>
      </c>
      <c r="S8" s="90" t="s">
        <v>573</v>
      </c>
      <c r="T8" s="466"/>
      <c r="U8" s="59" t="s">
        <v>505</v>
      </c>
      <c r="V8" s="58" t="s">
        <v>511</v>
      </c>
      <c r="W8" s="58" t="s">
        <v>527</v>
      </c>
      <c r="X8" s="58" t="s">
        <v>539</v>
      </c>
      <c r="Y8" s="58" t="s">
        <v>547</v>
      </c>
      <c r="Z8" s="58" t="s">
        <v>550</v>
      </c>
      <c r="AA8" s="58" t="s">
        <v>552</v>
      </c>
      <c r="AB8" s="90" t="s">
        <v>573</v>
      </c>
      <c r="AC8" s="462"/>
      <c r="AD8" s="456"/>
    </row>
    <row r="9" spans="1:30" ht="27.75" customHeight="1" thickBot="1">
      <c r="A9" s="449"/>
      <c r="B9" s="451"/>
      <c r="C9" s="452" t="s">
        <v>655</v>
      </c>
      <c r="D9" s="453"/>
      <c r="E9" s="453"/>
      <c r="F9" s="453"/>
      <c r="G9" s="453"/>
      <c r="H9" s="453"/>
      <c r="I9" s="453"/>
      <c r="J9" s="454"/>
      <c r="K9" s="467"/>
      <c r="L9" s="452" t="s">
        <v>656</v>
      </c>
      <c r="M9" s="453"/>
      <c r="N9" s="453"/>
      <c r="O9" s="453"/>
      <c r="P9" s="453"/>
      <c r="Q9" s="453"/>
      <c r="R9" s="453"/>
      <c r="S9" s="454"/>
      <c r="T9" s="467"/>
      <c r="U9" s="452" t="s">
        <v>10</v>
      </c>
      <c r="V9" s="453"/>
      <c r="W9" s="453"/>
      <c r="X9" s="453"/>
      <c r="Y9" s="453"/>
      <c r="Z9" s="453"/>
      <c r="AA9" s="453"/>
      <c r="AB9" s="454"/>
      <c r="AC9" s="463"/>
      <c r="AD9" s="457"/>
    </row>
    <row r="10" spans="1:30" s="52" customFormat="1" ht="15" customHeight="1">
      <c r="A10" s="86" t="s">
        <v>694</v>
      </c>
      <c r="B10" s="69" t="s">
        <v>15</v>
      </c>
      <c r="C10" s="254">
        <v>116</v>
      </c>
      <c r="D10" s="255"/>
      <c r="E10" s="255"/>
      <c r="F10" s="255">
        <v>429</v>
      </c>
      <c r="G10" s="255"/>
      <c r="H10" s="255"/>
      <c r="I10" s="255"/>
      <c r="J10" s="256"/>
      <c r="K10" s="89">
        <v>545</v>
      </c>
      <c r="L10" s="65"/>
      <c r="M10" s="66"/>
      <c r="N10" s="66"/>
      <c r="O10" s="66"/>
      <c r="P10" s="66"/>
      <c r="Q10" s="63">
        <v>396</v>
      </c>
      <c r="R10" s="63">
        <v>100</v>
      </c>
      <c r="S10" s="67"/>
      <c r="T10" s="91">
        <f>SUM(L10:S10)</f>
        <v>496</v>
      </c>
      <c r="U10" s="65"/>
      <c r="V10" s="66"/>
      <c r="W10" s="66"/>
      <c r="X10" s="66"/>
      <c r="Y10" s="66"/>
      <c r="Z10" s="66"/>
      <c r="AA10" s="66"/>
      <c r="AB10" s="67"/>
      <c r="AC10" s="91"/>
      <c r="AD10" s="92">
        <v>1041</v>
      </c>
    </row>
    <row r="11" spans="1:30" ht="17.25" customHeight="1">
      <c r="A11" s="84" t="s">
        <v>695</v>
      </c>
      <c r="B11" s="68" t="s">
        <v>16</v>
      </c>
      <c r="C11" s="254"/>
      <c r="D11" s="255"/>
      <c r="E11" s="255"/>
      <c r="F11" s="255">
        <v>2290</v>
      </c>
      <c r="G11" s="255"/>
      <c r="H11" s="255"/>
      <c r="I11" s="255"/>
      <c r="J11" s="256"/>
      <c r="K11" s="89">
        <f>SUM(C11:J11)</f>
        <v>2290</v>
      </c>
      <c r="L11" s="65"/>
      <c r="M11" s="66"/>
      <c r="N11" s="66"/>
      <c r="O11" s="66"/>
      <c r="P11" s="66"/>
      <c r="Q11" s="66"/>
      <c r="R11" s="66"/>
      <c r="S11" s="67"/>
      <c r="T11" s="91"/>
      <c r="U11" s="61"/>
      <c r="V11" s="63"/>
      <c r="W11" s="63"/>
      <c r="X11" s="63"/>
      <c r="Y11" s="63"/>
      <c r="Z11" s="63"/>
      <c r="AA11" s="63"/>
      <c r="AB11" s="64"/>
      <c r="AC11" s="91"/>
      <c r="AD11" s="93">
        <v>2290</v>
      </c>
    </row>
    <row r="12" spans="1:30" s="52" customFormat="1" ht="17.25" customHeight="1">
      <c r="A12" s="84" t="s">
        <v>698</v>
      </c>
      <c r="B12" s="69" t="s">
        <v>17</v>
      </c>
      <c r="C12" s="254">
        <v>12628</v>
      </c>
      <c r="D12" s="255"/>
      <c r="E12" s="255"/>
      <c r="F12" s="255"/>
      <c r="G12" s="255"/>
      <c r="H12" s="255"/>
      <c r="I12" s="255"/>
      <c r="J12" s="256">
        <v>613</v>
      </c>
      <c r="K12" s="89">
        <f>SUM(C12:J12)</f>
        <v>13241</v>
      </c>
      <c r="L12" s="65"/>
      <c r="M12" s="66"/>
      <c r="N12" s="66"/>
      <c r="O12" s="66"/>
      <c r="P12" s="66"/>
      <c r="Q12" s="66"/>
      <c r="R12" s="66"/>
      <c r="S12" s="67"/>
      <c r="T12" s="91"/>
      <c r="U12" s="61">
        <v>9611</v>
      </c>
      <c r="V12" s="63"/>
      <c r="W12" s="63"/>
      <c r="X12" s="63"/>
      <c r="Y12" s="63"/>
      <c r="Z12" s="63"/>
      <c r="AA12" s="63"/>
      <c r="AB12" s="64"/>
      <c r="AC12" s="91">
        <v>9611</v>
      </c>
      <c r="AD12" s="93">
        <v>22852</v>
      </c>
    </row>
    <row r="13" spans="1:30" s="52" customFormat="1" ht="17.25" customHeight="1">
      <c r="A13" s="84" t="s">
        <v>699</v>
      </c>
      <c r="B13" s="69" t="s">
        <v>18</v>
      </c>
      <c r="C13" s="254"/>
      <c r="D13" s="255"/>
      <c r="E13" s="255"/>
      <c r="F13" s="255"/>
      <c r="G13" s="255"/>
      <c r="H13" s="255"/>
      <c r="I13" s="255"/>
      <c r="J13" s="256">
        <v>3971</v>
      </c>
      <c r="K13" s="89">
        <f t="shared" ref="K13:K21" si="0">SUM(C13:J13)</f>
        <v>3971</v>
      </c>
      <c r="L13" s="65"/>
      <c r="M13" s="66"/>
      <c r="N13" s="66"/>
      <c r="O13" s="66"/>
      <c r="P13" s="66"/>
      <c r="Q13" s="66"/>
      <c r="R13" s="66"/>
      <c r="S13" s="64"/>
      <c r="T13" s="91"/>
      <c r="U13" s="61"/>
      <c r="V13" s="63"/>
      <c r="W13" s="63"/>
      <c r="X13" s="63"/>
      <c r="Y13" s="63"/>
      <c r="Z13" s="63"/>
      <c r="AA13" s="63"/>
      <c r="AB13" s="64"/>
      <c r="AC13" s="91"/>
      <c r="AD13" s="93">
        <v>3971</v>
      </c>
    </row>
    <row r="14" spans="1:30" s="52" customFormat="1" ht="17.25" customHeight="1">
      <c r="A14" s="84" t="s">
        <v>701</v>
      </c>
      <c r="B14" s="69" t="s">
        <v>19</v>
      </c>
      <c r="C14" s="254">
        <v>806</v>
      </c>
      <c r="D14" s="255"/>
      <c r="E14" s="255"/>
      <c r="F14" s="255"/>
      <c r="G14" s="255"/>
      <c r="H14" s="255"/>
      <c r="I14" s="255"/>
      <c r="J14" s="256"/>
      <c r="K14" s="89">
        <f t="shared" si="0"/>
        <v>806</v>
      </c>
      <c r="L14" s="65"/>
      <c r="M14" s="66"/>
      <c r="N14" s="66"/>
      <c r="O14" s="66"/>
      <c r="P14" s="66"/>
      <c r="Q14" s="66"/>
      <c r="R14" s="66"/>
      <c r="S14" s="67"/>
      <c r="T14" s="91"/>
      <c r="U14" s="61"/>
      <c r="V14" s="63"/>
      <c r="W14" s="63"/>
      <c r="X14" s="63"/>
      <c r="Y14" s="63"/>
      <c r="Z14" s="63"/>
      <c r="AA14" s="63"/>
      <c r="AB14" s="64"/>
      <c r="AC14" s="91"/>
      <c r="AD14" s="93">
        <v>806</v>
      </c>
    </row>
    <row r="15" spans="1:30" s="52" customFormat="1" ht="17.25" customHeight="1">
      <c r="A15" s="84" t="s">
        <v>702</v>
      </c>
      <c r="B15" s="69" t="s">
        <v>20</v>
      </c>
      <c r="C15" s="254">
        <v>1407</v>
      </c>
      <c r="D15" s="255"/>
      <c r="E15" s="255"/>
      <c r="F15" s="255"/>
      <c r="G15" s="255"/>
      <c r="H15" s="255"/>
      <c r="I15" s="255"/>
      <c r="J15" s="256"/>
      <c r="K15" s="89">
        <f t="shared" si="0"/>
        <v>1407</v>
      </c>
      <c r="L15" s="65"/>
      <c r="M15" s="66"/>
      <c r="N15" s="66"/>
      <c r="O15" s="66"/>
      <c r="P15" s="66"/>
      <c r="Q15" s="66"/>
      <c r="R15" s="66"/>
      <c r="S15" s="67"/>
      <c r="T15" s="91"/>
      <c r="U15" s="61"/>
      <c r="V15" s="63"/>
      <c r="W15" s="63"/>
      <c r="X15" s="63"/>
      <c r="Y15" s="63"/>
      <c r="Z15" s="63"/>
      <c r="AA15" s="63"/>
      <c r="AB15" s="64"/>
      <c r="AC15" s="91"/>
      <c r="AD15" s="93">
        <v>1407</v>
      </c>
    </row>
    <row r="16" spans="1:30" s="52" customFormat="1" ht="17.25" customHeight="1">
      <c r="A16" s="86" t="s">
        <v>703</v>
      </c>
      <c r="B16" s="69" t="s">
        <v>755</v>
      </c>
      <c r="C16" s="254">
        <v>13653</v>
      </c>
      <c r="D16" s="255">
        <v>743</v>
      </c>
      <c r="E16" s="255"/>
      <c r="F16" s="255"/>
      <c r="G16" s="255"/>
      <c r="H16" s="255"/>
      <c r="I16" s="255"/>
      <c r="J16" s="256"/>
      <c r="K16" s="89">
        <f t="shared" si="0"/>
        <v>14396</v>
      </c>
      <c r="L16" s="65"/>
      <c r="M16" s="66"/>
      <c r="N16" s="66"/>
      <c r="O16" s="66"/>
      <c r="P16" s="66"/>
      <c r="Q16" s="66"/>
      <c r="R16" s="66"/>
      <c r="S16" s="67"/>
      <c r="T16" s="91"/>
      <c r="U16" s="61"/>
      <c r="V16" s="63"/>
      <c r="W16" s="63"/>
      <c r="X16" s="63"/>
      <c r="Y16" s="63"/>
      <c r="Z16" s="63"/>
      <c r="AA16" s="63"/>
      <c r="AB16" s="64"/>
      <c r="AC16" s="91"/>
      <c r="AD16" s="93">
        <v>14396</v>
      </c>
    </row>
    <row r="17" spans="1:30" s="52" customFormat="1" ht="17.25" customHeight="1">
      <c r="A17" s="86" t="s">
        <v>731</v>
      </c>
      <c r="B17" s="69" t="s">
        <v>756</v>
      </c>
      <c r="C17" s="254">
        <v>290</v>
      </c>
      <c r="D17" s="255"/>
      <c r="E17" s="255"/>
      <c r="F17" s="255"/>
      <c r="G17" s="255"/>
      <c r="H17" s="255"/>
      <c r="I17" s="255"/>
      <c r="J17" s="256"/>
      <c r="K17" s="89">
        <f t="shared" si="0"/>
        <v>290</v>
      </c>
      <c r="L17" s="65"/>
      <c r="M17" s="66"/>
      <c r="N17" s="66"/>
      <c r="O17" s="66"/>
      <c r="P17" s="66"/>
      <c r="Q17" s="66"/>
      <c r="R17" s="66"/>
      <c r="S17" s="67"/>
      <c r="T17" s="91"/>
      <c r="U17" s="61"/>
      <c r="V17" s="63"/>
      <c r="W17" s="63"/>
      <c r="X17" s="63"/>
      <c r="Y17" s="63"/>
      <c r="Z17" s="63"/>
      <c r="AA17" s="63"/>
      <c r="AB17" s="64"/>
      <c r="AC17" s="91"/>
      <c r="AD17" s="93">
        <v>290</v>
      </c>
    </row>
    <row r="18" spans="1:30" s="52" customFormat="1" ht="17.25" customHeight="1">
      <c r="A18" s="86" t="s">
        <v>51</v>
      </c>
      <c r="B18" s="69" t="s">
        <v>52</v>
      </c>
      <c r="C18" s="254"/>
      <c r="D18" s="255">
        <v>10000</v>
      </c>
      <c r="E18" s="255"/>
      <c r="F18" s="255">
        <v>15</v>
      </c>
      <c r="G18" s="255"/>
      <c r="H18" s="255"/>
      <c r="I18" s="255"/>
      <c r="J18" s="256"/>
      <c r="K18" s="89">
        <f t="shared" si="0"/>
        <v>10015</v>
      </c>
      <c r="L18" s="65"/>
      <c r="M18" s="66"/>
      <c r="N18" s="66"/>
      <c r="O18" s="66"/>
      <c r="P18" s="66"/>
      <c r="Q18" s="66"/>
      <c r="R18" s="66"/>
      <c r="S18" s="67"/>
      <c r="T18" s="91"/>
      <c r="U18" s="61"/>
      <c r="V18" s="63"/>
      <c r="W18" s="63"/>
      <c r="X18" s="63"/>
      <c r="Y18" s="63"/>
      <c r="Z18" s="63"/>
      <c r="AA18" s="63"/>
      <c r="AB18" s="64"/>
      <c r="AC18" s="91"/>
      <c r="AD18" s="93">
        <v>10015</v>
      </c>
    </row>
    <row r="19" spans="1:30" s="52" customFormat="1" ht="17.25" customHeight="1">
      <c r="A19" s="84" t="s">
        <v>49</v>
      </c>
      <c r="B19" s="237" t="s">
        <v>50</v>
      </c>
      <c r="C19" s="257"/>
      <c r="D19" s="255"/>
      <c r="E19" s="255">
        <v>439</v>
      </c>
      <c r="F19" s="255"/>
      <c r="G19" s="255"/>
      <c r="H19" s="255"/>
      <c r="I19" s="255"/>
      <c r="J19" s="256"/>
      <c r="K19" s="253">
        <f t="shared" si="0"/>
        <v>439</v>
      </c>
      <c r="L19" s="65"/>
      <c r="M19" s="66"/>
      <c r="N19" s="66"/>
      <c r="O19" s="66"/>
      <c r="P19" s="66"/>
      <c r="Q19" s="66"/>
      <c r="R19" s="66"/>
      <c r="S19" s="67"/>
      <c r="T19" s="91"/>
      <c r="U19" s="61"/>
      <c r="V19" s="63"/>
      <c r="W19" s="63">
        <v>2114</v>
      </c>
      <c r="X19" s="63"/>
      <c r="Y19" s="63"/>
      <c r="Z19" s="63"/>
      <c r="AA19" s="63"/>
      <c r="AB19" s="64"/>
      <c r="AC19" s="91">
        <v>2114</v>
      </c>
      <c r="AD19" s="93">
        <v>2553</v>
      </c>
    </row>
    <row r="20" spans="1:30" s="52" customFormat="1" ht="17.25" customHeight="1" thickBot="1">
      <c r="A20" s="359" t="s">
        <v>713</v>
      </c>
      <c r="B20" s="360" t="s">
        <v>974</v>
      </c>
      <c r="C20" s="353"/>
      <c r="D20" s="354"/>
      <c r="E20" s="354"/>
      <c r="F20" s="354"/>
      <c r="G20" s="354"/>
      <c r="H20" s="354"/>
      <c r="I20" s="354"/>
      <c r="J20" s="355">
        <v>11000</v>
      </c>
      <c r="K20" s="253">
        <f t="shared" si="0"/>
        <v>11000</v>
      </c>
      <c r="L20" s="356"/>
      <c r="M20" s="356"/>
      <c r="N20" s="356"/>
      <c r="O20" s="356"/>
      <c r="P20" s="356"/>
      <c r="Q20" s="356"/>
      <c r="R20" s="356"/>
      <c r="S20" s="362"/>
      <c r="T20" s="361"/>
      <c r="U20" s="357"/>
      <c r="V20" s="354"/>
      <c r="W20" s="354"/>
      <c r="X20" s="354"/>
      <c r="Y20" s="354"/>
      <c r="Z20" s="354"/>
      <c r="AA20" s="354"/>
      <c r="AB20" s="355"/>
      <c r="AC20" s="361"/>
      <c r="AD20" s="358">
        <v>11000</v>
      </c>
    </row>
    <row r="21" spans="1:30" ht="19.5" customHeight="1" thickBot="1">
      <c r="A21" s="464" t="s">
        <v>9</v>
      </c>
      <c r="B21" s="465"/>
      <c r="C21" s="53">
        <f>SUM(C10:C19)</f>
        <v>28900</v>
      </c>
      <c r="D21" s="53">
        <f>SUM(D10:D19)</f>
        <v>10743</v>
      </c>
      <c r="E21" s="53">
        <f>SUM(E10:E19)</f>
        <v>439</v>
      </c>
      <c r="F21" s="53">
        <f>SUM(F10:F19)</f>
        <v>2734</v>
      </c>
      <c r="G21" s="53">
        <f>SUM(G10:G19)</f>
        <v>0</v>
      </c>
      <c r="H21" s="53"/>
      <c r="I21" s="53"/>
      <c r="J21" s="53">
        <f>SUM(J10:J20)</f>
        <v>15584</v>
      </c>
      <c r="K21" s="260">
        <f t="shared" si="0"/>
        <v>58400</v>
      </c>
      <c r="L21" s="56"/>
      <c r="M21" s="56"/>
      <c r="N21" s="56"/>
      <c r="O21" s="56"/>
      <c r="P21" s="56"/>
      <c r="Q21" s="56">
        <f>SUM(Q10:Q19)</f>
        <v>396</v>
      </c>
      <c r="R21" s="56">
        <v>100</v>
      </c>
      <c r="S21" s="56"/>
      <c r="T21" s="56">
        <f>SUM(T10:T19)</f>
        <v>496</v>
      </c>
      <c r="U21" s="53"/>
      <c r="V21" s="53"/>
      <c r="W21" s="53">
        <f>0+SUM(W10:W19)</f>
        <v>2114</v>
      </c>
      <c r="X21" s="53"/>
      <c r="Y21" s="53"/>
      <c r="Z21" s="53"/>
      <c r="AA21" s="53"/>
      <c r="AB21" s="53"/>
      <c r="AC21" s="53">
        <f>0+SUM(AC10:AC19)</f>
        <v>11725</v>
      </c>
      <c r="AD21" s="55">
        <f>SUM(AD10:AD20)</f>
        <v>70621</v>
      </c>
    </row>
  </sheetData>
  <mergeCells count="15">
    <mergeCell ref="A21:B21"/>
    <mergeCell ref="L6:T6"/>
    <mergeCell ref="T7:T9"/>
    <mergeCell ref="L9:S9"/>
    <mergeCell ref="C6:K6"/>
    <mergeCell ref="K7:K9"/>
    <mergeCell ref="A1:AD1"/>
    <mergeCell ref="A2:AD2"/>
    <mergeCell ref="A6:A9"/>
    <mergeCell ref="B6:B9"/>
    <mergeCell ref="C9:J9"/>
    <mergeCell ref="AD6:AD9"/>
    <mergeCell ref="U6:AC6"/>
    <mergeCell ref="AC7:AC9"/>
    <mergeCell ref="U9:AB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5" orientation="landscape" r:id="rId1"/>
  <headerFooter alignWithMargins="0">
    <oddHeader>&amp;R&amp;"Times New Roman,Normál"&amp;10 4.a.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G36"/>
  <sheetViews>
    <sheetView view="pageBreakPreview" zoomScaleNormal="75" zoomScaleSheetLayoutView="100" workbookViewId="0">
      <pane xSplit="2" ySplit="9" topLeftCell="C10" activePane="bottomRight" state="frozen"/>
      <selection activeCell="K64" sqref="K64"/>
      <selection pane="topRight" activeCell="K64" sqref="K64"/>
      <selection pane="bottomLeft" activeCell="K64" sqref="K64"/>
      <selection pane="bottomRight" activeCell="W3" sqref="W3"/>
    </sheetView>
  </sheetViews>
  <sheetFormatPr defaultRowHeight="12.95" customHeight="1"/>
  <cols>
    <col min="1" max="1" width="8.7109375" style="51" customWidth="1"/>
    <col min="2" max="2" width="37" style="51" customWidth="1"/>
    <col min="3" max="11" width="9.140625" style="51"/>
    <col min="12" max="12" width="11.140625" style="51" customWidth="1"/>
    <col min="13" max="26" width="9.140625" style="51"/>
    <col min="27" max="27" width="9.85546875" style="51" customWidth="1"/>
    <col min="28" max="32" width="9.140625" style="51"/>
    <col min="33" max="33" width="10.7109375" style="51" customWidth="1"/>
    <col min="34" max="16384" width="9.140625" style="51"/>
  </cols>
  <sheetData>
    <row r="1" spans="1:33" ht="15" customHeight="1">
      <c r="A1" s="447" t="s">
        <v>957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</row>
    <row r="2" spans="1:33" ht="15" customHeight="1">
      <c r="A2" s="447" t="s">
        <v>12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</row>
    <row r="3" spans="1:33" ht="1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spans="1:33" ht="15" customHeight="1">
      <c r="AG4" s="60" t="s">
        <v>716</v>
      </c>
    </row>
    <row r="5" spans="1:33" ht="9" customHeight="1" thickBot="1"/>
    <row r="6" spans="1:33" ht="18" customHeight="1">
      <c r="A6" s="448" t="s">
        <v>585</v>
      </c>
      <c r="B6" s="468" t="s">
        <v>726</v>
      </c>
      <c r="C6" s="458" t="s">
        <v>1056</v>
      </c>
      <c r="D6" s="459"/>
      <c r="E6" s="459"/>
      <c r="F6" s="459"/>
      <c r="G6" s="459"/>
      <c r="H6" s="459"/>
      <c r="I6" s="459"/>
      <c r="J6" s="459"/>
      <c r="K6" s="459"/>
      <c r="L6" s="460"/>
      <c r="M6" s="458" t="s">
        <v>1056</v>
      </c>
      <c r="N6" s="459"/>
      <c r="O6" s="459"/>
      <c r="P6" s="459"/>
      <c r="Q6" s="459"/>
      <c r="R6" s="459"/>
      <c r="S6" s="459"/>
      <c r="T6" s="459"/>
      <c r="U6" s="459"/>
      <c r="V6" s="460"/>
      <c r="W6" s="458" t="s">
        <v>1056</v>
      </c>
      <c r="X6" s="459"/>
      <c r="Y6" s="459"/>
      <c r="Z6" s="459"/>
      <c r="AA6" s="459"/>
      <c r="AB6" s="459"/>
      <c r="AC6" s="459"/>
      <c r="AD6" s="459"/>
      <c r="AE6" s="459"/>
      <c r="AF6" s="460"/>
      <c r="AG6" s="455" t="s">
        <v>680</v>
      </c>
    </row>
    <row r="7" spans="1:33" ht="45" customHeight="1">
      <c r="A7" s="449"/>
      <c r="B7" s="469"/>
      <c r="C7" s="59" t="s">
        <v>0</v>
      </c>
      <c r="D7" s="58" t="s">
        <v>5</v>
      </c>
      <c r="E7" s="58" t="s">
        <v>103</v>
      </c>
      <c r="F7" s="58" t="s">
        <v>6</v>
      </c>
      <c r="G7" s="196" t="s">
        <v>63</v>
      </c>
      <c r="H7" s="47" t="s">
        <v>7</v>
      </c>
      <c r="I7" s="47" t="s">
        <v>8</v>
      </c>
      <c r="J7" s="47" t="s">
        <v>61</v>
      </c>
      <c r="K7" s="85" t="s">
        <v>35</v>
      </c>
      <c r="L7" s="466" t="s">
        <v>692</v>
      </c>
      <c r="M7" s="59" t="s">
        <v>0</v>
      </c>
      <c r="N7" s="58" t="s">
        <v>5</v>
      </c>
      <c r="O7" s="58" t="s">
        <v>103</v>
      </c>
      <c r="P7" s="58" t="s">
        <v>6</v>
      </c>
      <c r="Q7" s="196" t="s">
        <v>63</v>
      </c>
      <c r="R7" s="47" t="s">
        <v>7</v>
      </c>
      <c r="S7" s="47" t="s">
        <v>8</v>
      </c>
      <c r="T7" s="47" t="s">
        <v>61</v>
      </c>
      <c r="U7" s="85" t="s">
        <v>35</v>
      </c>
      <c r="V7" s="470" t="s">
        <v>4</v>
      </c>
      <c r="W7" s="59" t="s">
        <v>0</v>
      </c>
      <c r="X7" s="58" t="s">
        <v>5</v>
      </c>
      <c r="Y7" s="58" t="s">
        <v>103</v>
      </c>
      <c r="Z7" s="58" t="s">
        <v>6</v>
      </c>
      <c r="AA7" s="196" t="s">
        <v>63</v>
      </c>
      <c r="AB7" s="47" t="s">
        <v>7</v>
      </c>
      <c r="AC7" s="47" t="s">
        <v>8</v>
      </c>
      <c r="AD7" s="47" t="s">
        <v>61</v>
      </c>
      <c r="AE7" s="85" t="s">
        <v>35</v>
      </c>
      <c r="AF7" s="461" t="s">
        <v>693</v>
      </c>
      <c r="AG7" s="456"/>
    </row>
    <row r="8" spans="1:33" s="71" customFormat="1" ht="15" customHeight="1">
      <c r="A8" s="449"/>
      <c r="B8" s="469"/>
      <c r="C8" s="59" t="s">
        <v>307</v>
      </c>
      <c r="D8" s="58" t="s">
        <v>316</v>
      </c>
      <c r="E8" s="58" t="s">
        <v>314</v>
      </c>
      <c r="F8" s="58" t="s">
        <v>327</v>
      </c>
      <c r="G8" s="58" t="s">
        <v>340</v>
      </c>
      <c r="H8" s="58" t="s">
        <v>348</v>
      </c>
      <c r="I8" s="58" t="s">
        <v>354</v>
      </c>
      <c r="J8" s="90" t="s">
        <v>362</v>
      </c>
      <c r="K8" s="90" t="s">
        <v>390</v>
      </c>
      <c r="L8" s="466"/>
      <c r="M8" s="59" t="s">
        <v>307</v>
      </c>
      <c r="N8" s="58" t="s">
        <v>316</v>
      </c>
      <c r="O8" s="58" t="s">
        <v>314</v>
      </c>
      <c r="P8" s="58" t="s">
        <v>327</v>
      </c>
      <c r="Q8" s="58" t="s">
        <v>340</v>
      </c>
      <c r="R8" s="58" t="s">
        <v>348</v>
      </c>
      <c r="S8" s="58" t="s">
        <v>354</v>
      </c>
      <c r="T8" s="58" t="s">
        <v>362</v>
      </c>
      <c r="U8" s="90" t="s">
        <v>390</v>
      </c>
      <c r="V8" s="470"/>
      <c r="W8" s="59" t="s">
        <v>307</v>
      </c>
      <c r="X8" s="58" t="s">
        <v>316</v>
      </c>
      <c r="Y8" s="58" t="s">
        <v>314</v>
      </c>
      <c r="Z8" s="58" t="s">
        <v>327</v>
      </c>
      <c r="AA8" s="58" t="s">
        <v>340</v>
      </c>
      <c r="AB8" s="58" t="s">
        <v>348</v>
      </c>
      <c r="AC8" s="58" t="s">
        <v>354</v>
      </c>
      <c r="AD8" s="58" t="s">
        <v>362</v>
      </c>
      <c r="AE8" s="90" t="s">
        <v>390</v>
      </c>
      <c r="AF8" s="462"/>
      <c r="AG8" s="456"/>
    </row>
    <row r="9" spans="1:33" ht="12.75" customHeight="1" thickBot="1">
      <c r="A9" s="449"/>
      <c r="B9" s="469"/>
      <c r="C9" s="452" t="s">
        <v>655</v>
      </c>
      <c r="D9" s="453"/>
      <c r="E9" s="453"/>
      <c r="F9" s="453"/>
      <c r="G9" s="453"/>
      <c r="H9" s="453"/>
      <c r="I9" s="453"/>
      <c r="J9" s="454"/>
      <c r="K9" s="454"/>
      <c r="L9" s="467"/>
      <c r="M9" s="452" t="s">
        <v>656</v>
      </c>
      <c r="N9" s="453"/>
      <c r="O9" s="453"/>
      <c r="P9" s="453"/>
      <c r="Q9" s="453"/>
      <c r="R9" s="453"/>
      <c r="S9" s="453"/>
      <c r="T9" s="453"/>
      <c r="U9" s="453"/>
      <c r="V9" s="471"/>
      <c r="W9" s="452" t="s">
        <v>10</v>
      </c>
      <c r="X9" s="453"/>
      <c r="Y9" s="453"/>
      <c r="Z9" s="453"/>
      <c r="AA9" s="453"/>
      <c r="AB9" s="453"/>
      <c r="AC9" s="453"/>
      <c r="AD9" s="453"/>
      <c r="AE9" s="453"/>
      <c r="AF9" s="463"/>
      <c r="AG9" s="457"/>
    </row>
    <row r="10" spans="1:33" ht="17.25" customHeight="1">
      <c r="A10" s="86" t="s">
        <v>694</v>
      </c>
      <c r="B10" s="69" t="s">
        <v>15</v>
      </c>
      <c r="C10" s="87">
        <v>2468</v>
      </c>
      <c r="D10" s="57">
        <v>678</v>
      </c>
      <c r="E10" s="57">
        <v>2665</v>
      </c>
      <c r="F10" s="57"/>
      <c r="G10" s="57">
        <v>1638</v>
      </c>
      <c r="H10" s="57"/>
      <c r="I10" s="57"/>
      <c r="J10" s="88"/>
      <c r="K10" s="88"/>
      <c r="L10" s="258">
        <f>SUM(C10:K10)</f>
        <v>7449</v>
      </c>
      <c r="M10" s="65"/>
      <c r="N10" s="66"/>
      <c r="O10" s="66"/>
      <c r="P10" s="66"/>
      <c r="Q10" s="66"/>
      <c r="R10" s="66"/>
      <c r="S10" s="66"/>
      <c r="T10" s="67"/>
      <c r="U10" s="67"/>
      <c r="V10" s="62"/>
      <c r="W10" s="65"/>
      <c r="X10" s="66"/>
      <c r="Y10" s="66"/>
      <c r="Z10" s="66"/>
      <c r="AA10" s="66"/>
      <c r="AB10" s="66"/>
      <c r="AC10" s="66"/>
      <c r="AD10" s="66"/>
      <c r="AE10" s="66"/>
      <c r="AF10" s="62"/>
      <c r="AG10" s="238">
        <v>7449</v>
      </c>
    </row>
    <row r="11" spans="1:33" ht="17.25" customHeight="1">
      <c r="A11" s="86" t="s">
        <v>28</v>
      </c>
      <c r="B11" s="69" t="s">
        <v>29</v>
      </c>
      <c r="C11" s="87"/>
      <c r="D11" s="57"/>
      <c r="E11" s="57">
        <v>37</v>
      </c>
      <c r="F11" s="57"/>
      <c r="G11" s="57"/>
      <c r="H11" s="57"/>
      <c r="I11" s="57"/>
      <c r="J11" s="88"/>
      <c r="K11" s="88"/>
      <c r="L11" s="91">
        <f>SUM(C11:K11)</f>
        <v>37</v>
      </c>
      <c r="M11" s="65"/>
      <c r="N11" s="66"/>
      <c r="O11" s="66"/>
      <c r="P11" s="66"/>
      <c r="Q11" s="66"/>
      <c r="R11" s="66"/>
      <c r="S11" s="66"/>
      <c r="T11" s="67"/>
      <c r="U11" s="67"/>
      <c r="V11" s="62"/>
      <c r="W11" s="65"/>
      <c r="X11" s="66"/>
      <c r="Y11" s="66"/>
      <c r="Z11" s="66"/>
      <c r="AA11" s="66"/>
      <c r="AB11" s="66"/>
      <c r="AC11" s="66"/>
      <c r="AD11" s="66"/>
      <c r="AE11" s="66"/>
      <c r="AF11" s="62"/>
      <c r="AG11" s="93">
        <f t="shared" ref="AG11:AG36" si="0">SUM(L11,V11,AF11)</f>
        <v>37</v>
      </c>
    </row>
    <row r="12" spans="1:33" ht="17.25" customHeight="1">
      <c r="A12" s="84" t="s">
        <v>695</v>
      </c>
      <c r="B12" s="68" t="s">
        <v>16</v>
      </c>
      <c r="C12" s="87"/>
      <c r="D12" s="57"/>
      <c r="E12" s="57">
        <v>1583</v>
      </c>
      <c r="F12" s="57"/>
      <c r="G12" s="57"/>
      <c r="H12" s="57">
        <v>163</v>
      </c>
      <c r="I12" s="57"/>
      <c r="J12" s="88"/>
      <c r="K12" s="88"/>
      <c r="L12" s="253">
        <f>SUM(C12:K12)</f>
        <v>1746</v>
      </c>
      <c r="M12" s="65"/>
      <c r="N12" s="66"/>
      <c r="O12" s="66"/>
      <c r="P12" s="66"/>
      <c r="Q12" s="66"/>
      <c r="R12" s="66"/>
      <c r="S12" s="66"/>
      <c r="T12" s="67"/>
      <c r="U12" s="67"/>
      <c r="V12" s="62"/>
      <c r="W12" s="65"/>
      <c r="X12" s="66"/>
      <c r="Y12" s="66"/>
      <c r="Z12" s="66"/>
      <c r="AA12" s="66"/>
      <c r="AB12" s="66"/>
      <c r="AC12" s="66"/>
      <c r="AD12" s="66"/>
      <c r="AE12" s="66"/>
      <c r="AF12" s="62"/>
      <c r="AG12" s="93">
        <f t="shared" si="0"/>
        <v>1746</v>
      </c>
    </row>
    <row r="13" spans="1:33" ht="27" customHeight="1">
      <c r="A13" s="84" t="s">
        <v>698</v>
      </c>
      <c r="B13" s="366" t="s">
        <v>990</v>
      </c>
      <c r="C13" s="87"/>
      <c r="D13" s="57"/>
      <c r="E13" s="57"/>
      <c r="F13" s="57"/>
      <c r="G13" s="57"/>
      <c r="H13" s="57"/>
      <c r="I13" s="57"/>
      <c r="J13" s="88"/>
      <c r="K13" s="88">
        <v>629</v>
      </c>
      <c r="L13" s="91">
        <f>SUM(C13:K13)</f>
        <v>629</v>
      </c>
      <c r="M13" s="65"/>
      <c r="N13" s="66"/>
      <c r="O13" s="66"/>
      <c r="P13" s="66"/>
      <c r="Q13" s="66"/>
      <c r="R13" s="66"/>
      <c r="S13" s="66"/>
      <c r="T13" s="67"/>
      <c r="U13" s="67"/>
      <c r="V13" s="62"/>
      <c r="W13" s="65"/>
      <c r="X13" s="66"/>
      <c r="Y13" s="66"/>
      <c r="Z13" s="66"/>
      <c r="AA13" s="66"/>
      <c r="AB13" s="66"/>
      <c r="AC13" s="66"/>
      <c r="AD13" s="66"/>
      <c r="AE13" s="66"/>
      <c r="AF13" s="62"/>
      <c r="AG13" s="93">
        <f t="shared" si="0"/>
        <v>629</v>
      </c>
    </row>
    <row r="14" spans="1:33" ht="17.25" customHeight="1">
      <c r="A14" s="84" t="s">
        <v>702</v>
      </c>
      <c r="B14" s="69" t="s">
        <v>20</v>
      </c>
      <c r="C14" s="87">
        <v>1501</v>
      </c>
      <c r="D14" s="57">
        <v>388</v>
      </c>
      <c r="E14" s="57"/>
      <c r="F14" s="57"/>
      <c r="G14" s="57"/>
      <c r="H14" s="57"/>
      <c r="I14" s="57"/>
      <c r="J14" s="88"/>
      <c r="K14" s="88"/>
      <c r="L14" s="253">
        <f t="shared" ref="L14:L36" si="1">SUM(C14:K14)</f>
        <v>1889</v>
      </c>
      <c r="M14" s="65"/>
      <c r="N14" s="66"/>
      <c r="O14" s="66"/>
      <c r="P14" s="66"/>
      <c r="Q14" s="66"/>
      <c r="R14" s="66"/>
      <c r="S14" s="66"/>
      <c r="T14" s="67"/>
      <c r="U14" s="67"/>
      <c r="V14" s="62"/>
      <c r="W14" s="65"/>
      <c r="X14" s="66"/>
      <c r="Y14" s="66"/>
      <c r="Z14" s="66"/>
      <c r="AA14" s="66"/>
      <c r="AB14" s="66"/>
      <c r="AC14" s="66"/>
      <c r="AD14" s="66"/>
      <c r="AE14" s="66"/>
      <c r="AF14" s="62"/>
      <c r="AG14" s="93">
        <f t="shared" si="0"/>
        <v>1889</v>
      </c>
    </row>
    <row r="15" spans="1:33" ht="17.25" customHeight="1">
      <c r="A15" s="84" t="s">
        <v>703</v>
      </c>
      <c r="B15" s="69" t="s">
        <v>755</v>
      </c>
      <c r="C15" s="87">
        <v>10711</v>
      </c>
      <c r="D15" s="57">
        <v>1507</v>
      </c>
      <c r="E15" s="57">
        <v>747</v>
      </c>
      <c r="F15" s="57"/>
      <c r="G15" s="57"/>
      <c r="H15" s="57"/>
      <c r="I15" s="57">
        <v>903</v>
      </c>
      <c r="J15" s="88"/>
      <c r="K15" s="88"/>
      <c r="L15" s="91">
        <f t="shared" si="1"/>
        <v>13868</v>
      </c>
      <c r="M15" s="65"/>
      <c r="N15" s="66"/>
      <c r="O15" s="66"/>
      <c r="P15" s="66"/>
      <c r="Q15" s="66"/>
      <c r="R15" s="66"/>
      <c r="S15" s="66"/>
      <c r="T15" s="67"/>
      <c r="U15" s="67"/>
      <c r="V15" s="62"/>
      <c r="W15" s="65"/>
      <c r="X15" s="66"/>
      <c r="Y15" s="66"/>
      <c r="Z15" s="66"/>
      <c r="AA15" s="66"/>
      <c r="AB15" s="66"/>
      <c r="AC15" s="66"/>
      <c r="AD15" s="66"/>
      <c r="AE15" s="66"/>
      <c r="AF15" s="62"/>
      <c r="AG15" s="93">
        <f t="shared" si="0"/>
        <v>13868</v>
      </c>
    </row>
    <row r="16" spans="1:33" ht="17.25" customHeight="1">
      <c r="A16" s="84" t="s">
        <v>705</v>
      </c>
      <c r="B16" s="69" t="s">
        <v>975</v>
      </c>
      <c r="C16" s="87"/>
      <c r="D16" s="57"/>
      <c r="E16" s="57"/>
      <c r="F16" s="57"/>
      <c r="G16" s="57"/>
      <c r="H16" s="57"/>
      <c r="I16" s="57">
        <v>900</v>
      </c>
      <c r="J16" s="88"/>
      <c r="K16" s="88"/>
      <c r="L16" s="91">
        <f t="shared" si="1"/>
        <v>900</v>
      </c>
      <c r="M16" s="65"/>
      <c r="N16" s="66"/>
      <c r="O16" s="66"/>
      <c r="P16" s="66"/>
      <c r="Q16" s="66"/>
      <c r="R16" s="66"/>
      <c r="S16" s="66"/>
      <c r="T16" s="67"/>
      <c r="U16" s="67"/>
      <c r="V16" s="62"/>
      <c r="W16" s="65"/>
      <c r="X16" s="66"/>
      <c r="Y16" s="66"/>
      <c r="Z16" s="66"/>
      <c r="AA16" s="66"/>
      <c r="AB16" s="66"/>
      <c r="AC16" s="66"/>
      <c r="AD16" s="66"/>
      <c r="AE16" s="66"/>
      <c r="AF16" s="62"/>
      <c r="AG16" s="93">
        <f t="shared" si="0"/>
        <v>900</v>
      </c>
    </row>
    <row r="17" spans="1:33" ht="17.25" customHeight="1">
      <c r="A17" s="84" t="s">
        <v>707</v>
      </c>
      <c r="B17" s="69" t="s">
        <v>720</v>
      </c>
      <c r="C17" s="65"/>
      <c r="D17" s="66"/>
      <c r="E17" s="66">
        <v>433</v>
      </c>
      <c r="F17" s="66"/>
      <c r="G17" s="66"/>
      <c r="H17" s="66"/>
      <c r="I17" s="66"/>
      <c r="J17" s="67"/>
      <c r="K17" s="67"/>
      <c r="L17" s="253">
        <f t="shared" si="1"/>
        <v>433</v>
      </c>
      <c r="M17" s="65"/>
      <c r="N17" s="66"/>
      <c r="O17" s="66"/>
      <c r="P17" s="66"/>
      <c r="Q17" s="66"/>
      <c r="R17" s="66"/>
      <c r="S17" s="66"/>
      <c r="T17" s="67"/>
      <c r="U17" s="67"/>
      <c r="V17" s="62"/>
      <c r="W17" s="65"/>
      <c r="X17" s="66"/>
      <c r="Y17" s="66"/>
      <c r="Z17" s="66"/>
      <c r="AA17" s="66"/>
      <c r="AB17" s="66"/>
      <c r="AC17" s="66"/>
      <c r="AD17" s="66"/>
      <c r="AE17" s="66"/>
      <c r="AF17" s="62"/>
      <c r="AG17" s="93">
        <f t="shared" si="0"/>
        <v>433</v>
      </c>
    </row>
    <row r="18" spans="1:33" ht="17.25" customHeight="1">
      <c r="A18" s="84" t="s">
        <v>708</v>
      </c>
      <c r="B18" s="69" t="s">
        <v>21</v>
      </c>
      <c r="C18" s="65"/>
      <c r="D18" s="66"/>
      <c r="E18" s="66">
        <v>1792</v>
      </c>
      <c r="F18" s="66"/>
      <c r="G18" s="66"/>
      <c r="H18" s="66"/>
      <c r="I18" s="66"/>
      <c r="J18" s="67"/>
      <c r="K18" s="67"/>
      <c r="L18" s="91">
        <f t="shared" si="1"/>
        <v>1792</v>
      </c>
      <c r="M18" s="65"/>
      <c r="N18" s="66"/>
      <c r="O18" s="66"/>
      <c r="P18" s="66"/>
      <c r="Q18" s="66"/>
      <c r="R18" s="66"/>
      <c r="S18" s="66"/>
      <c r="T18" s="67"/>
      <c r="U18" s="67"/>
      <c r="V18" s="62"/>
      <c r="W18" s="65"/>
      <c r="X18" s="66"/>
      <c r="Y18" s="66"/>
      <c r="Z18" s="66"/>
      <c r="AA18" s="66"/>
      <c r="AB18" s="66"/>
      <c r="AC18" s="66"/>
      <c r="AD18" s="66"/>
      <c r="AE18" s="259"/>
      <c r="AF18" s="62"/>
      <c r="AG18" s="93">
        <f t="shared" si="0"/>
        <v>1792</v>
      </c>
    </row>
    <row r="19" spans="1:33" ht="17.25" customHeight="1">
      <c r="A19" s="84" t="s">
        <v>26</v>
      </c>
      <c r="B19" s="69" t="s">
        <v>27</v>
      </c>
      <c r="C19" s="65"/>
      <c r="D19" s="66"/>
      <c r="E19" s="66">
        <v>409</v>
      </c>
      <c r="F19" s="66"/>
      <c r="G19" s="66"/>
      <c r="H19" s="66"/>
      <c r="I19" s="66"/>
      <c r="J19" s="67"/>
      <c r="K19" s="67"/>
      <c r="L19" s="253">
        <f t="shared" si="1"/>
        <v>409</v>
      </c>
      <c r="M19" s="65"/>
      <c r="N19" s="66"/>
      <c r="O19" s="66"/>
      <c r="P19" s="66"/>
      <c r="Q19" s="66"/>
      <c r="R19" s="66"/>
      <c r="S19" s="66"/>
      <c r="T19" s="67"/>
      <c r="U19" s="67"/>
      <c r="V19" s="62"/>
      <c r="W19" s="65"/>
      <c r="X19" s="66"/>
      <c r="Y19" s="66"/>
      <c r="Z19" s="66"/>
      <c r="AA19" s="66"/>
      <c r="AB19" s="66"/>
      <c r="AC19" s="66"/>
      <c r="AD19" s="66"/>
      <c r="AE19" s="66"/>
      <c r="AF19" s="62"/>
      <c r="AG19" s="93">
        <f t="shared" si="0"/>
        <v>409</v>
      </c>
    </row>
    <row r="20" spans="1:33" ht="17.25" customHeight="1">
      <c r="A20" s="84" t="s">
        <v>30</v>
      </c>
      <c r="B20" s="69" t="s">
        <v>31</v>
      </c>
      <c r="C20" s="65">
        <v>180</v>
      </c>
      <c r="D20" s="66">
        <v>44</v>
      </c>
      <c r="E20" s="66">
        <v>203</v>
      </c>
      <c r="F20" s="66"/>
      <c r="G20" s="66"/>
      <c r="H20" s="66"/>
      <c r="I20" s="66"/>
      <c r="J20" s="67"/>
      <c r="K20" s="67"/>
      <c r="L20" s="91">
        <f t="shared" si="1"/>
        <v>427</v>
      </c>
      <c r="M20" s="65"/>
      <c r="N20" s="66"/>
      <c r="O20" s="66"/>
      <c r="P20" s="66"/>
      <c r="Q20" s="66"/>
      <c r="R20" s="66"/>
      <c r="S20" s="66"/>
      <c r="T20" s="67"/>
      <c r="U20" s="67"/>
      <c r="V20" s="62"/>
      <c r="W20" s="65"/>
      <c r="X20" s="66"/>
      <c r="Y20" s="66"/>
      <c r="Z20" s="66"/>
      <c r="AA20" s="66"/>
      <c r="AB20" s="66"/>
      <c r="AC20" s="66"/>
      <c r="AD20" s="66"/>
      <c r="AE20" s="66"/>
      <c r="AF20" s="62"/>
      <c r="AG20" s="93">
        <f t="shared" si="0"/>
        <v>427</v>
      </c>
    </row>
    <row r="21" spans="1:33" ht="25.5" customHeight="1">
      <c r="A21" s="84" t="s">
        <v>976</v>
      </c>
      <c r="B21" s="364" t="s">
        <v>977</v>
      </c>
      <c r="C21" s="65"/>
      <c r="D21" s="66"/>
      <c r="E21" s="66">
        <v>1013</v>
      </c>
      <c r="F21" s="66"/>
      <c r="G21" s="66"/>
      <c r="H21" s="66"/>
      <c r="I21" s="66"/>
      <c r="J21" s="67"/>
      <c r="K21" s="67"/>
      <c r="L21" s="91">
        <f t="shared" si="1"/>
        <v>1013</v>
      </c>
      <c r="M21" s="65"/>
      <c r="N21" s="66"/>
      <c r="O21" s="66"/>
      <c r="P21" s="66"/>
      <c r="Q21" s="66"/>
      <c r="R21" s="66"/>
      <c r="S21" s="66"/>
      <c r="T21" s="67"/>
      <c r="U21" s="67"/>
      <c r="V21" s="62"/>
      <c r="W21" s="65"/>
      <c r="X21" s="66"/>
      <c r="Y21" s="66"/>
      <c r="Z21" s="66"/>
      <c r="AA21" s="66"/>
      <c r="AB21" s="66"/>
      <c r="AC21" s="66"/>
      <c r="AD21" s="66"/>
      <c r="AE21" s="66"/>
      <c r="AF21" s="62"/>
      <c r="AG21" s="93">
        <f t="shared" si="0"/>
        <v>1013</v>
      </c>
    </row>
    <row r="22" spans="1:33" ht="17.25" customHeight="1">
      <c r="A22" s="84" t="s">
        <v>712</v>
      </c>
      <c r="B22" s="69" t="s">
        <v>34</v>
      </c>
      <c r="C22" s="65"/>
      <c r="D22" s="66"/>
      <c r="E22" s="66"/>
      <c r="F22" s="66"/>
      <c r="G22" s="66"/>
      <c r="H22" s="66"/>
      <c r="I22" s="66"/>
      <c r="J22" s="67"/>
      <c r="K22" s="67"/>
      <c r="L22" s="253"/>
      <c r="M22" s="65"/>
      <c r="N22" s="66"/>
      <c r="O22" s="66"/>
      <c r="P22" s="66"/>
      <c r="Q22" s="66">
        <v>459</v>
      </c>
      <c r="R22" s="66"/>
      <c r="S22" s="66"/>
      <c r="T22" s="67"/>
      <c r="U22" s="67"/>
      <c r="V22" s="62">
        <v>459</v>
      </c>
      <c r="W22" s="65"/>
      <c r="X22" s="66"/>
      <c r="Y22" s="66"/>
      <c r="Z22" s="66"/>
      <c r="AA22" s="66"/>
      <c r="AB22" s="66"/>
      <c r="AC22" s="66"/>
      <c r="AD22" s="66"/>
      <c r="AE22" s="66"/>
      <c r="AF22" s="62"/>
      <c r="AG22" s="93">
        <v>459</v>
      </c>
    </row>
    <row r="23" spans="1:33" ht="17.25" customHeight="1">
      <c r="A23" s="84" t="s">
        <v>32</v>
      </c>
      <c r="B23" s="69" t="s">
        <v>33</v>
      </c>
      <c r="C23" s="65">
        <v>114</v>
      </c>
      <c r="D23" s="66">
        <v>25</v>
      </c>
      <c r="E23" s="66">
        <v>141</v>
      </c>
      <c r="F23" s="66"/>
      <c r="G23" s="66"/>
      <c r="H23" s="66"/>
      <c r="I23" s="66"/>
      <c r="J23" s="67"/>
      <c r="K23" s="67"/>
      <c r="L23" s="91">
        <f t="shared" si="1"/>
        <v>280</v>
      </c>
      <c r="M23" s="65"/>
      <c r="N23" s="66"/>
      <c r="O23" s="66"/>
      <c r="P23" s="66"/>
      <c r="Q23" s="66"/>
      <c r="R23" s="66"/>
      <c r="S23" s="66"/>
      <c r="T23" s="67"/>
      <c r="U23" s="67"/>
      <c r="V23" s="62"/>
      <c r="W23" s="65"/>
      <c r="X23" s="66"/>
      <c r="Y23" s="66"/>
      <c r="Z23" s="66"/>
      <c r="AA23" s="66"/>
      <c r="AB23" s="66"/>
      <c r="AC23" s="66"/>
      <c r="AD23" s="66"/>
      <c r="AE23" s="66"/>
      <c r="AF23" s="62"/>
      <c r="AG23" s="93">
        <f t="shared" si="0"/>
        <v>280</v>
      </c>
    </row>
    <row r="24" spans="1:33" ht="17.25" customHeight="1">
      <c r="A24" s="84" t="s">
        <v>978</v>
      </c>
      <c r="B24" s="69" t="s">
        <v>979</v>
      </c>
      <c r="C24" s="65"/>
      <c r="D24" s="66"/>
      <c r="E24" s="66"/>
      <c r="F24" s="66"/>
      <c r="G24" s="66">
        <v>393</v>
      </c>
      <c r="H24" s="66"/>
      <c r="I24" s="66"/>
      <c r="J24" s="67"/>
      <c r="K24" s="67"/>
      <c r="L24" s="91">
        <f t="shared" si="1"/>
        <v>393</v>
      </c>
      <c r="M24" s="65"/>
      <c r="N24" s="66"/>
      <c r="O24" s="66"/>
      <c r="P24" s="66"/>
      <c r="Q24" s="66"/>
      <c r="R24" s="66"/>
      <c r="S24" s="66"/>
      <c r="T24" s="67"/>
      <c r="U24" s="67"/>
      <c r="V24" s="62"/>
      <c r="W24" s="65"/>
      <c r="X24" s="66"/>
      <c r="Y24" s="66"/>
      <c r="Z24" s="66"/>
      <c r="AA24" s="66"/>
      <c r="AB24" s="66"/>
      <c r="AC24" s="66"/>
      <c r="AD24" s="66"/>
      <c r="AE24" s="66"/>
      <c r="AF24" s="62"/>
      <c r="AG24" s="93">
        <f t="shared" si="0"/>
        <v>393</v>
      </c>
    </row>
    <row r="25" spans="1:33" ht="17.25" customHeight="1">
      <c r="A25" s="84" t="s">
        <v>980</v>
      </c>
      <c r="B25" s="69" t="s">
        <v>981</v>
      </c>
      <c r="C25" s="65"/>
      <c r="D25" s="66"/>
      <c r="E25" s="66"/>
      <c r="F25" s="66"/>
      <c r="G25" s="66">
        <v>177</v>
      </c>
      <c r="H25" s="66"/>
      <c r="I25" s="66"/>
      <c r="J25" s="67"/>
      <c r="K25" s="67"/>
      <c r="L25" s="91">
        <f t="shared" si="1"/>
        <v>177</v>
      </c>
      <c r="M25" s="65"/>
      <c r="N25" s="66"/>
      <c r="O25" s="66"/>
      <c r="P25" s="66"/>
      <c r="Q25" s="66"/>
      <c r="R25" s="66"/>
      <c r="S25" s="66"/>
      <c r="T25" s="67"/>
      <c r="U25" s="67"/>
      <c r="V25" s="62"/>
      <c r="W25" s="65"/>
      <c r="X25" s="66"/>
      <c r="Y25" s="66"/>
      <c r="Z25" s="66"/>
      <c r="AA25" s="66"/>
      <c r="AB25" s="66"/>
      <c r="AC25" s="66"/>
      <c r="AD25" s="66"/>
      <c r="AE25" s="66"/>
      <c r="AF25" s="62"/>
      <c r="AG25" s="93">
        <f t="shared" si="0"/>
        <v>177</v>
      </c>
    </row>
    <row r="26" spans="1:33" ht="17.25" customHeight="1">
      <c r="A26" s="84" t="s">
        <v>982</v>
      </c>
      <c r="B26" s="365" t="s">
        <v>983</v>
      </c>
      <c r="C26" s="65"/>
      <c r="D26" s="66"/>
      <c r="E26" s="66"/>
      <c r="F26" s="66"/>
      <c r="G26" s="66">
        <v>149</v>
      </c>
      <c r="H26" s="66"/>
      <c r="I26" s="66"/>
      <c r="J26" s="67"/>
      <c r="K26" s="67"/>
      <c r="L26" s="91">
        <f t="shared" si="1"/>
        <v>149</v>
      </c>
      <c r="M26" s="65"/>
      <c r="N26" s="66"/>
      <c r="O26" s="66"/>
      <c r="P26" s="66"/>
      <c r="Q26" s="66"/>
      <c r="R26" s="66"/>
      <c r="S26" s="66"/>
      <c r="T26" s="67"/>
      <c r="U26" s="67"/>
      <c r="V26" s="62"/>
      <c r="W26" s="65"/>
      <c r="X26" s="66"/>
      <c r="Y26" s="66"/>
      <c r="Z26" s="66"/>
      <c r="AA26" s="66"/>
      <c r="AB26" s="66"/>
      <c r="AC26" s="66"/>
      <c r="AD26" s="66"/>
      <c r="AE26" s="66"/>
      <c r="AF26" s="62"/>
      <c r="AG26" s="93">
        <f t="shared" si="0"/>
        <v>149</v>
      </c>
    </row>
    <row r="27" spans="1:33" ht="17.25" customHeight="1">
      <c r="A27" s="84" t="s">
        <v>757</v>
      </c>
      <c r="B27" s="69" t="s">
        <v>758</v>
      </c>
      <c r="C27" s="65"/>
      <c r="D27" s="66"/>
      <c r="E27" s="66">
        <v>416</v>
      </c>
      <c r="F27" s="66"/>
      <c r="G27" s="66"/>
      <c r="H27" s="66"/>
      <c r="I27" s="66"/>
      <c r="J27" s="67"/>
      <c r="K27" s="67"/>
      <c r="L27" s="253">
        <f t="shared" si="1"/>
        <v>416</v>
      </c>
      <c r="M27" s="65"/>
      <c r="N27" s="66"/>
      <c r="O27" s="66"/>
      <c r="P27" s="66"/>
      <c r="Q27" s="66"/>
      <c r="R27" s="66"/>
      <c r="S27" s="66"/>
      <c r="T27" s="67"/>
      <c r="U27" s="67"/>
      <c r="V27" s="62"/>
      <c r="W27" s="65"/>
      <c r="X27" s="66"/>
      <c r="Y27" s="66"/>
      <c r="Z27" s="66"/>
      <c r="AA27" s="66"/>
      <c r="AB27" s="66"/>
      <c r="AC27" s="66"/>
      <c r="AD27" s="66"/>
      <c r="AE27" s="66"/>
      <c r="AF27" s="62"/>
      <c r="AG27" s="93">
        <f t="shared" si="0"/>
        <v>416</v>
      </c>
    </row>
    <row r="28" spans="1:33" ht="17.25" customHeight="1">
      <c r="A28" s="84" t="s">
        <v>984</v>
      </c>
      <c r="B28" s="69" t="s">
        <v>985</v>
      </c>
      <c r="C28" s="65"/>
      <c r="D28" s="66"/>
      <c r="E28" s="66"/>
      <c r="F28" s="66"/>
      <c r="G28" s="66">
        <v>79</v>
      </c>
      <c r="H28" s="66"/>
      <c r="I28" s="66"/>
      <c r="J28" s="67"/>
      <c r="K28" s="67"/>
      <c r="L28" s="253">
        <f t="shared" si="1"/>
        <v>79</v>
      </c>
      <c r="M28" s="65"/>
      <c r="N28" s="66"/>
      <c r="O28" s="66"/>
      <c r="P28" s="66"/>
      <c r="Q28" s="66"/>
      <c r="R28" s="66"/>
      <c r="S28" s="66"/>
      <c r="T28" s="67"/>
      <c r="U28" s="67"/>
      <c r="V28" s="62"/>
      <c r="W28" s="65"/>
      <c r="X28" s="66"/>
      <c r="Y28" s="66"/>
      <c r="Z28" s="66"/>
      <c r="AA28" s="66"/>
      <c r="AB28" s="66"/>
      <c r="AC28" s="66"/>
      <c r="AD28" s="66"/>
      <c r="AE28" s="66"/>
      <c r="AF28" s="62"/>
      <c r="AG28" s="93">
        <f t="shared" si="0"/>
        <v>79</v>
      </c>
    </row>
    <row r="29" spans="1:33" ht="17.25" customHeight="1">
      <c r="A29" s="84" t="s">
        <v>731</v>
      </c>
      <c r="B29" s="244" t="s">
        <v>732</v>
      </c>
      <c r="C29" s="65"/>
      <c r="D29" s="66"/>
      <c r="E29" s="66"/>
      <c r="F29" s="66">
        <v>310</v>
      </c>
      <c r="G29" s="66"/>
      <c r="H29" s="66"/>
      <c r="I29" s="66"/>
      <c r="J29" s="67"/>
      <c r="K29" s="67"/>
      <c r="L29" s="91">
        <f t="shared" si="1"/>
        <v>310</v>
      </c>
      <c r="M29" s="65"/>
      <c r="N29" s="66"/>
      <c r="O29" s="66"/>
      <c r="P29" s="66"/>
      <c r="Q29" s="66"/>
      <c r="R29" s="66"/>
      <c r="S29" s="66"/>
      <c r="T29" s="67"/>
      <c r="U29" s="67"/>
      <c r="V29" s="62"/>
      <c r="W29" s="65"/>
      <c r="X29" s="66"/>
      <c r="Y29" s="66"/>
      <c r="Z29" s="66"/>
      <c r="AA29" s="66"/>
      <c r="AB29" s="66"/>
      <c r="AC29" s="66"/>
      <c r="AD29" s="66"/>
      <c r="AE29" s="66"/>
      <c r="AF29" s="62"/>
      <c r="AG29" s="93">
        <f t="shared" si="0"/>
        <v>310</v>
      </c>
    </row>
    <row r="30" spans="1:33" ht="17.25" customHeight="1">
      <c r="A30" s="84" t="s">
        <v>986</v>
      </c>
      <c r="B30" s="69" t="s">
        <v>987</v>
      </c>
      <c r="C30" s="65"/>
      <c r="D30" s="66"/>
      <c r="E30" s="66"/>
      <c r="F30" s="66"/>
      <c r="G30" s="66"/>
      <c r="H30" s="66"/>
      <c r="I30" s="66"/>
      <c r="J30" s="67"/>
      <c r="K30" s="67"/>
      <c r="L30" s="253">
        <f t="shared" si="1"/>
        <v>0</v>
      </c>
      <c r="M30" s="65"/>
      <c r="N30" s="66"/>
      <c r="O30" s="66"/>
      <c r="P30" s="66"/>
      <c r="Q30" s="66"/>
      <c r="R30" s="66"/>
      <c r="S30" s="66"/>
      <c r="T30" s="67"/>
      <c r="U30" s="67"/>
      <c r="V30" s="62"/>
      <c r="W30" s="65"/>
      <c r="X30" s="66"/>
      <c r="Y30" s="66"/>
      <c r="Z30" s="66">
        <v>1780</v>
      </c>
      <c r="AA30" s="66"/>
      <c r="AB30" s="66"/>
      <c r="AC30" s="66"/>
      <c r="AD30" s="66"/>
      <c r="AE30" s="66"/>
      <c r="AF30" s="62">
        <v>1780</v>
      </c>
      <c r="AG30" s="93">
        <f t="shared" si="0"/>
        <v>1780</v>
      </c>
    </row>
    <row r="31" spans="1:33" ht="17.25" customHeight="1">
      <c r="A31" s="84" t="s">
        <v>710</v>
      </c>
      <c r="B31" s="69" t="s">
        <v>22</v>
      </c>
      <c r="C31" s="65"/>
      <c r="D31" s="66"/>
      <c r="E31" s="66"/>
      <c r="F31" s="66"/>
      <c r="G31" s="66"/>
      <c r="H31" s="66"/>
      <c r="I31" s="66"/>
      <c r="J31" s="67"/>
      <c r="K31" s="67"/>
      <c r="L31" s="91">
        <f t="shared" si="1"/>
        <v>0</v>
      </c>
      <c r="M31" s="65"/>
      <c r="N31" s="66"/>
      <c r="O31" s="66"/>
      <c r="P31" s="66"/>
      <c r="Q31" s="66"/>
      <c r="R31" s="66"/>
      <c r="S31" s="66"/>
      <c r="T31" s="67"/>
      <c r="U31" s="67"/>
      <c r="V31" s="62"/>
      <c r="W31" s="65"/>
      <c r="X31" s="66"/>
      <c r="Y31" s="66"/>
      <c r="Z31" s="66">
        <v>737</v>
      </c>
      <c r="AA31" s="66"/>
      <c r="AB31" s="66"/>
      <c r="AC31" s="66"/>
      <c r="AD31" s="66"/>
      <c r="AE31" s="66"/>
      <c r="AF31" s="62">
        <v>737</v>
      </c>
      <c r="AG31" s="93">
        <f t="shared" si="0"/>
        <v>737</v>
      </c>
    </row>
    <row r="32" spans="1:33" ht="17.25" customHeight="1">
      <c r="A32" s="84" t="s">
        <v>988</v>
      </c>
      <c r="B32" s="69" t="s">
        <v>989</v>
      </c>
      <c r="C32" s="65"/>
      <c r="D32" s="66"/>
      <c r="E32" s="66"/>
      <c r="F32" s="66"/>
      <c r="G32" s="66">
        <v>132</v>
      </c>
      <c r="H32" s="66"/>
      <c r="I32" s="66"/>
      <c r="J32" s="67"/>
      <c r="K32" s="67"/>
      <c r="L32" s="91">
        <f t="shared" si="1"/>
        <v>132</v>
      </c>
      <c r="M32" s="65"/>
      <c r="N32" s="66"/>
      <c r="O32" s="66"/>
      <c r="P32" s="66"/>
      <c r="Q32" s="66"/>
      <c r="R32" s="66"/>
      <c r="S32" s="66"/>
      <c r="T32" s="67"/>
      <c r="U32" s="67"/>
      <c r="V32" s="62"/>
      <c r="W32" s="65"/>
      <c r="X32" s="66"/>
      <c r="Y32" s="66"/>
      <c r="Z32" s="66"/>
      <c r="AA32" s="66"/>
      <c r="AB32" s="66"/>
      <c r="AC32" s="66"/>
      <c r="AD32" s="66"/>
      <c r="AE32" s="66"/>
      <c r="AF32" s="62"/>
      <c r="AG32" s="93">
        <f t="shared" si="0"/>
        <v>132</v>
      </c>
    </row>
    <row r="33" spans="1:33" ht="17.25" customHeight="1">
      <c r="A33" s="84" t="s">
        <v>51</v>
      </c>
      <c r="B33" s="69" t="s">
        <v>52</v>
      </c>
      <c r="C33" s="65">
        <v>1935</v>
      </c>
      <c r="D33" s="66">
        <v>504</v>
      </c>
      <c r="E33" s="66">
        <v>1663</v>
      </c>
      <c r="F33" s="66"/>
      <c r="G33" s="66"/>
      <c r="H33" s="66">
        <v>12529</v>
      </c>
      <c r="I33" s="66"/>
      <c r="J33" s="67"/>
      <c r="K33" s="67"/>
      <c r="L33" s="253">
        <f t="shared" si="1"/>
        <v>16631</v>
      </c>
      <c r="M33" s="65"/>
      <c r="N33" s="66"/>
      <c r="O33" s="66"/>
      <c r="P33" s="66"/>
      <c r="Q33" s="66"/>
      <c r="R33" s="66"/>
      <c r="S33" s="66"/>
      <c r="T33" s="67"/>
      <c r="U33" s="67"/>
      <c r="V33" s="62"/>
      <c r="W33" s="65"/>
      <c r="X33" s="66"/>
      <c r="Y33" s="66"/>
      <c r="Z33" s="66"/>
      <c r="AA33" s="66"/>
      <c r="AB33" s="66"/>
      <c r="AC33" s="66"/>
      <c r="AD33" s="66"/>
      <c r="AE33" s="66"/>
      <c r="AF33" s="62"/>
      <c r="AG33" s="93">
        <f t="shared" si="0"/>
        <v>16631</v>
      </c>
    </row>
    <row r="34" spans="1:33" ht="17.25" customHeight="1">
      <c r="A34" s="84" t="s">
        <v>711</v>
      </c>
      <c r="B34" s="69" t="s">
        <v>23</v>
      </c>
      <c r="C34" s="65"/>
      <c r="D34" s="66"/>
      <c r="E34" s="66"/>
      <c r="F34" s="66">
        <v>2395</v>
      </c>
      <c r="G34" s="66"/>
      <c r="H34" s="66"/>
      <c r="I34" s="66"/>
      <c r="J34" s="67"/>
      <c r="K34" s="67"/>
      <c r="L34" s="91">
        <f>SUM(C34:K34)</f>
        <v>2395</v>
      </c>
      <c r="M34" s="65"/>
      <c r="N34" s="66"/>
      <c r="O34" s="66"/>
      <c r="P34" s="66"/>
      <c r="Q34" s="66"/>
      <c r="R34" s="66"/>
      <c r="S34" s="66"/>
      <c r="T34" s="67"/>
      <c r="U34" s="67"/>
      <c r="V34" s="62"/>
      <c r="W34" s="65"/>
      <c r="X34" s="66"/>
      <c r="Y34" s="66"/>
      <c r="Z34" s="66"/>
      <c r="AA34" s="66"/>
      <c r="AB34" s="66"/>
      <c r="AC34" s="66"/>
      <c r="AD34" s="66"/>
      <c r="AE34" s="66"/>
      <c r="AF34" s="62"/>
      <c r="AG34" s="93">
        <f>SUM(L34,V34,AF34)</f>
        <v>2395</v>
      </c>
    </row>
    <row r="35" spans="1:33" ht="17.25" customHeight="1" thickBot="1">
      <c r="A35" s="84" t="s">
        <v>713</v>
      </c>
      <c r="B35" s="68" t="s">
        <v>24</v>
      </c>
      <c r="C35" s="65"/>
      <c r="D35" s="66"/>
      <c r="E35" s="66">
        <v>227</v>
      </c>
      <c r="F35" s="66"/>
      <c r="G35" s="66"/>
      <c r="H35" s="66"/>
      <c r="I35" s="66"/>
      <c r="J35" s="67"/>
      <c r="K35" s="67">
        <v>11000</v>
      </c>
      <c r="L35" s="91">
        <f>SUM(C35:K35)</f>
        <v>11227</v>
      </c>
      <c r="M35" s="65"/>
      <c r="N35" s="66"/>
      <c r="O35" s="66"/>
      <c r="P35" s="66"/>
      <c r="Q35" s="66"/>
      <c r="R35" s="66"/>
      <c r="S35" s="66"/>
      <c r="T35" s="67"/>
      <c r="U35" s="67"/>
      <c r="V35" s="62"/>
      <c r="W35" s="65"/>
      <c r="X35" s="66"/>
      <c r="Y35" s="66"/>
      <c r="Z35" s="66"/>
      <c r="AA35" s="66"/>
      <c r="AB35" s="66"/>
      <c r="AC35" s="66"/>
      <c r="AD35" s="66"/>
      <c r="AE35" s="66"/>
      <c r="AF35" s="62"/>
      <c r="AG35" s="93">
        <f>SUM(L35,V35,AF35)</f>
        <v>11227</v>
      </c>
    </row>
    <row r="36" spans="1:33" ht="19.5" customHeight="1" thickBot="1">
      <c r="A36" s="464" t="s">
        <v>69</v>
      </c>
      <c r="B36" s="465"/>
      <c r="C36" s="53">
        <f t="shared" ref="C36:K36" si="2">SUM(C10:C35)</f>
        <v>16909</v>
      </c>
      <c r="D36" s="53">
        <f t="shared" si="2"/>
        <v>3146</v>
      </c>
      <c r="E36" s="53">
        <f t="shared" si="2"/>
        <v>11329</v>
      </c>
      <c r="F36" s="53">
        <f t="shared" si="2"/>
        <v>2705</v>
      </c>
      <c r="G36" s="53">
        <f t="shared" si="2"/>
        <v>2568</v>
      </c>
      <c r="H36" s="53">
        <f t="shared" si="2"/>
        <v>12692</v>
      </c>
      <c r="I36" s="53">
        <f t="shared" si="2"/>
        <v>1803</v>
      </c>
      <c r="J36" s="53">
        <f t="shared" si="2"/>
        <v>0</v>
      </c>
      <c r="K36" s="53">
        <f t="shared" si="2"/>
        <v>11629</v>
      </c>
      <c r="L36" s="260">
        <f t="shared" si="1"/>
        <v>62781</v>
      </c>
      <c r="M36" s="53"/>
      <c r="N36" s="54"/>
      <c r="O36" s="54"/>
      <c r="P36" s="54"/>
      <c r="Q36" s="54">
        <v>459</v>
      </c>
      <c r="R36" s="54"/>
      <c r="S36" s="54"/>
      <c r="T36" s="54"/>
      <c r="U36" s="54"/>
      <c r="V36" s="55">
        <f>SUM(V10:V35)</f>
        <v>459</v>
      </c>
      <c r="W36" s="53"/>
      <c r="X36" s="54"/>
      <c r="Y36" s="54"/>
      <c r="Z36" s="54">
        <f>SUM(Z10:Z35)</f>
        <v>2517</v>
      </c>
      <c r="AA36" s="54">
        <f>SUM(AA10:AA35)</f>
        <v>0</v>
      </c>
      <c r="AB36" s="54"/>
      <c r="AC36" s="54"/>
      <c r="AD36" s="54"/>
      <c r="AE36" s="54"/>
      <c r="AF36" s="55">
        <f>SUM(AF10:AF35)</f>
        <v>2517</v>
      </c>
      <c r="AG36" s="239">
        <f t="shared" si="0"/>
        <v>65757</v>
      </c>
    </row>
  </sheetData>
  <mergeCells count="15">
    <mergeCell ref="A36:B36"/>
    <mergeCell ref="AG6:AG9"/>
    <mergeCell ref="A1:AG1"/>
    <mergeCell ref="A2:AG2"/>
    <mergeCell ref="A6:A9"/>
    <mergeCell ref="B6:B9"/>
    <mergeCell ref="C6:L6"/>
    <mergeCell ref="C9:K9"/>
    <mergeCell ref="M6:V6"/>
    <mergeCell ref="V7:V9"/>
    <mergeCell ref="M9:U9"/>
    <mergeCell ref="W6:AF6"/>
    <mergeCell ref="L7:L9"/>
    <mergeCell ref="AF7:AF9"/>
    <mergeCell ref="W9:AE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0" orientation="landscape" r:id="rId1"/>
  <headerFooter alignWithMargins="0">
    <oddHeader>&amp;R&amp;"Times New Roman,Normál"&amp;10 4.b.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B137"/>
  <sheetViews>
    <sheetView view="pageBreakPreview" zoomScaleNormal="100" zoomScaleSheetLayoutView="100" workbookViewId="0">
      <selection activeCell="AB5" sqref="AB5:AB65"/>
    </sheetView>
  </sheetViews>
  <sheetFormatPr defaultRowHeight="12.75"/>
  <cols>
    <col min="1" max="1" width="7.7109375" style="164" customWidth="1"/>
    <col min="2" max="2" width="9.7109375" style="164" customWidth="1"/>
    <col min="3" max="3" width="39.7109375" style="164" customWidth="1"/>
    <col min="4" max="5" width="17.42578125" style="165" customWidth="1"/>
    <col min="6" max="6" width="14.5703125" style="165" customWidth="1"/>
    <col min="7" max="7" width="12.5703125" style="165" customWidth="1"/>
    <col min="8" max="27" width="9.28515625" style="165" hidden="1" customWidth="1"/>
    <col min="28" max="28" width="10.140625" style="166" bestFit="1" customWidth="1"/>
    <col min="29" max="16384" width="9.140625" style="164"/>
  </cols>
  <sheetData>
    <row r="1" spans="1:28">
      <c r="A1" s="481" t="s">
        <v>973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1"/>
      <c r="R1" s="481"/>
      <c r="S1" s="481"/>
      <c r="T1" s="481"/>
      <c r="U1" s="481"/>
      <c r="V1" s="481"/>
      <c r="W1" s="481"/>
      <c r="X1" s="481"/>
      <c r="Y1" s="481"/>
      <c r="Z1" s="481"/>
      <c r="AA1" s="481"/>
      <c r="AB1" s="481"/>
    </row>
    <row r="2" spans="1:28">
      <c r="A2" s="481" t="s">
        <v>59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481"/>
      <c r="T2" s="481"/>
      <c r="U2" s="481"/>
      <c r="V2" s="481"/>
      <c r="W2" s="481"/>
      <c r="X2" s="481"/>
      <c r="Y2" s="481"/>
      <c r="Z2" s="481"/>
      <c r="AA2" s="481"/>
      <c r="AB2" s="481"/>
    </row>
    <row r="3" spans="1:28">
      <c r="A3" s="482" t="s">
        <v>653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  <c r="AA3" s="482"/>
      <c r="AB3" s="482"/>
    </row>
    <row r="4" spans="1:28" ht="13.5" thickBot="1"/>
    <row r="5" spans="1:28" ht="63.75">
      <c r="A5" s="478" t="s">
        <v>587</v>
      </c>
      <c r="B5" s="483" t="s">
        <v>588</v>
      </c>
      <c r="C5" s="475" t="s">
        <v>98</v>
      </c>
      <c r="D5" s="122" t="s">
        <v>1054</v>
      </c>
      <c r="E5" s="122" t="s">
        <v>1050</v>
      </c>
      <c r="F5" s="155" t="s">
        <v>13</v>
      </c>
      <c r="G5" s="122" t="s">
        <v>52</v>
      </c>
      <c r="H5" s="122" t="s">
        <v>55</v>
      </c>
      <c r="I5" s="122" t="s">
        <v>36</v>
      </c>
      <c r="J5" s="122" t="s">
        <v>56</v>
      </c>
      <c r="K5" s="122" t="s">
        <v>37</v>
      </c>
      <c r="L5" s="122" t="s">
        <v>38</v>
      </c>
      <c r="M5" s="122" t="s">
        <v>58</v>
      </c>
      <c r="N5" s="122" t="s">
        <v>39</v>
      </c>
      <c r="O5" s="122" t="s">
        <v>57</v>
      </c>
      <c r="P5" s="122" t="s">
        <v>40</v>
      </c>
      <c r="Q5" s="122" t="s">
        <v>67</v>
      </c>
      <c r="R5" s="122" t="s">
        <v>41</v>
      </c>
      <c r="S5" s="122" t="s">
        <v>42</v>
      </c>
      <c r="T5" s="122" t="s">
        <v>720</v>
      </c>
      <c r="U5" s="122" t="s">
        <v>43</v>
      </c>
      <c r="V5" s="122" t="s">
        <v>54</v>
      </c>
      <c r="W5" s="122" t="s">
        <v>44</v>
      </c>
      <c r="X5" s="122" t="s">
        <v>45</v>
      </c>
      <c r="Y5" s="122" t="s">
        <v>46</v>
      </c>
      <c r="Z5" s="122" t="s">
        <v>47</v>
      </c>
      <c r="AA5" s="122" t="s">
        <v>48</v>
      </c>
      <c r="AB5" s="472" t="s">
        <v>692</v>
      </c>
    </row>
    <row r="6" spans="1:28">
      <c r="A6" s="479"/>
      <c r="B6" s="484"/>
      <c r="C6" s="476"/>
      <c r="D6" s="82" t="s">
        <v>695</v>
      </c>
      <c r="E6" s="82" t="s">
        <v>705</v>
      </c>
      <c r="F6" s="82" t="s">
        <v>703</v>
      </c>
      <c r="G6" s="100">
        <v>107055</v>
      </c>
      <c r="H6" s="123" t="s">
        <v>696</v>
      </c>
      <c r="I6" s="123" t="s">
        <v>697</v>
      </c>
      <c r="J6" s="123" t="s">
        <v>698</v>
      </c>
      <c r="K6" s="123" t="s">
        <v>699</v>
      </c>
      <c r="L6" s="123" t="s">
        <v>700</v>
      </c>
      <c r="M6" s="123" t="s">
        <v>701</v>
      </c>
      <c r="N6" s="123" t="s">
        <v>702</v>
      </c>
      <c r="O6" s="123" t="s">
        <v>703</v>
      </c>
      <c r="P6" s="123" t="s">
        <v>703</v>
      </c>
      <c r="Q6" s="123" t="s">
        <v>704</v>
      </c>
      <c r="R6" s="123" t="s">
        <v>705</v>
      </c>
      <c r="S6" s="123" t="s">
        <v>706</v>
      </c>
      <c r="T6" s="123" t="s">
        <v>707</v>
      </c>
      <c r="U6" s="123" t="s">
        <v>709</v>
      </c>
      <c r="V6" s="82" t="s">
        <v>53</v>
      </c>
      <c r="W6" s="123" t="s">
        <v>710</v>
      </c>
      <c r="X6" s="123" t="s">
        <v>711</v>
      </c>
      <c r="Y6" s="123" t="s">
        <v>715</v>
      </c>
      <c r="Z6" s="123" t="s">
        <v>713</v>
      </c>
      <c r="AA6" s="123" t="s">
        <v>714</v>
      </c>
      <c r="AB6" s="473"/>
    </row>
    <row r="7" spans="1:28">
      <c r="A7" s="479"/>
      <c r="B7" s="484"/>
      <c r="C7" s="476"/>
      <c r="D7" s="157"/>
      <c r="E7" s="157"/>
      <c r="F7" s="157"/>
      <c r="G7" s="156"/>
      <c r="H7" s="124"/>
      <c r="I7" s="124"/>
      <c r="J7" s="124"/>
      <c r="K7" s="124"/>
      <c r="L7" s="124"/>
      <c r="M7" s="124"/>
      <c r="N7" s="124"/>
      <c r="O7" s="124"/>
      <c r="P7" s="124"/>
      <c r="Q7" s="124" t="s">
        <v>68</v>
      </c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473"/>
    </row>
    <row r="8" spans="1:28" ht="13.5" thickBot="1">
      <c r="A8" s="480"/>
      <c r="B8" s="485"/>
      <c r="C8" s="477"/>
      <c r="D8" s="125" t="s">
        <v>586</v>
      </c>
      <c r="E8" s="125" t="s">
        <v>586</v>
      </c>
      <c r="F8" s="125" t="s">
        <v>586</v>
      </c>
      <c r="G8" s="125" t="s">
        <v>586</v>
      </c>
      <c r="H8" s="125" t="s">
        <v>586</v>
      </c>
      <c r="I8" s="125" t="s">
        <v>586</v>
      </c>
      <c r="J8" s="125" t="s">
        <v>586</v>
      </c>
      <c r="K8" s="125" t="s">
        <v>586</v>
      </c>
      <c r="L8" s="125" t="s">
        <v>586</v>
      </c>
      <c r="M8" s="125" t="s">
        <v>586</v>
      </c>
      <c r="N8" s="125" t="s">
        <v>586</v>
      </c>
      <c r="O8" s="125" t="s">
        <v>586</v>
      </c>
      <c r="P8" s="125" t="s">
        <v>586</v>
      </c>
      <c r="Q8" s="125" t="s">
        <v>586</v>
      </c>
      <c r="R8" s="125" t="s">
        <v>586</v>
      </c>
      <c r="S8" s="125" t="s">
        <v>586</v>
      </c>
      <c r="T8" s="125" t="s">
        <v>586</v>
      </c>
      <c r="U8" s="125" t="s">
        <v>586</v>
      </c>
      <c r="V8" s="125" t="s">
        <v>586</v>
      </c>
      <c r="W8" s="125" t="s">
        <v>586</v>
      </c>
      <c r="X8" s="125" t="s">
        <v>586</v>
      </c>
      <c r="Y8" s="125" t="s">
        <v>586</v>
      </c>
      <c r="Z8" s="125" t="s">
        <v>586</v>
      </c>
      <c r="AA8" s="125" t="s">
        <v>586</v>
      </c>
      <c r="AB8" s="474"/>
    </row>
    <row r="9" spans="1:28">
      <c r="A9" s="167" t="s">
        <v>109</v>
      </c>
      <c r="B9" s="168"/>
      <c r="C9" s="169"/>
      <c r="D9" s="170"/>
      <c r="E9" s="170"/>
      <c r="F9" s="170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2"/>
    </row>
    <row r="10" spans="1:28" s="178" customFormat="1" ht="0.75" customHeight="1">
      <c r="A10" s="173"/>
      <c r="B10" s="174"/>
      <c r="C10" s="175"/>
      <c r="D10" s="176"/>
      <c r="E10" s="176"/>
      <c r="F10" s="176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29"/>
    </row>
    <row r="11" spans="1:28" ht="25.5" hidden="1" customHeight="1">
      <c r="A11" s="179"/>
      <c r="B11" s="180"/>
      <c r="C11" s="181"/>
      <c r="D11" s="159"/>
      <c r="E11" s="159"/>
      <c r="F11" s="159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182"/>
    </row>
    <row r="12" spans="1:28" hidden="1">
      <c r="A12" s="179"/>
      <c r="B12" s="180"/>
      <c r="C12" s="181"/>
      <c r="D12" s="159"/>
      <c r="E12" s="159"/>
      <c r="F12" s="159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182"/>
    </row>
    <row r="13" spans="1:28" ht="21" hidden="1" customHeight="1">
      <c r="A13" s="179"/>
      <c r="B13" s="180"/>
      <c r="C13" s="181"/>
      <c r="D13" s="159"/>
      <c r="E13" s="159"/>
      <c r="F13" s="159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182"/>
    </row>
    <row r="14" spans="1:28" hidden="1">
      <c r="A14" s="179"/>
      <c r="B14" s="180"/>
      <c r="C14" s="181"/>
      <c r="D14" s="159"/>
      <c r="E14" s="159"/>
      <c r="F14" s="159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182"/>
    </row>
    <row r="15" spans="1:28" hidden="1">
      <c r="A15" s="179"/>
      <c r="B15" s="180"/>
      <c r="C15" s="181"/>
      <c r="D15" s="159"/>
      <c r="E15" s="159"/>
      <c r="F15" s="159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182"/>
    </row>
    <row r="16" spans="1:28" hidden="1">
      <c r="A16" s="179"/>
      <c r="B16" s="180"/>
      <c r="C16" s="181"/>
      <c r="D16" s="159"/>
      <c r="E16" s="159"/>
      <c r="F16" s="159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182"/>
    </row>
    <row r="17" spans="1:28" hidden="1">
      <c r="A17" s="179"/>
      <c r="B17" s="180"/>
      <c r="C17" s="181"/>
      <c r="D17" s="159"/>
      <c r="E17" s="159"/>
      <c r="F17" s="159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182"/>
    </row>
    <row r="18" spans="1:28" s="178" customFormat="1" hidden="1">
      <c r="A18" s="173"/>
      <c r="B18" s="174"/>
      <c r="C18" s="175"/>
      <c r="D18" s="177"/>
      <c r="E18" s="177"/>
      <c r="F18" s="177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29"/>
    </row>
    <row r="19" spans="1:28" hidden="1">
      <c r="A19" s="179"/>
      <c r="B19" s="180"/>
      <c r="C19" s="181"/>
      <c r="D19" s="159"/>
      <c r="E19" s="159"/>
      <c r="F19" s="159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182"/>
    </row>
    <row r="20" spans="1:28" hidden="1">
      <c r="A20" s="179"/>
      <c r="B20" s="180"/>
      <c r="C20" s="181"/>
      <c r="D20" s="159"/>
      <c r="E20" s="159"/>
      <c r="F20" s="159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182"/>
    </row>
    <row r="21" spans="1:28" hidden="1">
      <c r="A21" s="179"/>
      <c r="B21" s="180"/>
      <c r="C21" s="181"/>
      <c r="D21" s="159"/>
      <c r="E21" s="159"/>
      <c r="F21" s="159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182"/>
    </row>
    <row r="22" spans="1:28" hidden="1">
      <c r="A22" s="179"/>
      <c r="B22" s="180"/>
      <c r="C22" s="181"/>
      <c r="D22" s="159"/>
      <c r="E22" s="159"/>
      <c r="F22" s="159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182"/>
    </row>
    <row r="23" spans="1:28" hidden="1">
      <c r="A23" s="179"/>
      <c r="B23" s="180"/>
      <c r="C23" s="181"/>
      <c r="D23" s="159"/>
      <c r="E23" s="159"/>
      <c r="F23" s="159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182"/>
    </row>
    <row r="24" spans="1:28" hidden="1">
      <c r="A24" s="179"/>
      <c r="B24" s="180"/>
      <c r="C24" s="181"/>
      <c r="D24" s="159"/>
      <c r="E24" s="159"/>
      <c r="F24" s="159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182"/>
    </row>
    <row r="25" spans="1:28" hidden="1">
      <c r="A25" s="179"/>
      <c r="B25" s="180"/>
      <c r="C25" s="181"/>
      <c r="D25" s="159"/>
      <c r="E25" s="159"/>
      <c r="F25" s="159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182"/>
    </row>
    <row r="26" spans="1:28" hidden="1">
      <c r="A26" s="179"/>
      <c r="B26" s="180"/>
      <c r="C26" s="49"/>
      <c r="D26" s="159"/>
      <c r="E26" s="159"/>
      <c r="F26" s="159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182"/>
    </row>
    <row r="27" spans="1:28" hidden="1">
      <c r="A27" s="179"/>
      <c r="B27" s="180"/>
      <c r="C27" s="49"/>
      <c r="D27" s="159"/>
      <c r="E27" s="159"/>
      <c r="F27" s="159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182"/>
    </row>
    <row r="28" spans="1:28" hidden="1">
      <c r="A28" s="179"/>
      <c r="B28" s="180"/>
      <c r="C28" s="49"/>
      <c r="D28" s="159"/>
      <c r="E28" s="159"/>
      <c r="F28" s="159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182"/>
    </row>
    <row r="29" spans="1:28" hidden="1">
      <c r="A29" s="179"/>
      <c r="B29" s="180"/>
      <c r="C29" s="49"/>
      <c r="D29" s="159"/>
      <c r="E29" s="159"/>
      <c r="F29" s="159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182"/>
    </row>
    <row r="30" spans="1:28" hidden="1">
      <c r="A30" s="179"/>
      <c r="B30" s="180"/>
      <c r="C30" s="49"/>
      <c r="D30" s="159"/>
      <c r="E30" s="159"/>
      <c r="F30" s="159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182"/>
    </row>
    <row r="31" spans="1:28" hidden="1">
      <c r="A31" s="179"/>
      <c r="B31" s="180"/>
      <c r="C31" s="181"/>
      <c r="D31" s="159"/>
      <c r="E31" s="159"/>
      <c r="F31" s="159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182"/>
    </row>
    <row r="32" spans="1:28" hidden="1">
      <c r="A32" s="179"/>
      <c r="B32" s="180"/>
      <c r="C32" s="181"/>
      <c r="D32" s="159"/>
      <c r="E32" s="159"/>
      <c r="F32" s="159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182"/>
    </row>
    <row r="33" spans="1:28" s="178" customFormat="1" hidden="1">
      <c r="A33" s="173"/>
      <c r="B33" s="174"/>
      <c r="C33" s="175"/>
      <c r="D33" s="177"/>
      <c r="E33" s="177"/>
      <c r="F33" s="177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29"/>
    </row>
    <row r="34" spans="1:28" hidden="1">
      <c r="A34" s="179"/>
      <c r="B34" s="180"/>
      <c r="C34" s="181"/>
      <c r="D34" s="159"/>
      <c r="E34" s="159"/>
      <c r="F34" s="159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182"/>
    </row>
    <row r="35" spans="1:28" hidden="1">
      <c r="A35" s="179"/>
      <c r="B35" s="180"/>
      <c r="C35" s="181"/>
      <c r="D35" s="159"/>
      <c r="E35" s="159"/>
      <c r="F35" s="159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182"/>
    </row>
    <row r="36" spans="1:28" hidden="1">
      <c r="A36" s="179"/>
      <c r="B36" s="180"/>
      <c r="C36" s="181"/>
      <c r="D36" s="159"/>
      <c r="E36" s="159"/>
      <c r="F36" s="159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182"/>
    </row>
    <row r="37" spans="1:28" hidden="1">
      <c r="A37" s="179"/>
      <c r="B37" s="180"/>
      <c r="C37" s="181"/>
      <c r="D37" s="159"/>
      <c r="E37" s="159"/>
      <c r="F37" s="159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182"/>
    </row>
    <row r="38" spans="1:28" hidden="1">
      <c r="A38" s="179"/>
      <c r="B38" s="180"/>
      <c r="C38" s="181"/>
      <c r="D38" s="159"/>
      <c r="E38" s="159"/>
      <c r="F38" s="159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182"/>
    </row>
    <row r="39" spans="1:28" s="178" customFormat="1">
      <c r="A39" s="173" t="s">
        <v>344</v>
      </c>
      <c r="B39" s="174" t="s">
        <v>179</v>
      </c>
      <c r="C39" s="175" t="s">
        <v>438</v>
      </c>
      <c r="D39" s="177">
        <v>163</v>
      </c>
      <c r="E39" s="177"/>
      <c r="F39" s="177"/>
      <c r="G39" s="158">
        <v>9865</v>
      </c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>
        <v>0</v>
      </c>
      <c r="U39" s="158">
        <v>0</v>
      </c>
      <c r="V39" s="158">
        <v>0</v>
      </c>
      <c r="W39" s="158">
        <v>0</v>
      </c>
      <c r="X39" s="158">
        <v>0</v>
      </c>
      <c r="Y39" s="158">
        <v>0</v>
      </c>
      <c r="Z39" s="158">
        <v>0</v>
      </c>
      <c r="AA39" s="158">
        <v>0</v>
      </c>
      <c r="AB39" s="129">
        <f>SUM(D39:G39)</f>
        <v>10028</v>
      </c>
    </row>
    <row r="40" spans="1:28" s="178" customFormat="1">
      <c r="A40" s="183"/>
      <c r="B40" s="184"/>
      <c r="C40" s="185" t="s">
        <v>14</v>
      </c>
      <c r="D40" s="186"/>
      <c r="E40" s="186"/>
      <c r="F40" s="186"/>
      <c r="G40" s="160">
        <v>9865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29">
        <f>SUM(D40:G40)</f>
        <v>9865</v>
      </c>
    </row>
    <row r="41" spans="1:28" s="178" customFormat="1">
      <c r="A41" s="183"/>
      <c r="B41" s="174" t="s">
        <v>179</v>
      </c>
      <c r="C41" s="185" t="s">
        <v>1053</v>
      </c>
      <c r="D41" s="186">
        <v>128</v>
      </c>
      <c r="E41" s="186"/>
      <c r="F41" s="186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29"/>
    </row>
    <row r="42" spans="1:28" s="178" customFormat="1" ht="13.5" thickBot="1">
      <c r="A42" s="183" t="s">
        <v>347</v>
      </c>
      <c r="B42" s="370" t="s">
        <v>182</v>
      </c>
      <c r="C42" s="185" t="s">
        <v>606</v>
      </c>
      <c r="D42" s="186">
        <v>35</v>
      </c>
      <c r="E42" s="186"/>
      <c r="F42" s="186"/>
      <c r="G42" s="160">
        <v>2664</v>
      </c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>
        <v>0</v>
      </c>
      <c r="U42" s="160">
        <v>0</v>
      </c>
      <c r="V42" s="160">
        <v>0</v>
      </c>
      <c r="W42" s="160">
        <v>0</v>
      </c>
      <c r="X42" s="160">
        <v>0</v>
      </c>
      <c r="Y42" s="160">
        <v>0</v>
      </c>
      <c r="Z42" s="160">
        <v>0</v>
      </c>
      <c r="AA42" s="160">
        <v>0</v>
      </c>
      <c r="AB42" s="129">
        <f t="shared" ref="AB42:AB64" si="0">SUM(D42:G42)</f>
        <v>2699</v>
      </c>
    </row>
    <row r="43" spans="1:28" ht="16.5" customHeight="1" thickBot="1">
      <c r="A43" s="187" t="s">
        <v>348</v>
      </c>
      <c r="B43" s="188"/>
      <c r="C43" s="189" t="s">
        <v>381</v>
      </c>
      <c r="D43" s="190">
        <f>SUM(D41:D42)</f>
        <v>163</v>
      </c>
      <c r="E43" s="190"/>
      <c r="F43" s="190">
        <f t="shared" ref="F43:AA43" si="1">SUM(F39,F42)</f>
        <v>0</v>
      </c>
      <c r="G43" s="190">
        <f t="shared" si="1"/>
        <v>12529</v>
      </c>
      <c r="H43" s="190">
        <f t="shared" si="1"/>
        <v>0</v>
      </c>
      <c r="I43" s="190">
        <f t="shared" si="1"/>
        <v>0</v>
      </c>
      <c r="J43" s="190">
        <f t="shared" si="1"/>
        <v>0</v>
      </c>
      <c r="K43" s="190">
        <f t="shared" si="1"/>
        <v>0</v>
      </c>
      <c r="L43" s="190">
        <f t="shared" si="1"/>
        <v>0</v>
      </c>
      <c r="M43" s="190">
        <f t="shared" si="1"/>
        <v>0</v>
      </c>
      <c r="N43" s="190">
        <f t="shared" si="1"/>
        <v>0</v>
      </c>
      <c r="O43" s="190">
        <f t="shared" si="1"/>
        <v>0</v>
      </c>
      <c r="P43" s="190">
        <f t="shared" si="1"/>
        <v>0</v>
      </c>
      <c r="Q43" s="190">
        <f t="shared" si="1"/>
        <v>0</v>
      </c>
      <c r="R43" s="190">
        <f t="shared" si="1"/>
        <v>0</v>
      </c>
      <c r="S43" s="190">
        <f t="shared" si="1"/>
        <v>0</v>
      </c>
      <c r="T43" s="190">
        <f t="shared" si="1"/>
        <v>0</v>
      </c>
      <c r="U43" s="190">
        <f t="shared" si="1"/>
        <v>0</v>
      </c>
      <c r="V43" s="190">
        <f t="shared" si="1"/>
        <v>0</v>
      </c>
      <c r="W43" s="190">
        <f t="shared" si="1"/>
        <v>0</v>
      </c>
      <c r="X43" s="190">
        <f t="shared" si="1"/>
        <v>0</v>
      </c>
      <c r="Y43" s="190">
        <f t="shared" si="1"/>
        <v>0</v>
      </c>
      <c r="Z43" s="190">
        <f t="shared" si="1"/>
        <v>0</v>
      </c>
      <c r="AA43" s="190">
        <f t="shared" si="1"/>
        <v>0</v>
      </c>
      <c r="AB43" s="190">
        <f t="shared" si="0"/>
        <v>12692</v>
      </c>
    </row>
    <row r="44" spans="1:28" ht="12.75" customHeight="1">
      <c r="A44" s="173" t="s">
        <v>350</v>
      </c>
      <c r="B44" s="250" t="s">
        <v>736</v>
      </c>
      <c r="C44" s="185" t="s">
        <v>735</v>
      </c>
      <c r="D44" s="240"/>
      <c r="E44" s="240">
        <v>709</v>
      </c>
      <c r="F44" s="240">
        <v>711</v>
      </c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129">
        <f t="shared" si="0"/>
        <v>1420</v>
      </c>
    </row>
    <row r="45" spans="1:28" ht="12.75" customHeight="1">
      <c r="A45" s="173"/>
      <c r="B45" s="250"/>
      <c r="C45" s="185" t="s">
        <v>1051</v>
      </c>
      <c r="D45" s="240"/>
      <c r="E45" s="240">
        <v>709</v>
      </c>
      <c r="F45" s="240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129">
        <f t="shared" si="0"/>
        <v>709</v>
      </c>
    </row>
    <row r="46" spans="1:28" s="246" customFormat="1" ht="12" customHeight="1">
      <c r="A46" s="245"/>
      <c r="B46" s="250"/>
      <c r="C46" s="175" t="s">
        <v>1052</v>
      </c>
      <c r="D46" s="170"/>
      <c r="E46" s="170"/>
      <c r="F46" s="249">
        <v>711</v>
      </c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29">
        <f t="shared" si="0"/>
        <v>711</v>
      </c>
    </row>
    <row r="47" spans="1:28" ht="7.5" hidden="1" customHeight="1">
      <c r="A47" s="245"/>
      <c r="B47" s="250" t="s">
        <v>738</v>
      </c>
      <c r="C47" s="241"/>
      <c r="D47" s="170"/>
      <c r="E47" s="170"/>
      <c r="F47" s="170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29">
        <f t="shared" si="0"/>
        <v>0</v>
      </c>
    </row>
    <row r="48" spans="1:28" ht="12.75" hidden="1" customHeight="1" thickBot="1">
      <c r="A48" s="179"/>
      <c r="B48" s="250" t="s">
        <v>739</v>
      </c>
      <c r="C48" s="181"/>
      <c r="D48" s="159"/>
      <c r="E48" s="159"/>
      <c r="F48" s="159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129">
        <f t="shared" si="0"/>
        <v>0</v>
      </c>
    </row>
    <row r="49" spans="1:28" hidden="1">
      <c r="A49" s="179"/>
      <c r="B49" s="250" t="s">
        <v>740</v>
      </c>
      <c r="C49" s="181"/>
      <c r="D49" s="159"/>
      <c r="E49" s="159"/>
      <c r="F49" s="159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129">
        <f t="shared" si="0"/>
        <v>0</v>
      </c>
    </row>
    <row r="50" spans="1:28" hidden="1">
      <c r="A50" s="179"/>
      <c r="B50" s="250" t="s">
        <v>741</v>
      </c>
      <c r="C50" s="181"/>
      <c r="D50" s="159"/>
      <c r="E50" s="159"/>
      <c r="F50" s="159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129">
        <f t="shared" si="0"/>
        <v>0</v>
      </c>
    </row>
    <row r="51" spans="1:28" ht="4.5" hidden="1" customHeight="1" thickBot="1">
      <c r="A51" s="179"/>
      <c r="B51" s="250" t="s">
        <v>742</v>
      </c>
      <c r="C51" s="181"/>
      <c r="D51" s="159"/>
      <c r="E51" s="159"/>
      <c r="F51" s="159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129">
        <f t="shared" si="0"/>
        <v>0</v>
      </c>
    </row>
    <row r="52" spans="1:28" hidden="1">
      <c r="A52" s="179"/>
      <c r="B52" s="250" t="s">
        <v>743</v>
      </c>
      <c r="C52" s="181"/>
      <c r="D52" s="159"/>
      <c r="E52" s="159"/>
      <c r="F52" s="159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129">
        <f t="shared" si="0"/>
        <v>0</v>
      </c>
    </row>
    <row r="53" spans="1:28" hidden="1">
      <c r="A53" s="179"/>
      <c r="B53" s="250" t="s">
        <v>744</v>
      </c>
      <c r="C53" s="181"/>
      <c r="D53" s="159"/>
      <c r="E53" s="159"/>
      <c r="F53" s="159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129">
        <f t="shared" si="0"/>
        <v>0</v>
      </c>
    </row>
    <row r="54" spans="1:28" hidden="1">
      <c r="A54" s="179"/>
      <c r="B54" s="250" t="s">
        <v>745</v>
      </c>
      <c r="C54" s="181"/>
      <c r="D54" s="159"/>
      <c r="E54" s="159"/>
      <c r="F54" s="159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129">
        <f t="shared" si="0"/>
        <v>0</v>
      </c>
    </row>
    <row r="55" spans="1:28" hidden="1">
      <c r="A55" s="179"/>
      <c r="B55" s="250" t="s">
        <v>746</v>
      </c>
      <c r="C55" s="181"/>
      <c r="D55" s="159"/>
      <c r="E55" s="159"/>
      <c r="F55" s="159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129">
        <f t="shared" si="0"/>
        <v>0</v>
      </c>
    </row>
    <row r="56" spans="1:28" hidden="1">
      <c r="A56" s="179"/>
      <c r="B56" s="250" t="s">
        <v>747</v>
      </c>
      <c r="C56" s="181"/>
      <c r="D56" s="159"/>
      <c r="E56" s="159"/>
      <c r="F56" s="159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129">
        <f t="shared" si="0"/>
        <v>0</v>
      </c>
    </row>
    <row r="57" spans="1:28" hidden="1">
      <c r="A57" s="179"/>
      <c r="B57" s="250" t="s">
        <v>748</v>
      </c>
      <c r="C57" s="181"/>
      <c r="D57" s="159"/>
      <c r="E57" s="159"/>
      <c r="F57" s="159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129">
        <f t="shared" si="0"/>
        <v>0</v>
      </c>
    </row>
    <row r="58" spans="1:28" hidden="1">
      <c r="A58" s="179"/>
      <c r="B58" s="250" t="s">
        <v>749</v>
      </c>
      <c r="C58" s="49"/>
      <c r="D58" s="159"/>
      <c r="E58" s="159"/>
      <c r="F58" s="159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129">
        <f t="shared" si="0"/>
        <v>0</v>
      </c>
    </row>
    <row r="59" spans="1:28" hidden="1">
      <c r="A59" s="179"/>
      <c r="B59" s="250" t="s">
        <v>750</v>
      </c>
      <c r="C59" s="181"/>
      <c r="D59" s="159"/>
      <c r="E59" s="159"/>
      <c r="F59" s="159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129">
        <f t="shared" si="0"/>
        <v>0</v>
      </c>
    </row>
    <row r="60" spans="1:28" hidden="1">
      <c r="A60" s="179"/>
      <c r="B60" s="250" t="s">
        <v>751</v>
      </c>
      <c r="C60" s="181"/>
      <c r="D60" s="159"/>
      <c r="E60" s="159"/>
      <c r="F60" s="159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129">
        <f t="shared" si="0"/>
        <v>0</v>
      </c>
    </row>
    <row r="61" spans="1:28" hidden="1">
      <c r="A61" s="179"/>
      <c r="B61" s="250" t="s">
        <v>752</v>
      </c>
      <c r="C61" s="181"/>
      <c r="D61" s="159"/>
      <c r="E61" s="159"/>
      <c r="F61" s="159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129">
        <f t="shared" si="0"/>
        <v>0</v>
      </c>
    </row>
    <row r="62" spans="1:28" hidden="1">
      <c r="A62" s="179"/>
      <c r="B62" s="250" t="s">
        <v>753</v>
      </c>
      <c r="C62" s="181"/>
      <c r="D62" s="159"/>
      <c r="E62" s="159"/>
      <c r="F62" s="159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129">
        <f t="shared" si="0"/>
        <v>0</v>
      </c>
    </row>
    <row r="63" spans="1:28" hidden="1">
      <c r="A63" s="179"/>
      <c r="B63" s="250" t="s">
        <v>754</v>
      </c>
      <c r="C63" s="181"/>
      <c r="D63" s="159"/>
      <c r="E63" s="159"/>
      <c r="F63" s="159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129">
        <f t="shared" si="0"/>
        <v>0</v>
      </c>
    </row>
    <row r="64" spans="1:28" s="248" customFormat="1" ht="13.5" thickBot="1">
      <c r="A64" s="183" t="s">
        <v>353</v>
      </c>
      <c r="B64" s="250" t="s">
        <v>737</v>
      </c>
      <c r="C64" s="185" t="s">
        <v>733</v>
      </c>
      <c r="D64" s="186"/>
      <c r="E64" s="186">
        <v>191</v>
      </c>
      <c r="F64" s="186">
        <v>192</v>
      </c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129">
        <f t="shared" si="0"/>
        <v>383</v>
      </c>
    </row>
    <row r="65" spans="1:28" ht="16.5" customHeight="1" thickBot="1">
      <c r="A65" s="187" t="s">
        <v>354</v>
      </c>
      <c r="B65" s="188"/>
      <c r="C65" s="189" t="s">
        <v>734</v>
      </c>
      <c r="D65" s="190">
        <f>SUM(D44,D64)</f>
        <v>0</v>
      </c>
      <c r="E65" s="190">
        <f>SUM(E44,E64)</f>
        <v>900</v>
      </c>
      <c r="F65" s="190">
        <f>SUM(F44,F64)</f>
        <v>903</v>
      </c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>
        <f>SUM(D65:F65)</f>
        <v>1803</v>
      </c>
    </row>
    <row r="67" spans="1:28" s="178" customFormat="1">
      <c r="A67" s="164"/>
      <c r="B67" s="164"/>
      <c r="C67" s="164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6"/>
    </row>
    <row r="79" spans="1:28" s="178" customFormat="1">
      <c r="A79" s="164"/>
      <c r="B79" s="164"/>
      <c r="C79" s="164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6"/>
    </row>
    <row r="83" spans="1:28" s="178" customFormat="1">
      <c r="A83" s="164"/>
      <c r="B83" s="164"/>
      <c r="C83" s="164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6"/>
    </row>
    <row r="89" spans="1:28" s="178" customFormat="1">
      <c r="A89" s="164"/>
      <c r="B89" s="164"/>
      <c r="C89" s="164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6"/>
    </row>
    <row r="102" spans="1:28" ht="16.5" customHeight="1"/>
    <row r="104" spans="1:28" s="178" customFormat="1">
      <c r="A104" s="164"/>
      <c r="B104" s="164"/>
      <c r="C104" s="164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6"/>
    </row>
    <row r="107" spans="1:28" s="178" customFormat="1">
      <c r="A107" s="164"/>
      <c r="B107" s="164"/>
      <c r="C107" s="164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6"/>
    </row>
    <row r="110" spans="1:28" s="178" customFormat="1">
      <c r="A110" s="164"/>
      <c r="B110" s="164"/>
      <c r="C110" s="164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6"/>
    </row>
    <row r="113" spans="1:28" s="178" customFormat="1">
      <c r="A113" s="164"/>
      <c r="B113" s="164"/>
      <c r="C113" s="164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6"/>
    </row>
    <row r="120" spans="1:28" s="178" customFormat="1">
      <c r="A120" s="164"/>
      <c r="B120" s="164"/>
      <c r="C120" s="164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6"/>
    </row>
    <row r="123" spans="1:28" s="178" customFormat="1" ht="12.75" customHeight="1">
      <c r="A123" s="164"/>
      <c r="B123" s="164"/>
      <c r="C123" s="164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6"/>
    </row>
    <row r="129" spans="1:28" s="178" customFormat="1">
      <c r="A129" s="164"/>
      <c r="B129" s="164"/>
      <c r="C129" s="164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6"/>
    </row>
    <row r="132" spans="1:28" s="178" customFormat="1">
      <c r="A132" s="164"/>
      <c r="B132" s="164"/>
      <c r="C132" s="164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6"/>
    </row>
    <row r="136" spans="1:28" ht="16.5" customHeight="1"/>
    <row r="137" spans="1:28" ht="20.25" customHeight="1"/>
  </sheetData>
  <mergeCells count="7">
    <mergeCell ref="AB5:AB8"/>
    <mergeCell ref="C5:C8"/>
    <mergeCell ref="A5:A8"/>
    <mergeCell ref="A1:AB1"/>
    <mergeCell ref="A2:AB2"/>
    <mergeCell ref="A3:AB3"/>
    <mergeCell ref="B5:B8"/>
  </mergeCells>
  <phoneticPr fontId="0" type="noConversion"/>
  <printOptions horizontalCentered="1"/>
  <pageMargins left="3.937007874015748E-2" right="3.937007874015748E-2" top="0.74803149606299213" bottom="0.39370078740157483" header="0.19685039370078741" footer="0.19685039370078741"/>
  <pageSetup paperSize="9" scale="67" orientation="landscape" r:id="rId1"/>
  <headerFooter>
    <oddHeader>&amp;R&amp;"Times New Roman,Normál"&amp;10 5.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M70"/>
  <sheetViews>
    <sheetView view="pageLayout" topLeftCell="A34" zoomScaleNormal="100" zoomScaleSheetLayoutView="75" workbookViewId="0">
      <selection activeCell="H74" sqref="H74"/>
    </sheetView>
  </sheetViews>
  <sheetFormatPr defaultRowHeight="15"/>
  <cols>
    <col min="2" max="2" width="28.42578125" customWidth="1"/>
    <col min="3" max="3" width="11.28515625" customWidth="1"/>
    <col min="4" max="4" width="11.42578125" customWidth="1"/>
    <col min="5" max="5" width="11.28515625" customWidth="1"/>
  </cols>
  <sheetData>
    <row r="2" spans="1:13">
      <c r="D2" s="486" t="s">
        <v>944</v>
      </c>
      <c r="E2" s="486"/>
    </row>
    <row r="3" spans="1:13">
      <c r="A3" s="313" t="s">
        <v>761</v>
      </c>
      <c r="B3" s="313" t="s">
        <v>98</v>
      </c>
      <c r="C3" s="313" t="s">
        <v>762</v>
      </c>
      <c r="D3" s="313" t="s">
        <v>763</v>
      </c>
      <c r="E3" s="313" t="s">
        <v>764</v>
      </c>
    </row>
    <row r="4" spans="1:13" hidden="1">
      <c r="A4" s="314"/>
      <c r="B4" s="314"/>
      <c r="C4" s="315"/>
      <c r="D4" s="315"/>
      <c r="E4" s="315"/>
    </row>
    <row r="5" spans="1:13" hidden="1">
      <c r="A5" s="314"/>
      <c r="B5" s="314"/>
      <c r="C5" s="315"/>
      <c r="D5" s="315"/>
      <c r="E5" s="315"/>
    </row>
    <row r="6" spans="1:13" hidden="1">
      <c r="A6" s="314"/>
      <c r="B6" s="314"/>
      <c r="C6" s="315"/>
      <c r="D6" s="315"/>
      <c r="E6" s="315"/>
    </row>
    <row r="7" spans="1:13" hidden="1">
      <c r="A7" s="314"/>
      <c r="B7" s="314"/>
      <c r="C7" s="315"/>
      <c r="D7" s="315"/>
      <c r="E7" s="315"/>
      <c r="M7" s="329"/>
    </row>
    <row r="8" spans="1:13" ht="24">
      <c r="A8" s="314" t="s">
        <v>769</v>
      </c>
      <c r="B8" s="314" t="s">
        <v>770</v>
      </c>
      <c r="C8" s="315">
        <v>278647</v>
      </c>
      <c r="D8" s="315">
        <v>0</v>
      </c>
      <c r="E8" s="315">
        <v>270741</v>
      </c>
    </row>
    <row r="9" spans="1:13" ht="24">
      <c r="A9" s="314" t="s">
        <v>771</v>
      </c>
      <c r="B9" s="314" t="s">
        <v>772</v>
      </c>
      <c r="C9" s="315">
        <v>2123</v>
      </c>
      <c r="D9" s="315">
        <v>0</v>
      </c>
      <c r="E9" s="315">
        <v>9592</v>
      </c>
    </row>
    <row r="10" spans="1:13">
      <c r="A10" s="314" t="s">
        <v>774</v>
      </c>
      <c r="B10" s="314" t="s">
        <v>775</v>
      </c>
      <c r="C10" s="315">
        <v>128</v>
      </c>
      <c r="D10" s="315">
        <v>0</v>
      </c>
      <c r="E10" s="315">
        <v>0</v>
      </c>
    </row>
    <row r="11" spans="1:13" ht="24">
      <c r="A11" s="314" t="s">
        <v>777</v>
      </c>
      <c r="B11" s="314" t="s">
        <v>778</v>
      </c>
      <c r="C11" s="315">
        <v>280898</v>
      </c>
      <c r="D11" s="315">
        <v>0</v>
      </c>
      <c r="E11" s="315">
        <v>280333</v>
      </c>
    </row>
    <row r="12" spans="1:13">
      <c r="A12" s="314" t="s">
        <v>779</v>
      </c>
      <c r="B12" s="314" t="s">
        <v>780</v>
      </c>
      <c r="C12" s="315">
        <v>177</v>
      </c>
      <c r="D12" s="315">
        <v>0</v>
      </c>
      <c r="E12" s="315">
        <v>177</v>
      </c>
    </row>
    <row r="13" spans="1:13" ht="24">
      <c r="A13" s="314" t="s">
        <v>782</v>
      </c>
      <c r="B13" s="314" t="s">
        <v>1004</v>
      </c>
      <c r="C13" s="315">
        <v>177</v>
      </c>
      <c r="D13" s="315">
        <v>0</v>
      </c>
      <c r="E13" s="315">
        <v>177</v>
      </c>
    </row>
    <row r="14" spans="1:13" hidden="1">
      <c r="A14" s="314"/>
      <c r="B14" s="314"/>
      <c r="C14" s="315"/>
      <c r="D14" s="315"/>
      <c r="E14" s="315"/>
      <c r="H14" s="328"/>
    </row>
    <row r="15" spans="1:13" hidden="1">
      <c r="A15" s="314"/>
      <c r="B15" s="314"/>
      <c r="C15" s="315"/>
      <c r="D15" s="315"/>
      <c r="E15" s="315"/>
    </row>
    <row r="16" spans="1:13" hidden="1">
      <c r="A16" s="314"/>
      <c r="B16" s="314"/>
      <c r="C16" s="315"/>
      <c r="D16" s="315"/>
      <c r="E16" s="315"/>
    </row>
    <row r="17" spans="1:5" hidden="1">
      <c r="A17" s="314"/>
      <c r="B17" s="314"/>
      <c r="C17" s="315"/>
      <c r="D17" s="315"/>
      <c r="E17" s="315"/>
    </row>
    <row r="18" spans="1:5" ht="23.25" customHeight="1">
      <c r="A18" s="314" t="s">
        <v>791</v>
      </c>
      <c r="B18" s="314" t="s">
        <v>788</v>
      </c>
      <c r="C18" s="315">
        <v>177</v>
      </c>
      <c r="D18" s="315">
        <v>0</v>
      </c>
      <c r="E18" s="315">
        <v>177</v>
      </c>
    </row>
    <row r="19" spans="1:5" hidden="1">
      <c r="A19" s="314"/>
      <c r="B19" s="314"/>
      <c r="C19" s="315"/>
      <c r="D19" s="315"/>
      <c r="E19" s="315"/>
    </row>
    <row r="20" spans="1:5" hidden="1">
      <c r="A20" s="314"/>
      <c r="B20" s="314"/>
      <c r="C20" s="315"/>
      <c r="D20" s="315"/>
      <c r="E20" s="315"/>
    </row>
    <row r="21" spans="1:5" hidden="1">
      <c r="A21" s="314"/>
      <c r="B21" s="314"/>
      <c r="C21" s="315"/>
      <c r="D21" s="315"/>
      <c r="E21" s="315"/>
    </row>
    <row r="22" spans="1:5" ht="36">
      <c r="A22" s="314" t="s">
        <v>799</v>
      </c>
      <c r="B22" s="314" t="s">
        <v>793</v>
      </c>
      <c r="C22" s="315">
        <v>281075</v>
      </c>
      <c r="D22" s="315">
        <v>0</v>
      </c>
      <c r="E22" s="315">
        <v>280510</v>
      </c>
    </row>
    <row r="23" spans="1:5">
      <c r="A23" s="314" t="s">
        <v>813</v>
      </c>
      <c r="B23" s="314" t="s">
        <v>1005</v>
      </c>
      <c r="C23" s="315">
        <v>94</v>
      </c>
      <c r="D23" s="315">
        <v>0</v>
      </c>
      <c r="E23" s="315">
        <v>145</v>
      </c>
    </row>
    <row r="24" spans="1:5" ht="24">
      <c r="A24" s="314" t="s">
        <v>816</v>
      </c>
      <c r="B24" s="314" t="s">
        <v>1006</v>
      </c>
      <c r="C24" s="315">
        <v>94</v>
      </c>
      <c r="D24" s="315"/>
      <c r="E24" s="315">
        <v>145</v>
      </c>
    </row>
    <row r="25" spans="1:5">
      <c r="A25" s="314" t="s">
        <v>817</v>
      </c>
      <c r="B25" s="314" t="s">
        <v>1007</v>
      </c>
      <c r="C25" s="315">
        <v>3418</v>
      </c>
      <c r="D25" s="315">
        <v>0</v>
      </c>
      <c r="E25" s="315">
        <v>4191</v>
      </c>
    </row>
    <row r="26" spans="1:5">
      <c r="A26" s="314" t="s">
        <v>819</v>
      </c>
      <c r="B26" s="314" t="s">
        <v>1008</v>
      </c>
      <c r="C26" s="315">
        <v>3418</v>
      </c>
      <c r="D26" s="315"/>
      <c r="E26" s="315">
        <v>4191</v>
      </c>
    </row>
    <row r="27" spans="1:5" ht="24">
      <c r="A27" s="314" t="s">
        <v>820</v>
      </c>
      <c r="B27" s="314" t="s">
        <v>1009</v>
      </c>
      <c r="C27" s="315">
        <v>3512</v>
      </c>
      <c r="D27" s="315">
        <v>0</v>
      </c>
      <c r="E27" s="315">
        <v>4336</v>
      </c>
    </row>
    <row r="28" spans="1:5" ht="24">
      <c r="A28" s="314" t="s">
        <v>822</v>
      </c>
      <c r="B28" s="314" t="s">
        <v>814</v>
      </c>
      <c r="C28" s="315">
        <v>144</v>
      </c>
      <c r="D28" s="315">
        <v>0</v>
      </c>
      <c r="E28" s="315">
        <v>333</v>
      </c>
    </row>
    <row r="29" spans="1:5" ht="36">
      <c r="A29" s="314" t="s">
        <v>824</v>
      </c>
      <c r="B29" s="314" t="s">
        <v>1010</v>
      </c>
      <c r="C29" s="315">
        <v>110</v>
      </c>
      <c r="D29" s="315"/>
      <c r="E29" s="315">
        <v>84</v>
      </c>
    </row>
    <row r="30" spans="1:5" ht="36">
      <c r="A30" s="314" t="s">
        <v>825</v>
      </c>
      <c r="B30" s="314" t="s">
        <v>1011</v>
      </c>
      <c r="C30" s="315"/>
      <c r="D30" s="315"/>
      <c r="E30" s="315">
        <v>90</v>
      </c>
    </row>
    <row r="31" spans="1:5" ht="36">
      <c r="A31" s="314" t="s">
        <v>826</v>
      </c>
      <c r="B31" s="314" t="s">
        <v>1012</v>
      </c>
      <c r="C31" s="315">
        <v>34</v>
      </c>
      <c r="D31" s="315"/>
      <c r="E31" s="315">
        <v>159</v>
      </c>
    </row>
    <row r="32" spans="1:5" ht="24">
      <c r="A32" s="314" t="s">
        <v>827</v>
      </c>
      <c r="B32" s="314" t="s">
        <v>815</v>
      </c>
      <c r="C32" s="315">
        <v>469</v>
      </c>
      <c r="D32" s="315">
        <v>0</v>
      </c>
      <c r="E32" s="315">
        <v>581</v>
      </c>
    </row>
    <row r="33" spans="1:5" ht="56.25">
      <c r="A33" s="314" t="s">
        <v>828</v>
      </c>
      <c r="B33" s="369" t="s">
        <v>1013</v>
      </c>
      <c r="C33" s="315">
        <v>240</v>
      </c>
      <c r="D33" s="315"/>
      <c r="E33" s="315">
        <v>417</v>
      </c>
    </row>
    <row r="34" spans="1:5" ht="33.75">
      <c r="A34" s="314" t="s">
        <v>829</v>
      </c>
      <c r="B34" s="369" t="s">
        <v>1014</v>
      </c>
      <c r="C34" s="315">
        <v>229</v>
      </c>
      <c r="D34" s="315"/>
      <c r="E34" s="315">
        <v>164</v>
      </c>
    </row>
    <row r="35" spans="1:5" ht="36">
      <c r="A35" s="314" t="s">
        <v>833</v>
      </c>
      <c r="B35" s="314" t="s">
        <v>818</v>
      </c>
      <c r="C35" s="315">
        <v>140</v>
      </c>
      <c r="D35" s="315">
        <v>0</v>
      </c>
      <c r="E35" s="315">
        <v>92</v>
      </c>
    </row>
    <row r="36" spans="1:5" ht="60">
      <c r="A36" s="314" t="s">
        <v>835</v>
      </c>
      <c r="B36" s="314" t="s">
        <v>991</v>
      </c>
      <c r="C36" s="315">
        <v>140</v>
      </c>
      <c r="D36" s="315">
        <v>0</v>
      </c>
      <c r="E36" s="315">
        <v>92</v>
      </c>
    </row>
    <row r="37" spans="1:5" ht="24">
      <c r="A37" s="314" t="s">
        <v>842</v>
      </c>
      <c r="B37" s="314" t="s">
        <v>821</v>
      </c>
      <c r="C37" s="315">
        <v>753</v>
      </c>
      <c r="D37" s="315">
        <v>0</v>
      </c>
      <c r="E37" s="315">
        <v>1006</v>
      </c>
    </row>
    <row r="38" spans="1:5" ht="36">
      <c r="A38" s="314" t="s">
        <v>847</v>
      </c>
      <c r="B38" s="314" t="s">
        <v>823</v>
      </c>
      <c r="C38" s="315">
        <v>37</v>
      </c>
      <c r="D38" s="315">
        <v>0</v>
      </c>
      <c r="E38" s="315">
        <v>0</v>
      </c>
    </row>
    <row r="39" spans="1:5" ht="72">
      <c r="A39" s="314" t="s">
        <v>849</v>
      </c>
      <c r="B39" s="314" t="s">
        <v>1015</v>
      </c>
      <c r="C39" s="315">
        <v>37</v>
      </c>
      <c r="D39" s="315">
        <v>0</v>
      </c>
      <c r="E39" s="315">
        <v>0</v>
      </c>
    </row>
    <row r="40" spans="1:5" ht="36">
      <c r="A40" s="314" t="s">
        <v>852</v>
      </c>
      <c r="B40" s="314" t="s">
        <v>830</v>
      </c>
      <c r="C40" s="315">
        <v>37</v>
      </c>
      <c r="D40" s="315">
        <v>0</v>
      </c>
      <c r="E40" s="315">
        <v>0</v>
      </c>
    </row>
    <row r="41" spans="1:5">
      <c r="A41" s="314" t="s">
        <v>854</v>
      </c>
      <c r="B41" s="314" t="s">
        <v>831</v>
      </c>
      <c r="C41" s="315">
        <v>203</v>
      </c>
      <c r="D41" s="315">
        <v>0</v>
      </c>
      <c r="E41" s="315">
        <v>197</v>
      </c>
    </row>
    <row r="42" spans="1:5" ht="24">
      <c r="A42" s="314" t="s">
        <v>855</v>
      </c>
      <c r="B42" s="314" t="s">
        <v>992</v>
      </c>
      <c r="C42" s="315">
        <v>180</v>
      </c>
      <c r="D42" s="315">
        <v>0</v>
      </c>
      <c r="E42" s="315">
        <v>101</v>
      </c>
    </row>
    <row r="43" spans="1:5" ht="24">
      <c r="A43" s="314" t="s">
        <v>1016</v>
      </c>
      <c r="B43" s="314" t="s">
        <v>993</v>
      </c>
      <c r="C43" s="315">
        <v>23</v>
      </c>
      <c r="D43" s="315">
        <v>0</v>
      </c>
      <c r="E43" s="315">
        <v>96</v>
      </c>
    </row>
    <row r="44" spans="1:5">
      <c r="A44" s="314" t="s">
        <v>857</v>
      </c>
      <c r="B44" s="314" t="s">
        <v>832</v>
      </c>
      <c r="C44" s="315">
        <v>108</v>
      </c>
      <c r="D44" s="315">
        <v>0</v>
      </c>
      <c r="E44" s="315">
        <v>108</v>
      </c>
    </row>
    <row r="45" spans="1:5" ht="24">
      <c r="A45" s="314" t="s">
        <v>1017</v>
      </c>
      <c r="B45" s="314" t="s">
        <v>1018</v>
      </c>
      <c r="C45" s="315">
        <v>311</v>
      </c>
      <c r="D45" s="315">
        <v>0</v>
      </c>
      <c r="E45" s="315">
        <v>305</v>
      </c>
    </row>
    <row r="46" spans="1:5" ht="24">
      <c r="A46" s="314" t="s">
        <v>1019</v>
      </c>
      <c r="B46" s="314" t="s">
        <v>834</v>
      </c>
      <c r="C46" s="315">
        <v>1101</v>
      </c>
      <c r="D46" s="315">
        <v>0</v>
      </c>
      <c r="E46" s="315">
        <v>1311</v>
      </c>
    </row>
    <row r="47" spans="1:5" ht="24">
      <c r="A47" s="314" t="s">
        <v>1020</v>
      </c>
      <c r="B47" s="314" t="s">
        <v>1021</v>
      </c>
      <c r="C47" s="315">
        <v>1007</v>
      </c>
      <c r="D47" s="315">
        <v>0</v>
      </c>
      <c r="E47" s="315">
        <v>1197</v>
      </c>
    </row>
    <row r="48" spans="1:5" ht="36">
      <c r="A48" s="314" t="s">
        <v>1022</v>
      </c>
      <c r="B48" s="314" t="s">
        <v>1023</v>
      </c>
      <c r="C48" s="315">
        <v>1007</v>
      </c>
      <c r="D48" s="315">
        <v>0</v>
      </c>
      <c r="E48" s="315">
        <v>1197</v>
      </c>
    </row>
    <row r="49" spans="1:5" ht="24">
      <c r="A49" s="314" t="s">
        <v>1024</v>
      </c>
      <c r="B49" s="314" t="s">
        <v>836</v>
      </c>
      <c r="C49" s="315">
        <v>286695</v>
      </c>
      <c r="D49" s="315">
        <v>0</v>
      </c>
      <c r="E49" s="315">
        <v>287354</v>
      </c>
    </row>
    <row r="50" spans="1:5">
      <c r="A50" s="314" t="s">
        <v>1025</v>
      </c>
      <c r="B50" s="314" t="s">
        <v>837</v>
      </c>
      <c r="C50" s="315">
        <v>409671</v>
      </c>
      <c r="D50" s="315">
        <v>0</v>
      </c>
      <c r="E50" s="315">
        <v>409671</v>
      </c>
    </row>
    <row r="51" spans="1:5" ht="24">
      <c r="A51" s="314" t="s">
        <v>1026</v>
      </c>
      <c r="B51" s="314" t="s">
        <v>838</v>
      </c>
      <c r="C51" s="315">
        <v>4079</v>
      </c>
      <c r="D51" s="315">
        <v>0</v>
      </c>
      <c r="E51" s="315">
        <v>4079</v>
      </c>
    </row>
    <row r="52" spans="1:5">
      <c r="A52" s="314" t="s">
        <v>1027</v>
      </c>
      <c r="B52" s="314" t="s">
        <v>839</v>
      </c>
      <c r="C52" s="315">
        <v>-120422</v>
      </c>
      <c r="D52" s="315">
        <v>0</v>
      </c>
      <c r="E52" s="315">
        <v>-130150</v>
      </c>
    </row>
    <row r="53" spans="1:5">
      <c r="A53" s="314" t="s">
        <v>1028</v>
      </c>
      <c r="B53" s="314" t="s">
        <v>840</v>
      </c>
      <c r="C53" s="315">
        <v>-9729</v>
      </c>
      <c r="D53" s="315">
        <v>0</v>
      </c>
      <c r="E53" s="315">
        <v>386</v>
      </c>
    </row>
    <row r="54" spans="1:5">
      <c r="A54" s="314" t="s">
        <v>1029</v>
      </c>
      <c r="B54" s="314" t="s">
        <v>841</v>
      </c>
      <c r="C54" s="315">
        <v>283599</v>
      </c>
      <c r="D54" s="315">
        <v>0</v>
      </c>
      <c r="E54" s="315">
        <v>283986</v>
      </c>
    </row>
    <row r="55" spans="1:5" ht="24">
      <c r="A55" s="314" t="s">
        <v>1030</v>
      </c>
      <c r="B55" s="314" t="s">
        <v>843</v>
      </c>
      <c r="C55" s="315">
        <v>0</v>
      </c>
      <c r="D55" s="315">
        <v>0</v>
      </c>
      <c r="E55" s="315">
        <v>115</v>
      </c>
    </row>
    <row r="56" spans="1:5" ht="36">
      <c r="A56" s="314" t="s">
        <v>1031</v>
      </c>
      <c r="B56" s="314" t="s">
        <v>844</v>
      </c>
      <c r="C56" s="315"/>
      <c r="D56" s="315">
        <v>0</v>
      </c>
      <c r="E56" s="315">
        <v>42</v>
      </c>
    </row>
    <row r="57" spans="1:5" ht="24">
      <c r="A57" s="314" t="s">
        <v>1032</v>
      </c>
      <c r="B57" s="314" t="s">
        <v>845</v>
      </c>
      <c r="C57" s="315">
        <v>163</v>
      </c>
      <c r="D57" s="315">
        <v>0</v>
      </c>
      <c r="E57" s="315">
        <v>0</v>
      </c>
    </row>
    <row r="58" spans="1:5" ht="24">
      <c r="A58" s="314" t="s">
        <v>1033</v>
      </c>
      <c r="B58" s="314" t="s">
        <v>846</v>
      </c>
      <c r="C58" s="315">
        <v>163</v>
      </c>
      <c r="D58" s="315">
        <v>0</v>
      </c>
      <c r="E58" s="315">
        <v>157</v>
      </c>
    </row>
    <row r="59" spans="1:5" ht="36">
      <c r="A59" s="314" t="s">
        <v>1034</v>
      </c>
      <c r="B59" s="314" t="s">
        <v>848</v>
      </c>
      <c r="C59" s="315">
        <v>629</v>
      </c>
      <c r="D59" s="315">
        <v>0</v>
      </c>
      <c r="E59" s="315">
        <v>612</v>
      </c>
    </row>
    <row r="60" spans="1:5" ht="36">
      <c r="A60" s="314" t="s">
        <v>1035</v>
      </c>
      <c r="B60" s="314" t="s">
        <v>850</v>
      </c>
      <c r="C60" s="315">
        <v>629</v>
      </c>
      <c r="D60" s="315">
        <v>0</v>
      </c>
      <c r="E60" s="315">
        <v>612</v>
      </c>
    </row>
    <row r="61" spans="1:5">
      <c r="A61" s="314" t="s">
        <v>1036</v>
      </c>
      <c r="B61" s="314" t="s">
        <v>851</v>
      </c>
      <c r="C61" s="315">
        <v>235</v>
      </c>
      <c r="D61" s="315">
        <v>0</v>
      </c>
      <c r="E61" s="315">
        <v>55</v>
      </c>
    </row>
    <row r="62" spans="1:5" ht="36">
      <c r="A62" s="314" t="s">
        <v>1037</v>
      </c>
      <c r="B62" s="314" t="s">
        <v>1038</v>
      </c>
      <c r="C62" s="315">
        <v>235</v>
      </c>
      <c r="D62" s="315"/>
      <c r="E62" s="315">
        <v>55</v>
      </c>
    </row>
    <row r="63" spans="1:5" ht="24">
      <c r="A63" s="314" t="s">
        <v>1039</v>
      </c>
      <c r="B63" s="314" t="s">
        <v>853</v>
      </c>
      <c r="C63" s="315">
        <v>3</v>
      </c>
      <c r="D63" s="315">
        <v>0</v>
      </c>
      <c r="E63" s="315">
        <v>56</v>
      </c>
    </row>
    <row r="64" spans="1:5" ht="41.25" customHeight="1">
      <c r="A64" s="314" t="s">
        <v>1040</v>
      </c>
      <c r="B64" s="367" t="s">
        <v>994</v>
      </c>
      <c r="C64" s="315">
        <v>345</v>
      </c>
      <c r="D64" s="315"/>
      <c r="E64" s="315">
        <v>345</v>
      </c>
    </row>
    <row r="65" spans="1:5" ht="24">
      <c r="A65" s="314" t="s">
        <v>1042</v>
      </c>
      <c r="B65" s="314" t="s">
        <v>1041</v>
      </c>
      <c r="C65" s="315">
        <v>583</v>
      </c>
      <c r="D65" s="315">
        <v>0</v>
      </c>
      <c r="E65" s="315">
        <v>456</v>
      </c>
    </row>
    <row r="66" spans="1:5" ht="24">
      <c r="A66" s="314" t="s">
        <v>1043</v>
      </c>
      <c r="B66" s="314" t="s">
        <v>856</v>
      </c>
      <c r="C66" s="315">
        <v>1375</v>
      </c>
      <c r="D66" s="315">
        <v>0</v>
      </c>
      <c r="E66" s="315">
        <v>1225</v>
      </c>
    </row>
    <row r="67" spans="1:5" ht="24">
      <c r="A67" s="314" t="s">
        <v>1044</v>
      </c>
      <c r="B67" s="314" t="s">
        <v>995</v>
      </c>
      <c r="C67" s="315">
        <v>1721</v>
      </c>
      <c r="D67" s="315">
        <v>0</v>
      </c>
      <c r="E67" s="315">
        <v>2143</v>
      </c>
    </row>
    <row r="68" spans="1:5" ht="36">
      <c r="A68" s="314" t="s">
        <v>1045</v>
      </c>
      <c r="B68" s="314" t="s">
        <v>996</v>
      </c>
      <c r="C68" s="315">
        <v>1721</v>
      </c>
      <c r="D68" s="315">
        <v>0</v>
      </c>
      <c r="E68" s="315">
        <v>2143</v>
      </c>
    </row>
    <row r="69" spans="1:5" ht="24">
      <c r="A69" s="314" t="s">
        <v>1046</v>
      </c>
      <c r="B69" s="314" t="s">
        <v>997</v>
      </c>
      <c r="C69" s="315">
        <v>286695</v>
      </c>
      <c r="D69" s="315">
        <v>0</v>
      </c>
      <c r="E69" s="315">
        <v>287354</v>
      </c>
    </row>
    <row r="70" spans="1:5">
      <c r="A70" s="316"/>
      <c r="B70" s="316"/>
      <c r="C70" s="316"/>
      <c r="D70" s="316"/>
      <c r="E70" s="316"/>
    </row>
  </sheetData>
  <mergeCells count="1">
    <mergeCell ref="D2:E2"/>
  </mergeCells>
  <pageMargins left="0.7" right="0.7" top="0.75" bottom="0.75" header="0.3" footer="0.3"/>
  <pageSetup paperSize="9" scale="86" orientation="portrait" r:id="rId1"/>
  <headerFooter>
    <oddHeader>&amp;CRinyaújlak Község Önkormányzat 2015. évi költségvetésének végrehajtása
Vagyonkimutatás</oddHeader>
  </headerFooter>
  <rowBreaks count="1" manualBreakCount="1">
    <brk id="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L42"/>
  <sheetViews>
    <sheetView view="pageLayout" topLeftCell="A4" zoomScaleNormal="100" workbookViewId="0">
      <selection activeCell="O5" sqref="O5"/>
    </sheetView>
  </sheetViews>
  <sheetFormatPr defaultRowHeight="15"/>
  <cols>
    <col min="12" max="12" width="11.28515625" customWidth="1"/>
  </cols>
  <sheetData>
    <row r="1" spans="1:12">
      <c r="A1" s="317" t="s">
        <v>858</v>
      </c>
    </row>
    <row r="2" spans="1:12">
      <c r="A2" s="490" t="s">
        <v>957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</row>
    <row r="3" spans="1:12">
      <c r="A3" s="317"/>
    </row>
    <row r="4" spans="1:12">
      <c r="A4" s="487"/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</row>
    <row r="5" spans="1:12">
      <c r="A5" s="394" t="s">
        <v>1057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</row>
    <row r="6" spans="1:12">
      <c r="A6" s="317"/>
    </row>
    <row r="7" spans="1:12">
      <c r="A7" s="317"/>
      <c r="J7" s="489"/>
      <c r="K7" s="489"/>
      <c r="L7" s="489"/>
    </row>
    <row r="8" spans="1:12">
      <c r="A8" s="317"/>
    </row>
    <row r="9" spans="1:12">
      <c r="A9" s="317"/>
    </row>
    <row r="10" spans="1:12">
      <c r="A10" s="317" t="s">
        <v>859</v>
      </c>
    </row>
    <row r="11" spans="1:12">
      <c r="A11" s="317" t="s">
        <v>860</v>
      </c>
    </row>
    <row r="12" spans="1:12">
      <c r="A12" s="317" t="s">
        <v>861</v>
      </c>
    </row>
    <row r="13" spans="1:12">
      <c r="A13" s="317" t="s">
        <v>862</v>
      </c>
    </row>
    <row r="14" spans="1:12">
      <c r="A14" s="317" t="s">
        <v>863</v>
      </c>
    </row>
    <row r="15" spans="1:12">
      <c r="A15" s="317" t="s">
        <v>864</v>
      </c>
    </row>
    <row r="16" spans="1:12">
      <c r="A16" s="317" t="s">
        <v>865</v>
      </c>
    </row>
    <row r="17" spans="1:1">
      <c r="A17" s="317" t="s">
        <v>866</v>
      </c>
    </row>
    <row r="18" spans="1:1">
      <c r="A18" s="317" t="s">
        <v>867</v>
      </c>
    </row>
    <row r="19" spans="1:1">
      <c r="A19" s="317" t="s">
        <v>998</v>
      </c>
    </row>
    <row r="20" spans="1:1">
      <c r="A20" s="317" t="s">
        <v>999</v>
      </c>
    </row>
    <row r="21" spans="1:1">
      <c r="A21" s="317" t="s">
        <v>868</v>
      </c>
    </row>
    <row r="22" spans="1:1">
      <c r="A22" s="317" t="s">
        <v>869</v>
      </c>
    </row>
    <row r="23" spans="1:1">
      <c r="A23" s="317" t="s">
        <v>1000</v>
      </c>
    </row>
    <row r="24" spans="1:1">
      <c r="A24" s="317" t="s">
        <v>870</v>
      </c>
    </row>
    <row r="25" spans="1:1">
      <c r="A25" s="317" t="s">
        <v>871</v>
      </c>
    </row>
    <row r="26" spans="1:1">
      <c r="A26" s="317" t="s">
        <v>872</v>
      </c>
    </row>
    <row r="27" spans="1:1">
      <c r="A27" s="317" t="s">
        <v>1001</v>
      </c>
    </row>
    <row r="28" spans="1:1">
      <c r="A28" s="317" t="s">
        <v>873</v>
      </c>
    </row>
    <row r="29" spans="1:1">
      <c r="A29" s="317" t="s">
        <v>874</v>
      </c>
    </row>
    <row r="30" spans="1:1">
      <c r="A30" s="317" t="s">
        <v>875</v>
      </c>
    </row>
    <row r="31" spans="1:1">
      <c r="A31" s="317" t="s">
        <v>876</v>
      </c>
    </row>
    <row r="32" spans="1:1">
      <c r="A32" s="317" t="s">
        <v>877</v>
      </c>
    </row>
    <row r="33" spans="1:1">
      <c r="A33" s="317" t="s">
        <v>878</v>
      </c>
    </row>
    <row r="34" spans="1:1">
      <c r="A34" s="317" t="s">
        <v>879</v>
      </c>
    </row>
    <row r="35" spans="1:1">
      <c r="A35" s="317" t="s">
        <v>880</v>
      </c>
    </row>
    <row r="36" spans="1:1">
      <c r="A36" s="317" t="s">
        <v>945</v>
      </c>
    </row>
    <row r="37" spans="1:1">
      <c r="A37" s="317" t="s">
        <v>946</v>
      </c>
    </row>
    <row r="38" spans="1:1">
      <c r="A38" s="317" t="s">
        <v>947</v>
      </c>
    </row>
    <row r="39" spans="1:1">
      <c r="A39" s="317" t="s">
        <v>948</v>
      </c>
    </row>
    <row r="40" spans="1:1">
      <c r="A40" s="317" t="s">
        <v>949</v>
      </c>
    </row>
    <row r="41" spans="1:1">
      <c r="A41" s="317" t="s">
        <v>1002</v>
      </c>
    </row>
    <row r="42" spans="1:1">
      <c r="A42" s="317" t="s">
        <v>860</v>
      </c>
    </row>
  </sheetData>
  <mergeCells count="3">
    <mergeCell ref="A4:L4"/>
    <mergeCell ref="J7:L7"/>
    <mergeCell ref="A2:L2"/>
  </mergeCells>
  <pageMargins left="0.7" right="0.7" top="0.75" bottom="0.75" header="0.3" footer="0.3"/>
  <pageSetup paperSize="9" scale="78" orientation="portrait" r:id="rId1"/>
  <headerFooter>
    <oddHeader>&amp;R6/b számú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O25"/>
  <sheetViews>
    <sheetView view="pageBreakPreview" topLeftCell="A10" zoomScaleNormal="100" zoomScaleSheetLayoutView="100" workbookViewId="0">
      <selection activeCell="I9" sqref="I9"/>
    </sheetView>
  </sheetViews>
  <sheetFormatPr defaultRowHeight="15"/>
  <cols>
    <col min="1" max="1" width="9.140625" customWidth="1"/>
    <col min="2" max="2" width="49.140625" customWidth="1"/>
    <col min="3" max="3" width="21.7109375" customWidth="1"/>
    <col min="4" max="5" width="9.140625" customWidth="1"/>
  </cols>
  <sheetData>
    <row r="1" spans="1:15">
      <c r="C1" s="489"/>
      <c r="D1" s="489"/>
    </row>
    <row r="2" spans="1:15" ht="33.75" customHeight="1">
      <c r="A2" s="491" t="s">
        <v>957</v>
      </c>
      <c r="B2" s="492"/>
      <c r="C2" s="492"/>
      <c r="D2" s="492"/>
      <c r="E2" s="492"/>
      <c r="F2" s="368"/>
      <c r="G2" s="368"/>
      <c r="H2" s="368"/>
      <c r="I2" s="368"/>
      <c r="J2" s="368"/>
      <c r="K2" s="368"/>
      <c r="L2" s="368"/>
      <c r="M2" s="368"/>
      <c r="N2" s="368"/>
      <c r="O2" s="368"/>
    </row>
    <row r="3" spans="1:15" ht="17.25" customHeight="1">
      <c r="A3" s="493" t="s">
        <v>943</v>
      </c>
      <c r="B3" s="492"/>
      <c r="C3" s="492"/>
      <c r="D3" s="492"/>
      <c r="E3" s="492"/>
      <c r="F3" s="368"/>
      <c r="G3" s="368"/>
      <c r="H3" s="368"/>
      <c r="I3" s="368"/>
      <c r="J3" s="368"/>
      <c r="K3" s="368"/>
      <c r="L3" s="368"/>
      <c r="M3" s="368"/>
      <c r="N3" s="368"/>
      <c r="O3" s="368"/>
    </row>
    <row r="4" spans="1:15">
      <c r="A4" s="318"/>
      <c r="B4" s="318"/>
      <c r="C4" s="318"/>
      <c r="D4" s="318"/>
    </row>
    <row r="5" spans="1:15">
      <c r="A5" s="319" t="s">
        <v>761</v>
      </c>
      <c r="B5" s="319" t="s">
        <v>98</v>
      </c>
      <c r="C5" s="319" t="s">
        <v>922</v>
      </c>
      <c r="D5" s="318"/>
    </row>
    <row r="6" spans="1:15" ht="34.5" customHeight="1">
      <c r="A6" s="320" t="s">
        <v>765</v>
      </c>
      <c r="B6" s="320" t="s">
        <v>923</v>
      </c>
      <c r="C6" s="321">
        <v>55037</v>
      </c>
      <c r="D6" s="318"/>
    </row>
    <row r="7" spans="1:15" ht="34.5" customHeight="1">
      <c r="A7" s="320" t="s">
        <v>766</v>
      </c>
      <c r="B7" s="320" t="s">
        <v>924</v>
      </c>
      <c r="C7" s="321">
        <v>54128</v>
      </c>
      <c r="D7" s="318"/>
    </row>
    <row r="8" spans="1:15" ht="34.5" customHeight="1">
      <c r="A8" s="320" t="s">
        <v>767</v>
      </c>
      <c r="B8" s="320" t="s">
        <v>925</v>
      </c>
      <c r="C8" s="321">
        <v>909</v>
      </c>
      <c r="D8" s="318"/>
    </row>
    <row r="9" spans="1:15" ht="34.5" customHeight="1">
      <c r="A9" s="320" t="s">
        <v>768</v>
      </c>
      <c r="B9" s="320" t="s">
        <v>926</v>
      </c>
      <c r="C9" s="321">
        <v>15584</v>
      </c>
      <c r="D9" s="318"/>
    </row>
    <row r="10" spans="1:15" ht="34.5" customHeight="1">
      <c r="A10" s="320" t="s">
        <v>769</v>
      </c>
      <c r="B10" s="320" t="s">
        <v>927</v>
      </c>
      <c r="C10" s="321">
        <v>11629</v>
      </c>
      <c r="D10" s="318"/>
    </row>
    <row r="11" spans="1:15" ht="34.5" customHeight="1">
      <c r="A11" s="320" t="s">
        <v>771</v>
      </c>
      <c r="B11" s="320" t="s">
        <v>928</v>
      </c>
      <c r="C11" s="321">
        <v>3955</v>
      </c>
      <c r="D11" s="318"/>
    </row>
    <row r="12" spans="1:15" ht="34.5" customHeight="1">
      <c r="A12" s="320" t="s">
        <v>773</v>
      </c>
      <c r="B12" s="320" t="s">
        <v>929</v>
      </c>
      <c r="C12" s="321">
        <v>4864</v>
      </c>
      <c r="D12" s="318"/>
    </row>
    <row r="13" spans="1:15" ht="34.5" customHeight="1">
      <c r="A13" s="320" t="s">
        <v>774</v>
      </c>
      <c r="B13" s="320" t="s">
        <v>930</v>
      </c>
      <c r="C13" s="321">
        <v>0</v>
      </c>
      <c r="D13" s="318"/>
    </row>
    <row r="14" spans="1:15" ht="34.5" customHeight="1">
      <c r="A14" s="320" t="s">
        <v>776</v>
      </c>
      <c r="B14" s="320" t="s">
        <v>931</v>
      </c>
      <c r="C14" s="321">
        <v>0</v>
      </c>
      <c r="D14" s="318"/>
    </row>
    <row r="15" spans="1:15" ht="34.5" customHeight="1">
      <c r="A15" s="320" t="s">
        <v>777</v>
      </c>
      <c r="B15" s="320" t="s">
        <v>932</v>
      </c>
      <c r="C15" s="321">
        <v>0</v>
      </c>
      <c r="D15" s="318"/>
    </row>
    <row r="16" spans="1:15" ht="34.5" customHeight="1">
      <c r="A16" s="320" t="s">
        <v>779</v>
      </c>
      <c r="B16" s="320" t="s">
        <v>933</v>
      </c>
      <c r="C16" s="321">
        <v>0</v>
      </c>
      <c r="D16" s="318"/>
    </row>
    <row r="17" spans="1:4" ht="34.5" customHeight="1">
      <c r="A17" s="320" t="s">
        <v>781</v>
      </c>
      <c r="B17" s="320" t="s">
        <v>934</v>
      </c>
      <c r="C17" s="321">
        <v>0</v>
      </c>
      <c r="D17" s="318"/>
    </row>
    <row r="18" spans="1:4" ht="34.5" customHeight="1">
      <c r="A18" s="320" t="s">
        <v>782</v>
      </c>
      <c r="B18" s="320" t="s">
        <v>935</v>
      </c>
      <c r="C18" s="321">
        <v>0</v>
      </c>
      <c r="D18" s="318"/>
    </row>
    <row r="19" spans="1:4" ht="34.5" customHeight="1">
      <c r="A19" s="320" t="s">
        <v>783</v>
      </c>
      <c r="B19" s="320" t="s">
        <v>936</v>
      </c>
      <c r="C19" s="321">
        <v>0</v>
      </c>
      <c r="D19" s="318"/>
    </row>
    <row r="20" spans="1:4">
      <c r="A20" s="320" t="s">
        <v>784</v>
      </c>
      <c r="B20" s="320" t="s">
        <v>937</v>
      </c>
      <c r="C20" s="321">
        <v>4864</v>
      </c>
      <c r="D20" s="318"/>
    </row>
    <row r="21" spans="1:4" ht="34.5" customHeight="1">
      <c r="A21" s="320" t="s">
        <v>785</v>
      </c>
      <c r="B21" s="320" t="s">
        <v>938</v>
      </c>
      <c r="C21" s="321">
        <v>0</v>
      </c>
      <c r="D21" s="318"/>
    </row>
    <row r="22" spans="1:4" ht="34.5" customHeight="1">
      <c r="A22" s="320" t="s">
        <v>786</v>
      </c>
      <c r="B22" s="320" t="s">
        <v>939</v>
      </c>
      <c r="C22" s="321">
        <v>4864</v>
      </c>
      <c r="D22" s="318"/>
    </row>
    <row r="23" spans="1:4" ht="34.5" customHeight="1">
      <c r="A23" s="320" t="s">
        <v>787</v>
      </c>
      <c r="B23" s="320" t="s">
        <v>940</v>
      </c>
      <c r="C23" s="321">
        <v>0</v>
      </c>
      <c r="D23" s="318"/>
    </row>
    <row r="24" spans="1:4" ht="34.5" customHeight="1">
      <c r="A24" s="320" t="s">
        <v>789</v>
      </c>
      <c r="B24" s="320" t="s">
        <v>941</v>
      </c>
      <c r="C24" s="321">
        <v>0</v>
      </c>
      <c r="D24" s="318"/>
    </row>
    <row r="25" spans="1:4">
      <c r="A25" s="322"/>
      <c r="B25" s="322"/>
      <c r="C25" s="322"/>
    </row>
  </sheetData>
  <mergeCells count="3">
    <mergeCell ref="C1:D1"/>
    <mergeCell ref="A2:E2"/>
    <mergeCell ref="A3:E3"/>
  </mergeCells>
  <pageMargins left="0.7" right="0.7" top="0.75" bottom="0.75" header="0.3" footer="0.3"/>
  <pageSetup paperSize="9" scale="51" orientation="portrait" r:id="rId1"/>
  <headerFooter>
    <oddHeader>&amp;R7.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12</vt:i4>
      </vt:variant>
    </vt:vector>
  </HeadingPairs>
  <TitlesOfParts>
    <vt:vector size="24" baseType="lpstr">
      <vt:lpstr>1. Bev.-Kiad.</vt:lpstr>
      <vt:lpstr>2. Bevételek</vt:lpstr>
      <vt:lpstr>3. Kiadások</vt:lpstr>
      <vt:lpstr>4.a Cofog-Bev.-Önk.</vt:lpstr>
      <vt:lpstr>4.b Cofog-Kiad.-Önk.</vt:lpstr>
      <vt:lpstr>5. Felhalm.-Önk.</vt:lpstr>
      <vt:lpstr>6a Vagyonkim.</vt:lpstr>
      <vt:lpstr>6b Befektetett eszk.</vt:lpstr>
      <vt:lpstr>7. Maradványkimutatás</vt:lpstr>
      <vt:lpstr>8. Eredménykimutatás</vt:lpstr>
      <vt:lpstr>9. Közvetett támogatások</vt:lpstr>
      <vt:lpstr>...</vt:lpstr>
      <vt:lpstr>'1. Bev.-Kiad.'!Nyomtatási_cím</vt:lpstr>
      <vt:lpstr>'2. Bevételek'!Nyomtatási_cím</vt:lpstr>
      <vt:lpstr>'3. Kiadások'!Nyomtatási_cím</vt:lpstr>
      <vt:lpstr>'4.a Cofog-Bev.-Önk.'!Nyomtatási_cím</vt:lpstr>
      <vt:lpstr>'4.b Cofog-Kiad.-Önk.'!Nyomtatási_cím</vt:lpstr>
      <vt:lpstr>'5. Felhalm.-Önk.'!Nyomtatási_cím</vt:lpstr>
      <vt:lpstr>'1. Bev.-Kiad.'!Nyomtatási_terület</vt:lpstr>
      <vt:lpstr>'4.a Cofog-Bev.-Önk.'!Nyomtatási_terület</vt:lpstr>
      <vt:lpstr>'4.b Cofog-Kiad.-Önk.'!Nyomtatási_terület</vt:lpstr>
      <vt:lpstr>'6a Vagyonkim.'!Nyomtatási_terület</vt:lpstr>
      <vt:lpstr>'6b Befektetett eszk.'!Nyomtatási_terület</vt:lpstr>
      <vt:lpstr>'7. Maradványkimutatás'!Nyomtatási_terület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Nyiraty Andrea</dc:creator>
  <cp:lastModifiedBy>Körjegyzőség </cp:lastModifiedBy>
  <cp:lastPrinted>2016-05-26T12:10:38Z</cp:lastPrinted>
  <dcterms:created xsi:type="dcterms:W3CDTF">2013-12-03T07:09:19Z</dcterms:created>
  <dcterms:modified xsi:type="dcterms:W3CDTF">2016-05-31T06:36:05Z</dcterms:modified>
</cp:coreProperties>
</file>