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orsz" sheetId="1" r:id="rId1"/>
  </sheets>
  <definedNames>
    <definedName name="_xlnm.Print_Area" localSheetId="0">'sorsz'!$A$1:$F$238</definedName>
  </definedNames>
  <calcPr fullCalcOnLoad="1"/>
</workbook>
</file>

<file path=xl/comments1.xml><?xml version="1.0" encoding="utf-8"?>
<comments xmlns="http://schemas.openxmlformats.org/spreadsheetml/2006/main">
  <authors>
    <author>Iroda107</author>
  </authors>
  <commentList>
    <comment ref="A223" authorId="0">
      <text>
        <r>
          <rPr>
            <b/>
            <sz val="9"/>
            <rFont val="Tahoma"/>
            <family val="0"/>
          </rPr>
          <t>Iroda107: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<sst xmlns="http://schemas.openxmlformats.org/spreadsheetml/2006/main" count="223" uniqueCount="110">
  <si>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</si>
  <si>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</si>
  <si>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</si>
  <si>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</si>
  <si>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</si>
  <si>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</si>
  <si>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</si>
  <si>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</si>
  <si>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</si>
  <si>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Előző évi pénzmaradvány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</si>
  <si>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</si>
  <si>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</si>
  <si>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</si>
  <si>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</si>
  <si>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</si>
  <si>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</si>
  <si>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Szociális ellátás</t>
  </si>
  <si>
    <t>Felhalmozási kiadás</t>
  </si>
  <si>
    <t>Felújítás</t>
  </si>
  <si>
    <t>Beruházás</t>
  </si>
  <si>
    <t>Felh. célú pe. átadás</t>
  </si>
  <si>
    <t>Felhalmozási pe. Átadás</t>
  </si>
  <si>
    <t>Kölcsön nyújtás</t>
  </si>
  <si>
    <t>Költségvetési kiadások</t>
  </si>
  <si>
    <t>Költségvetési kiadások összesen</t>
  </si>
  <si>
    <t>Átmeneti segély</t>
  </si>
  <si>
    <t>Temetési segély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</si>
  <si>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</si>
  <si>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</si>
  <si>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</si>
  <si>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</si>
  <si>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</si>
  <si>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</si>
  <si>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</si>
  <si>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</si>
  <si>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Talajterhelési díj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</si>
  <si>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</si>
  <si>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</si>
  <si>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</si>
  <si>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</si>
  <si>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</si>
  <si>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</si>
  <si>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</si>
  <si>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</si>
  <si>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</si>
  <si>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</si>
  <si>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</si>
  <si>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</si>
  <si>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Kölcsön visszatérülés</t>
  </si>
  <si>
    <t>Költségvetés összesen</t>
  </si>
  <si>
    <t>Bevételek minösszesen</t>
  </si>
  <si>
    <t>Működési bevétel</t>
  </si>
  <si>
    <t>Felhalmozási kiadások Összesen</t>
  </si>
  <si>
    <t>Átvett pénz elkülönített alaptól</t>
  </si>
  <si>
    <t>Gyermekvédelmi támogatás</t>
  </si>
  <si>
    <t>Függő, átfutó, kiegyenlítő kiadás</t>
  </si>
  <si>
    <t>Irányító szervtől kapott támogatás</t>
  </si>
  <si>
    <t>Tartalék</t>
  </si>
  <si>
    <t>Zalacsányi Csány László Óvoda</t>
  </si>
  <si>
    <t>Felh. pe.átad. ÁHK</t>
  </si>
  <si>
    <t>Támogatásértékű kiadás ÁHB</t>
  </si>
  <si>
    <t>Működés célú kiadás ÁHB</t>
  </si>
  <si>
    <t>Pénzmaradvány</t>
  </si>
  <si>
    <t>Működési célú támogatás</t>
  </si>
  <si>
    <t>Működési célú átvett pénzeszköz</t>
  </si>
  <si>
    <t>Átvett pénzeszköz elkülönített alapból</t>
  </si>
  <si>
    <t>Önk. működési ktgvetési támogatása</t>
  </si>
  <si>
    <t>Finanszírozás, megelőlegezés</t>
  </si>
  <si>
    <t>Elvonások, befizetések</t>
  </si>
  <si>
    <t>Működés célú támogatás</t>
  </si>
  <si>
    <t>Finansz. Kiadás, megelőlegezés</t>
  </si>
  <si>
    <t>Műk. Célú támogatás</t>
  </si>
  <si>
    <t>Temető</t>
  </si>
  <si>
    <t>Közutak, hidak</t>
  </si>
  <si>
    <t>Pénzkészlet tárgyidőszak elején-Ft. Költ. Bankszámlák egyenlege</t>
  </si>
  <si>
    <t>Pénzkészlet tárgyidőszak elején-Ft. Pénztár betét egyenlege</t>
  </si>
  <si>
    <t>Pénzkészlet tárgyidőszak végén - Ft. Költ. Bankszámlák egyenlege</t>
  </si>
  <si>
    <t>Pénzkészlet tárgyidőszak végén - Ft. Pénztár betét egyenlege</t>
  </si>
  <si>
    <t>Zalacsányi Közös Önkormányzati Hivatal</t>
  </si>
  <si>
    <t>Működési célú adott pénzeszközök</t>
  </si>
  <si>
    <t xml:space="preserve">      Zalacsány Község Önkormányzat 2016.évi beszámoló bevételei címenként, kiemelt előirányzatonként </t>
  </si>
  <si>
    <t xml:space="preserve"> Ft.</t>
  </si>
  <si>
    <t>2016.évi adóbevételek alakulása Zalacsány</t>
  </si>
  <si>
    <t>Zalacsány Község Önkormányzat 2016.évi Kiadásai címenként, kiemelt előirányzatonként</t>
  </si>
  <si>
    <t>Felhalmozási kiadások 2016.évi</t>
  </si>
  <si>
    <t>Kormányzati funkció</t>
  </si>
  <si>
    <t>Város-,községgazdálkodás</t>
  </si>
  <si>
    <t>Hosszabb időtartamú közfoglalkoztatás</t>
  </si>
  <si>
    <t>Zöldterület-kezelés</t>
  </si>
  <si>
    <t>Társadalmi és szociálpolitikai juttatások 2016.év</t>
  </si>
  <si>
    <t>2016. évi teljesítése</t>
  </si>
  <si>
    <t>Települési támogatás</t>
  </si>
  <si>
    <t>Gyermekétkeztetés</t>
  </si>
  <si>
    <t>2016.évi kiadásai címenként</t>
  </si>
  <si>
    <t>2016. évi bevételei címenként</t>
  </si>
  <si>
    <t>2016. évi kiadásai címenként</t>
  </si>
  <si>
    <t>Zalacsány Község Önkormányzatának 2016.évi pénzforgalom egyeztetése</t>
  </si>
  <si>
    <t>Zalacsányi Csány László Óvoda  2016.évi pénzforgalom egyeztetése</t>
  </si>
  <si>
    <t>Zalacsányi Közös Önkormányzati Hivatal 2016. évi pénzforgalom egyeztetése</t>
  </si>
  <si>
    <t>Működési c. pe. Átvétel</t>
  </si>
  <si>
    <t>Város-és községgazdálkodás</t>
  </si>
  <si>
    <t>Szennyvíz gyűjtése,tisztítása</t>
  </si>
  <si>
    <t>1. melléklet a         7 /2017.(IV.28.) önkormányzati rendelethez</t>
  </si>
  <si>
    <t>2. melléklet a   7  /2017.(IV.28.) önkormányzati rendelethez</t>
  </si>
  <si>
    <t>3. melléklet a         7 /2017.(IV.28.) önkormányzati rendelethez</t>
  </si>
  <si>
    <t>4. melléklet a        7 /2017.(IV.28.) önkormányzati rendelethez</t>
  </si>
  <si>
    <t>5. melléklet a        7 /2017.(IV.28.) önkormányzati rendelethez</t>
  </si>
  <si>
    <t>6. melléklet a      7  /2017.(IV. 28.) önkormányzati rendelethez</t>
  </si>
  <si>
    <t>6.melléklet a      7  /2017 (IV.28) önkormányzati rendelethez</t>
  </si>
  <si>
    <t>8. melléklet a       7 /2017 (IV.28.)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</si>
</sst>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view="pageBreakPreview" zoomScaleSheetLayoutView="100" zoomScalePageLayoutView="0" workbookViewId="0" topLeftCell="A186">
      <selection activeCell="A191" sqref="A191:F191"/>
    </sheetView>
  </sheetViews>
  <sheetFormatPr defaultColWidth="9.140625" defaultRowHeight="12.75"/>
  <cols>
    <col min="1" max="1" width="20.7109375" style="0" customWidth="1"/>
    <col min="2" max="2" width="61.00390625" style="0" customWidth="1"/>
    <col min="3" max="4" width="21.57421875" style="0" customWidth="1"/>
    <col min="5" max="5" width="20.2812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41" t="s">
        <v>102</v>
      </c>
      <c r="B1" s="41"/>
      <c r="C1" s="41"/>
      <c r="D1" s="41"/>
      <c r="E1" s="41"/>
      <c r="F1" s="41"/>
    </row>
    <row r="2" spans="1:6" s="2" customFormat="1" ht="51" customHeight="1">
      <c r="A2" s="44" t="s">
        <v>80</v>
      </c>
      <c r="B2" s="44"/>
      <c r="C2" s="44"/>
      <c r="D2" s="44"/>
      <c r="E2" s="44"/>
      <c r="F2" s="44"/>
    </row>
    <row r="3" spans="1:6" s="2" customFormat="1" ht="24.75" customHeight="1">
      <c r="A3" s="38" t="s">
        <v>81</v>
      </c>
      <c r="B3" s="38"/>
      <c r="C3" s="38"/>
      <c r="D3" s="38"/>
      <c r="E3" s="38"/>
      <c r="F3" s="38"/>
    </row>
    <row r="4" spans="1:6" s="2" customFormat="1" ht="42.75" customHeight="1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s="2" customFormat="1" ht="27.75" customHeight="1">
      <c r="A5" s="18">
        <v>1</v>
      </c>
      <c r="B5" s="8" t="s">
        <v>39</v>
      </c>
      <c r="C5" s="9">
        <v>8209000</v>
      </c>
      <c r="D5" s="9">
        <v>23409380</v>
      </c>
      <c r="E5" s="9">
        <v>23409380</v>
      </c>
      <c r="F5" s="9">
        <f>SUM(E5/D5*100)</f>
        <v>100</v>
      </c>
    </row>
    <row r="6" spans="1:6" s="2" customFormat="1" ht="27.75" customHeight="1">
      <c r="A6" s="18">
        <v>2</v>
      </c>
      <c r="B6" s="8" t="s">
        <v>63</v>
      </c>
      <c r="C6" s="6">
        <v>0</v>
      </c>
      <c r="D6" s="9">
        <v>0</v>
      </c>
      <c r="E6" s="9">
        <v>0</v>
      </c>
      <c r="F6" s="9"/>
    </row>
    <row r="7" spans="1:6" s="2" customFormat="1" ht="27.75" customHeight="1">
      <c r="A7" s="18">
        <v>3</v>
      </c>
      <c r="B7" s="8" t="s">
        <v>40</v>
      </c>
      <c r="C7" s="9">
        <f>SUM(C8:C9)</f>
        <v>27100000</v>
      </c>
      <c r="D7" s="9">
        <f>SUM(D8:D9)</f>
        <v>53298152</v>
      </c>
      <c r="E7" s="9">
        <f>SUM(E8:E9)</f>
        <v>50981599</v>
      </c>
      <c r="F7" s="9">
        <f aca="true" t="shared" si="0" ref="F7:F23">SUM(E7/D7*100)</f>
        <v>95.65359601961434</v>
      </c>
    </row>
    <row r="8" spans="1:6" s="2" customFormat="1" ht="27.75" customHeight="1">
      <c r="A8" s="1"/>
      <c r="B8" s="1" t="s">
        <v>41</v>
      </c>
      <c r="C8" s="6">
        <v>22100000</v>
      </c>
      <c r="D8" s="6">
        <v>48298152</v>
      </c>
      <c r="E8" s="6">
        <v>48141202</v>
      </c>
      <c r="F8" s="9">
        <f t="shared" si="0"/>
        <v>99.67503932655643</v>
      </c>
    </row>
    <row r="9" spans="1:6" s="2" customFormat="1" ht="27.75" customHeight="1">
      <c r="A9" s="1"/>
      <c r="B9" s="1" t="s">
        <v>37</v>
      </c>
      <c r="C9" s="6">
        <v>5000000</v>
      </c>
      <c r="D9" s="6">
        <v>5000000</v>
      </c>
      <c r="E9" s="6">
        <v>2840397</v>
      </c>
      <c r="F9" s="9">
        <f t="shared" si="0"/>
        <v>56.80794</v>
      </c>
    </row>
    <row r="10" spans="1:6" s="2" customFormat="1" ht="27.75" customHeight="1">
      <c r="A10" s="18">
        <v>4</v>
      </c>
      <c r="B10" s="18" t="s">
        <v>42</v>
      </c>
      <c r="C10" s="9">
        <v>0</v>
      </c>
      <c r="D10" s="9">
        <v>0</v>
      </c>
      <c r="E10" s="9">
        <v>0</v>
      </c>
      <c r="F10" s="9"/>
    </row>
    <row r="11" spans="1:6" s="2" customFormat="1" ht="27.75" customHeight="1">
      <c r="A11" s="1"/>
      <c r="B11" s="1" t="s">
        <v>43</v>
      </c>
      <c r="C11" s="6">
        <v>0</v>
      </c>
      <c r="D11" s="6">
        <v>0</v>
      </c>
      <c r="E11" s="6">
        <v>0</v>
      </c>
      <c r="F11" s="9"/>
    </row>
    <row r="12" spans="1:6" s="2" customFormat="1" ht="27.75" customHeight="1">
      <c r="A12" s="18">
        <v>5</v>
      </c>
      <c r="B12" s="8" t="s">
        <v>44</v>
      </c>
      <c r="C12" s="6">
        <v>0</v>
      </c>
      <c r="D12" s="6">
        <v>0</v>
      </c>
      <c r="E12" s="6">
        <v>0</v>
      </c>
      <c r="F12" s="9"/>
    </row>
    <row r="13" spans="1:6" s="2" customFormat="1" ht="27.75" customHeight="1">
      <c r="A13" s="1"/>
      <c r="B13" s="1" t="s">
        <v>53</v>
      </c>
      <c r="C13" s="6">
        <v>0</v>
      </c>
      <c r="D13" s="6">
        <v>0</v>
      </c>
      <c r="E13" s="6">
        <v>0</v>
      </c>
      <c r="F13" s="9"/>
    </row>
    <row r="14" spans="1:6" s="2" customFormat="1" ht="27.75" customHeight="1">
      <c r="A14" s="1"/>
      <c r="B14" s="1" t="s">
        <v>45</v>
      </c>
      <c r="C14" s="20">
        <v>0</v>
      </c>
      <c r="D14" s="6">
        <v>144200</v>
      </c>
      <c r="E14" s="6">
        <v>144200</v>
      </c>
      <c r="F14" s="9">
        <f t="shared" si="0"/>
        <v>100</v>
      </c>
    </row>
    <row r="15" spans="1:6" s="2" customFormat="1" ht="27.75" customHeight="1">
      <c r="A15" s="18">
        <v>6</v>
      </c>
      <c r="B15" s="8" t="s">
        <v>46</v>
      </c>
      <c r="C15" s="9">
        <f>SUM(C16:C19)</f>
        <v>107332340</v>
      </c>
      <c r="D15" s="9">
        <f>SUM(D16:D19)</f>
        <v>133396335</v>
      </c>
      <c r="E15" s="9">
        <f>SUM(E16:E19)</f>
        <v>133396335</v>
      </c>
      <c r="F15" s="9">
        <f t="shared" si="0"/>
        <v>100</v>
      </c>
    </row>
    <row r="16" spans="1:6" s="2" customFormat="1" ht="27.75" customHeight="1">
      <c r="A16" s="1"/>
      <c r="B16" s="1" t="s">
        <v>64</v>
      </c>
      <c r="C16" s="6">
        <v>3450004</v>
      </c>
      <c r="D16" s="6">
        <v>7754925</v>
      </c>
      <c r="E16" s="6">
        <v>7754925</v>
      </c>
      <c r="F16" s="9">
        <f t="shared" si="0"/>
        <v>100</v>
      </c>
    </row>
    <row r="17" spans="1:6" s="2" customFormat="1" ht="27.75" customHeight="1">
      <c r="A17" s="1"/>
      <c r="B17" s="1" t="s">
        <v>65</v>
      </c>
      <c r="C17" s="6">
        <v>2258000</v>
      </c>
      <c r="D17" s="6">
        <v>20428913</v>
      </c>
      <c r="E17" s="6">
        <v>20428913</v>
      </c>
      <c r="F17" s="9">
        <f t="shared" si="0"/>
        <v>100</v>
      </c>
    </row>
    <row r="18" spans="1:6" s="2" customFormat="1" ht="27.75" customHeight="1">
      <c r="A18" s="1"/>
      <c r="B18" s="1" t="s">
        <v>66</v>
      </c>
      <c r="C18" s="6">
        <v>101624336</v>
      </c>
      <c r="D18" s="6">
        <v>105212497</v>
      </c>
      <c r="E18" s="6">
        <v>105212497</v>
      </c>
      <c r="F18" s="9">
        <f t="shared" si="0"/>
        <v>100</v>
      </c>
    </row>
    <row r="19" spans="1:6" s="2" customFormat="1" ht="27.75" customHeight="1">
      <c r="A19" s="1"/>
      <c r="B19" s="1" t="s">
        <v>47</v>
      </c>
      <c r="C19" s="6">
        <v>0</v>
      </c>
      <c r="D19" s="6">
        <v>0</v>
      </c>
      <c r="E19" s="6">
        <v>0</v>
      </c>
      <c r="F19" s="9"/>
    </row>
    <row r="20" spans="1:6" s="2" customFormat="1" ht="27.75" customHeight="1">
      <c r="A20" s="18">
        <v>7</v>
      </c>
      <c r="B20" s="8" t="s">
        <v>48</v>
      </c>
      <c r="C20" s="9">
        <v>0</v>
      </c>
      <c r="D20" s="9">
        <v>0</v>
      </c>
      <c r="E20" s="9">
        <v>0</v>
      </c>
      <c r="F20" s="9"/>
    </row>
    <row r="21" spans="1:6" s="2" customFormat="1" ht="27.75" customHeight="1">
      <c r="A21" s="18">
        <v>8</v>
      </c>
      <c r="B21" s="8" t="s">
        <v>49</v>
      </c>
      <c r="C21" s="9">
        <f>SUM(C5,C7,C15,C20)</f>
        <v>142641340</v>
      </c>
      <c r="D21" s="9">
        <f>SUM(D5,D7,D15,D20,D14)</f>
        <v>210248067</v>
      </c>
      <c r="E21" s="9">
        <f>SUM(E5,E7,E15,E20,E14)</f>
        <v>207931514</v>
      </c>
      <c r="F21" s="9">
        <f t="shared" si="0"/>
        <v>98.89818107102978</v>
      </c>
    </row>
    <row r="22" spans="1:6" s="2" customFormat="1" ht="27.75" customHeight="1">
      <c r="A22" s="18">
        <v>9</v>
      </c>
      <c r="B22" s="8" t="s">
        <v>9</v>
      </c>
      <c r="C22" s="9">
        <v>94301573</v>
      </c>
      <c r="D22" s="9">
        <v>90534573</v>
      </c>
      <c r="E22" s="9">
        <v>90534573</v>
      </c>
      <c r="F22" s="9">
        <f t="shared" si="0"/>
        <v>100</v>
      </c>
    </row>
    <row r="23" spans="1:6" s="2" customFormat="1" ht="27.75" customHeight="1">
      <c r="A23" s="18">
        <v>10</v>
      </c>
      <c r="B23" s="8" t="s">
        <v>67</v>
      </c>
      <c r="C23" s="21">
        <v>0</v>
      </c>
      <c r="D23" s="9">
        <v>3255139</v>
      </c>
      <c r="E23" s="9">
        <v>3255139</v>
      </c>
      <c r="F23" s="9">
        <f t="shared" si="0"/>
        <v>100</v>
      </c>
    </row>
    <row r="24" spans="1:6" s="2" customFormat="1" ht="27.75" customHeight="1">
      <c r="A24" s="1"/>
      <c r="B24" s="1"/>
      <c r="C24" s="1"/>
      <c r="D24" s="1"/>
      <c r="E24" s="1"/>
      <c r="F24" s="6"/>
    </row>
    <row r="25" spans="1:6" s="2" customFormat="1" ht="24.75" customHeight="1">
      <c r="A25" s="36" t="s">
        <v>50</v>
      </c>
      <c r="B25" s="36"/>
      <c r="C25" s="10">
        <f>SUM(C21:C23)</f>
        <v>236942913</v>
      </c>
      <c r="D25" s="10">
        <f>SUM(D21:D23)</f>
        <v>304037779</v>
      </c>
      <c r="E25" s="10">
        <f>SUM(E21:E23)</f>
        <v>301721226</v>
      </c>
      <c r="F25" s="10">
        <f>E25/D25*100</f>
        <v>99.23807067410527</v>
      </c>
    </row>
    <row r="26" spans="1:6" s="2" customFormat="1" ht="24.75" customHeight="1">
      <c r="A26" s="1"/>
      <c r="B26" s="1"/>
      <c r="C26" s="1"/>
      <c r="D26" s="1"/>
      <c r="E26" s="1"/>
      <c r="F26" s="1"/>
    </row>
    <row r="27" spans="1:6" s="2" customFormat="1" ht="24.75" customHeight="1">
      <c r="A27" s="40"/>
      <c r="B27" s="40"/>
      <c r="C27" s="40"/>
      <c r="D27" s="40"/>
      <c r="E27" s="40"/>
      <c r="F27" s="40"/>
    </row>
    <row r="28" spans="1:6" s="2" customFormat="1" ht="24.75" customHeight="1">
      <c r="A28" s="22"/>
      <c r="B28" s="22"/>
      <c r="C28" s="22"/>
      <c r="D28" s="22"/>
      <c r="E28" s="22"/>
      <c r="F28" s="22"/>
    </row>
    <row r="29" spans="1:6" s="2" customFormat="1" ht="24.75" customHeight="1">
      <c r="A29" s="41" t="s">
        <v>103</v>
      </c>
      <c r="B29" s="41"/>
      <c r="C29" s="41"/>
      <c r="D29" s="41"/>
      <c r="E29" s="41"/>
      <c r="F29" s="41"/>
    </row>
    <row r="30" spans="1:6" s="2" customFormat="1" ht="59.25" customHeight="1">
      <c r="A30" s="42" t="s">
        <v>82</v>
      </c>
      <c r="B30" s="42"/>
      <c r="C30" s="42"/>
      <c r="D30" s="42"/>
      <c r="E30" s="42"/>
      <c r="F30" s="42"/>
    </row>
    <row r="31" spans="1:6" s="2" customFormat="1" ht="24.75" customHeight="1">
      <c r="A31" s="43" t="s">
        <v>28</v>
      </c>
      <c r="B31" s="43"/>
      <c r="C31" s="38" t="s">
        <v>81</v>
      </c>
      <c r="D31" s="38"/>
      <c r="E31" s="38"/>
      <c r="F31" s="38"/>
    </row>
    <row r="32" spans="1:6" s="2" customFormat="1" ht="14.25" customHeight="1">
      <c r="A32" s="14"/>
      <c r="B32" s="14"/>
      <c r="C32" s="15"/>
      <c r="D32" s="15"/>
      <c r="E32" s="15"/>
      <c r="F32" s="15"/>
    </row>
    <row r="33" spans="1:6" s="2" customFormat="1" ht="42.75" customHeight="1">
      <c r="A33" s="39" t="s">
        <v>1</v>
      </c>
      <c r="B33" s="39"/>
      <c r="C33" s="4" t="s">
        <v>2</v>
      </c>
      <c r="D33" s="4" t="s">
        <v>3</v>
      </c>
      <c r="E33" s="4" t="s">
        <v>4</v>
      </c>
      <c r="F33" s="4" t="s">
        <v>5</v>
      </c>
    </row>
    <row r="34" spans="1:6" s="2" customFormat="1" ht="27.75" customHeight="1">
      <c r="A34" s="34" t="s">
        <v>29</v>
      </c>
      <c r="B34" s="34"/>
      <c r="C34" s="6">
        <v>3500000</v>
      </c>
      <c r="D34" s="6">
        <v>4075617</v>
      </c>
      <c r="E34" s="6">
        <v>4133847</v>
      </c>
      <c r="F34" s="7">
        <f aca="true" t="shared" si="1" ref="F34:F40">E34/D34*100</f>
        <v>101.42874072809099</v>
      </c>
    </row>
    <row r="35" spans="1:6" s="2" customFormat="1" ht="27.75" customHeight="1">
      <c r="A35" s="35" t="s">
        <v>30</v>
      </c>
      <c r="B35" s="35"/>
      <c r="C35" s="6">
        <v>5000000</v>
      </c>
      <c r="D35" s="6">
        <v>19907869</v>
      </c>
      <c r="E35" s="6">
        <v>19907869</v>
      </c>
      <c r="F35" s="7">
        <f t="shared" si="1"/>
        <v>100</v>
      </c>
    </row>
    <row r="36" spans="1:6" s="2" customFormat="1" ht="27.75" customHeight="1">
      <c r="A36" s="35" t="s">
        <v>31</v>
      </c>
      <c r="B36" s="35"/>
      <c r="C36" s="6">
        <v>3500000</v>
      </c>
      <c r="D36" s="6">
        <v>4404350</v>
      </c>
      <c r="E36" s="6">
        <v>4404350</v>
      </c>
      <c r="F36" s="7">
        <f t="shared" si="1"/>
        <v>100</v>
      </c>
    </row>
    <row r="37" spans="1:6" s="2" customFormat="1" ht="27.75" customHeight="1">
      <c r="A37" s="37" t="s">
        <v>32</v>
      </c>
      <c r="B37" s="37"/>
      <c r="C37" s="6">
        <v>100000</v>
      </c>
      <c r="D37" s="6">
        <v>276845</v>
      </c>
      <c r="E37" s="6">
        <v>276845</v>
      </c>
      <c r="F37" s="7">
        <f t="shared" si="1"/>
        <v>100</v>
      </c>
    </row>
    <row r="38" spans="1:6" s="2" customFormat="1" ht="27.75" customHeight="1">
      <c r="A38" s="37" t="s">
        <v>33</v>
      </c>
      <c r="B38" s="37"/>
      <c r="C38" s="6">
        <v>7000000</v>
      </c>
      <c r="D38" s="6">
        <v>12395784</v>
      </c>
      <c r="E38" s="6">
        <v>12381381</v>
      </c>
      <c r="F38" s="7">
        <f t="shared" si="1"/>
        <v>99.8838072686649</v>
      </c>
    </row>
    <row r="39" spans="1:6" s="2" customFormat="1" ht="27.75" customHeight="1">
      <c r="A39" s="37" t="s">
        <v>34</v>
      </c>
      <c r="B39" s="37"/>
      <c r="C39" s="6">
        <v>3000000</v>
      </c>
      <c r="D39" s="6">
        <v>7110717</v>
      </c>
      <c r="E39" s="6">
        <v>7052451</v>
      </c>
      <c r="F39" s="7">
        <f t="shared" si="1"/>
        <v>99.18058896170386</v>
      </c>
    </row>
    <row r="40" spans="1:6" s="2" customFormat="1" ht="27.75" customHeight="1">
      <c r="A40" s="16" t="s">
        <v>35</v>
      </c>
      <c r="B40" s="16"/>
      <c r="C40" s="6">
        <v>0</v>
      </c>
      <c r="D40" s="6">
        <v>126970</v>
      </c>
      <c r="E40" s="6">
        <v>126970</v>
      </c>
      <c r="F40" s="7">
        <f t="shared" si="1"/>
        <v>100</v>
      </c>
    </row>
    <row r="41" spans="1:6" s="2" customFormat="1" ht="24.75" customHeight="1">
      <c r="A41" s="36" t="s">
        <v>27</v>
      </c>
      <c r="B41" s="36"/>
      <c r="C41" s="10">
        <f>SUM(C34:C40)</f>
        <v>22100000</v>
      </c>
      <c r="D41" s="10">
        <f>SUM(D34:D40)</f>
        <v>48298152</v>
      </c>
      <c r="E41" s="10">
        <f>SUM(E34:E40)</f>
        <v>48283713</v>
      </c>
      <c r="F41" s="12">
        <f>E41/D41*100</f>
        <v>99.97010444623223</v>
      </c>
    </row>
    <row r="42" spans="1:6" s="2" customFormat="1" ht="75" customHeight="1">
      <c r="A42" s="35"/>
      <c r="B42" s="35"/>
      <c r="C42" s="1"/>
      <c r="D42" s="1"/>
      <c r="E42" s="1"/>
      <c r="F42" s="1"/>
    </row>
    <row r="43" spans="1:6" s="2" customFormat="1" ht="24.75" customHeight="1">
      <c r="A43" s="43" t="s">
        <v>36</v>
      </c>
      <c r="B43" s="43"/>
      <c r="C43" s="38" t="s">
        <v>81</v>
      </c>
      <c r="D43" s="38"/>
      <c r="E43" s="38"/>
      <c r="F43" s="38"/>
    </row>
    <row r="44" spans="1:6" s="2" customFormat="1" ht="19.5" customHeight="1">
      <c r="A44" s="14"/>
      <c r="B44" s="14"/>
      <c r="C44" s="15"/>
      <c r="D44" s="15"/>
      <c r="E44" s="15"/>
      <c r="F44" s="15"/>
    </row>
    <row r="45" spans="1:6" s="2" customFormat="1" ht="41.25" customHeight="1">
      <c r="A45" s="39" t="s">
        <v>1</v>
      </c>
      <c r="B45" s="39"/>
      <c r="C45" s="4" t="s">
        <v>2</v>
      </c>
      <c r="D45" s="4" t="s">
        <v>3</v>
      </c>
      <c r="E45" s="4" t="s">
        <v>4</v>
      </c>
      <c r="F45" s="4" t="s">
        <v>5</v>
      </c>
    </row>
    <row r="46" spans="1:6" s="2" customFormat="1" ht="27.75" customHeight="1">
      <c r="A46" s="35" t="s">
        <v>37</v>
      </c>
      <c r="B46" s="35"/>
      <c r="C46" s="6">
        <v>5000000</v>
      </c>
      <c r="D46" s="6">
        <v>5000000</v>
      </c>
      <c r="E46" s="6">
        <v>7009521</v>
      </c>
      <c r="F46" s="6">
        <f>E46/D46*100</f>
        <v>140.19042</v>
      </c>
    </row>
    <row r="47" spans="1:6" s="2" customFormat="1" ht="27.75" customHeight="1">
      <c r="A47" s="35"/>
      <c r="B47" s="35"/>
      <c r="C47" s="1"/>
      <c r="D47" s="1"/>
      <c r="E47" s="1"/>
      <c r="F47" s="17"/>
    </row>
    <row r="48" spans="1:6" s="2" customFormat="1" ht="24.75" customHeight="1">
      <c r="A48" s="36" t="s">
        <v>27</v>
      </c>
      <c r="B48" s="36"/>
      <c r="C48" s="10">
        <f>SUM(C46:C47)</f>
        <v>5000000</v>
      </c>
      <c r="D48" s="10">
        <f>SUM(D46:D47)</f>
        <v>5000000</v>
      </c>
      <c r="E48" s="10">
        <f>SUM(E46:E47)</f>
        <v>7009521</v>
      </c>
      <c r="F48" s="10">
        <f>E48/D48*100</f>
        <v>140.19042</v>
      </c>
    </row>
    <row r="49" spans="1:6" s="2" customFormat="1" ht="24.75" customHeight="1">
      <c r="A49" s="1"/>
      <c r="B49" s="1"/>
      <c r="C49" s="1"/>
      <c r="D49" s="1"/>
      <c r="E49" s="1"/>
      <c r="F49" s="1"/>
    </row>
    <row r="50" spans="1:6" s="2" customFormat="1" ht="26.25" customHeight="1">
      <c r="A50" s="41" t="s">
        <v>104</v>
      </c>
      <c r="B50" s="41"/>
      <c r="C50" s="41"/>
      <c r="D50" s="41"/>
      <c r="E50" s="41"/>
      <c r="F50" s="41"/>
    </row>
    <row r="51" spans="1:6" s="13" customFormat="1" ht="53.25" customHeight="1">
      <c r="A51" s="46" t="s">
        <v>83</v>
      </c>
      <c r="B51" s="46"/>
      <c r="C51" s="46"/>
      <c r="D51" s="46"/>
      <c r="E51" s="46"/>
      <c r="F51" s="46"/>
    </row>
    <row r="52" spans="1:6" s="2" customFormat="1" ht="36" customHeight="1">
      <c r="A52" s="38" t="s">
        <v>81</v>
      </c>
      <c r="B52" s="38"/>
      <c r="C52" s="38"/>
      <c r="D52" s="38"/>
      <c r="E52" s="38"/>
      <c r="F52" s="38"/>
    </row>
    <row r="53" spans="1:6" s="2" customFormat="1" ht="45.75" customHeight="1">
      <c r="A53" s="3" t="s">
        <v>0</v>
      </c>
      <c r="B53" s="3" t="s">
        <v>1</v>
      </c>
      <c r="C53" s="4" t="s">
        <v>2</v>
      </c>
      <c r="D53" s="4" t="s">
        <v>3</v>
      </c>
      <c r="E53" s="4" t="s">
        <v>4</v>
      </c>
      <c r="F53" s="4" t="s">
        <v>5</v>
      </c>
    </row>
    <row r="54" spans="1:6" s="2" customFormat="1" ht="36" customHeight="1">
      <c r="A54" s="5">
        <v>1</v>
      </c>
      <c r="B54" s="1" t="s">
        <v>6</v>
      </c>
      <c r="C54" s="6">
        <v>61974344</v>
      </c>
      <c r="D54" s="6">
        <v>80682514</v>
      </c>
      <c r="E54" s="6">
        <v>79472165</v>
      </c>
      <c r="F54" s="7">
        <f aca="true" t="shared" si="2" ref="F54:F71">E54/D54*100</f>
        <v>98.49986206428818</v>
      </c>
    </row>
    <row r="55" spans="1:6" s="2" customFormat="1" ht="36" customHeight="1">
      <c r="A55" s="5">
        <v>2</v>
      </c>
      <c r="B55" s="1" t="s">
        <v>7</v>
      </c>
      <c r="C55" s="6">
        <v>15216835</v>
      </c>
      <c r="D55" s="6">
        <v>19263150</v>
      </c>
      <c r="E55" s="6">
        <v>19083966</v>
      </c>
      <c r="F55" s="7">
        <f t="shared" si="2"/>
        <v>99.06980945483994</v>
      </c>
    </row>
    <row r="56" spans="1:6" s="2" customFormat="1" ht="36" customHeight="1">
      <c r="A56" s="5">
        <v>3</v>
      </c>
      <c r="B56" s="1" t="s">
        <v>8</v>
      </c>
      <c r="C56" s="6">
        <v>41848174</v>
      </c>
      <c r="D56" s="6">
        <v>62641006</v>
      </c>
      <c r="E56" s="6">
        <v>45488949</v>
      </c>
      <c r="F56" s="7">
        <f t="shared" si="2"/>
        <v>72.61848412843179</v>
      </c>
    </row>
    <row r="57" spans="1:6" s="2" customFormat="1" ht="36" customHeight="1">
      <c r="A57" s="5">
        <v>4</v>
      </c>
      <c r="B57" s="1" t="s">
        <v>68</v>
      </c>
      <c r="C57" s="6">
        <v>2007473</v>
      </c>
      <c r="D57" s="6">
        <v>2241884</v>
      </c>
      <c r="E57" s="6">
        <v>2241884</v>
      </c>
      <c r="F57" s="7">
        <f t="shared" si="2"/>
        <v>100</v>
      </c>
    </row>
    <row r="58" spans="1:6" s="2" customFormat="1" ht="36" customHeight="1">
      <c r="A58" s="5">
        <v>5</v>
      </c>
      <c r="B58" s="1" t="s">
        <v>60</v>
      </c>
      <c r="C58" s="6">
        <v>8518259</v>
      </c>
      <c r="D58" s="6">
        <v>3660488</v>
      </c>
      <c r="E58" s="6">
        <v>462752</v>
      </c>
      <c r="F58" s="7">
        <f t="shared" si="2"/>
        <v>12.641811692867181</v>
      </c>
    </row>
    <row r="59" spans="1:6" s="2" customFormat="1" ht="36" customHeight="1">
      <c r="A59" s="5">
        <v>6</v>
      </c>
      <c r="B59" s="1" t="s">
        <v>69</v>
      </c>
      <c r="C59" s="6">
        <v>2751400</v>
      </c>
      <c r="D59" s="6">
        <v>7294700</v>
      </c>
      <c r="E59" s="6">
        <v>6694848</v>
      </c>
      <c r="F59" s="7">
        <f t="shared" si="2"/>
        <v>91.77687910400701</v>
      </c>
    </row>
    <row r="60" spans="1:6" s="2" customFormat="1" ht="36" customHeight="1">
      <c r="A60" s="5">
        <v>7</v>
      </c>
      <c r="B60" s="1" t="s">
        <v>16</v>
      </c>
      <c r="C60" s="6">
        <v>14614025</v>
      </c>
      <c r="D60" s="6">
        <v>8378255</v>
      </c>
      <c r="E60" s="6">
        <v>8378255</v>
      </c>
      <c r="F60" s="7">
        <f t="shared" si="2"/>
        <v>100</v>
      </c>
    </row>
    <row r="61" spans="1:6" s="2" customFormat="1" ht="36" customHeight="1">
      <c r="A61" s="5">
        <v>8</v>
      </c>
      <c r="B61" s="1" t="s">
        <v>57</v>
      </c>
      <c r="C61" s="6">
        <v>26352000</v>
      </c>
      <c r="D61" s="6">
        <v>22585000</v>
      </c>
      <c r="E61" s="6">
        <v>0</v>
      </c>
      <c r="F61" s="7">
        <f t="shared" si="2"/>
        <v>0</v>
      </c>
    </row>
    <row r="62" spans="1:6" s="2" customFormat="1" ht="36" customHeight="1">
      <c r="A62" s="5">
        <v>9</v>
      </c>
      <c r="B62" s="8" t="s">
        <v>17</v>
      </c>
      <c r="C62" s="9">
        <f>SUM(C63:C68)</f>
        <v>59913535</v>
      </c>
      <c r="D62" s="9">
        <f>SUM(D63:D68)</f>
        <v>90288775</v>
      </c>
      <c r="E62" s="9">
        <v>59275227</v>
      </c>
      <c r="F62" s="7">
        <f t="shared" si="2"/>
        <v>65.65071571742999</v>
      </c>
    </row>
    <row r="63" spans="1:6" s="2" customFormat="1" ht="36" customHeight="1">
      <c r="A63" s="5"/>
      <c r="B63" s="1" t="s">
        <v>18</v>
      </c>
      <c r="C63" s="6">
        <v>18000000</v>
      </c>
      <c r="D63" s="6">
        <v>65652687</v>
      </c>
      <c r="E63" s="6">
        <v>56819915</v>
      </c>
      <c r="F63" s="7">
        <f t="shared" si="2"/>
        <v>86.54621401862805</v>
      </c>
    </row>
    <row r="64" spans="1:6" s="2" customFormat="1" ht="36" customHeight="1">
      <c r="A64" s="5"/>
      <c r="B64" s="1" t="s">
        <v>19</v>
      </c>
      <c r="C64" s="6">
        <v>41913535</v>
      </c>
      <c r="D64" s="6">
        <v>24636088</v>
      </c>
      <c r="E64" s="6">
        <v>2455312</v>
      </c>
      <c r="F64" s="7">
        <f t="shared" si="2"/>
        <v>9.96632257524003</v>
      </c>
    </row>
    <row r="65" spans="1:6" s="2" customFormat="1" ht="30" customHeight="1" hidden="1">
      <c r="A65" s="5">
        <v>8</v>
      </c>
      <c r="B65" s="1" t="s">
        <v>20</v>
      </c>
      <c r="C65" s="6"/>
      <c r="D65" s="6"/>
      <c r="E65" s="6">
        <v>106</v>
      </c>
      <c r="F65" s="7" t="e">
        <f t="shared" si="2"/>
        <v>#DIV/0!</v>
      </c>
    </row>
    <row r="66" spans="1:6" s="2" customFormat="1" ht="31.5" customHeight="1">
      <c r="A66" s="5"/>
      <c r="B66" s="1" t="s">
        <v>21</v>
      </c>
      <c r="C66" s="6">
        <v>0</v>
      </c>
      <c r="D66" s="6">
        <v>0</v>
      </c>
      <c r="E66" s="6">
        <v>0</v>
      </c>
      <c r="F66" s="7">
        <v>0</v>
      </c>
    </row>
    <row r="67" spans="1:6" s="2" customFormat="1" ht="30" customHeight="1" hidden="1">
      <c r="A67" s="5"/>
      <c r="B67" s="1"/>
      <c r="C67" s="6"/>
      <c r="D67" s="6"/>
      <c r="E67" s="6"/>
      <c r="F67" s="7" t="e">
        <f t="shared" si="2"/>
        <v>#DIV/0!</v>
      </c>
    </row>
    <row r="68" spans="1:6" s="2" customFormat="1" ht="36" customHeight="1">
      <c r="A68" s="5">
        <v>9</v>
      </c>
      <c r="B68" s="1" t="s">
        <v>22</v>
      </c>
      <c r="C68" s="6">
        <v>0</v>
      </c>
      <c r="D68" s="6">
        <v>0</v>
      </c>
      <c r="E68" s="6">
        <v>0</v>
      </c>
      <c r="F68" s="7">
        <v>0</v>
      </c>
    </row>
    <row r="69" spans="1:6" s="2" customFormat="1" ht="36" customHeight="1">
      <c r="A69" s="5"/>
      <c r="B69" s="8" t="s">
        <v>23</v>
      </c>
      <c r="C69" s="6">
        <f>SUM(C54:C62,)</f>
        <v>233196045</v>
      </c>
      <c r="D69" s="6">
        <f>SUM(D54:D62,)</f>
        <v>297035772</v>
      </c>
      <c r="E69" s="6">
        <f>SUM(E54:E62,)</f>
        <v>221098046</v>
      </c>
      <c r="F69" s="7">
        <f t="shared" si="2"/>
        <v>74.43482127129118</v>
      </c>
    </row>
    <row r="70" spans="1:6" s="2" customFormat="1" ht="36" customHeight="1">
      <c r="A70" s="5">
        <v>10</v>
      </c>
      <c r="B70" s="1" t="s">
        <v>70</v>
      </c>
      <c r="C70" s="6">
        <v>3746868</v>
      </c>
      <c r="D70" s="6">
        <v>7002007</v>
      </c>
      <c r="E70" s="6">
        <v>3746868</v>
      </c>
      <c r="F70" s="7">
        <f t="shared" si="2"/>
        <v>53.511343247728824</v>
      </c>
    </row>
    <row r="71" spans="1:6" s="2" customFormat="1" ht="36" customHeight="1">
      <c r="A71" s="36" t="s">
        <v>24</v>
      </c>
      <c r="B71" s="36"/>
      <c r="C71" s="10">
        <f>SUM(C69:C70)</f>
        <v>236942913</v>
      </c>
      <c r="D71" s="10">
        <f>SUM(D69,D70)</f>
        <v>304037779</v>
      </c>
      <c r="E71" s="10">
        <f>SUM(E69,E70)</f>
        <v>224844914</v>
      </c>
      <c r="F71" s="7">
        <f t="shared" si="2"/>
        <v>73.95295240595742</v>
      </c>
    </row>
    <row r="72" spans="1:6" s="2" customFormat="1" ht="36" customHeight="1">
      <c r="A72" s="40"/>
      <c r="B72" s="40"/>
      <c r="C72" s="40"/>
      <c r="D72" s="40"/>
      <c r="E72" s="40"/>
      <c r="F72" s="40"/>
    </row>
    <row r="73" spans="1:6" s="2" customFormat="1" ht="26.25" customHeight="1">
      <c r="A73" s="41"/>
      <c r="B73" s="41"/>
      <c r="C73" s="41"/>
      <c r="D73" s="41"/>
      <c r="E73" s="41"/>
      <c r="F73" s="41"/>
    </row>
    <row r="74" spans="1:6" s="13" customFormat="1" ht="53.25" customHeight="1">
      <c r="A74" s="46" t="s">
        <v>83</v>
      </c>
      <c r="B74" s="46"/>
      <c r="C74" s="46"/>
      <c r="D74" s="46"/>
      <c r="E74" s="46"/>
      <c r="F74" s="46"/>
    </row>
    <row r="75" spans="1:6" s="2" customFormat="1" ht="36" customHeight="1">
      <c r="A75" s="38" t="s">
        <v>81</v>
      </c>
      <c r="B75" s="38"/>
      <c r="C75" s="38"/>
      <c r="D75" s="38"/>
      <c r="E75" s="38"/>
      <c r="F75" s="38"/>
    </row>
    <row r="76" spans="1:6" s="2" customFormat="1" ht="45.75" customHeight="1">
      <c r="A76" s="3" t="s">
        <v>0</v>
      </c>
      <c r="B76" s="3" t="s">
        <v>1</v>
      </c>
      <c r="C76" s="4" t="s">
        <v>2</v>
      </c>
      <c r="D76" s="4" t="s">
        <v>3</v>
      </c>
      <c r="E76" s="4" t="s">
        <v>4</v>
      </c>
      <c r="F76" s="4" t="s">
        <v>5</v>
      </c>
    </row>
    <row r="77" spans="1:6" s="2" customFormat="1" ht="36" customHeight="1">
      <c r="A77" s="5">
        <v>1</v>
      </c>
      <c r="B77" s="1" t="s">
        <v>6</v>
      </c>
      <c r="C77" s="6">
        <v>16960956</v>
      </c>
      <c r="D77" s="6">
        <v>32863293</v>
      </c>
      <c r="E77" s="6">
        <v>31907903</v>
      </c>
      <c r="F77" s="7">
        <f aca="true" t="shared" si="3" ref="F77:F94">E77/D77*100</f>
        <v>97.09283546235005</v>
      </c>
    </row>
    <row r="78" spans="1:6" s="2" customFormat="1" ht="36" customHeight="1">
      <c r="A78" s="5">
        <v>2</v>
      </c>
      <c r="B78" s="1" t="s">
        <v>7</v>
      </c>
      <c r="C78" s="6">
        <v>4091283</v>
      </c>
      <c r="D78" s="6">
        <v>6299747</v>
      </c>
      <c r="E78" s="6">
        <v>6135554</v>
      </c>
      <c r="F78" s="7">
        <f t="shared" si="3"/>
        <v>97.3936572373462</v>
      </c>
    </row>
    <row r="79" spans="1:6" s="2" customFormat="1" ht="36" customHeight="1">
      <c r="A79" s="5">
        <v>3</v>
      </c>
      <c r="B79" s="1" t="s">
        <v>8</v>
      </c>
      <c r="C79" s="6">
        <v>38097837</v>
      </c>
      <c r="D79" s="6">
        <v>58114235</v>
      </c>
      <c r="E79" s="6">
        <v>41484537</v>
      </c>
      <c r="F79" s="7">
        <f t="shared" si="3"/>
        <v>71.38446716196127</v>
      </c>
    </row>
    <row r="80" spans="1:6" s="2" customFormat="1" ht="36" customHeight="1">
      <c r="A80" s="5">
        <v>4</v>
      </c>
      <c r="B80" s="1" t="s">
        <v>68</v>
      </c>
      <c r="C80" s="6">
        <v>2007473</v>
      </c>
      <c r="D80" s="6">
        <v>2241884</v>
      </c>
      <c r="E80" s="6">
        <v>2241884</v>
      </c>
      <c r="F80" s="7">
        <f t="shared" si="3"/>
        <v>100</v>
      </c>
    </row>
    <row r="81" spans="1:6" s="2" customFormat="1" ht="36" customHeight="1">
      <c r="A81" s="5">
        <v>5</v>
      </c>
      <c r="B81" s="1" t="s">
        <v>61</v>
      </c>
      <c r="C81" s="6">
        <v>8518259</v>
      </c>
      <c r="D81" s="6">
        <v>3658393</v>
      </c>
      <c r="E81" s="6">
        <v>460657</v>
      </c>
      <c r="F81" s="7">
        <f t="shared" si="3"/>
        <v>12.591785518942334</v>
      </c>
    </row>
    <row r="82" spans="1:6" s="2" customFormat="1" ht="36" customHeight="1">
      <c r="A82" s="5">
        <v>6</v>
      </c>
      <c r="B82" s="1" t="s">
        <v>71</v>
      </c>
      <c r="C82" s="6">
        <v>2751400</v>
      </c>
      <c r="D82" s="6">
        <v>7294700</v>
      </c>
      <c r="E82" s="6">
        <v>6694848</v>
      </c>
      <c r="F82" s="7">
        <f t="shared" si="3"/>
        <v>91.77687910400701</v>
      </c>
    </row>
    <row r="83" spans="1:6" s="2" customFormat="1" ht="36" customHeight="1">
      <c r="A83" s="5">
        <v>7</v>
      </c>
      <c r="B83" s="1" t="s">
        <v>16</v>
      </c>
      <c r="C83" s="6">
        <v>14614025</v>
      </c>
      <c r="D83" s="6">
        <v>8378255</v>
      </c>
      <c r="E83" s="6">
        <v>8378255</v>
      </c>
      <c r="F83" s="7">
        <f t="shared" si="3"/>
        <v>100</v>
      </c>
    </row>
    <row r="84" spans="1:6" s="2" customFormat="1" ht="36" customHeight="1">
      <c r="A84" s="5">
        <v>8</v>
      </c>
      <c r="B84" s="1" t="s">
        <v>57</v>
      </c>
      <c r="C84" s="6">
        <v>26352000</v>
      </c>
      <c r="D84" s="6">
        <v>22585000</v>
      </c>
      <c r="E84" s="6">
        <v>0</v>
      </c>
      <c r="F84" s="7">
        <f t="shared" si="3"/>
        <v>0</v>
      </c>
    </row>
    <row r="85" spans="1:6" s="2" customFormat="1" ht="36" customHeight="1">
      <c r="A85" s="5">
        <v>9</v>
      </c>
      <c r="B85" s="8" t="s">
        <v>17</v>
      </c>
      <c r="C85" s="9">
        <f>SUM(C86:C91)</f>
        <v>59913535</v>
      </c>
      <c r="D85" s="9">
        <f>SUM(D86:D91)</f>
        <v>90288775</v>
      </c>
      <c r="E85" s="9">
        <v>59275227</v>
      </c>
      <c r="F85" s="7">
        <f t="shared" si="3"/>
        <v>65.65071571742999</v>
      </c>
    </row>
    <row r="86" spans="1:6" s="2" customFormat="1" ht="36" customHeight="1">
      <c r="A86" s="5"/>
      <c r="B86" s="1" t="s">
        <v>18</v>
      </c>
      <c r="C86" s="6">
        <v>18000000</v>
      </c>
      <c r="D86" s="6">
        <v>65652687</v>
      </c>
      <c r="E86" s="6">
        <v>56819915</v>
      </c>
      <c r="F86" s="7">
        <f t="shared" si="3"/>
        <v>86.54621401862805</v>
      </c>
    </row>
    <row r="87" spans="1:6" s="2" customFormat="1" ht="27" customHeight="1">
      <c r="A87" s="5"/>
      <c r="B87" s="1" t="s">
        <v>19</v>
      </c>
      <c r="C87" s="6">
        <v>41913535</v>
      </c>
      <c r="D87" s="6">
        <v>24636088</v>
      </c>
      <c r="E87" s="6">
        <v>2455312</v>
      </c>
      <c r="F87" s="7">
        <f t="shared" si="3"/>
        <v>9.96632257524003</v>
      </c>
    </row>
    <row r="88" spans="1:6" s="2" customFormat="1" ht="30" customHeight="1" hidden="1">
      <c r="A88" s="5">
        <v>8</v>
      </c>
      <c r="B88" s="1" t="s">
        <v>20</v>
      </c>
      <c r="C88" s="6"/>
      <c r="D88" s="6"/>
      <c r="E88" s="6">
        <v>106</v>
      </c>
      <c r="F88" s="7" t="e">
        <f t="shared" si="3"/>
        <v>#DIV/0!</v>
      </c>
    </row>
    <row r="89" spans="1:6" s="2" customFormat="1" ht="30" customHeight="1" hidden="1">
      <c r="A89" s="5"/>
      <c r="B89" s="1"/>
      <c r="C89" s="6"/>
      <c r="D89" s="6"/>
      <c r="E89" s="6"/>
      <c r="F89" s="7" t="e">
        <f t="shared" si="3"/>
        <v>#DIV/0!</v>
      </c>
    </row>
    <row r="90" spans="1:6" s="2" customFormat="1" ht="30" customHeight="1">
      <c r="A90" s="5"/>
      <c r="B90" s="1" t="s">
        <v>59</v>
      </c>
      <c r="C90" s="6">
        <v>0</v>
      </c>
      <c r="D90" s="6">
        <v>0</v>
      </c>
      <c r="E90" s="6">
        <v>0</v>
      </c>
      <c r="F90" s="7">
        <v>0</v>
      </c>
    </row>
    <row r="91" spans="1:6" s="2" customFormat="1" ht="36" customHeight="1">
      <c r="A91" s="5">
        <v>10</v>
      </c>
      <c r="B91" s="1" t="s">
        <v>22</v>
      </c>
      <c r="C91" s="6"/>
      <c r="D91" s="6"/>
      <c r="E91" s="6"/>
      <c r="F91" s="7">
        <v>0</v>
      </c>
    </row>
    <row r="92" spans="1:6" s="2" customFormat="1" ht="36" customHeight="1">
      <c r="A92" s="5"/>
      <c r="B92" s="8" t="s">
        <v>23</v>
      </c>
      <c r="C92" s="6">
        <f>SUM(C77:C85,)</f>
        <v>173306768</v>
      </c>
      <c r="D92" s="6">
        <f>SUM(D77:D85,)</f>
        <v>231724282</v>
      </c>
      <c r="E92" s="6">
        <f>SUM(E77:E85,)</f>
        <v>156578865</v>
      </c>
      <c r="F92" s="7">
        <f t="shared" si="3"/>
        <v>67.5711943731473</v>
      </c>
    </row>
    <row r="93" spans="1:6" s="2" customFormat="1" ht="36" customHeight="1">
      <c r="A93" s="5">
        <v>11</v>
      </c>
      <c r="B93" s="1" t="s">
        <v>67</v>
      </c>
      <c r="C93" s="6">
        <v>3746868</v>
      </c>
      <c r="D93" s="6">
        <v>7002007</v>
      </c>
      <c r="E93" s="6">
        <v>3746868</v>
      </c>
      <c r="F93" s="7">
        <f t="shared" si="3"/>
        <v>53.511343247728824</v>
      </c>
    </row>
    <row r="94" spans="1:6" s="2" customFormat="1" ht="36" customHeight="1">
      <c r="A94" s="36" t="s">
        <v>24</v>
      </c>
      <c r="B94" s="36"/>
      <c r="C94" s="10">
        <f>SUM(C92:C93)</f>
        <v>177053636</v>
      </c>
      <c r="D94" s="10">
        <f>SUM(D92:D93)</f>
        <v>238726289</v>
      </c>
      <c r="E94" s="10">
        <f>SUM(E92:E93)</f>
        <v>160325733</v>
      </c>
      <c r="F94" s="7">
        <f t="shared" si="3"/>
        <v>67.15880922523786</v>
      </c>
    </row>
    <row r="95" spans="1:6" s="2" customFormat="1" ht="36" customHeight="1">
      <c r="A95" s="40"/>
      <c r="B95" s="40"/>
      <c r="C95" s="40"/>
      <c r="D95" s="40"/>
      <c r="E95" s="40"/>
      <c r="F95" s="40"/>
    </row>
    <row r="96" spans="1:6" ht="23.25">
      <c r="A96" s="1"/>
      <c r="B96" s="1"/>
      <c r="C96" s="1"/>
      <c r="D96" s="1"/>
      <c r="E96" s="1"/>
      <c r="F96" s="1"/>
    </row>
    <row r="97" spans="1:6" s="2" customFormat="1" ht="27.75" customHeight="1">
      <c r="A97" s="41" t="s">
        <v>105</v>
      </c>
      <c r="B97" s="41"/>
      <c r="C97" s="41"/>
      <c r="D97" s="41"/>
      <c r="E97" s="41"/>
      <c r="F97" s="41"/>
    </row>
    <row r="98" spans="1:6" s="2" customFormat="1" ht="27.75" customHeight="1">
      <c r="A98" s="42" t="s">
        <v>84</v>
      </c>
      <c r="B98" s="42"/>
      <c r="C98" s="42"/>
      <c r="D98" s="42"/>
      <c r="E98" s="42"/>
      <c r="F98" s="42"/>
    </row>
    <row r="99" spans="1:6" s="2" customFormat="1" ht="21.75" customHeight="1">
      <c r="A99" s="38" t="s">
        <v>81</v>
      </c>
      <c r="B99" s="38"/>
      <c r="C99" s="38"/>
      <c r="D99" s="38"/>
      <c r="E99" s="38"/>
      <c r="F99" s="38"/>
    </row>
    <row r="100" spans="1:6" s="2" customFormat="1" ht="42.75" customHeight="1">
      <c r="A100" s="3" t="s">
        <v>85</v>
      </c>
      <c r="B100" s="3" t="s">
        <v>1</v>
      </c>
      <c r="C100" s="4" t="s">
        <v>2</v>
      </c>
      <c r="D100" s="4" t="s">
        <v>3</v>
      </c>
      <c r="E100" s="4" t="s">
        <v>4</v>
      </c>
      <c r="F100" s="4" t="s">
        <v>5</v>
      </c>
    </row>
    <row r="101" spans="1:6" s="2" customFormat="1" ht="27.75" customHeight="1">
      <c r="A101" s="47" t="s">
        <v>19</v>
      </c>
      <c r="B101" s="47"/>
      <c r="C101" s="6"/>
      <c r="D101" s="6"/>
      <c r="E101" s="6"/>
      <c r="F101" s="6"/>
    </row>
    <row r="102" spans="1:6" s="2" customFormat="1" ht="23.25">
      <c r="A102" s="5">
        <v>66020</v>
      </c>
      <c r="B102" s="1" t="s">
        <v>86</v>
      </c>
      <c r="C102" s="6">
        <v>38391539</v>
      </c>
      <c r="D102" s="6">
        <v>20743417</v>
      </c>
      <c r="E102" s="6">
        <v>457500</v>
      </c>
      <c r="F102" s="6">
        <f>SUM(E102/D102)*100</f>
        <v>2.2055189846494434</v>
      </c>
    </row>
    <row r="103" spans="1:6" s="2" customFormat="1" ht="23.25">
      <c r="A103" s="5">
        <v>13320</v>
      </c>
      <c r="B103" s="1" t="s">
        <v>72</v>
      </c>
      <c r="C103" s="6">
        <v>3521996</v>
      </c>
      <c r="D103" s="6">
        <v>3521996</v>
      </c>
      <c r="E103" s="6">
        <v>1627137</v>
      </c>
      <c r="F103" s="6">
        <f aca="true" t="shared" si="4" ref="F103:F113">SUM(E103/D103)*100</f>
        <v>46.19928585949558</v>
      </c>
    </row>
    <row r="104" spans="1:6" s="2" customFormat="1" ht="23.25">
      <c r="A104" s="5">
        <v>41233</v>
      </c>
      <c r="B104" s="1" t="s">
        <v>87</v>
      </c>
      <c r="C104" s="6"/>
      <c r="D104" s="6">
        <v>104775</v>
      </c>
      <c r="E104" s="6">
        <v>104775</v>
      </c>
      <c r="F104" s="6">
        <f t="shared" si="4"/>
        <v>100</v>
      </c>
    </row>
    <row r="105" spans="1:6" s="2" customFormat="1" ht="23.25">
      <c r="A105" s="5">
        <v>813001</v>
      </c>
      <c r="B105" s="1" t="s">
        <v>88</v>
      </c>
      <c r="C105" s="6">
        <v>0</v>
      </c>
      <c r="D105" s="6">
        <v>265900</v>
      </c>
      <c r="E105" s="6">
        <v>265900</v>
      </c>
      <c r="F105" s="6">
        <f t="shared" si="4"/>
        <v>100</v>
      </c>
    </row>
    <row r="106" spans="1:6" s="2" customFormat="1" ht="23.25">
      <c r="A106" s="48" t="s">
        <v>38</v>
      </c>
      <c r="B106" s="48"/>
      <c r="C106" s="9">
        <f>SUM(C102:C105)</f>
        <v>41913535</v>
      </c>
      <c r="D106" s="9">
        <f>SUM(D102:D105)</f>
        <v>24636088</v>
      </c>
      <c r="E106" s="9">
        <f>SUM(E102:E105)</f>
        <v>2455312</v>
      </c>
      <c r="F106" s="6">
        <f t="shared" si="4"/>
        <v>9.96632257524003</v>
      </c>
    </row>
    <row r="107" spans="1:6" s="2" customFormat="1" ht="23.25">
      <c r="A107" s="49" t="s">
        <v>18</v>
      </c>
      <c r="B107" s="49"/>
      <c r="C107" s="9"/>
      <c r="D107" s="9"/>
      <c r="E107" s="9"/>
      <c r="F107" s="6">
        <v>0</v>
      </c>
    </row>
    <row r="108" spans="1:6" s="2" customFormat="1" ht="23.25">
      <c r="A108" s="24">
        <v>45160</v>
      </c>
      <c r="B108" s="11" t="s">
        <v>73</v>
      </c>
      <c r="C108" s="6">
        <v>18000000</v>
      </c>
      <c r="D108" s="6">
        <v>32057080</v>
      </c>
      <c r="E108" s="6">
        <v>17483909</v>
      </c>
      <c r="F108" s="6">
        <f t="shared" si="4"/>
        <v>54.539930024818226</v>
      </c>
    </row>
    <row r="109" spans="1:6" s="2" customFormat="1" ht="23.25">
      <c r="A109" s="5">
        <v>66020</v>
      </c>
      <c r="B109" s="1" t="s">
        <v>100</v>
      </c>
      <c r="C109" s="6">
        <v>0</v>
      </c>
      <c r="D109" s="6">
        <v>24152983</v>
      </c>
      <c r="E109" s="6">
        <v>31326141</v>
      </c>
      <c r="F109" s="6">
        <f t="shared" si="4"/>
        <v>129.69884920632785</v>
      </c>
    </row>
    <row r="110" spans="1:6" s="2" customFormat="1" ht="23.25">
      <c r="A110" s="5">
        <v>52020</v>
      </c>
      <c r="B110" s="1" t="s">
        <v>101</v>
      </c>
      <c r="C110" s="6">
        <v>0</v>
      </c>
      <c r="D110" s="6">
        <v>9442624</v>
      </c>
      <c r="E110" s="6">
        <v>8009865</v>
      </c>
      <c r="F110" s="6">
        <v>0</v>
      </c>
    </row>
    <row r="111" spans="1:6" s="2" customFormat="1" ht="23.25">
      <c r="A111" s="48" t="s">
        <v>38</v>
      </c>
      <c r="B111" s="48"/>
      <c r="C111" s="9">
        <f>SUM(C108:C110)</f>
        <v>18000000</v>
      </c>
      <c r="D111" s="9">
        <f>SUM(D108:D110)</f>
        <v>65652687</v>
      </c>
      <c r="E111" s="9">
        <f>SUM(E108:E110)</f>
        <v>56819915</v>
      </c>
      <c r="F111" s="6">
        <f t="shared" si="4"/>
        <v>86.54621401862805</v>
      </c>
    </row>
    <row r="112" spans="1:6" s="2" customFormat="1" ht="23.25">
      <c r="A112" s="1"/>
      <c r="B112" s="1"/>
      <c r="C112" s="6"/>
      <c r="D112" s="6"/>
      <c r="E112" s="6"/>
      <c r="F112" s="6">
        <v>0</v>
      </c>
    </row>
    <row r="113" spans="1:6" s="2" customFormat="1" ht="23.25">
      <c r="A113" s="36" t="s">
        <v>52</v>
      </c>
      <c r="B113" s="36"/>
      <c r="C113" s="10">
        <f>SUM(C106,C111)</f>
        <v>59913535</v>
      </c>
      <c r="D113" s="10">
        <f>SUM(D106,D111)</f>
        <v>90288775</v>
      </c>
      <c r="E113" s="10">
        <f>SUM(E106,E111)</f>
        <v>59275227</v>
      </c>
      <c r="F113" s="6">
        <f t="shared" si="4"/>
        <v>65.65071571742999</v>
      </c>
    </row>
    <row r="114" spans="1:6" s="2" customFormat="1" ht="23.25">
      <c r="A114" s="19"/>
      <c r="B114" s="19"/>
      <c r="C114" s="23"/>
      <c r="D114" s="23"/>
      <c r="E114" s="23"/>
      <c r="F114" s="6"/>
    </row>
    <row r="115" spans="1:6" ht="23.25">
      <c r="A115" s="19"/>
      <c r="B115" s="19"/>
      <c r="C115" s="23"/>
      <c r="D115" s="23"/>
      <c r="E115" s="23"/>
      <c r="F115" s="6"/>
    </row>
    <row r="116" spans="1:6" ht="23.25">
      <c r="A116" s="19"/>
      <c r="B116" s="19"/>
      <c r="C116" s="23"/>
      <c r="D116" s="23"/>
      <c r="E116" s="23"/>
      <c r="F116" s="6"/>
    </row>
    <row r="117" spans="1:6" ht="23.25">
      <c r="A117" s="19"/>
      <c r="B117" s="19"/>
      <c r="C117" s="23"/>
      <c r="D117" s="23"/>
      <c r="E117" s="23"/>
      <c r="F117" s="23"/>
    </row>
    <row r="118" spans="1:6" ht="23.25">
      <c r="A118" s="1"/>
      <c r="B118" s="1"/>
      <c r="C118" s="1"/>
      <c r="D118" s="1"/>
      <c r="E118" s="1"/>
      <c r="F118" s="1"/>
    </row>
    <row r="119" spans="1:6" ht="23.25">
      <c r="A119" s="1"/>
      <c r="B119" s="1"/>
      <c r="C119" s="1"/>
      <c r="D119" s="1"/>
      <c r="E119" s="1"/>
      <c r="F119" s="1"/>
    </row>
    <row r="120" spans="1:6" ht="23.25">
      <c r="A120" s="1"/>
      <c r="B120" s="1"/>
      <c r="C120" s="1"/>
      <c r="D120" s="1"/>
      <c r="E120" s="1"/>
      <c r="F120" s="1"/>
    </row>
    <row r="121" spans="1:6" s="2" customFormat="1" ht="24.75" customHeight="1">
      <c r="A121" s="41" t="s">
        <v>106</v>
      </c>
      <c r="B121" s="41"/>
      <c r="C121" s="41"/>
      <c r="D121" s="41"/>
      <c r="E121" s="41"/>
      <c r="F121" s="41"/>
    </row>
    <row r="122" spans="1:6" s="2" customFormat="1" ht="48.75" customHeight="1">
      <c r="A122" s="42" t="s">
        <v>89</v>
      </c>
      <c r="B122" s="42"/>
      <c r="C122" s="42"/>
      <c r="D122" s="42"/>
      <c r="E122" s="42"/>
      <c r="F122" s="42"/>
    </row>
    <row r="123" spans="1:6" s="2" customFormat="1" ht="24.75" customHeight="1">
      <c r="A123" s="50" t="s">
        <v>90</v>
      </c>
      <c r="B123" s="50"/>
      <c r="C123" s="50"/>
      <c r="D123" s="50"/>
      <c r="E123" s="50"/>
      <c r="F123" s="50"/>
    </row>
    <row r="124" spans="1:6" s="2" customFormat="1" ht="24.75" customHeight="1">
      <c r="A124" s="38" t="s">
        <v>81</v>
      </c>
      <c r="B124" s="38"/>
      <c r="C124" s="38"/>
      <c r="D124" s="38"/>
      <c r="E124" s="38"/>
      <c r="F124" s="38"/>
    </row>
    <row r="125" spans="1:6" s="2" customFormat="1" ht="42.75" customHeight="1">
      <c r="A125" s="3" t="s">
        <v>0</v>
      </c>
      <c r="B125" s="3" t="s">
        <v>1</v>
      </c>
      <c r="C125" s="4" t="s">
        <v>2</v>
      </c>
      <c r="D125" s="4" t="s">
        <v>3</v>
      </c>
      <c r="E125" s="4" t="s">
        <v>4</v>
      </c>
      <c r="F125" s="4" t="s">
        <v>5</v>
      </c>
    </row>
    <row r="126" spans="1:6" s="2" customFormat="1" ht="27.75" customHeight="1">
      <c r="A126" s="5">
        <v>106020</v>
      </c>
      <c r="B126" s="1" t="s">
        <v>91</v>
      </c>
      <c r="C126" s="6">
        <v>2969000</v>
      </c>
      <c r="D126" s="6">
        <v>2603497</v>
      </c>
      <c r="E126" s="6">
        <v>2603497</v>
      </c>
      <c r="F126" s="7">
        <f>E126/D126*100</f>
        <v>100</v>
      </c>
    </row>
    <row r="127" spans="1:6" s="2" customFormat="1" ht="27.75" customHeight="1">
      <c r="A127" s="5">
        <v>107060</v>
      </c>
      <c r="B127" s="1" t="s">
        <v>25</v>
      </c>
      <c r="C127" s="6">
        <v>5067310</v>
      </c>
      <c r="D127" s="6">
        <v>5254758</v>
      </c>
      <c r="E127" s="6">
        <v>5254758</v>
      </c>
      <c r="F127" s="7">
        <f>E127/D127*100</f>
        <v>100</v>
      </c>
    </row>
    <row r="128" spans="1:6" s="2" customFormat="1" ht="27.75" customHeight="1">
      <c r="A128" s="5">
        <v>103010</v>
      </c>
      <c r="B128" s="1" t="s">
        <v>26</v>
      </c>
      <c r="C128" s="6">
        <v>200000</v>
      </c>
      <c r="D128" s="6">
        <v>131400</v>
      </c>
      <c r="E128" s="6">
        <v>131400</v>
      </c>
      <c r="F128" s="7">
        <f>E128/D128*100</f>
        <v>100</v>
      </c>
    </row>
    <row r="129" spans="1:6" s="2" customFormat="1" ht="27.75" customHeight="1">
      <c r="A129" s="5">
        <v>96015</v>
      </c>
      <c r="B129" s="1" t="s">
        <v>92</v>
      </c>
      <c r="C129" s="5">
        <v>6377715</v>
      </c>
      <c r="D129" s="6">
        <v>0</v>
      </c>
      <c r="E129" s="6">
        <v>0</v>
      </c>
      <c r="F129"/>
    </row>
    <row r="130" spans="1:6" s="2" customFormat="1" ht="27.75" customHeight="1">
      <c r="A130" s="5">
        <v>104051</v>
      </c>
      <c r="B130" s="1" t="s">
        <v>54</v>
      </c>
      <c r="C130" s="1">
        <v>0</v>
      </c>
      <c r="D130" s="6">
        <v>388600</v>
      </c>
      <c r="E130" s="6">
        <v>388600</v>
      </c>
      <c r="F130" s="7">
        <v>100</v>
      </c>
    </row>
    <row r="131" spans="1:6" s="2" customFormat="1" ht="24.75" customHeight="1">
      <c r="A131" s="36" t="s">
        <v>27</v>
      </c>
      <c r="B131" s="36"/>
      <c r="C131" s="10">
        <f>SUM(C126:C130)</f>
        <v>14614025</v>
      </c>
      <c r="D131" s="10">
        <f>SUM(D126:D130)</f>
        <v>8378255</v>
      </c>
      <c r="E131" s="10">
        <f>SUM(E126:E130)</f>
        <v>8378255</v>
      </c>
      <c r="F131" s="7">
        <f>E131/D131*100</f>
        <v>100</v>
      </c>
    </row>
    <row r="132" spans="1:6" s="2" customFormat="1" ht="23.25">
      <c r="A132" s="1"/>
      <c r="B132" s="1"/>
      <c r="C132" s="1"/>
      <c r="D132" s="1"/>
      <c r="E132" s="1"/>
      <c r="F132" s="1"/>
    </row>
    <row r="133" spans="1:6" s="2" customFormat="1" ht="31.5" customHeight="1">
      <c r="A133" s="41" t="s">
        <v>107</v>
      </c>
      <c r="B133" s="41"/>
      <c r="C133" s="41"/>
      <c r="D133" s="41"/>
      <c r="E133" s="41"/>
      <c r="F133" s="41"/>
    </row>
    <row r="134" spans="1:6" s="2" customFormat="1" ht="24.75" customHeight="1">
      <c r="A134" s="42" t="s">
        <v>58</v>
      </c>
      <c r="B134" s="42"/>
      <c r="C134" s="42"/>
      <c r="D134" s="42"/>
      <c r="E134" s="42"/>
      <c r="F134" s="42"/>
    </row>
    <row r="135" spans="1:6" s="2" customFormat="1" ht="24.75" customHeight="1">
      <c r="A135" s="42" t="s">
        <v>93</v>
      </c>
      <c r="B135" s="42"/>
      <c r="C135" s="42"/>
      <c r="D135" s="42"/>
      <c r="E135" s="42"/>
      <c r="F135" s="42"/>
    </row>
    <row r="136" spans="1:6" s="2" customFormat="1" ht="24" customHeight="1">
      <c r="A136" s="38" t="s">
        <v>81</v>
      </c>
      <c r="B136" s="38"/>
      <c r="C136" s="38"/>
      <c r="D136" s="38"/>
      <c r="E136" s="38"/>
      <c r="F136" s="38"/>
    </row>
    <row r="137" spans="1:6" s="2" customFormat="1" ht="45.75" customHeight="1">
      <c r="A137" s="3" t="s">
        <v>0</v>
      </c>
      <c r="B137" s="3" t="s">
        <v>1</v>
      </c>
      <c r="C137" s="4" t="s">
        <v>2</v>
      </c>
      <c r="D137" s="4" t="s">
        <v>3</v>
      </c>
      <c r="E137" s="4" t="s">
        <v>4</v>
      </c>
      <c r="F137" s="4" t="s">
        <v>5</v>
      </c>
    </row>
    <row r="138" spans="1:6" s="2" customFormat="1" ht="27.75" customHeight="1">
      <c r="A138" s="5">
        <v>1</v>
      </c>
      <c r="B138" s="1" t="s">
        <v>6</v>
      </c>
      <c r="C138" s="6">
        <v>15451538</v>
      </c>
      <c r="D138" s="6">
        <v>15706931</v>
      </c>
      <c r="E138" s="6">
        <v>15706931</v>
      </c>
      <c r="F138" s="6">
        <f>E138/D138*100</f>
        <v>100</v>
      </c>
    </row>
    <row r="139" spans="1:6" s="2" customFormat="1" ht="27.75" customHeight="1">
      <c r="A139" s="5">
        <v>2</v>
      </c>
      <c r="B139" s="1" t="s">
        <v>7</v>
      </c>
      <c r="C139" s="6">
        <v>3988855</v>
      </c>
      <c r="D139" s="6">
        <v>4206607</v>
      </c>
      <c r="E139" s="6">
        <v>4206607</v>
      </c>
      <c r="F139" s="6">
        <f>E139/D139*100</f>
        <v>100</v>
      </c>
    </row>
    <row r="140" spans="1:6" s="2" customFormat="1" ht="27.75" customHeight="1">
      <c r="A140" s="5">
        <v>3</v>
      </c>
      <c r="B140" s="1" t="s">
        <v>8</v>
      </c>
      <c r="C140" s="6">
        <v>2579250</v>
      </c>
      <c r="D140" s="6">
        <v>2621815</v>
      </c>
      <c r="E140" s="6">
        <v>2186357</v>
      </c>
      <c r="F140" s="6">
        <f>E140/D140*100</f>
        <v>83.39097152163673</v>
      </c>
    </row>
    <row r="141" spans="1:6" s="2" customFormat="1" ht="27.75" customHeight="1">
      <c r="A141" s="5">
        <v>4</v>
      </c>
      <c r="B141" s="1" t="s">
        <v>55</v>
      </c>
      <c r="C141" s="6"/>
      <c r="D141" s="6"/>
      <c r="E141" s="6"/>
      <c r="F141" s="6"/>
    </row>
    <row r="142" spans="1:6" s="2" customFormat="1" ht="24.75" customHeight="1">
      <c r="A142" s="36" t="s">
        <v>38</v>
      </c>
      <c r="B142" s="36"/>
      <c r="C142" s="10">
        <f>SUM(C138:C141)</f>
        <v>22019643</v>
      </c>
      <c r="D142" s="10">
        <f>SUM(D138:D141)</f>
        <v>22535353</v>
      </c>
      <c r="E142" s="10">
        <f>SUM(E138:E141)</f>
        <v>22099895</v>
      </c>
      <c r="F142" s="10">
        <f>E142/D142*100</f>
        <v>98.06766727816512</v>
      </c>
    </row>
    <row r="143" spans="1:6" s="2" customFormat="1" ht="23.25">
      <c r="A143" s="1"/>
      <c r="B143" s="1"/>
      <c r="C143" s="1"/>
      <c r="D143" s="1"/>
      <c r="E143" s="1"/>
      <c r="F143" s="1"/>
    </row>
    <row r="144" spans="1:6" s="2" customFormat="1" ht="23.25">
      <c r="A144" s="1"/>
      <c r="B144" s="1"/>
      <c r="C144" s="1"/>
      <c r="D144" s="1"/>
      <c r="E144" s="1"/>
      <c r="F144" s="1"/>
    </row>
    <row r="145" spans="1:6" s="2" customFormat="1" ht="23.25">
      <c r="A145" s="42" t="s">
        <v>58</v>
      </c>
      <c r="B145" s="42"/>
      <c r="C145" s="42"/>
      <c r="D145" s="42"/>
      <c r="E145" s="42"/>
      <c r="F145" s="42"/>
    </row>
    <row r="146" spans="1:6" s="2" customFormat="1" ht="23.25">
      <c r="A146" s="42" t="s">
        <v>94</v>
      </c>
      <c r="B146" s="42"/>
      <c r="C146" s="42"/>
      <c r="D146" s="42"/>
      <c r="E146" s="42"/>
      <c r="F146" s="42"/>
    </row>
    <row r="147" spans="1:6" s="2" customFormat="1" ht="23.25">
      <c r="A147" s="38" t="s">
        <v>81</v>
      </c>
      <c r="B147" s="38"/>
      <c r="C147" s="38"/>
      <c r="D147" s="38"/>
      <c r="E147" s="38"/>
      <c r="F147" s="38"/>
    </row>
    <row r="148" spans="1:6" s="2" customFormat="1" ht="46.5">
      <c r="A148" s="3" t="s">
        <v>0</v>
      </c>
      <c r="B148" s="3" t="s">
        <v>1</v>
      </c>
      <c r="C148" s="4" t="s">
        <v>2</v>
      </c>
      <c r="D148" s="4" t="s">
        <v>3</v>
      </c>
      <c r="E148" s="4" t="s">
        <v>4</v>
      </c>
      <c r="F148" s="4" t="s">
        <v>5</v>
      </c>
    </row>
    <row r="149" spans="1:6" s="2" customFormat="1" ht="23.25">
      <c r="A149" s="5">
        <v>1</v>
      </c>
      <c r="B149" s="1" t="s">
        <v>56</v>
      </c>
      <c r="C149" s="6">
        <v>22018545</v>
      </c>
      <c r="D149" s="6">
        <v>22214252</v>
      </c>
      <c r="E149" s="6">
        <v>21787368</v>
      </c>
      <c r="F149" s="6">
        <f>E149/D149*100</f>
        <v>98.07833277483302</v>
      </c>
    </row>
    <row r="150" spans="1:6" s="2" customFormat="1" ht="23.25">
      <c r="A150" s="5">
        <v>2</v>
      </c>
      <c r="B150" s="1" t="s">
        <v>51</v>
      </c>
      <c r="C150" s="6"/>
      <c r="D150" s="6">
        <v>320003</v>
      </c>
      <c r="E150" s="6">
        <v>320003</v>
      </c>
      <c r="F150" s="6"/>
    </row>
    <row r="151" spans="1:6" s="2" customFormat="1" ht="23.25">
      <c r="A151" s="5">
        <v>3</v>
      </c>
      <c r="B151" s="1" t="s">
        <v>62</v>
      </c>
      <c r="C151" s="6">
        <v>1098</v>
      </c>
      <c r="D151" s="6">
        <v>1098</v>
      </c>
      <c r="E151" s="6">
        <v>1098</v>
      </c>
      <c r="F151" s="6"/>
    </row>
    <row r="152" spans="1:6" s="2" customFormat="1" ht="27.75" customHeight="1">
      <c r="A152" s="36" t="s">
        <v>38</v>
      </c>
      <c r="B152" s="36"/>
      <c r="C152" s="10">
        <f>SUM(C149:C151)</f>
        <v>22019643</v>
      </c>
      <c r="D152" s="10">
        <f>SUM(D149:D151)</f>
        <v>22535353</v>
      </c>
      <c r="E152" s="10">
        <f>SUM(E149:E151)</f>
        <v>22108469</v>
      </c>
      <c r="F152" s="10">
        <f>E152/D152*100</f>
        <v>98.10571416387398</v>
      </c>
    </row>
    <row r="153" spans="1:6" s="2" customFormat="1" ht="27.75" customHeight="1">
      <c r="A153" s="1"/>
      <c r="B153" s="1"/>
      <c r="C153" s="1"/>
      <c r="D153" s="1"/>
      <c r="E153" s="1"/>
      <c r="F153" s="1"/>
    </row>
    <row r="154" spans="1:6" s="2" customFormat="1" ht="27.75" customHeight="1">
      <c r="A154" s="1"/>
      <c r="B154" s="1"/>
      <c r="C154" s="1"/>
      <c r="D154" s="1"/>
      <c r="E154" s="1"/>
      <c r="F154" s="1"/>
    </row>
    <row r="155" spans="1:6" s="2" customFormat="1" ht="27.75" customHeight="1">
      <c r="A155" s="33" t="s">
        <v>108</v>
      </c>
      <c r="B155" s="33"/>
      <c r="C155" s="33"/>
      <c r="D155" s="33"/>
      <c r="E155" s="33"/>
      <c r="F155" s="33"/>
    </row>
    <row r="156" spans="1:6" s="2" customFormat="1" ht="27.75" customHeight="1">
      <c r="A156" s="8"/>
      <c r="B156" s="33" t="s">
        <v>78</v>
      </c>
      <c r="C156" s="33"/>
      <c r="D156" s="33"/>
      <c r="E156" s="33"/>
      <c r="F156" s="8"/>
    </row>
    <row r="157" spans="1:6" s="2" customFormat="1" ht="27.75" customHeight="1">
      <c r="A157" s="8"/>
      <c r="B157" s="33" t="s">
        <v>95</v>
      </c>
      <c r="C157" s="33"/>
      <c r="D157" s="33"/>
      <c r="E157" s="8"/>
      <c r="F157" s="8"/>
    </row>
    <row r="158" spans="1:6" s="2" customFormat="1" ht="39" customHeight="1">
      <c r="A158" s="1"/>
      <c r="B158" s="1"/>
      <c r="C158" s="1"/>
      <c r="D158" s="1"/>
      <c r="E158" s="1"/>
      <c r="F158" s="1"/>
    </row>
    <row r="159" spans="1:6" s="26" customFormat="1" ht="49.5" customHeight="1">
      <c r="A159" s="27" t="s">
        <v>0</v>
      </c>
      <c r="B159" s="27" t="s">
        <v>1</v>
      </c>
      <c r="C159" s="27" t="s">
        <v>2</v>
      </c>
      <c r="D159" s="28" t="s">
        <v>3</v>
      </c>
      <c r="E159" s="29" t="s">
        <v>4</v>
      </c>
      <c r="F159" s="29" t="s">
        <v>5</v>
      </c>
    </row>
    <row r="160" spans="1:6" s="2" customFormat="1" ht="27.75" customHeight="1">
      <c r="A160" s="5">
        <v>1</v>
      </c>
      <c r="B160" s="25" t="s">
        <v>6</v>
      </c>
      <c r="C160" s="1">
        <v>29561850</v>
      </c>
      <c r="D160" s="1">
        <v>32112290</v>
      </c>
      <c r="E160" s="1">
        <v>31857331</v>
      </c>
      <c r="F160" s="1">
        <v>97</v>
      </c>
    </row>
    <row r="161" spans="1:6" s="2" customFormat="1" ht="27.75" customHeight="1">
      <c r="A161" s="5">
        <v>2</v>
      </c>
      <c r="B161" s="1" t="s">
        <v>7</v>
      </c>
      <c r="C161" s="1">
        <v>7136697</v>
      </c>
      <c r="D161" s="1">
        <v>8756796</v>
      </c>
      <c r="E161" s="1">
        <v>8741805</v>
      </c>
      <c r="F161" s="1">
        <v>99</v>
      </c>
    </row>
    <row r="162" spans="1:6" s="2" customFormat="1" ht="27.75" customHeight="1">
      <c r="A162" s="5">
        <v>3</v>
      </c>
      <c r="B162" s="1" t="s">
        <v>8</v>
      </c>
      <c r="C162" s="1">
        <v>1171087</v>
      </c>
      <c r="D162" s="1">
        <v>1904956</v>
      </c>
      <c r="E162" s="1">
        <v>1818055</v>
      </c>
      <c r="F162" s="1">
        <v>53</v>
      </c>
    </row>
    <row r="163" spans="1:6" s="2" customFormat="1" ht="27.75" customHeight="1">
      <c r="A163" s="30">
        <v>4</v>
      </c>
      <c r="B163" s="31" t="s">
        <v>79</v>
      </c>
      <c r="C163" s="31">
        <v>0</v>
      </c>
      <c r="D163" s="31">
        <v>2095</v>
      </c>
      <c r="E163" s="31">
        <v>2095</v>
      </c>
      <c r="F163" s="31">
        <v>0</v>
      </c>
    </row>
    <row r="164" spans="1:6" s="2" customFormat="1" ht="27.75" customHeight="1">
      <c r="A164" s="8" t="s">
        <v>38</v>
      </c>
      <c r="B164" s="8"/>
      <c r="C164" s="8">
        <f>SUM(C160:C163)</f>
        <v>37869634</v>
      </c>
      <c r="D164" s="8">
        <f>SUM(D160:D163)</f>
        <v>42776137</v>
      </c>
      <c r="E164" s="8">
        <f>SUM(E160:E163)</f>
        <v>42419286</v>
      </c>
      <c r="F164" s="8">
        <v>96</v>
      </c>
    </row>
    <row r="165" spans="1:6" s="2" customFormat="1" ht="27.75" customHeight="1">
      <c r="A165" s="1"/>
      <c r="B165" s="1"/>
      <c r="C165" s="1"/>
      <c r="D165" s="1"/>
      <c r="E165" s="1"/>
      <c r="F165" s="1"/>
    </row>
    <row r="166" spans="1:6" s="2" customFormat="1" ht="27.75" customHeight="1">
      <c r="A166" s="1"/>
      <c r="B166" s="1"/>
      <c r="C166" s="1"/>
      <c r="D166" s="1"/>
      <c r="E166" s="1"/>
      <c r="F166" s="1"/>
    </row>
    <row r="167" spans="1:6" s="2" customFormat="1" ht="27.75" customHeight="1">
      <c r="A167" s="1"/>
      <c r="B167" s="33" t="s">
        <v>78</v>
      </c>
      <c r="C167" s="33"/>
      <c r="D167" s="33"/>
      <c r="E167" s="33"/>
      <c r="F167" s="1"/>
    </row>
    <row r="168" spans="1:6" s="2" customFormat="1" ht="27.75" customHeight="1">
      <c r="A168" s="1"/>
      <c r="B168" s="33" t="s">
        <v>94</v>
      </c>
      <c r="C168" s="33"/>
      <c r="D168" s="33"/>
      <c r="E168" s="1"/>
      <c r="F168" s="1"/>
    </row>
    <row r="169" spans="1:6" s="2" customFormat="1" ht="27.75" customHeight="1">
      <c r="A169" s="1"/>
      <c r="B169" s="1"/>
      <c r="C169" s="1"/>
      <c r="D169" s="1"/>
      <c r="E169" s="1"/>
      <c r="F169" s="1"/>
    </row>
    <row r="170" spans="1:6" s="2" customFormat="1" ht="47.25" customHeight="1">
      <c r="A170" s="31" t="s">
        <v>0</v>
      </c>
      <c r="B170" s="31" t="s">
        <v>1</v>
      </c>
      <c r="C170" s="28" t="s">
        <v>2</v>
      </c>
      <c r="D170" s="28" t="s">
        <v>3</v>
      </c>
      <c r="E170" s="28" t="s">
        <v>4</v>
      </c>
      <c r="F170" s="31" t="s">
        <v>5</v>
      </c>
    </row>
    <row r="171" spans="1:6" s="2" customFormat="1" ht="27.75" customHeight="1">
      <c r="A171" s="5">
        <v>1</v>
      </c>
      <c r="B171" s="1" t="s">
        <v>56</v>
      </c>
      <c r="C171" s="1">
        <v>37864069</v>
      </c>
      <c r="D171" s="1">
        <v>41481029</v>
      </c>
      <c r="E171" s="1">
        <v>41307527</v>
      </c>
      <c r="F171" s="1">
        <v>96</v>
      </c>
    </row>
    <row r="172" spans="1:6" s="2" customFormat="1" ht="27.75" customHeight="1">
      <c r="A172" s="24">
        <v>2</v>
      </c>
      <c r="B172" s="32" t="s">
        <v>51</v>
      </c>
      <c r="C172" s="32">
        <v>0</v>
      </c>
      <c r="D172" s="32">
        <v>1289512</v>
      </c>
      <c r="E172" s="32">
        <v>1289512</v>
      </c>
      <c r="F172" s="32">
        <v>0</v>
      </c>
    </row>
    <row r="173" spans="1:6" s="2" customFormat="1" ht="27.75" customHeight="1">
      <c r="A173" s="24">
        <v>3</v>
      </c>
      <c r="B173" s="32" t="s">
        <v>62</v>
      </c>
      <c r="C173" s="32">
        <v>5565</v>
      </c>
      <c r="D173" s="32">
        <v>5565</v>
      </c>
      <c r="E173" s="32">
        <v>5565</v>
      </c>
      <c r="F173" s="32"/>
    </row>
    <row r="174" spans="1:6" s="2" customFormat="1" ht="27.75" customHeight="1">
      <c r="A174" s="30">
        <v>4</v>
      </c>
      <c r="B174" s="31" t="s">
        <v>99</v>
      </c>
      <c r="C174" s="31"/>
      <c r="D174" s="31">
        <v>31</v>
      </c>
      <c r="E174" s="31">
        <v>31</v>
      </c>
      <c r="F174" s="31"/>
    </row>
    <row r="175" spans="1:6" s="2" customFormat="1" ht="27.75" customHeight="1">
      <c r="A175" s="8" t="s">
        <v>38</v>
      </c>
      <c r="B175" s="8"/>
      <c r="C175" s="8">
        <f>SUM(C171:C173)</f>
        <v>37869634</v>
      </c>
      <c r="D175" s="8">
        <f>SUM(D171:D174)</f>
        <v>42776137</v>
      </c>
      <c r="E175" s="8">
        <f>SUM(E171:E174)</f>
        <v>42602635</v>
      </c>
      <c r="F175" s="8">
        <v>96</v>
      </c>
    </row>
    <row r="176" spans="1:6" s="2" customFormat="1" ht="27.75" customHeight="1">
      <c r="A176" s="1"/>
      <c r="B176" s="1"/>
      <c r="C176" s="1"/>
      <c r="D176" s="1"/>
      <c r="E176" s="1"/>
      <c r="F176" s="1"/>
    </row>
    <row r="177" spans="1:6" s="2" customFormat="1" ht="27.75" customHeight="1">
      <c r="A177" s="1"/>
      <c r="B177" s="1"/>
      <c r="C177" s="1"/>
      <c r="D177" s="1"/>
      <c r="E177" s="1"/>
      <c r="F177" s="1"/>
    </row>
    <row r="178" spans="1:6" s="2" customFormat="1" ht="24" customHeight="1">
      <c r="A178" s="41" t="s">
        <v>109</v>
      </c>
      <c r="B178" s="41"/>
      <c r="C178" s="41"/>
      <c r="D178" s="41"/>
      <c r="E178" s="41"/>
      <c r="F178" s="41"/>
    </row>
    <row r="179" spans="1:6" s="2" customFormat="1" ht="24.75" customHeight="1">
      <c r="A179" s="50" t="s">
        <v>96</v>
      </c>
      <c r="B179" s="50"/>
      <c r="C179" s="50"/>
      <c r="D179" s="50"/>
      <c r="E179" s="50"/>
      <c r="F179" s="50"/>
    </row>
    <row r="180" spans="1:6" s="2" customFormat="1" ht="24.75" customHeight="1">
      <c r="A180" s="38" t="s">
        <v>81</v>
      </c>
      <c r="B180" s="38"/>
      <c r="C180" s="38"/>
      <c r="D180" s="38"/>
      <c r="E180" s="38"/>
      <c r="F180" s="38"/>
    </row>
    <row r="181" spans="1:6" s="2" customFormat="1" ht="20.25" customHeight="1">
      <c r="A181" s="38"/>
      <c r="B181" s="38"/>
      <c r="C181" s="38"/>
      <c r="D181" s="38"/>
      <c r="E181" s="38"/>
      <c r="F181" s="38"/>
    </row>
    <row r="182" spans="1:6" s="2" customFormat="1" ht="27.75" customHeight="1">
      <c r="A182" s="35" t="s">
        <v>10</v>
      </c>
      <c r="B182" s="35"/>
      <c r="C182" s="35"/>
      <c r="D182" s="35"/>
      <c r="E182" s="45">
        <v>86543583</v>
      </c>
      <c r="F182" s="45"/>
    </row>
    <row r="183" spans="1:6" s="2" customFormat="1" ht="27.75" customHeight="1">
      <c r="A183" s="35" t="s">
        <v>11</v>
      </c>
      <c r="B183" s="35"/>
      <c r="C183" s="35"/>
      <c r="D183" s="35"/>
      <c r="E183" s="51">
        <v>30590</v>
      </c>
      <c r="F183" s="51"/>
    </row>
    <row r="184" spans="1:6" s="2" customFormat="1" ht="27.75" customHeight="1">
      <c r="A184" s="35" t="s">
        <v>12</v>
      </c>
      <c r="B184" s="35"/>
      <c r="C184" s="35"/>
      <c r="D184" s="35"/>
      <c r="E184" s="45">
        <v>86574173</v>
      </c>
      <c r="F184" s="45"/>
    </row>
    <row r="185" spans="1:6" s="2" customFormat="1" ht="27.75" customHeight="1">
      <c r="A185" s="35"/>
      <c r="B185" s="35"/>
      <c r="C185" s="35"/>
      <c r="D185" s="35"/>
      <c r="E185" s="35"/>
      <c r="F185" s="35"/>
    </row>
    <row r="186" spans="1:6" s="2" customFormat="1" ht="27.75" customHeight="1">
      <c r="A186" s="35"/>
      <c r="B186" s="35"/>
      <c r="C186" s="35"/>
      <c r="D186" s="35"/>
      <c r="E186" s="35"/>
      <c r="F186" s="35"/>
    </row>
    <row r="187" spans="1:6" s="2" customFormat="1" ht="27.75" customHeight="1">
      <c r="A187" s="35" t="s">
        <v>13</v>
      </c>
      <c r="B187" s="35"/>
      <c r="C187" s="35"/>
      <c r="D187" s="35"/>
      <c r="E187" s="45">
        <v>72239121</v>
      </c>
      <c r="F187" s="45"/>
    </row>
    <row r="188" spans="1:6" s="2" customFormat="1" ht="27.75" customHeight="1">
      <c r="A188" s="35" t="s">
        <v>14</v>
      </c>
      <c r="B188" s="35"/>
      <c r="C188" s="35"/>
      <c r="D188" s="35"/>
      <c r="E188" s="52">
        <v>30665</v>
      </c>
      <c r="F188" s="52"/>
    </row>
    <row r="189" spans="1:6" s="2" customFormat="1" ht="27.75" customHeight="1">
      <c r="A189" s="35" t="s">
        <v>15</v>
      </c>
      <c r="B189" s="35"/>
      <c r="C189" s="35"/>
      <c r="D189" s="35"/>
      <c r="E189" s="45">
        <v>72269786</v>
      </c>
      <c r="F189" s="45"/>
    </row>
    <row r="190" spans="1:6" s="2" customFormat="1" ht="24.75" customHeight="1">
      <c r="A190" s="1"/>
      <c r="B190" s="1"/>
      <c r="C190" s="1"/>
      <c r="D190" s="1"/>
      <c r="E190" s="1"/>
      <c r="F190" s="1"/>
    </row>
    <row r="191" spans="1:6" s="2" customFormat="1" ht="47.25" customHeight="1">
      <c r="A191" s="35"/>
      <c r="B191" s="35"/>
      <c r="C191" s="35"/>
      <c r="D191" s="35"/>
      <c r="E191" s="35"/>
      <c r="F191" s="35"/>
    </row>
    <row r="192" spans="1:6" ht="23.25">
      <c r="A192" s="41"/>
      <c r="B192" s="41"/>
      <c r="C192" s="41"/>
      <c r="D192" s="41"/>
      <c r="E192" s="41"/>
      <c r="F192" s="41"/>
    </row>
    <row r="193" spans="1:6" ht="23.25">
      <c r="A193" s="50" t="s">
        <v>97</v>
      </c>
      <c r="B193" s="50"/>
      <c r="C193" s="50"/>
      <c r="D193" s="50"/>
      <c r="E193" s="50"/>
      <c r="F193" s="50"/>
    </row>
    <row r="194" spans="1:6" ht="23.25">
      <c r="A194" s="38" t="s">
        <v>81</v>
      </c>
      <c r="B194" s="38"/>
      <c r="C194" s="38"/>
      <c r="D194" s="38"/>
      <c r="E194" s="38"/>
      <c r="F194" s="38"/>
    </row>
    <row r="195" spans="1:6" ht="23.25">
      <c r="A195" s="38"/>
      <c r="B195" s="38"/>
      <c r="C195" s="38"/>
      <c r="D195" s="38"/>
      <c r="E195" s="38"/>
      <c r="F195" s="38"/>
    </row>
    <row r="196" spans="1:6" ht="23.25">
      <c r="A196" s="35" t="s">
        <v>10</v>
      </c>
      <c r="B196" s="35"/>
      <c r="C196" s="35"/>
      <c r="D196" s="35"/>
      <c r="E196" s="45">
        <v>1098</v>
      </c>
      <c r="F196" s="45"/>
    </row>
    <row r="197" spans="1:6" ht="23.25">
      <c r="A197" s="35" t="s">
        <v>11</v>
      </c>
      <c r="B197" s="35"/>
      <c r="C197" s="35"/>
      <c r="D197" s="35"/>
      <c r="E197" s="51">
        <v>0</v>
      </c>
      <c r="F197" s="51"/>
    </row>
    <row r="198" spans="1:6" ht="23.25">
      <c r="A198" s="35" t="s">
        <v>12</v>
      </c>
      <c r="B198" s="35"/>
      <c r="C198" s="35"/>
      <c r="D198" s="35"/>
      <c r="E198" s="45">
        <v>1098</v>
      </c>
      <c r="F198" s="45"/>
    </row>
    <row r="199" spans="1:6" ht="23.25">
      <c r="A199" s="35"/>
      <c r="B199" s="35"/>
      <c r="C199" s="35"/>
      <c r="D199" s="35"/>
      <c r="E199" s="35"/>
      <c r="F199" s="35"/>
    </row>
    <row r="200" spans="1:6" ht="23.25">
      <c r="A200" s="35"/>
      <c r="B200" s="35"/>
      <c r="C200" s="35"/>
      <c r="D200" s="35"/>
      <c r="E200" s="35"/>
      <c r="F200" s="35"/>
    </row>
    <row r="201" spans="1:6" ht="23.25">
      <c r="A201" s="35" t="s">
        <v>13</v>
      </c>
      <c r="B201" s="35"/>
      <c r="C201" s="35"/>
      <c r="D201" s="35"/>
      <c r="E201" s="45">
        <v>8574</v>
      </c>
      <c r="F201" s="45"/>
    </row>
    <row r="202" spans="1:6" ht="23.25">
      <c r="A202" s="35" t="s">
        <v>14</v>
      </c>
      <c r="B202" s="35"/>
      <c r="C202" s="35"/>
      <c r="D202" s="35"/>
      <c r="E202" s="52">
        <v>0</v>
      </c>
      <c r="F202" s="52"/>
    </row>
    <row r="203" spans="1:6" ht="23.25">
      <c r="A203" s="35" t="s">
        <v>15</v>
      </c>
      <c r="B203" s="35"/>
      <c r="C203" s="35"/>
      <c r="D203" s="35"/>
      <c r="E203" s="45">
        <v>8574</v>
      </c>
      <c r="F203" s="45"/>
    </row>
    <row r="204" spans="1:6" ht="23.25">
      <c r="A204" s="1"/>
      <c r="B204" s="1"/>
      <c r="C204" s="1"/>
      <c r="D204" s="1"/>
      <c r="E204" s="1"/>
      <c r="F204" s="1"/>
    </row>
    <row r="205" spans="1:6" ht="23.25">
      <c r="A205" s="1"/>
      <c r="B205" s="1"/>
      <c r="C205" s="1"/>
      <c r="D205" s="1"/>
      <c r="E205" s="1"/>
      <c r="F205" s="1"/>
    </row>
    <row r="206" spans="1:6" ht="23.25">
      <c r="A206" s="1"/>
      <c r="B206" s="1"/>
      <c r="C206" s="1"/>
      <c r="D206" s="1"/>
      <c r="E206" s="1"/>
      <c r="F206" s="1"/>
    </row>
    <row r="207" spans="1:6" ht="23.25">
      <c r="A207" s="33" t="s">
        <v>98</v>
      </c>
      <c r="B207" s="33"/>
      <c r="C207" s="33"/>
      <c r="D207" s="33"/>
      <c r="E207" s="33"/>
      <c r="F207" s="33"/>
    </row>
    <row r="208" spans="1:6" ht="23.25">
      <c r="A208" s="1"/>
      <c r="B208" s="1"/>
      <c r="C208" s="1"/>
      <c r="D208" s="1"/>
      <c r="E208" s="1"/>
      <c r="F208" s="1"/>
    </row>
    <row r="209" spans="1:6" ht="23.25">
      <c r="A209" s="1"/>
      <c r="B209" s="1"/>
      <c r="C209" s="1"/>
      <c r="D209" s="1"/>
      <c r="E209" s="1"/>
      <c r="F209" s="1" t="s">
        <v>81</v>
      </c>
    </row>
    <row r="210" spans="1:6" ht="23.25">
      <c r="A210" s="1" t="s">
        <v>74</v>
      </c>
      <c r="B210" s="1"/>
      <c r="C210" s="1"/>
      <c r="D210" s="1"/>
      <c r="E210" s="1"/>
      <c r="F210" s="1">
        <v>5565</v>
      </c>
    </row>
    <row r="211" spans="1:6" ht="23.25">
      <c r="A211" s="1" t="s">
        <v>75</v>
      </c>
      <c r="B211" s="1"/>
      <c r="C211" s="1"/>
      <c r="D211" s="1"/>
      <c r="E211" s="1"/>
      <c r="F211" s="1">
        <v>0</v>
      </c>
    </row>
    <row r="212" spans="1:6" ht="22.5" customHeight="1">
      <c r="A212" s="1" t="s">
        <v>12</v>
      </c>
      <c r="F212" s="1">
        <v>5565</v>
      </c>
    </row>
    <row r="213" ht="17.25" customHeight="1"/>
    <row r="214" ht="17.25" customHeight="1"/>
    <row r="215" spans="1:6" ht="19.5" customHeight="1">
      <c r="A215" s="1" t="s">
        <v>76</v>
      </c>
      <c r="F215" s="1">
        <v>111093</v>
      </c>
    </row>
    <row r="216" spans="1:6" ht="19.5" customHeight="1">
      <c r="A216" s="1" t="s">
        <v>77</v>
      </c>
      <c r="F216" s="1">
        <v>695</v>
      </c>
    </row>
    <row r="217" spans="1:6" ht="21.75" customHeight="1">
      <c r="A217" s="1" t="s">
        <v>15</v>
      </c>
      <c r="F217" s="1">
        <v>111788</v>
      </c>
    </row>
    <row r="218" ht="21" customHeight="1"/>
    <row r="223" ht="12.75"/>
  </sheetData>
  <sheetProtection selectLockedCells="1" selectUnlockedCells="1"/>
  <mergeCells count="99">
    <mergeCell ref="A155:F155"/>
    <mergeCell ref="B156:E156"/>
    <mergeCell ref="B157:D157"/>
    <mergeCell ref="A200:F200"/>
    <mergeCell ref="A198:D198"/>
    <mergeCell ref="E198:F198"/>
    <mergeCell ref="A199:F199"/>
    <mergeCell ref="E188:F188"/>
    <mergeCell ref="A196:D196"/>
    <mergeCell ref="E196:F196"/>
    <mergeCell ref="A192:F192"/>
    <mergeCell ref="A193:F193"/>
    <mergeCell ref="A203:D203"/>
    <mergeCell ref="E203:F203"/>
    <mergeCell ref="A201:D201"/>
    <mergeCell ref="E201:F201"/>
    <mergeCell ref="A202:D202"/>
    <mergeCell ref="E202:F202"/>
    <mergeCell ref="A181:F181"/>
    <mergeCell ref="A182:D182"/>
    <mergeCell ref="E182:F182"/>
    <mergeCell ref="A183:D183"/>
    <mergeCell ref="A184:D184"/>
    <mergeCell ref="A197:D197"/>
    <mergeCell ref="E197:F197"/>
    <mergeCell ref="A194:F194"/>
    <mergeCell ref="A195:F195"/>
    <mergeCell ref="A191:F191"/>
    <mergeCell ref="E187:F187"/>
    <mergeCell ref="A185:F185"/>
    <mergeCell ref="A146:F146"/>
    <mergeCell ref="A147:F147"/>
    <mergeCell ref="A152:B152"/>
    <mergeCell ref="E183:F183"/>
    <mergeCell ref="A178:F178"/>
    <mergeCell ref="A179:F179"/>
    <mergeCell ref="A180:F180"/>
    <mergeCell ref="E184:F184"/>
    <mergeCell ref="A131:B131"/>
    <mergeCell ref="A121:F121"/>
    <mergeCell ref="A122:F122"/>
    <mergeCell ref="A123:F123"/>
    <mergeCell ref="A124:F124"/>
    <mergeCell ref="A145:F145"/>
    <mergeCell ref="A134:F134"/>
    <mergeCell ref="A135:F135"/>
    <mergeCell ref="B167:E167"/>
    <mergeCell ref="B168:D168"/>
    <mergeCell ref="A101:B101"/>
    <mergeCell ref="A106:B106"/>
    <mergeCell ref="A107:B107"/>
    <mergeCell ref="A111:B111"/>
    <mergeCell ref="A113:B113"/>
    <mergeCell ref="A133:F133"/>
    <mergeCell ref="A136:F136"/>
    <mergeCell ref="A142:B142"/>
    <mergeCell ref="A43:B43"/>
    <mergeCell ref="C43:F43"/>
    <mergeCell ref="A45:B45"/>
    <mergeCell ref="A46:B46"/>
    <mergeCell ref="A99:F99"/>
    <mergeCell ref="A75:F75"/>
    <mergeCell ref="A94:B94"/>
    <mergeCell ref="A95:F95"/>
    <mergeCell ref="A97:F97"/>
    <mergeCell ref="A98:F98"/>
    <mergeCell ref="A73:F73"/>
    <mergeCell ref="A71:B71"/>
    <mergeCell ref="A72:F72"/>
    <mergeCell ref="A48:B48"/>
    <mergeCell ref="A51:F51"/>
    <mergeCell ref="A52:F52"/>
    <mergeCell ref="A50:F50"/>
    <mergeCell ref="A1:F1"/>
    <mergeCell ref="A2:F2"/>
    <mergeCell ref="A3:F3"/>
    <mergeCell ref="A25:B25"/>
    <mergeCell ref="A189:D189"/>
    <mergeCell ref="E189:F189"/>
    <mergeCell ref="A186:F186"/>
    <mergeCell ref="A187:D187"/>
    <mergeCell ref="A188:D188"/>
    <mergeCell ref="A74:F74"/>
    <mergeCell ref="C31:F31"/>
    <mergeCell ref="A33:B33"/>
    <mergeCell ref="A27:F27"/>
    <mergeCell ref="A29:F29"/>
    <mergeCell ref="A30:F30"/>
    <mergeCell ref="A31:B31"/>
    <mergeCell ref="A207:F207"/>
    <mergeCell ref="A34:B34"/>
    <mergeCell ref="A35:B35"/>
    <mergeCell ref="A41:B41"/>
    <mergeCell ref="A42:B42"/>
    <mergeCell ref="A36:B36"/>
    <mergeCell ref="A37:B37"/>
    <mergeCell ref="A38:B38"/>
    <mergeCell ref="A39:B39"/>
    <mergeCell ref="A47:B47"/>
  </mergeCells>
  <printOptions/>
  <pageMargins left="0.75" right="0.75" top="1" bottom="1" header="0.5118055555555555" footer="0.5118055555555555"/>
  <pageSetup horizontalDpi="300" verticalDpi="300" orientation="landscape" paperSize="9" scale="37" r:id="rId3"/>
  <rowBreaks count="8" manualBreakCount="8">
    <brk id="28" max="5" man="1"/>
    <brk id="49" max="5" man="1"/>
    <brk id="72" max="255" man="1"/>
    <brk id="96" max="5" man="1"/>
    <brk id="119" max="5" man="1"/>
    <brk id="132" max="255" man="1"/>
    <brk id="153" max="5" man="1"/>
    <brk id="177" max="5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WinSeven</cp:lastModifiedBy>
  <cp:lastPrinted>2016-04-20T11:59:32Z</cp:lastPrinted>
  <dcterms:created xsi:type="dcterms:W3CDTF">2013-08-26T07:01:44Z</dcterms:created>
  <dcterms:modified xsi:type="dcterms:W3CDTF">2017-04-24T09:16:08Z</dcterms:modified>
  <cp:category/>
  <cp:version/>
  <cp:contentType/>
  <cp:contentStatus/>
</cp:coreProperties>
</file>