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1" activeTab="26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</workbook>
</file>

<file path=xl/calcChain.xml><?xml version="1.0" encoding="utf-8"?>
<calcChain xmlns="http://schemas.openxmlformats.org/spreadsheetml/2006/main">
  <c r="C91" i="3"/>
  <c r="E90"/>
  <c r="E91" s="1"/>
  <c r="E92" s="1"/>
  <c r="E105" s="1"/>
  <c r="D90"/>
  <c r="E81"/>
  <c r="D81"/>
  <c r="D91" s="1"/>
  <c r="C81"/>
  <c r="D76"/>
  <c r="C76"/>
  <c r="E1016" i="4"/>
  <c r="C1016"/>
  <c r="E1003"/>
  <c r="E1004" s="1"/>
  <c r="C1003"/>
  <c r="C1004" s="1"/>
  <c r="E961"/>
  <c r="C961"/>
  <c r="E948"/>
  <c r="E949" s="1"/>
  <c r="C948"/>
  <c r="C949" s="1"/>
  <c r="E906"/>
  <c r="C906"/>
  <c r="E893"/>
  <c r="E894" s="1"/>
  <c r="C893"/>
  <c r="C894" s="1"/>
  <c r="E851"/>
  <c r="C851"/>
  <c r="E838"/>
  <c r="E839" s="1"/>
  <c r="C838"/>
  <c r="C839" s="1"/>
  <c r="E796"/>
  <c r="C796"/>
  <c r="E783"/>
  <c r="C783"/>
  <c r="C784" s="1"/>
  <c r="E784"/>
  <c r="E741"/>
  <c r="C741"/>
  <c r="E728"/>
  <c r="C728"/>
  <c r="C729" s="1"/>
  <c r="E686"/>
  <c r="C686"/>
  <c r="E673"/>
  <c r="C673"/>
  <c r="C674" s="1"/>
  <c r="E658"/>
  <c r="E674" s="1"/>
  <c r="E631"/>
  <c r="C631"/>
  <c r="E618"/>
  <c r="C618"/>
  <c r="C619" s="1"/>
  <c r="E619"/>
  <c r="E576"/>
  <c r="C576"/>
  <c r="C563"/>
  <c r="E548"/>
  <c r="E564" s="1"/>
  <c r="E521"/>
  <c r="C521"/>
  <c r="E508"/>
  <c r="C508"/>
  <c r="C509" s="1"/>
  <c r="E493"/>
  <c r="E509" s="1"/>
  <c r="E53" i="43"/>
  <c r="D53"/>
  <c r="F52"/>
  <c r="F51"/>
  <c r="F50"/>
  <c r="F49"/>
  <c r="F48"/>
  <c r="F47"/>
  <c r="F46"/>
  <c r="F45"/>
  <c r="F53"/>
  <c r="F38"/>
  <c r="F37"/>
  <c r="F36"/>
  <c r="F35"/>
  <c r="F34"/>
  <c r="F33"/>
  <c r="F32"/>
  <c r="F31"/>
  <c r="F28"/>
  <c r="F24"/>
  <c r="F23"/>
  <c r="F21"/>
  <c r="F19"/>
  <c r="F18"/>
  <c r="F17"/>
  <c r="F15"/>
  <c r="F14"/>
  <c r="F39" s="1"/>
  <c r="D39"/>
  <c r="F13"/>
  <c r="E25"/>
  <c r="C92" i="3" l="1"/>
  <c r="C105" s="1"/>
  <c r="D92"/>
  <c r="D105" s="1"/>
  <c r="C1018" i="4"/>
  <c r="C963"/>
  <c r="C908"/>
  <c r="C853"/>
  <c r="E798"/>
  <c r="C798"/>
  <c r="E743"/>
  <c r="C743"/>
  <c r="E688"/>
  <c r="C688"/>
  <c r="E633"/>
  <c r="C633"/>
  <c r="E578"/>
  <c r="C578"/>
  <c r="E523"/>
  <c r="C523"/>
  <c r="D25" i="43"/>
  <c r="F20"/>
  <c r="F22"/>
  <c r="F44"/>
  <c r="D40"/>
  <c r="E41"/>
  <c r="E54" s="1"/>
  <c r="F29"/>
  <c r="F11"/>
  <c r="F9" i="12"/>
  <c r="C32" i="10"/>
  <c r="F12" i="37"/>
  <c r="F11"/>
  <c r="F10"/>
  <c r="F9"/>
  <c r="F7"/>
  <c r="C369" i="4"/>
  <c r="E133"/>
  <c r="C112"/>
  <c r="C22" i="3"/>
  <c r="E22" i="2"/>
  <c r="E467" i="4"/>
  <c r="E406"/>
  <c r="C406"/>
  <c r="E347"/>
  <c r="C347"/>
  <c r="C288"/>
  <c r="E228"/>
  <c r="C228"/>
  <c r="E170"/>
  <c r="C170"/>
  <c r="E112"/>
  <c r="C51"/>
  <c r="E51"/>
  <c r="E369"/>
  <c r="E378" s="1"/>
  <c r="E310"/>
  <c r="C310"/>
  <c r="C133"/>
  <c r="C23"/>
  <c r="E392"/>
  <c r="C392"/>
  <c r="E393"/>
  <c r="C383"/>
  <c r="C393" s="1"/>
  <c r="C378"/>
  <c r="C20" i="16"/>
  <c r="C21" i="17"/>
  <c r="C8" i="10"/>
  <c r="C32" i="25"/>
  <c r="F51" i="45"/>
  <c r="F36"/>
  <c r="G26" i="20"/>
  <c r="C35" i="40"/>
  <c r="E52" i="8"/>
  <c r="E30" i="1" s="1"/>
  <c r="N13" i="31"/>
  <c r="C46" i="45"/>
  <c r="D9"/>
  <c r="E9"/>
  <c r="C22"/>
  <c r="F22" s="1"/>
  <c r="C23"/>
  <c r="F23" s="1"/>
  <c r="C26"/>
  <c r="F26" s="1"/>
  <c r="F32"/>
  <c r="D52"/>
  <c r="F50"/>
  <c r="E52"/>
  <c r="F37"/>
  <c r="F35"/>
  <c r="E34"/>
  <c r="C33"/>
  <c r="E17"/>
  <c r="E16" s="1"/>
  <c r="E7" s="1"/>
  <c r="E41" s="1"/>
  <c r="E53" s="1"/>
  <c r="F15"/>
  <c r="F11"/>
  <c r="F10"/>
  <c r="F53" i="8"/>
  <c r="F54" s="1"/>
  <c r="E29" i="45"/>
  <c r="E28"/>
  <c r="D52" i="13"/>
  <c r="E52"/>
  <c r="C52"/>
  <c r="F47"/>
  <c r="E37"/>
  <c r="E33" s="1"/>
  <c r="D16"/>
  <c r="D15" s="1"/>
  <c r="E16"/>
  <c r="E15" s="1"/>
  <c r="C16"/>
  <c r="C15" s="1"/>
  <c r="D33"/>
  <c r="C33"/>
  <c r="D28"/>
  <c r="D27" s="1"/>
  <c r="E28"/>
  <c r="F28"/>
  <c r="C28"/>
  <c r="C27" s="1"/>
  <c r="K20" i="23"/>
  <c r="E28" i="1"/>
  <c r="G11" i="8"/>
  <c r="C28" i="41"/>
  <c r="C13"/>
  <c r="C16" s="1"/>
  <c r="M13" i="31"/>
  <c r="L13"/>
  <c r="K13"/>
  <c r="J13"/>
  <c r="I13"/>
  <c r="H13"/>
  <c r="G13"/>
  <c r="F13"/>
  <c r="E13"/>
  <c r="D13"/>
  <c r="C13"/>
  <c r="G24" i="8"/>
  <c r="C18"/>
  <c r="C17" s="1"/>
  <c r="C44" i="2"/>
  <c r="C45"/>
  <c r="C46"/>
  <c r="C47"/>
  <c r="C48"/>
  <c r="C49"/>
  <c r="C50"/>
  <c r="C43"/>
  <c r="G16" i="3"/>
  <c r="C17" i="2" s="1"/>
  <c r="G17" i="3"/>
  <c r="C18" i="2"/>
  <c r="G18" i="3"/>
  <c r="C19" i="2"/>
  <c r="G19" i="3"/>
  <c r="C20" i="2"/>
  <c r="G20" i="3"/>
  <c r="G21"/>
  <c r="C23" i="2" s="1"/>
  <c r="G15" i="3"/>
  <c r="C21" i="2"/>
  <c r="I26" i="1"/>
  <c r="C18" i="18"/>
  <c r="C324" i="4"/>
  <c r="C333"/>
  <c r="E319"/>
  <c r="E265"/>
  <c r="E275" s="1"/>
  <c r="C265"/>
  <c r="C275" s="1"/>
  <c r="E209"/>
  <c r="E214"/>
  <c r="C214"/>
  <c r="E205"/>
  <c r="C200"/>
  <c r="E147"/>
  <c r="C147"/>
  <c r="E93"/>
  <c r="E28"/>
  <c r="C28"/>
  <c r="E37"/>
  <c r="C37"/>
  <c r="D20" i="23"/>
  <c r="C34" i="8"/>
  <c r="G34" s="1"/>
  <c r="C31"/>
  <c r="F22" i="13"/>
  <c r="F24"/>
  <c r="F11"/>
  <c r="F12"/>
  <c r="F13"/>
  <c r="G12" i="3"/>
  <c r="G36"/>
  <c r="G13"/>
  <c r="F10" i="13"/>
  <c r="F26" i="6"/>
  <c r="F27"/>
  <c r="C12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D9" s="1"/>
  <c r="E9" s="1"/>
  <c r="D49" i="20"/>
  <c r="C16" i="19"/>
  <c r="C35"/>
  <c r="C32" i="18"/>
  <c r="C41" i="13"/>
  <c r="D8"/>
  <c r="D41" s="1"/>
  <c r="D54" s="1"/>
  <c r="F10" i="12"/>
  <c r="F11"/>
  <c r="F17"/>
  <c r="C18"/>
  <c r="C39" i="8"/>
  <c r="G39" s="1"/>
  <c r="D18" i="12"/>
  <c r="E18"/>
  <c r="F28"/>
  <c r="F29"/>
  <c r="E32"/>
  <c r="F31"/>
  <c r="C32"/>
  <c r="C41" i="8"/>
  <c r="C35" s="1"/>
  <c r="D32" i="12"/>
  <c r="M8" i="23"/>
  <c r="G33" i="8"/>
  <c r="C20" i="45"/>
  <c r="F20" s="1"/>
  <c r="C43" i="11"/>
  <c r="C42"/>
  <c r="C47"/>
  <c r="E10" i="9"/>
  <c r="C5" i="23"/>
  <c r="D5" s="1"/>
  <c r="E5" s="1"/>
  <c r="F5" s="1"/>
  <c r="C40" i="9"/>
  <c r="F8" i="37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12" s="1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E98" i="4"/>
  <c r="C142"/>
  <c r="E142"/>
  <c r="C156"/>
  <c r="C157" s="1"/>
  <c r="E156"/>
  <c r="C27" i="3"/>
  <c r="D27"/>
  <c r="E27"/>
  <c r="G27"/>
  <c r="C29" i="2" s="1"/>
  <c r="D36" i="3"/>
  <c r="E36"/>
  <c r="C14" i="2"/>
  <c r="C28"/>
  <c r="C30"/>
  <c r="C33"/>
  <c r="C37"/>
  <c r="H16" i="1"/>
  <c r="E333" i="4"/>
  <c r="D22" i="3"/>
  <c r="D38" s="1"/>
  <c r="D51" s="1"/>
  <c r="E22"/>
  <c r="C16" i="2"/>
  <c r="M7" i="23"/>
  <c r="J20"/>
  <c r="H20"/>
  <c r="F20"/>
  <c r="G38" i="8"/>
  <c r="F20" i="13"/>
  <c r="F16" s="1"/>
  <c r="L11" i="23"/>
  <c r="L12" s="1"/>
  <c r="L21" s="1"/>
  <c r="L20"/>
  <c r="F30" i="12"/>
  <c r="F32" s="1"/>
  <c r="B20" i="23"/>
  <c r="F14" i="45"/>
  <c r="D17"/>
  <c r="D16"/>
  <c r="D7" s="1"/>
  <c r="F47"/>
  <c r="F23" i="13"/>
  <c r="I20" i="23"/>
  <c r="C53" i="8"/>
  <c r="C54" s="1"/>
  <c r="F52" i="13"/>
  <c r="E26" i="8"/>
  <c r="C25" i="45" s="1"/>
  <c r="F25" s="1"/>
  <c r="F18" i="12"/>
  <c r="C13" i="2"/>
  <c r="G14" i="3"/>
  <c r="F8" i="9"/>
  <c r="E40" i="8"/>
  <c r="D39" i="45" s="1"/>
  <c r="F9" i="9"/>
  <c r="D10"/>
  <c r="D23" i="20"/>
  <c r="L32" i="25"/>
  <c r="D46" i="20"/>
  <c r="M10" i="23"/>
  <c r="C34" i="18"/>
  <c r="F37" i="13"/>
  <c r="E20" i="23"/>
  <c r="G20"/>
  <c r="M19"/>
  <c r="C10" i="9"/>
  <c r="F7"/>
  <c r="F10" s="1"/>
  <c r="F37" i="37"/>
  <c r="D37" i="3"/>
  <c r="F19" i="45"/>
  <c r="C30" i="41"/>
  <c r="C319" i="4"/>
  <c r="C39"/>
  <c r="C53" s="1"/>
  <c r="C37" i="3"/>
  <c r="C38"/>
  <c r="C51" s="1"/>
  <c r="C99" i="4"/>
  <c r="C100" s="1"/>
  <c r="C114" s="1"/>
  <c r="C40" i="45"/>
  <c r="F40" s="1"/>
  <c r="E41" i="8"/>
  <c r="F46" i="45"/>
  <c r="C13"/>
  <c r="F13" s="1"/>
  <c r="E37" i="3"/>
  <c r="F13" i="37"/>
  <c r="M20" i="23"/>
  <c r="C38" i="2"/>
  <c r="G37" i="3"/>
  <c r="F38" i="45"/>
  <c r="C467" i="4"/>
  <c r="C215"/>
  <c r="C216" s="1"/>
  <c r="C230" s="1"/>
  <c r="E276"/>
  <c r="C334"/>
  <c r="E157"/>
  <c r="E158" s="1"/>
  <c r="E172" s="1"/>
  <c r="E53"/>
  <c r="C158"/>
  <c r="C172" s="1"/>
  <c r="F24" i="45"/>
  <c r="F8"/>
  <c r="E439" i="4"/>
  <c r="F18" i="45"/>
  <c r="F52" i="2"/>
  <c r="G51" i="3"/>
  <c r="F39" i="2"/>
  <c r="E454" i="4"/>
  <c r="F21" i="45"/>
  <c r="C14" i="26"/>
  <c r="C29" i="45"/>
  <c r="D6" i="23"/>
  <c r="E6" s="1"/>
  <c r="C11" l="1"/>
  <c r="C12" s="1"/>
  <c r="C21" s="1"/>
  <c r="C335" i="4"/>
  <c r="C349" s="1"/>
  <c r="C394"/>
  <c r="C408" s="1"/>
  <c r="E394"/>
  <c r="E408" s="1"/>
  <c r="C54" i="13"/>
  <c r="G26" i="8"/>
  <c r="G56" i="20"/>
  <c r="E38" i="3"/>
  <c r="E51" s="1"/>
  <c r="C30" i="8"/>
  <c r="F33" i="13"/>
  <c r="F27" s="1"/>
  <c r="F41" s="1"/>
  <c r="F54" s="1"/>
  <c r="E27"/>
  <c r="E41" s="1"/>
  <c r="E54" s="1"/>
  <c r="C34" i="45"/>
  <c r="C28" s="1"/>
  <c r="G41" i="8"/>
  <c r="B11" i="23"/>
  <c r="B12" s="1"/>
  <c r="B21" s="1"/>
  <c r="E455" i="4"/>
  <c r="E469" s="1"/>
  <c r="D41" i="43"/>
  <c r="D54" s="1"/>
  <c r="E53" i="8"/>
  <c r="E54" s="1"/>
  <c r="F41" i="6"/>
  <c r="E52" i="2"/>
  <c r="G40" i="8"/>
  <c r="I28" i="1"/>
  <c r="C52" i="2"/>
  <c r="D20" i="20"/>
  <c r="G55"/>
  <c r="I30" i="1"/>
  <c r="F12" i="45"/>
  <c r="F9" s="1"/>
  <c r="C276" i="4"/>
  <c r="C290" s="1"/>
  <c r="C39" i="2"/>
  <c r="E99" i="4"/>
  <c r="E100" s="1"/>
  <c r="E114" s="1"/>
  <c r="E215"/>
  <c r="E216" s="1"/>
  <c r="E230" s="1"/>
  <c r="C29" i="8"/>
  <c r="E334" i="4"/>
  <c r="E335" s="1"/>
  <c r="E349" s="1"/>
  <c r="I29" i="1"/>
  <c r="F52" i="45"/>
  <c r="F6" i="23"/>
  <c r="G6" s="1"/>
  <c r="H6" s="1"/>
  <c r="I6" s="1"/>
  <c r="J6" s="1"/>
  <c r="K6" s="1"/>
  <c r="E11"/>
  <c r="E12" s="1"/>
  <c r="E21" s="1"/>
  <c r="M6"/>
  <c r="F9"/>
  <c r="G9" s="1"/>
  <c r="H9" s="1"/>
  <c r="I9" s="1"/>
  <c r="J9" s="1"/>
  <c r="K9" s="1"/>
  <c r="G5"/>
  <c r="F11"/>
  <c r="F12" s="1"/>
  <c r="F21" s="1"/>
  <c r="I27" i="1"/>
  <c r="C7" i="45"/>
  <c r="F39"/>
  <c r="F34" s="1"/>
  <c r="D34"/>
  <c r="D28" s="1"/>
  <c r="D41" s="1"/>
  <c r="D53" s="1"/>
  <c r="D35" i="20"/>
  <c r="C15" i="2"/>
  <c r="D11" i="23"/>
  <c r="D12" s="1"/>
  <c r="D21" s="1"/>
  <c r="C454" i="4"/>
  <c r="C455" s="1"/>
  <c r="C469" s="1"/>
  <c r="C52" i="45"/>
  <c r="E29" i="1"/>
  <c r="F40" i="2"/>
  <c r="G27" i="20" l="1"/>
  <c r="D50"/>
  <c r="M9" i="23"/>
  <c r="C41" i="45"/>
  <c r="C53" s="1"/>
  <c r="F7"/>
  <c r="F41" s="1"/>
  <c r="F53" s="1"/>
  <c r="H5" i="23"/>
  <c r="G11"/>
  <c r="G12" s="1"/>
  <c r="G21" s="1"/>
  <c r="C40" i="2"/>
  <c r="C54" s="1"/>
  <c r="G37" i="20" l="1"/>
  <c r="G44" s="1"/>
  <c r="E39" i="2"/>
  <c r="I5" i="23"/>
  <c r="H11"/>
  <c r="H12" s="1"/>
  <c r="H21" s="1"/>
  <c r="E40" i="2" l="1"/>
  <c r="E54" s="1"/>
  <c r="G50" i="20"/>
  <c r="J5" i="23"/>
  <c r="I11"/>
  <c r="I12" s="1"/>
  <c r="I21" s="1"/>
  <c r="K5" l="1"/>
  <c r="K11" s="1"/>
  <c r="K12" s="1"/>
  <c r="K21" s="1"/>
  <c r="J11"/>
  <c r="M5" l="1"/>
  <c r="J12"/>
  <c r="M11"/>
  <c r="J21" l="1"/>
  <c r="M12"/>
  <c r="M21" s="1"/>
</calcChain>
</file>

<file path=xl/sharedStrings.xml><?xml version="1.0" encoding="utf-8"?>
<sst xmlns="http://schemas.openxmlformats.org/spreadsheetml/2006/main" count="3588" uniqueCount="747">
  <si>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</si>
  <si>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</si>
  <si>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</si>
  <si>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</si>
  <si>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</si>
  <si>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</si>
  <si>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</si>
  <si>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</si>
  <si>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</si>
  <si>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</si>
  <si>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</si>
  <si>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</si>
  <si>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</si>
  <si>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</si>
  <si>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</si>
  <si>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</si>
  <si>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</si>
  <si>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</si>
  <si>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</si>
  <si>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</si>
  <si>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</si>
  <si>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</si>
  <si>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</si>
  <si>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</si>
  <si>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</si>
  <si>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</si>
  <si>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</si>
  <si>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</si>
  <si>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</si>
  <si>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</si>
  <si>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</si>
  <si>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</si>
  <si>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</si>
  <si>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</si>
  <si>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</si>
  <si>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</si>
  <si>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</si>
  <si>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</si>
  <si>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</si>
  <si>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</si>
  <si>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</si>
  <si>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</si>
  <si>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</si>
  <si>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</si>
  <si>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</si>
  <si>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</si>
  <si>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</si>
  <si>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</si>
  <si>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</si>
  <si>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</si>
  <si>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</si>
  <si>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</si>
  <si>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</si>
  <si>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</si>
  <si>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</si>
  <si>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</si>
  <si>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</si>
  <si>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</si>
  <si>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</si>
  <si>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</si>
  <si>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</si>
  <si>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</si>
  <si>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</si>
  <si>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</si>
  <si>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</si>
  <si>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</si>
  <si>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</si>
  <si>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</si>
  <si>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</si>
  <si>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</si>
  <si>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</si>
  <si>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</si>
  <si>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</si>
  <si>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</si>
  <si>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</si>
  <si>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</si>
  <si>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</si>
  <si>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</si>
  <si>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</si>
  <si>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</si>
  <si>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</si>
  <si>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</si>
  <si>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</si>
  <si>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</si>
  <si>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</si>
  <si>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</si>
  <si>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</si>
  <si>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</si>
  <si>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</si>
  <si>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</si>
  <si>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</si>
  <si>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</si>
  <si>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</si>
  <si>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</si>
  <si>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</si>
  <si>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</si>
  <si>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</si>
  <si>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</si>
  <si>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</si>
  <si>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</si>
  <si>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</si>
  <si>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</si>
  <si>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</si>
  <si>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</si>
  <si>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</si>
  <si>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</si>
  <si>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</si>
  <si>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</si>
  <si>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</si>
  <si>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</si>
  <si>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</si>
  <si>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</si>
  <si>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</si>
  <si>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</si>
  <si>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</si>
  <si>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</si>
  <si>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</si>
  <si>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</si>
  <si>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</si>
  <si>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</si>
  <si>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</si>
  <si>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</si>
  <si>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</si>
  <si>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</si>
  <si>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</si>
  <si>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</si>
  <si>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</si>
  <si>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</si>
  <si>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</si>
  <si>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</si>
  <si>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</si>
  <si>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</si>
  <si>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</si>
  <si>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</si>
  <si>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</si>
  <si>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</si>
  <si>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</si>
  <si>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</si>
  <si>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</si>
  <si>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</si>
  <si>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</si>
  <si>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</si>
  <si>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</si>
  <si>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</si>
  <si>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</si>
  <si>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</si>
  <si>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</si>
  <si>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</si>
  <si>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</si>
  <si>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</si>
  <si>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</si>
  <si>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</si>
  <si>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</si>
  <si>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</si>
  <si>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</si>
  <si>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</si>
  <si>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</si>
  <si>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</si>
  <si>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</si>
  <si>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</si>
  <si>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</si>
  <si>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</si>
  <si>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</si>
  <si>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</si>
  <si>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</si>
  <si>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</si>
  <si>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</si>
  <si>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</si>
  <si>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</si>
  <si>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</si>
  <si>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</si>
  <si>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</si>
  <si>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</si>
  <si>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</si>
  <si>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</si>
  <si>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</si>
  <si>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</si>
  <si>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</si>
  <si>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</si>
  <si>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</si>
  <si>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</si>
  <si>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</si>
  <si>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</si>
  <si>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</si>
  <si>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</si>
  <si>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</si>
  <si>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</si>
  <si>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</si>
  <si>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</si>
  <si>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</si>
  <si>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</si>
  <si>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</si>
  <si>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</si>
  <si>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</si>
  <si>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</si>
  <si>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</si>
  <si>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</si>
  <si>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</si>
  <si>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</si>
  <si>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</si>
  <si>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</si>
  <si>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</si>
  <si>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</si>
  <si>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</si>
  <si>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</si>
  <si>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</si>
  <si>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</si>
  <si>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</si>
  <si>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</si>
  <si>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</si>
  <si>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</si>
  <si>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</si>
  <si>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</si>
  <si>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</si>
  <si>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</si>
  <si>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</si>
  <si>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</si>
  <si>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</si>
  <si>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</si>
  <si>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</si>
  <si>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</si>
  <si>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</si>
  <si>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</si>
  <si>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</si>
  <si>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</si>
  <si>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</si>
  <si>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</si>
  <si>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</si>
  <si>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</si>
  <si>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</si>
  <si>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</si>
  <si>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</si>
  <si>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</si>
  <si>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</si>
  <si>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</si>
  <si>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</si>
  <si>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</si>
  <si>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</si>
  <si>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</si>
  <si>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</si>
  <si>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</si>
  <si>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</si>
  <si>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</si>
  <si>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</si>
  <si>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</si>
  <si>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</si>
  <si>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</si>
  <si>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</si>
  <si>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</si>
  <si>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</si>
  <si>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</si>
  <si>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</si>
  <si>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</si>
  <si>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</si>
  <si>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</si>
  <si>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</si>
  <si>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</si>
  <si>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</si>
  <si>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</si>
  <si>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</si>
  <si>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</si>
  <si>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</si>
  <si>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</si>
  <si>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</si>
  <si>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</si>
  <si>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</si>
  <si>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</si>
  <si>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</si>
  <si>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</si>
  <si>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</si>
  <si>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</si>
  <si>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</si>
  <si>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</si>
  <si>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</si>
  <si>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</si>
  <si>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</si>
  <si>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</si>
  <si>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</si>
  <si>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</si>
  <si>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</si>
  <si>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</si>
  <si>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</si>
  <si>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</si>
  <si>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</si>
  <si>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</si>
  <si>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</si>
  <si>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</si>
  <si>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</si>
  <si>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</si>
  <si>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</si>
  <si>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</si>
  <si>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</si>
  <si>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</si>
  <si>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</si>
  <si>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</si>
  <si>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</si>
  <si>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</si>
  <si>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</si>
  <si>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</si>
  <si>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</si>
  <si>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</si>
  <si>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</si>
  <si>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</si>
  <si>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</si>
  <si>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</si>
  <si>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</si>
  <si>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</si>
  <si>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</si>
  <si>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</si>
  <si>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</si>
  <si>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</si>
  <si>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</si>
  <si>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</si>
  <si>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</si>
  <si>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</si>
  <si>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</si>
  <si>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</si>
  <si>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</si>
  <si>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</si>
  <si>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</si>
  <si>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</si>
  <si>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</si>
  <si>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</si>
  <si>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</si>
  <si>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</si>
  <si>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</si>
  <si>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</si>
  <si>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</si>
  <si>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</si>
  <si>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</si>
  <si>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</si>
  <si>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</si>
  <si>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</si>
  <si>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</si>
  <si>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</si>
  <si>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</si>
  <si>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</si>
  <si>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</si>
  <si>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</si>
  <si>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</si>
  <si>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</si>
  <si>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</si>
  <si>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</si>
  <si>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</si>
  <si>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</si>
  <si>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</si>
  <si>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</si>
  <si>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</si>
  <si>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</si>
  <si>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</si>
  <si>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</si>
  <si>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</si>
  <si>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</si>
  <si>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</si>
  <si>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</si>
  <si>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</si>
  <si>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</si>
  <si>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</si>
  <si>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</si>
  <si>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</si>
  <si>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</si>
  <si>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</si>
  <si>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</si>
  <si>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</si>
  <si>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</si>
  <si>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</si>
  <si>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</si>
  <si>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</si>
  <si>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</si>
  <si>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</si>
  <si>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</si>
  <si>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</si>
  <si>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</si>
  <si>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</si>
  <si>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</si>
  <si>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</si>
  <si>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</si>
  <si>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</si>
  <si>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</si>
  <si>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</si>
  <si>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</si>
  <si>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</si>
  <si>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</si>
  <si>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</si>
  <si>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</si>
  <si>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</si>
  <si>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</si>
  <si>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</si>
  <si>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</si>
  <si>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</si>
  <si>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</si>
  <si>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</si>
  <si>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</si>
  <si>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</si>
  <si>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</si>
  <si>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</si>
  <si>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</si>
  <si>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</si>
  <si>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</si>
  <si>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</si>
  <si>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</si>
  <si>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</si>
  <si>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</si>
  <si>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</si>
  <si>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</si>
  <si>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</si>
  <si>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</si>
  <si>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</si>
  <si>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</si>
  <si>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</si>
  <si>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</si>
  <si>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</si>
  <si>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</si>
  <si>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</si>
  <si>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</si>
  <si>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</si>
  <si>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</si>
  <si>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</si>
  <si>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</si>
  <si>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</si>
  <si>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</si>
  <si>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</si>
  <si>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</si>
  <si>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</si>
  <si>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</si>
  <si>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</si>
  <si>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</si>
  <si>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</si>
  <si>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</si>
  <si>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</si>
  <si>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</si>
  <si>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</si>
  <si>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</si>
  <si>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</si>
  <si>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</si>
  <si>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</si>
  <si>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</si>
  <si>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</si>
  <si>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</si>
  <si>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</si>
  <si>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</si>
  <si>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</si>
  <si>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</si>
  <si>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</si>
  <si>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</si>
  <si>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</si>
  <si>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</si>
  <si>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</si>
  <si>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</si>
  <si>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</si>
  <si>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</si>
  <si>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</si>
  <si>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</si>
  <si>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</si>
  <si>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</si>
  <si>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</si>
  <si>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</si>
  <si>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</si>
  <si>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</si>
  <si>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</si>
  <si>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</si>
  <si>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</si>
  <si>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</si>
  <si>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</si>
  <si>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</si>
  <si>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</si>
  <si>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</si>
  <si>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</si>
  <si>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</si>
  <si>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</si>
  <si>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</si>
  <si>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</si>
  <si>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</si>
  <si>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</si>
  <si>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</si>
  <si>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</si>
  <si>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</si>
  <si>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</si>
  <si>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</si>
  <si>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</si>
  <si>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</si>
  <si>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</si>
  <si>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</si>
  <si>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</si>
  <si>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</si>
  <si>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</si>
  <si>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</si>
  <si>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</si>
  <si>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</si>
  <si>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</si>
  <si>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</si>
  <si>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</si>
  <si>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</si>
  <si>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</si>
  <si>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</si>
  <si>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</si>
  <si>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</si>
  <si>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</si>
  <si>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</si>
  <si>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Szociális étkeztetés</t>
  </si>
  <si>
    <t>Egyéb étkeztetés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</si>
  <si>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</si>
  <si>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</si>
  <si>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</si>
  <si>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</si>
  <si>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</si>
  <si>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Általános iskola</t>
  </si>
  <si>
    <t>Védőnői ellátás</t>
  </si>
  <si>
    <t>Gyermekétkeztetés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</si>
  <si>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</si>
  <si>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</si>
  <si>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</si>
  <si>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</si>
  <si>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</si>
  <si>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</si>
  <si>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</si>
  <si>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</si>
  <si>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</si>
  <si>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</si>
  <si>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</si>
  <si>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</si>
  <si>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 xml:space="preserve">BURSA ösztöndíj </t>
  </si>
  <si>
    <t xml:space="preserve">    4.7. Elvonások ás befizetések</t>
  </si>
  <si>
    <t>9.ÁH-on belüli megelőlegezés visszafizetés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</si>
  <si>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</si>
  <si>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</si>
  <si>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</si>
  <si>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</si>
  <si>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</si>
  <si>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</si>
  <si>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</si>
  <si>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</si>
  <si>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</si>
  <si>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adatok Ft-ban</t>
  </si>
  <si>
    <t xml:space="preserve">Ft-ban </t>
  </si>
  <si>
    <t>KEÉK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</si>
  <si>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</si>
  <si>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</si>
  <si>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</si>
  <si>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</si>
  <si>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</si>
  <si>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</si>
  <si>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</si>
  <si>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</si>
  <si>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</si>
  <si>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</si>
  <si>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</si>
  <si>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</si>
  <si>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</si>
  <si>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</si>
  <si>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</si>
  <si>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</si>
  <si>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A költségvetési intézmények 2018. évi költségvetési kiadási előirányzatai </t>
  </si>
  <si>
    <t xml:space="preserve">Az Önkormányzat  2018. évi költségvetési kiadási előirányzatai feladatonként </t>
  </si>
  <si>
    <t xml:space="preserve"> Ft-ban </t>
  </si>
  <si>
    <t xml:space="preserve">     Az önkormányzat 2018. évi bevételi előirányzatai összesen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</si>
  <si>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</si>
  <si>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</si>
  <si>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</si>
  <si>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</si>
  <si>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</si>
  <si>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Költségvetési intézmények 2018. évi  költségvetési bevételei</t>
  </si>
  <si>
    <t>3.7.1. Járda felújitás</t>
  </si>
  <si>
    <t xml:space="preserve">             2018. év 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</si>
  <si>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</si>
  <si>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</si>
  <si>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</si>
  <si>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</si>
  <si>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</si>
  <si>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</si>
  <si>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</si>
  <si>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</si>
  <si>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</si>
  <si>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</si>
  <si>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</si>
  <si>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</si>
  <si>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</si>
  <si>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</si>
  <si>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</si>
  <si>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</si>
  <si>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</si>
  <si>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a pénzeszközök  2018. évre tervezett változásáról</t>
  </si>
  <si>
    <t>Nyitó pénzkészlet 2018. január 1-jén</t>
  </si>
  <si>
    <t>Az önkormányzat 2018. évi költségvetési kiadási előirányzatainak megoszlása</t>
  </si>
  <si>
    <t xml:space="preserve">     Az önkormányzat 2018. évi bevételi előirányzatainak megoszlása</t>
  </si>
  <si>
    <t>6. Lkötöt bank betét kamata</t>
  </si>
  <si>
    <t>6. Működési tartalék</t>
  </si>
  <si>
    <t>3. Egyéb felhalmozási tartalék</t>
  </si>
  <si>
    <t>2018. évi előirányzat</t>
  </si>
  <si>
    <t>2018. évi mód.előirányzat</t>
  </si>
  <si>
    <t>mód.elői-rányzat</t>
  </si>
  <si>
    <t>2.2. Egyéb felhalmozási célú központi támogatás TB</t>
  </si>
  <si>
    <t>7.Lekötött bank betét feloldása</t>
  </si>
  <si>
    <t>2.2. Egyéb működési bevételek B411</t>
  </si>
  <si>
    <t>6.Lekötött bank betét feloldása .</t>
  </si>
  <si>
    <t>Fogorvos működési támogatás</t>
  </si>
  <si>
    <t>Önkormányzat mód.előirányzat</t>
  </si>
  <si>
    <t>3.3.1 Szociális ágazati pótlék</t>
  </si>
  <si>
    <t xml:space="preserve">    2.2.4. Egyéb központi támogatás TB alapok</t>
  </si>
  <si>
    <t>Csapadék és belvíz elvezetés</t>
  </si>
  <si>
    <t>Fogorvosi röntgengép</t>
  </si>
  <si>
    <t>Informatika eszközök</t>
  </si>
  <si>
    <t>Lekötött bankbetét megszüntetése</t>
  </si>
  <si>
    <t>7.Lekötött bankbetét feloldása</t>
  </si>
  <si>
    <t>Igazg.mód.e.i.</t>
  </si>
  <si>
    <t>Mód.elő-irányzat 096015</t>
  </si>
  <si>
    <t>Mód elő-irányzat 096025</t>
  </si>
  <si>
    <t>Mód elő-irányzat 107051</t>
  </si>
  <si>
    <t>Mód. Előirányzat KEÉK</t>
  </si>
  <si>
    <t>teljesítés</t>
  </si>
  <si>
    <t>Mód.elő-irányzat Önkorm.</t>
  </si>
  <si>
    <t>Önkorm. Teljesítés</t>
  </si>
  <si>
    <t>Teljesítés mindösszesen</t>
  </si>
  <si>
    <t>Eredeti e.őirányzat KEÉK</t>
  </si>
  <si>
    <t>Záró pénzkészlet tervezett összege 2018 dec. 31-én</t>
  </si>
  <si>
    <t>Civil szervezetk</t>
  </si>
  <si>
    <t>Egyéb gép, berendezés /közfoglalkoztatás/</t>
  </si>
  <si>
    <t>Egyéb működési bevétel</t>
  </si>
  <si>
    <t>Ingatlan értékesítés</t>
  </si>
  <si>
    <t xml:space="preserve">Beruházás </t>
  </si>
  <si>
    <t>pénzeszköz lekötése</t>
  </si>
  <si>
    <t>Teljesítés</t>
  </si>
  <si>
    <t>2018. évoi teljesítés</t>
  </si>
  <si>
    <t>2018. évi teljesítés</t>
  </si>
  <si>
    <t>Százalék %</t>
  </si>
  <si>
    <t>Százalék%</t>
  </si>
  <si>
    <t>Köztemető fenntartása e.i</t>
  </si>
  <si>
    <t>Köztemető fenntartása mód.e.i</t>
  </si>
  <si>
    <t>Önkormányzat vagyonnal gazd. E.i.</t>
  </si>
  <si>
    <t>Önkormányzat vagyonnal gazd. Mód.e.i.</t>
  </si>
  <si>
    <t>Önkormányzat elszámolása Kp.ktgv. E.i</t>
  </si>
  <si>
    <t>Önkormányzat elszámolása Kp.ktgv.mód.e.i</t>
  </si>
  <si>
    <t xml:space="preserve">    4.7. Előző évi elszámolásból származó kiadás </t>
  </si>
  <si>
    <t xml:space="preserve">   4.8  Tartalékok</t>
  </si>
  <si>
    <t>Támogatás c. finanszírozási müv. E.i.</t>
  </si>
  <si>
    <t>Támogatás c. finanszírozási müv. Mód. E.i</t>
  </si>
  <si>
    <t>Közfoglalkoztatás e.i.</t>
  </si>
  <si>
    <t>Közfoglalkoztatás  mód.e.i</t>
  </si>
  <si>
    <t>Közutak, hidak üzemeltetése e.i.</t>
  </si>
  <si>
    <t>Közutak, hidak üzem. Mód.e.i.</t>
  </si>
  <si>
    <t>Közvilágítás e.i.</t>
  </si>
  <si>
    <t>Közvilágítás mód.e.i.</t>
  </si>
  <si>
    <t>Zöldterület kezelés e.i.</t>
  </si>
  <si>
    <t>Zöldterület kezelés mód.e.i.</t>
  </si>
  <si>
    <t>Város és Község gazdálkodás e.i.</t>
  </si>
  <si>
    <t>Város és Község gazdálkodás mód.e.i.</t>
  </si>
  <si>
    <t xml:space="preserve">    3.6. Ingatlan beszerzésw, létesítése</t>
  </si>
  <si>
    <t>Fogorvosi alapellátás e.i.</t>
  </si>
  <si>
    <t>Fogorvosi alapellátás mód.e.i</t>
  </si>
  <si>
    <t>Család és nővédelmi e.ö. Mód. E.i</t>
  </si>
  <si>
    <t>Család és nővédelemi e.ü eE.i</t>
  </si>
  <si>
    <t>Közművelődés e.i.</t>
  </si>
  <si>
    <t>Közművelődés mód. E.i</t>
  </si>
  <si>
    <t>Civil szervezetek támogatása e.i</t>
  </si>
  <si>
    <t>Civil szervezetek támog.mód.e.i.</t>
  </si>
  <si>
    <t>Köznevelési intézmény 1-4.évf. nevelés e.i.</t>
  </si>
  <si>
    <t>Köznevelési intézm1-4 évf. nevelés mód.e.i.</t>
  </si>
  <si>
    <t>Ellátottak segélyek e.i</t>
  </si>
  <si>
    <t>Ellátottak, segélyek mód.e.i.</t>
  </si>
  <si>
    <t>Forgatás célú befektetési műveletek e.i</t>
  </si>
  <si>
    <t>Forgatás c. befektetési műveletek mód.e.i.</t>
  </si>
  <si>
    <t>Önkormányzat e.i. összesen</t>
  </si>
  <si>
    <t>Önkormányzat mód.e.i. összesen</t>
  </si>
  <si>
    <t xml:space="preserve">Eredeti előirányzat összesen </t>
  </si>
  <si>
    <t>Mód elő-irányzat összesen</t>
  </si>
  <si>
    <t>Önkormányzat és intézménye 2018. évi Költségvetési kiadása</t>
  </si>
  <si>
    <t xml:space="preserve">    4.5. Elvonások befizetések</t>
  </si>
  <si>
    <t>8.ÁHB-on belül megelőlegezések visszafizetés</t>
  </si>
  <si>
    <t>1.2. Felhalmozási célú támogatás</t>
  </si>
  <si>
    <t>6. ÁHB-megelőlegezések.</t>
  </si>
  <si>
    <t>11. melléklet a …../2019. ( V…....) önkormányzati rendelethez</t>
  </si>
  <si>
    <t>Rendkivüli Önkormányzati támogatás</t>
  </si>
  <si>
    <t xml:space="preserve">Szociális tüzelőanyag </t>
  </si>
  <si>
    <t xml:space="preserve">Ebből: - </t>
  </si>
  <si>
    <t xml:space="preserve"> 2018. évi Teljesítés</t>
  </si>
  <si>
    <t>2018.évi teljesítés.</t>
  </si>
  <si>
    <t>2018.évi teljesítés</t>
  </si>
  <si>
    <t>2018. évi mód.e.i</t>
  </si>
  <si>
    <t>2018. évi mód.e.i.</t>
  </si>
  <si>
    <t>AHB megelőlegezések</t>
  </si>
  <si>
    <t>Klekötött betét kamat</t>
  </si>
  <si>
    <t>2018.évi mód.e.i.</t>
  </si>
  <si>
    <t>2018. teljesités.</t>
  </si>
  <si>
    <t>2018. teljeasítés.</t>
  </si>
  <si>
    <t>Központi irányitó szerv támogatása</t>
  </si>
  <si>
    <t>Fennálló hitel, kötvénytart.  2018. I. 1-jén</t>
  </si>
  <si>
    <t>2018. évi hitelfelvét.</t>
  </si>
  <si>
    <t>2026.</t>
  </si>
  <si>
    <t>2027.</t>
  </si>
  <si>
    <t>2028.</t>
  </si>
  <si>
    <t>2029.</t>
  </si>
  <si>
    <t>93 959 652</t>
  </si>
  <si>
    <t>192 471242</t>
  </si>
  <si>
    <t>193170282</t>
  </si>
  <si>
    <t>206 057 809</t>
  </si>
  <si>
    <t>583 893 021</t>
  </si>
  <si>
    <t xml:space="preserve">2.3.Önkormányzat gépjármű adó bevételek </t>
  </si>
  <si>
    <t xml:space="preserve">     3.1.4.Egyéb működési célú i támogatás TB</t>
  </si>
  <si>
    <t>8.AHB megelőlegezések.</t>
  </si>
  <si>
    <t>4. lekötött bank betét feloldása</t>
  </si>
  <si>
    <t>5. AHB megelőlegezés</t>
  </si>
  <si>
    <t>1. melléklet a   .3/2019. ( V. 30.) önkormányzati rendelethez</t>
  </si>
  <si>
    <t>2. melléklet a  .3./2019. (V. 30..) önkormányzati rendelethez</t>
  </si>
  <si>
    <t>3. melléklet a . 3/2019. ( V. 30.) önkormányzati rendelethez</t>
  </si>
  <si>
    <t>3. melléklet a  3/2019. ( V. 30.) önkormányzati rendelethez</t>
  </si>
  <si>
    <t>4. melléklet a .3/2019.( V. 30.) önkormányzati rendelethez</t>
  </si>
  <si>
    <t>4. melléklet a  3/2019. ( V.30.) önkormányzati rendelethez</t>
  </si>
  <si>
    <t>4. melléklet a  3./2019. (V.30.) önkormányzati rendelethez</t>
  </si>
  <si>
    <t>4. melléklet a . 3/2019. (  V..30.) önkormányzati rendelethez</t>
  </si>
  <si>
    <t>4. melléklet a   3/2019. ( V. 30.) önkormányzati rendelethez</t>
  </si>
  <si>
    <t>4. melléklet a  3/2019. ( V..30.) önkormányzati rendelethez</t>
  </si>
  <si>
    <t>4. melléklet a    3/2019. (V. 30.) önkormányzati rendelethez</t>
  </si>
  <si>
    <t>4. melléklet a  3/2019. (V. 30.) önkormányzati rendelethez</t>
  </si>
  <si>
    <t>4. melléklet a 3 /2019. (V. 30.) önkormányzati rendelethez</t>
  </si>
  <si>
    <t>4. melléklet a  3 /2019. (V. 30.) önkormányzati rendelethez</t>
  </si>
  <si>
    <t>5. melléklet a 3 /2019. ( V. 30.) önkormányzati rendelethez</t>
  </si>
  <si>
    <t>6. melléklet a ..3/2019. (V.30. ) önkormányzati rendelethez</t>
  </si>
  <si>
    <t>7. melléklet a   3/2019. (V. 30.) önkormányzati rendelethez</t>
  </si>
  <si>
    <t>8. melléklet a  3/2019. (V. 30. ) önkormányzati rendelethez</t>
  </si>
  <si>
    <t>9. melléklet a 3./2019. (V.30.. ) önkormányzati rendelethez</t>
  </si>
  <si>
    <t>10. melléklet a . 3/2019. ( V. 30.) önkormányzati rendelethez</t>
  </si>
  <si>
    <t>12. melléklet a  .3/2019. ( V. 30.) önkormányzati rendelethez</t>
  </si>
  <si>
    <t>13. melléklet a  3/2019. ( V. 30.) önkormányzati rendelethez</t>
  </si>
  <si>
    <t>14. melléklet a …3./2019.(V. 30 .) számú önkormányzati rendelethez</t>
  </si>
  <si>
    <t>15. melléklet a  3/2019. (V. 30.) önkormányzati rendelethez</t>
  </si>
  <si>
    <t>16. melléklet a  3/201. ( V.  30.) önkormányzati rendelethez</t>
  </si>
  <si>
    <t>17. melléklet a  3/2019: ( V.30.) önkormányzati rendelethez</t>
  </si>
  <si>
    <t>18. melléklet a  3/2019. ( V.30. .) önkormányzati rendelethez</t>
  </si>
  <si>
    <t>19. melléklet a  3/2019. ( V.30. .) önkormányzati rendelethez</t>
  </si>
  <si>
    <t>20. melléklet a   3/2019. ( V. 30.) önkormányzati rendelethez</t>
  </si>
  <si>
    <t>21. melléklet a  3/2019. (V. 30.) önkormányzati rendelethez</t>
  </si>
  <si>
    <t>22. melléklet a 3./2019. ( V. 30. ) önkormányzati rendelethez</t>
  </si>
  <si>
    <t>23. melléklet a  3./2019,  ( V.30.) önkormányzati rendelethez</t>
  </si>
  <si>
    <t>24. melléklet a  3/2019. (V. 30.) önkormányzati rendelethez</t>
  </si>
  <si>
    <t>25. melléklet a   3/2019 (V. 30..) önkormányzati rendelethez</t>
  </si>
  <si>
    <t>26. melléklet a  3/2019 (V. 30.) önkormányzati rendelethez</t>
  </si>
  <si>
    <t>27. melléklet a  3/2019.( V. 30.) számú önkormányzati rendelethez</t>
  </si>
  <si>
    <t>28. melléklet a  3./2019. (V. 30..) önkormányzati rendelethez</t>
  </si>
  <si>
    <t>29. melléklet a  3/2019 ( V.30.) önkormányzati rendelethez</t>
  </si>
  <si>
    <t>30. melléklet a .3/2019 ( V.30.) önkormányzati rendelethez</t>
  </si>
  <si>
    <t>31. melléklet a  3/2019. ( V. 30.) önkormányzati rendelethez</t>
  </si>
  <si>
    <t>32. melléklet a .3./2019. ( V. 30.) önkormányzati rendelethez</t>
  </si>
  <si>
    <t>33. melléklet a .3/ 2019.(V. 30.) számú önkormányzati rendelethez</t>
  </si>
  <si>
    <t>34. melléklet a   3/2019. ( V. 30..) önkormányzati rendelethez</t>
  </si>
  <si>
    <t>35. melléklet a  3/2019. ( V. 30..) önkormányzati rendelethez</t>
  </si>
  <si>
    <t>36. melléklet a  3 /2019. ( V. 30.) önkormányzati rendelethez</t>
  </si>
  <si>
    <t>37. melléklet a . 3/2019.( V. 30..)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</si>
</sst>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205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23" fillId="0" borderId="51" xfId="0" applyFont="1" applyBorder="1"/>
    <xf numFmtId="0" fontId="0" fillId="0" borderId="129" xfId="0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24" borderId="173" xfId="0" applyNumberFormat="1" applyFont="1" applyFill="1" applyBorder="1"/>
    <xf numFmtId="0" fontId="23" fillId="24" borderId="174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19" fillId="0" borderId="175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6" xfId="0" applyNumberFormat="1" applyFont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5" xfId="0" applyNumberFormat="1" applyFont="1" applyBorder="1"/>
    <xf numFmtId="0" fontId="33" fillId="0" borderId="179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0" xfId="0" applyNumberFormat="1" applyFont="1" applyBorder="1"/>
    <xf numFmtId="3" fontId="23" fillId="0" borderId="181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19" fillId="0" borderId="95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2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3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4" xfId="0" applyNumberFormat="1" applyFont="1" applyBorder="1"/>
    <xf numFmtId="0" fontId="43" fillId="0" borderId="185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6" xfId="0" applyNumberFormat="1" applyFont="1" applyBorder="1"/>
    <xf numFmtId="3" fontId="19" fillId="0" borderId="187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8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89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0" xfId="0" applyNumberFormat="1" applyFont="1" applyBorder="1"/>
    <xf numFmtId="3" fontId="19" fillId="0" borderId="191" xfId="0" applyNumberFormat="1" applyFont="1" applyBorder="1"/>
    <xf numFmtId="3" fontId="19" fillId="0" borderId="192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0" xfId="0" applyNumberFormat="1" applyFont="1" applyFill="1" applyBorder="1"/>
    <xf numFmtId="3" fontId="19" fillId="0" borderId="193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4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3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5" xfId="0" applyFont="1" applyBorder="1" applyAlignment="1">
      <alignment horizontal="center" wrapText="1"/>
    </xf>
    <xf numFmtId="0" fontId="23" fillId="0" borderId="178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8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6" xfId="0" applyNumberFormat="1" applyFont="1" applyBorder="1"/>
    <xf numFmtId="0" fontId="28" fillId="0" borderId="86" xfId="0" applyFont="1" applyBorder="1" applyAlignment="1">
      <alignment wrapText="1"/>
    </xf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7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0" fontId="33" fillId="0" borderId="0" xfId="0" applyFont="1" applyBorder="1" applyAlignment="1">
      <alignment wrapText="1"/>
    </xf>
    <xf numFmtId="3" fontId="19" fillId="0" borderId="24" xfId="26" applyNumberFormat="1" applyFont="1" applyFill="1" applyBorder="1" applyAlignment="1" applyProtection="1">
      <alignment vertical="center"/>
    </xf>
    <xf numFmtId="3" fontId="19" fillId="0" borderId="198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0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19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0" xfId="0" applyNumberFormat="1" applyFont="1" applyBorder="1"/>
    <xf numFmtId="3" fontId="43" fillId="0" borderId="183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1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2" xfId="0" applyFont="1" applyBorder="1"/>
    <xf numFmtId="0" fontId="19" fillId="0" borderId="203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4" xfId="0" applyFont="1" applyFill="1" applyBorder="1"/>
    <xf numFmtId="3" fontId="23" fillId="24" borderId="205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6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7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8" xfId="0" applyNumberFormat="1" applyFont="1" applyFill="1" applyBorder="1"/>
    <xf numFmtId="3" fontId="23" fillId="24" borderId="179" xfId="0" applyNumberFormat="1" applyFont="1" applyFill="1" applyBorder="1"/>
    <xf numFmtId="3" fontId="19" fillId="24" borderId="70" xfId="0" applyNumberFormat="1" applyFont="1" applyFill="1" applyBorder="1"/>
    <xf numFmtId="3" fontId="23" fillId="24" borderId="207" xfId="0" applyNumberFormat="1" applyFont="1" applyFill="1" applyBorder="1"/>
    <xf numFmtId="3" fontId="19" fillId="0" borderId="143" xfId="0" applyNumberFormat="1" applyFont="1" applyBorder="1"/>
    <xf numFmtId="0" fontId="23" fillId="0" borderId="209" xfId="0" applyFont="1" applyBorder="1"/>
    <xf numFmtId="3" fontId="23" fillId="0" borderId="210" xfId="0" applyNumberFormat="1" applyFont="1" applyBorder="1"/>
    <xf numFmtId="3" fontId="19" fillId="0" borderId="211" xfId="0" applyNumberFormat="1" applyFont="1" applyBorder="1"/>
    <xf numFmtId="3" fontId="23" fillId="0" borderId="212" xfId="0" applyNumberFormat="1" applyFont="1" applyBorder="1"/>
    <xf numFmtId="3" fontId="19" fillId="0" borderId="210" xfId="0" applyNumberFormat="1" applyFont="1" applyBorder="1"/>
    <xf numFmtId="3" fontId="23" fillId="0" borderId="213" xfId="0" applyNumberFormat="1" applyFont="1" applyBorder="1"/>
    <xf numFmtId="3" fontId="23" fillId="0" borderId="179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4" xfId="0" applyNumberFormat="1" applyFont="1" applyBorder="1"/>
    <xf numFmtId="3" fontId="19" fillId="0" borderId="215" xfId="0" applyNumberFormat="1" applyFont="1" applyBorder="1"/>
    <xf numFmtId="3" fontId="23" fillId="0" borderId="216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17" xfId="0" applyNumberFormat="1" applyFont="1" applyBorder="1"/>
    <xf numFmtId="3" fontId="23" fillId="0" borderId="218" xfId="0" applyNumberFormat="1" applyFont="1" applyBorder="1"/>
    <xf numFmtId="3" fontId="23" fillId="0" borderId="219" xfId="0" applyNumberFormat="1" applyFont="1" applyBorder="1"/>
    <xf numFmtId="3" fontId="23" fillId="0" borderId="220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1" xfId="0" applyNumberFormat="1" applyFont="1" applyBorder="1"/>
    <xf numFmtId="3" fontId="23" fillId="24" borderId="55" xfId="0" applyNumberFormat="1" applyFont="1" applyFill="1" applyBorder="1"/>
    <xf numFmtId="3" fontId="19" fillId="0" borderId="221" xfId="0" applyNumberFormat="1" applyFont="1" applyBorder="1"/>
    <xf numFmtId="0" fontId="28" fillId="0" borderId="0" xfId="0" applyFont="1" applyBorder="1" applyAlignment="1">
      <alignment wrapText="1"/>
    </xf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2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4" xfId="0" applyFont="1" applyBorder="1"/>
    <xf numFmtId="0" fontId="33" fillId="0" borderId="223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4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25" xfId="0" applyFont="1" applyBorder="1"/>
    <xf numFmtId="3" fontId="19" fillId="0" borderId="226" xfId="0" applyNumberFormat="1" applyFont="1" applyBorder="1"/>
    <xf numFmtId="3" fontId="19" fillId="0" borderId="227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2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3" fontId="23" fillId="0" borderId="228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29" xfId="0" applyNumberFormat="1" applyFont="1" applyBorder="1"/>
    <xf numFmtId="0" fontId="23" fillId="0" borderId="230" xfId="0" applyFont="1" applyBorder="1" applyAlignment="1"/>
    <xf numFmtId="0" fontId="23" fillId="0" borderId="231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2" xfId="39" applyNumberFormat="1" applyFont="1" applyBorder="1" applyProtection="1"/>
    <xf numFmtId="3" fontId="23" fillId="0" borderId="190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3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34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8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34" xfId="0" applyFont="1" applyFill="1" applyBorder="1"/>
    <xf numFmtId="3" fontId="23" fillId="24" borderId="52" xfId="0" applyNumberFormat="1" applyFont="1" applyFill="1" applyBorder="1"/>
    <xf numFmtId="3" fontId="23" fillId="24" borderId="234" xfId="0" applyNumberFormat="1" applyFont="1" applyFill="1" applyBorder="1"/>
    <xf numFmtId="3" fontId="19" fillId="0" borderId="235" xfId="0" applyNumberFormat="1" applyFont="1" applyBorder="1"/>
    <xf numFmtId="3" fontId="19" fillId="0" borderId="236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37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38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0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5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39" xfId="0" applyFont="1" applyBorder="1" applyAlignment="1">
      <alignment wrapText="1"/>
    </xf>
    <xf numFmtId="0" fontId="23" fillId="0" borderId="240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41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0" fontId="23" fillId="0" borderId="234" xfId="0" applyFont="1" applyBorder="1"/>
    <xf numFmtId="0" fontId="33" fillId="0" borderId="134" xfId="0" applyFont="1" applyBorder="1"/>
    <xf numFmtId="0" fontId="33" fillId="0" borderId="96" xfId="0" applyFont="1" applyBorder="1"/>
    <xf numFmtId="0" fontId="19" fillId="0" borderId="58" xfId="0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42" xfId="0" applyFont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7" xfId="0" applyNumberFormat="1" applyFont="1" applyBorder="1"/>
    <xf numFmtId="49" fontId="23" fillId="24" borderId="52" xfId="0" applyNumberFormat="1" applyFont="1" applyFill="1" applyBorder="1"/>
    <xf numFmtId="49" fontId="23" fillId="0" borderId="176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9" fillId="0" borderId="145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86" xfId="0" applyFont="1" applyBorder="1" applyAlignment="1">
      <alignment horizontal="center"/>
    </xf>
    <xf numFmtId="3" fontId="23" fillId="24" borderId="246" xfId="0" applyNumberFormat="1" applyFont="1" applyFill="1" applyBorder="1"/>
    <xf numFmtId="3" fontId="23" fillId="24" borderId="44" xfId="0" applyNumberFormat="1" applyFont="1" applyFill="1" applyBorder="1"/>
    <xf numFmtId="3" fontId="23" fillId="0" borderId="132" xfId="0" applyNumberFormat="1" applyFont="1" applyBorder="1"/>
    <xf numFmtId="3" fontId="23" fillId="0" borderId="209" xfId="0" applyNumberFormat="1" applyFont="1" applyBorder="1"/>
    <xf numFmtId="3" fontId="23" fillId="24" borderId="174" xfId="0" applyNumberFormat="1" applyFont="1" applyFill="1" applyBorder="1"/>
    <xf numFmtId="0" fontId="53" fillId="0" borderId="45" xfId="0" applyFont="1" applyBorder="1" applyAlignment="1">
      <alignment horizontal="center"/>
    </xf>
    <xf numFmtId="3" fontId="23" fillId="24" borderId="45" xfId="0" applyNumberFormat="1" applyFont="1" applyFill="1" applyBorder="1"/>
    <xf numFmtId="0" fontId="29" fillId="0" borderId="48" xfId="0" applyFont="1" applyBorder="1" applyAlignment="1">
      <alignment horizontal="center" wrapText="1"/>
    </xf>
    <xf numFmtId="0" fontId="26" fillId="0" borderId="122" xfId="0" applyFont="1" applyBorder="1" applyAlignment="1">
      <alignment horizontal="center" wrapText="1"/>
    </xf>
    <xf numFmtId="0" fontId="23" fillId="0" borderId="78" xfId="0" applyFont="1" applyBorder="1" applyAlignment="1">
      <alignment horizontal="center" wrapText="1"/>
    </xf>
    <xf numFmtId="3" fontId="23" fillId="24" borderId="43" xfId="0" applyNumberFormat="1" applyFont="1" applyFill="1" applyBorder="1"/>
    <xf numFmtId="3" fontId="23" fillId="0" borderId="43" xfId="0" applyNumberFormat="1" applyFont="1" applyBorder="1" applyAlignment="1"/>
    <xf numFmtId="3" fontId="19" fillId="0" borderId="73" xfId="0" applyNumberFormat="1" applyFont="1" applyBorder="1" applyAlignment="1"/>
    <xf numFmtId="3" fontId="19" fillId="0" borderId="39" xfId="0" applyNumberFormat="1" applyFont="1" applyBorder="1" applyAlignment="1"/>
    <xf numFmtId="3" fontId="19" fillId="0" borderId="125" xfId="0" applyNumberFormat="1" applyFont="1" applyBorder="1"/>
    <xf numFmtId="3" fontId="23" fillId="24" borderId="132" xfId="0" applyNumberFormat="1" applyFont="1" applyFill="1" applyBorder="1"/>
    <xf numFmtId="0" fontId="23" fillId="0" borderId="76" xfId="0" applyFont="1" applyBorder="1" applyAlignment="1">
      <alignment horizontal="center"/>
    </xf>
    <xf numFmtId="3" fontId="23" fillId="24" borderId="25" xfId="0" applyNumberFormat="1" applyFont="1" applyFill="1" applyBorder="1"/>
    <xf numFmtId="3" fontId="19" fillId="0" borderId="23" xfId="0" applyNumberFormat="1" applyFont="1" applyBorder="1"/>
    <xf numFmtId="3" fontId="19" fillId="24" borderId="23" xfId="0" applyNumberFormat="1" applyFont="1" applyFill="1" applyBorder="1"/>
    <xf numFmtId="3" fontId="19" fillId="24" borderId="66" xfId="0" applyNumberFormat="1" applyFont="1" applyFill="1" applyBorder="1"/>
    <xf numFmtId="3" fontId="19" fillId="24" borderId="34" xfId="0" applyNumberFormat="1" applyFont="1" applyFill="1" applyBorder="1"/>
    <xf numFmtId="3" fontId="23" fillId="0" borderId="25" xfId="0" applyNumberFormat="1" applyFont="1" applyBorder="1" applyAlignment="1"/>
    <xf numFmtId="3" fontId="19" fillId="0" borderId="26" xfId="0" applyNumberFormat="1" applyFont="1" applyBorder="1"/>
    <xf numFmtId="3" fontId="23" fillId="24" borderId="87" xfId="0" applyNumberFormat="1" applyFont="1" applyFill="1" applyBorder="1"/>
    <xf numFmtId="3" fontId="19" fillId="0" borderId="113" xfId="0" applyNumberFormat="1" applyFont="1" applyBorder="1"/>
    <xf numFmtId="3" fontId="19" fillId="0" borderId="128" xfId="0" applyNumberFormat="1" applyFont="1" applyBorder="1"/>
    <xf numFmtId="3" fontId="23" fillId="24" borderId="128" xfId="0" applyNumberFormat="1" applyFont="1" applyFill="1" applyBorder="1"/>
    <xf numFmtId="3" fontId="19" fillId="24" borderId="45" xfId="0" applyNumberFormat="1" applyFont="1" applyFill="1" applyBorder="1"/>
    <xf numFmtId="3" fontId="19" fillId="0" borderId="45" xfId="0" applyNumberFormat="1" applyFont="1" applyBorder="1" applyAlignment="1"/>
    <xf numFmtId="0" fontId="26" fillId="0" borderId="44" xfId="0" applyFont="1" applyBorder="1" applyAlignment="1">
      <alignment horizontal="center" wrapText="1"/>
    </xf>
    <xf numFmtId="3" fontId="52" fillId="0" borderId="46" xfId="0" applyNumberFormat="1" applyFont="1" applyBorder="1" applyAlignment="1">
      <alignment horizontal="center"/>
    </xf>
    <xf numFmtId="0" fontId="23" fillId="0" borderId="132" xfId="0" applyFont="1" applyBorder="1" applyAlignment="1">
      <alignment horizontal="center" wrapText="1"/>
    </xf>
    <xf numFmtId="3" fontId="23" fillId="0" borderId="34" xfId="0" applyNumberFormat="1" applyFont="1" applyBorder="1"/>
    <xf numFmtId="0" fontId="23" fillId="0" borderId="55" xfId="0" applyFont="1" applyFill="1" applyBorder="1" applyAlignment="1">
      <alignment horizontal="center" wrapText="1"/>
    </xf>
    <xf numFmtId="3" fontId="19" fillId="0" borderId="248" xfId="0" applyNumberFormat="1" applyFont="1" applyBorder="1"/>
    <xf numFmtId="0" fontId="23" fillId="0" borderId="249" xfId="0" applyFont="1" applyBorder="1" applyAlignment="1">
      <alignment horizontal="center" wrapText="1"/>
    </xf>
    <xf numFmtId="0" fontId="23" fillId="0" borderId="111" xfId="0" applyFont="1" applyBorder="1" applyAlignment="1">
      <alignment horizontal="center" wrapText="1"/>
    </xf>
    <xf numFmtId="0" fontId="23" fillId="0" borderId="46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39" xfId="0" applyNumberFormat="1" applyFont="1" applyFill="1" applyBorder="1"/>
    <xf numFmtId="3" fontId="19" fillId="0" borderId="90" xfId="0" applyNumberFormat="1" applyFont="1" applyFill="1" applyBorder="1"/>
    <xf numFmtId="4" fontId="19" fillId="0" borderId="250" xfId="0" applyNumberFormat="1" applyFont="1" applyBorder="1"/>
    <xf numFmtId="0" fontId="0" fillId="0" borderId="45" xfId="0" applyBorder="1"/>
    <xf numFmtId="0" fontId="26" fillId="0" borderId="45" xfId="0" applyFont="1" applyBorder="1"/>
    <xf numFmtId="3" fontId="0" fillId="0" borderId="45" xfId="0" applyNumberFormat="1" applyBorder="1"/>
    <xf numFmtId="3" fontId="19" fillId="0" borderId="88" xfId="0" applyNumberFormat="1" applyFont="1" applyBorder="1" applyAlignment="1">
      <alignment horizontal="center"/>
    </xf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3" xfId="0" applyFont="1" applyBorder="1" applyAlignment="1">
      <alignment horizontal="center" wrapText="1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9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3" fontId="52" fillId="0" borderId="0" xfId="0" applyNumberFormat="1" applyFont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0" fontId="33" fillId="24" borderId="0" xfId="0" applyFont="1" applyFill="1" applyBorder="1"/>
    <xf numFmtId="49" fontId="23" fillId="0" borderId="0" xfId="0" applyNumberFormat="1" applyFont="1" applyBorder="1"/>
    <xf numFmtId="49" fontId="23" fillId="24" borderId="0" xfId="0" applyNumberFormat="1" applyFont="1" applyFill="1" applyBorder="1"/>
    <xf numFmtId="49" fontId="19" fillId="0" borderId="0" xfId="0" applyNumberFormat="1" applyFont="1" applyBorder="1"/>
    <xf numFmtId="0" fontId="38" fillId="0" borderId="251" xfId="0" applyFont="1" applyBorder="1" applyAlignment="1">
      <alignment horizontal="center" wrapText="1"/>
    </xf>
    <xf numFmtId="3" fontId="52" fillId="0" borderId="139" xfId="0" applyNumberFormat="1" applyFont="1" applyBorder="1" applyAlignment="1">
      <alignment horizontal="center"/>
    </xf>
    <xf numFmtId="3" fontId="19" fillId="0" borderId="139" xfId="0" applyNumberFormat="1" applyFont="1" applyBorder="1"/>
    <xf numFmtId="3" fontId="23" fillId="0" borderId="252" xfId="0" applyNumberFormat="1" applyFont="1" applyBorder="1"/>
    <xf numFmtId="3" fontId="19" fillId="0" borderId="253" xfId="0" applyNumberFormat="1" applyFont="1" applyBorder="1"/>
    <xf numFmtId="3" fontId="19" fillId="0" borderId="141" xfId="0" applyNumberFormat="1" applyFont="1" applyBorder="1"/>
    <xf numFmtId="3" fontId="19" fillId="0" borderId="254" xfId="0" applyNumberFormat="1" applyFont="1" applyBorder="1"/>
    <xf numFmtId="3" fontId="23" fillId="0" borderId="182" xfId="0" applyNumberFormat="1" applyFont="1" applyBorder="1"/>
    <xf numFmtId="3" fontId="23" fillId="0" borderId="255" xfId="0" applyNumberFormat="1" applyFont="1" applyBorder="1"/>
    <xf numFmtId="3" fontId="19" fillId="0" borderId="256" xfId="0" applyNumberFormat="1" applyFont="1" applyBorder="1"/>
    <xf numFmtId="3" fontId="23" fillId="0" borderId="139" xfId="0" applyNumberFormat="1" applyFont="1" applyBorder="1"/>
    <xf numFmtId="3" fontId="23" fillId="0" borderId="146" xfId="0" applyNumberFormat="1" applyFont="1" applyBorder="1"/>
    <xf numFmtId="3" fontId="23" fillId="24" borderId="50" xfId="0" applyNumberFormat="1" applyFont="1" applyFill="1" applyBorder="1"/>
    <xf numFmtId="3" fontId="19" fillId="0" borderId="182" xfId="0" applyNumberFormat="1" applyFont="1" applyBorder="1"/>
    <xf numFmtId="3" fontId="23" fillId="0" borderId="257" xfId="0" applyNumberFormat="1" applyFont="1" applyBorder="1"/>
    <xf numFmtId="0" fontId="23" fillId="0" borderId="45" xfId="0" applyFont="1" applyBorder="1" applyAlignment="1">
      <alignment horizontal="center" wrapText="1"/>
    </xf>
    <xf numFmtId="3" fontId="23" fillId="0" borderId="45" xfId="0" applyNumberFormat="1" applyFont="1" applyBorder="1" applyAlignment="1"/>
    <xf numFmtId="0" fontId="23" fillId="0" borderId="63" xfId="0" applyFont="1" applyBorder="1" applyAlignment="1">
      <alignment horizontal="center" wrapText="1"/>
    </xf>
    <xf numFmtId="0" fontId="23" fillId="0" borderId="55" xfId="0" applyFont="1" applyBorder="1" applyAlignment="1">
      <alignment horizontal="center" wrapText="1"/>
    </xf>
    <xf numFmtId="3" fontId="23" fillId="0" borderId="258" xfId="0" applyNumberFormat="1" applyFont="1" applyBorder="1"/>
    <xf numFmtId="3" fontId="23" fillId="0" borderId="259" xfId="0" applyNumberFormat="1" applyFont="1" applyBorder="1"/>
    <xf numFmtId="0" fontId="19" fillId="0" borderId="0" xfId="0" applyFont="1" applyAlignment="1">
      <alignment horizontal="left"/>
    </xf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23" fillId="0" borderId="63" xfId="0" applyFont="1" applyBorder="1" applyAlignment="1">
      <alignment horizontal="center" wrapText="1"/>
    </xf>
    <xf numFmtId="3" fontId="23" fillId="0" borderId="260" xfId="0" applyNumberFormat="1" applyFont="1" applyBorder="1"/>
    <xf numFmtId="0" fontId="23" fillId="0" borderId="132" xfId="0" applyFont="1" applyFill="1" applyBorder="1" applyAlignment="1">
      <alignment horizontal="center" wrapText="1"/>
    </xf>
    <xf numFmtId="3" fontId="23" fillId="24" borderId="221" xfId="0" applyNumberFormat="1" applyFont="1" applyFill="1" applyBorder="1"/>
    <xf numFmtId="3" fontId="23" fillId="24" borderId="152" xfId="0" applyNumberFormat="1" applyFont="1" applyFill="1" applyBorder="1"/>
    <xf numFmtId="3" fontId="23" fillId="0" borderId="152" xfId="0" applyNumberFormat="1" applyFont="1" applyBorder="1"/>
    <xf numFmtId="3" fontId="19" fillId="0" borderId="259" xfId="0" applyNumberFormat="1" applyFont="1" applyBorder="1"/>
    <xf numFmtId="3" fontId="23" fillId="24" borderId="213" xfId="0" applyNumberFormat="1" applyFont="1" applyFill="1" applyBorder="1"/>
    <xf numFmtId="0" fontId="23" fillId="0" borderId="67" xfId="0" applyFont="1" applyBorder="1" applyAlignment="1">
      <alignment horizontal="center" wrapText="1"/>
    </xf>
    <xf numFmtId="3" fontId="19" fillId="0" borderId="261" xfId="0" applyNumberFormat="1" applyFont="1" applyBorder="1"/>
    <xf numFmtId="3" fontId="19" fillId="0" borderId="260" xfId="0" applyNumberFormat="1" applyFont="1" applyBorder="1"/>
    <xf numFmtId="0" fontId="23" fillId="0" borderId="55" xfId="0" applyFont="1" applyBorder="1" applyAlignment="1">
      <alignment horizontal="center" vertical="center" wrapText="1"/>
    </xf>
    <xf numFmtId="3" fontId="23" fillId="0" borderId="261" xfId="0" applyNumberFormat="1" applyFont="1" applyBorder="1"/>
    <xf numFmtId="3" fontId="26" fillId="0" borderId="45" xfId="0" applyNumberFormat="1" applyFont="1" applyBorder="1"/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0" fillId="0" borderId="45" xfId="0" applyFont="1" applyBorder="1"/>
    <xf numFmtId="3" fontId="23" fillId="24" borderId="262" xfId="0" applyNumberFormat="1" applyFont="1" applyFill="1" applyBorder="1"/>
    <xf numFmtId="0" fontId="53" fillId="0" borderId="68" xfId="0" applyFont="1" applyBorder="1" applyAlignment="1">
      <alignment horizontal="center"/>
    </xf>
    <xf numFmtId="0" fontId="19" fillId="0" borderId="146" xfId="0" applyFont="1" applyBorder="1"/>
    <xf numFmtId="3" fontId="19" fillId="0" borderId="265" xfId="0" applyNumberFormat="1" applyFont="1" applyBorder="1"/>
    <xf numFmtId="3" fontId="19" fillId="0" borderId="266" xfId="0" applyNumberFormat="1" applyFont="1" applyBorder="1"/>
    <xf numFmtId="0" fontId="19" fillId="0" borderId="267" xfId="0" applyFont="1" applyBorder="1"/>
    <xf numFmtId="3" fontId="23" fillId="24" borderId="268" xfId="0" applyNumberFormat="1" applyFont="1" applyFill="1" applyBorder="1"/>
    <xf numFmtId="3" fontId="23" fillId="24" borderId="146" xfId="0" applyNumberFormat="1" applyFont="1" applyFill="1" applyBorder="1"/>
    <xf numFmtId="3" fontId="19" fillId="0" borderId="267" xfId="0" applyNumberFormat="1" applyFont="1" applyBorder="1"/>
    <xf numFmtId="3" fontId="19" fillId="0" borderId="269" xfId="0" applyNumberFormat="1" applyFont="1" applyBorder="1"/>
    <xf numFmtId="3" fontId="19" fillId="0" borderId="262" xfId="0" applyNumberFormat="1" applyFont="1" applyBorder="1"/>
    <xf numFmtId="3" fontId="23" fillId="0" borderId="249" xfId="0" applyNumberFormat="1" applyFont="1" applyBorder="1"/>
    <xf numFmtId="3" fontId="23" fillId="24" borderId="257" xfId="0" applyNumberFormat="1" applyFont="1" applyFill="1" applyBorder="1"/>
    <xf numFmtId="10" fontId="52" fillId="0" borderId="70" xfId="0" applyNumberFormat="1" applyFont="1" applyFill="1" applyBorder="1" applyAlignment="1">
      <alignment horizontal="center"/>
    </xf>
    <xf numFmtId="10" fontId="19" fillId="0" borderId="51" xfId="0" applyNumberFormat="1" applyFont="1" applyBorder="1"/>
    <xf numFmtId="10" fontId="19" fillId="0" borderId="116" xfId="0" applyNumberFormat="1" applyFont="1" applyBorder="1"/>
    <xf numFmtId="10" fontId="52" fillId="0" borderId="0" xfId="0" applyNumberFormat="1" applyFont="1" applyFill="1" applyBorder="1" applyAlignment="1">
      <alignment horizontal="center"/>
    </xf>
    <xf numFmtId="10" fontId="19" fillId="0" borderId="0" xfId="0" applyNumberFormat="1" applyFont="1" applyBorder="1"/>
    <xf numFmtId="10" fontId="29" fillId="0" borderId="50" xfId="0" applyNumberFormat="1" applyFont="1" applyBorder="1" applyAlignment="1">
      <alignment horizontal="center" vertical="center" wrapText="1"/>
    </xf>
    <xf numFmtId="10" fontId="52" fillId="0" borderId="182" xfId="0" applyNumberFormat="1" applyFont="1" applyBorder="1" applyAlignment="1">
      <alignment horizontal="center"/>
    </xf>
    <xf numFmtId="10" fontId="19" fillId="0" borderId="139" xfId="0" applyNumberFormat="1" applyFont="1" applyBorder="1"/>
    <xf numFmtId="10" fontId="19" fillId="0" borderId="142" xfId="0" applyNumberFormat="1" applyFont="1" applyBorder="1"/>
    <xf numFmtId="10" fontId="19" fillId="0" borderId="252" xfId="0" applyNumberFormat="1" applyFont="1" applyBorder="1"/>
    <xf numFmtId="10" fontId="19" fillId="0" borderId="146" xfId="0" applyNumberFormat="1" applyFont="1" applyBorder="1"/>
    <xf numFmtId="10" fontId="19" fillId="0" borderId="141" xfId="0" applyNumberFormat="1" applyFont="1" applyBorder="1"/>
    <xf numFmtId="10" fontId="23" fillId="0" borderId="139" xfId="0" applyNumberFormat="1" applyFont="1" applyBorder="1"/>
    <xf numFmtId="10" fontId="23" fillId="0" borderId="142" xfId="0" applyNumberFormat="1" applyFont="1" applyBorder="1"/>
    <xf numFmtId="10" fontId="23" fillId="0" borderId="270" xfId="0" applyNumberFormat="1" applyFont="1" applyBorder="1"/>
    <xf numFmtId="10" fontId="23" fillId="0" borderId="146" xfId="0" applyNumberFormat="1" applyFont="1" applyBorder="1"/>
    <xf numFmtId="10" fontId="19" fillId="0" borderId="50" xfId="0" applyNumberFormat="1" applyFont="1" applyBorder="1"/>
    <xf numFmtId="10" fontId="19" fillId="0" borderId="182" xfId="0" applyNumberFormat="1" applyFont="1" applyBorder="1"/>
    <xf numFmtId="10" fontId="23" fillId="24" borderId="257" xfId="0" applyNumberFormat="1" applyFont="1" applyFill="1" applyBorder="1"/>
    <xf numFmtId="3" fontId="0" fillId="0" borderId="0" xfId="0" applyNumberFormat="1" applyBorder="1"/>
    <xf numFmtId="0" fontId="21" fillId="0" borderId="271" xfId="0" applyFont="1" applyBorder="1" applyAlignment="1">
      <alignment horizontal="center" wrapText="1"/>
    </xf>
    <xf numFmtId="0" fontId="43" fillId="0" borderId="249" xfId="0" applyFont="1" applyBorder="1" applyAlignment="1">
      <alignment horizontal="center"/>
    </xf>
    <xf numFmtId="0" fontId="21" fillId="0" borderId="272" xfId="0" applyFont="1" applyBorder="1" applyAlignment="1">
      <alignment horizontal="center" wrapText="1"/>
    </xf>
    <xf numFmtId="3" fontId="28" fillId="0" borderId="272" xfId="0" applyNumberFormat="1" applyFont="1" applyBorder="1" applyAlignment="1">
      <alignment horizontal="right" wrapText="1"/>
    </xf>
    <xf numFmtId="3" fontId="28" fillId="0" borderId="266" xfId="26" applyNumberFormat="1" applyFont="1" applyFill="1" applyBorder="1" applyAlignment="1" applyProtection="1"/>
    <xf numFmtId="3" fontId="28" fillId="0" borderId="273" xfId="26" applyNumberFormat="1" applyFont="1" applyFill="1" applyBorder="1" applyAlignment="1" applyProtection="1"/>
    <xf numFmtId="3" fontId="28" fillId="0" borderId="274" xfId="26" applyNumberFormat="1" applyFont="1" applyFill="1" applyBorder="1" applyAlignment="1" applyProtection="1"/>
    <xf numFmtId="3" fontId="28" fillId="0" borderId="264" xfId="26" applyNumberFormat="1" applyFont="1" applyFill="1" applyBorder="1" applyAlignment="1" applyProtection="1"/>
    <xf numFmtId="3" fontId="21" fillId="0" borderId="275" xfId="26" applyNumberFormat="1" applyFont="1" applyFill="1" applyBorder="1" applyAlignment="1" applyProtection="1"/>
    <xf numFmtId="3" fontId="28" fillId="0" borderId="272" xfId="26" applyNumberFormat="1" applyFont="1" applyFill="1" applyBorder="1" applyAlignment="1" applyProtection="1"/>
    <xf numFmtId="3" fontId="46" fillId="0" borderId="266" xfId="26" applyNumberFormat="1" applyFont="1" applyFill="1" applyBorder="1" applyAlignment="1" applyProtection="1"/>
    <xf numFmtId="3" fontId="28" fillId="0" borderId="276" xfId="26" applyNumberFormat="1" applyFont="1" applyFill="1" applyBorder="1" applyAlignment="1" applyProtection="1"/>
    <xf numFmtId="3" fontId="21" fillId="0" borderId="275" xfId="0" applyNumberFormat="1" applyFont="1" applyBorder="1"/>
    <xf numFmtId="3" fontId="21" fillId="0" borderId="277" xfId="0" applyNumberFormat="1" applyFont="1" applyBorder="1"/>
    <xf numFmtId="0" fontId="30" fillId="0" borderId="15" xfId="39" applyFont="1" applyBorder="1" applyProtection="1"/>
    <xf numFmtId="0" fontId="44" fillId="0" borderId="0" xfId="39" applyFont="1" applyBorder="1" applyAlignment="1" applyProtection="1">
      <alignment wrapText="1"/>
    </xf>
    <xf numFmtId="0" fontId="23" fillId="0" borderId="25" xfId="39" applyFont="1" applyBorder="1" applyAlignment="1" applyProtection="1">
      <alignment vertical="center"/>
    </xf>
    <xf numFmtId="0" fontId="30" fillId="0" borderId="79" xfId="39" applyFont="1" applyBorder="1" applyProtection="1"/>
    <xf numFmtId="3" fontId="19" fillId="0" borderId="0" xfId="0" applyNumberFormat="1" applyFont="1" applyFill="1" applyBorder="1"/>
    <xf numFmtId="3" fontId="19" fillId="0" borderId="26" xfId="39" applyNumberFormat="1" applyFont="1" applyBorder="1" applyProtection="1"/>
    <xf numFmtId="3" fontId="23" fillId="0" borderId="23" xfId="39" applyNumberFormat="1" applyFont="1" applyBorder="1" applyProtection="1"/>
    <xf numFmtId="3" fontId="19" fillId="0" borderId="34" xfId="39" applyNumberFormat="1" applyFont="1" applyBorder="1" applyProtection="1"/>
    <xf numFmtId="3" fontId="19" fillId="0" borderId="113" xfId="39" applyNumberFormat="1" applyFont="1" applyBorder="1" applyProtection="1"/>
    <xf numFmtId="3" fontId="23" fillId="0" borderId="55" xfId="39" applyNumberFormat="1" applyFont="1" applyBorder="1" applyProtection="1"/>
    <xf numFmtId="3" fontId="43" fillId="0" borderId="0" xfId="39" applyNumberFormat="1" applyFont="1" applyBorder="1" applyAlignment="1" applyProtection="1">
      <alignment wrapText="1"/>
    </xf>
    <xf numFmtId="3" fontId="30" fillId="0" borderId="26" xfId="39" applyNumberFormat="1" applyFont="1" applyBorder="1" applyProtection="1"/>
    <xf numFmtId="3" fontId="43" fillId="0" borderId="18" xfId="39" applyNumberFormat="1" applyFont="1" applyBorder="1" applyProtection="1"/>
    <xf numFmtId="3" fontId="23" fillId="0" borderId="92" xfId="39" applyNumberFormat="1" applyFont="1" applyBorder="1" applyProtection="1"/>
    <xf numFmtId="0" fontId="23" fillId="0" borderId="0" xfId="39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3" fontId="19" fillId="0" borderId="0" xfId="39" applyNumberFormat="1" applyFont="1" applyBorder="1" applyProtection="1"/>
    <xf numFmtId="3" fontId="23" fillId="0" borderId="0" xfId="39" applyNumberFormat="1" applyFont="1" applyBorder="1" applyProtection="1"/>
    <xf numFmtId="0" fontId="23" fillId="0" borderId="10" xfId="39" applyFont="1" applyBorder="1" applyProtection="1"/>
    <xf numFmtId="0" fontId="23" fillId="0" borderId="278" xfId="39" applyFont="1" applyBorder="1" applyAlignment="1" applyProtection="1">
      <alignment vertical="center"/>
    </xf>
    <xf numFmtId="0" fontId="43" fillId="0" borderId="279" xfId="0" applyFont="1" applyBorder="1" applyAlignment="1">
      <alignment horizontal="center"/>
    </xf>
    <xf numFmtId="0" fontId="19" fillId="0" borderId="280" xfId="39" applyFont="1" applyBorder="1" applyProtection="1"/>
    <xf numFmtId="0" fontId="30" fillId="0" borderId="280" xfId="39" applyFont="1" applyBorder="1" applyAlignment="1" applyProtection="1">
      <alignment wrapText="1"/>
    </xf>
    <xf numFmtId="0" fontId="19" fillId="0" borderId="281" xfId="39" applyFont="1" applyBorder="1" applyProtection="1"/>
    <xf numFmtId="0" fontId="23" fillId="0" borderId="283" xfId="39" applyFont="1" applyBorder="1" applyAlignment="1" applyProtection="1">
      <alignment vertical="center"/>
    </xf>
    <xf numFmtId="0" fontId="19" fillId="0" borderId="269" xfId="39" applyFont="1" applyBorder="1" applyProtection="1"/>
    <xf numFmtId="0" fontId="19" fillId="0" borderId="269" xfId="39" applyFont="1" applyBorder="1" applyAlignment="1" applyProtection="1">
      <alignment wrapText="1"/>
    </xf>
    <xf numFmtId="0" fontId="23" fillId="0" borderId="284" xfId="39" applyFont="1" applyBorder="1" applyProtection="1"/>
    <xf numFmtId="0" fontId="23" fillId="0" borderId="241" xfId="39" applyFont="1" applyBorder="1" applyProtection="1"/>
    <xf numFmtId="0" fontId="23" fillId="0" borderId="285" xfId="39" applyFont="1" applyBorder="1" applyProtection="1"/>
    <xf numFmtId="0" fontId="23" fillId="0" borderId="262" xfId="39" applyFont="1" applyBorder="1" applyProtection="1"/>
    <xf numFmtId="0" fontId="19" fillId="0" borderId="282" xfId="39" applyFont="1" applyBorder="1" applyProtection="1"/>
    <xf numFmtId="3" fontId="19" fillId="0" borderId="280" xfId="39" applyNumberFormat="1" applyFont="1" applyBorder="1" applyProtection="1"/>
    <xf numFmtId="0" fontId="23" fillId="0" borderId="286" xfId="39" applyFont="1" applyBorder="1" applyProtection="1"/>
    <xf numFmtId="0" fontId="19" fillId="0" borderId="288" xfId="39" applyFont="1" applyBorder="1" applyProtection="1"/>
    <xf numFmtId="0" fontId="19" fillId="0" borderId="289" xfId="39" applyFont="1" applyBorder="1" applyProtection="1"/>
    <xf numFmtId="3" fontId="19" fillId="0" borderId="288" xfId="39" applyNumberFormat="1" applyFont="1" applyBorder="1" applyProtection="1"/>
    <xf numFmtId="3" fontId="19" fillId="0" borderId="287" xfId="39" applyNumberFormat="1" applyFont="1" applyBorder="1" applyProtection="1"/>
    <xf numFmtId="3" fontId="23" fillId="0" borderId="200" xfId="39" applyNumberFormat="1" applyFont="1" applyBorder="1" applyProtection="1"/>
    <xf numFmtId="3" fontId="23" fillId="0" borderId="283" xfId="39" applyNumberFormat="1" applyFont="1" applyBorder="1" applyProtection="1"/>
    <xf numFmtId="3" fontId="23" fillId="0" borderId="18" xfId="39" applyNumberFormat="1" applyFont="1" applyBorder="1" applyProtection="1"/>
    <xf numFmtId="49" fontId="23" fillId="0" borderId="175" xfId="0" applyNumberFormat="1" applyFont="1" applyBorder="1"/>
    <xf numFmtId="3" fontId="23" fillId="0" borderId="170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43" xfId="0" applyFont="1" applyBorder="1" applyAlignment="1">
      <alignment horizontal="center"/>
    </xf>
    <xf numFmtId="0" fontId="23" fillId="0" borderId="244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244" xfId="0" applyFont="1" applyBorder="1" applyAlignment="1">
      <alignment horizontal="center" wrapText="1"/>
    </xf>
    <xf numFmtId="0" fontId="0" fillId="0" borderId="247" xfId="0" applyBorder="1" applyAlignment="1">
      <alignment horizontal="center" wrapText="1"/>
    </xf>
    <xf numFmtId="0" fontId="23" fillId="0" borderId="263" xfId="0" applyFont="1" applyBorder="1" applyAlignment="1">
      <alignment horizontal="center" wrapText="1"/>
    </xf>
    <xf numFmtId="0" fontId="0" fillId="0" borderId="264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45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98" xfId="0" applyFont="1" applyBorder="1" applyAlignment="1">
      <alignment horizontal="center" wrapText="1"/>
    </xf>
    <xf numFmtId="0" fontId="0" fillId="0" borderId="189" xfId="0" applyBorder="1" applyAlignment="1">
      <alignment horizontal="center" wrapText="1"/>
    </xf>
    <xf numFmtId="0" fontId="0" fillId="0" borderId="0" xfId="0" applyAlignment="1"/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33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132" t="s">
        <v>701</v>
      </c>
      <c r="B1" s="1132"/>
      <c r="C1" s="1132"/>
      <c r="D1" s="1132"/>
      <c r="E1" s="1132"/>
      <c r="F1" s="1132"/>
      <c r="G1" s="1132"/>
      <c r="H1" s="1132"/>
      <c r="I1" s="1132"/>
    </row>
    <row r="2" spans="1:9" s="2" customFormat="1" ht="18" customHeight="1">
      <c r="B2" s="1133" t="s">
        <v>0</v>
      </c>
      <c r="C2" s="1133"/>
      <c r="D2" s="1133"/>
      <c r="E2" s="1133"/>
      <c r="F2" s="1133"/>
      <c r="G2" s="1133"/>
      <c r="H2" s="1133"/>
      <c r="I2" s="1133"/>
    </row>
    <row r="3" spans="1:9" s="2" customFormat="1" ht="18.75" customHeight="1">
      <c r="B3" s="1133" t="s">
        <v>267</v>
      </c>
      <c r="C3" s="1133"/>
      <c r="D3" s="1133"/>
      <c r="E3" s="1133"/>
      <c r="F3" s="1133"/>
      <c r="G3" s="1133"/>
      <c r="H3" s="1133"/>
      <c r="I3" s="1133"/>
    </row>
    <row r="4" spans="1:9" s="2" customFormat="1" ht="18.75" customHeight="1" thickBot="1">
      <c r="B4" s="507"/>
      <c r="C4" s="507"/>
      <c r="D4" s="507"/>
      <c r="E4" s="507"/>
      <c r="F4" s="507"/>
      <c r="G4" s="507"/>
      <c r="H4" s="507"/>
      <c r="I4" s="507" t="s">
        <v>533</v>
      </c>
    </row>
    <row r="5" spans="1:9" ht="13.5" thickBot="1">
      <c r="A5" s="1139" t="s">
        <v>185</v>
      </c>
      <c r="B5" s="1134" t="s">
        <v>1</v>
      </c>
      <c r="C5" s="1135"/>
      <c r="D5" s="1135"/>
      <c r="E5" s="1136"/>
      <c r="F5" s="1136" t="s">
        <v>2</v>
      </c>
      <c r="G5" s="1137"/>
      <c r="H5" s="1137"/>
      <c r="I5" s="1138"/>
    </row>
    <row r="6" spans="1:9" s="3" customFormat="1" ht="24" customHeight="1" thickBot="1">
      <c r="A6" s="1140"/>
      <c r="B6" s="505" t="s">
        <v>3</v>
      </c>
      <c r="C6" s="523" t="s">
        <v>588</v>
      </c>
      <c r="D6" s="319" t="s">
        <v>589</v>
      </c>
      <c r="E6" s="504" t="s">
        <v>623</v>
      </c>
      <c r="F6" s="397" t="s">
        <v>3</v>
      </c>
      <c r="G6" s="319" t="s">
        <v>588</v>
      </c>
      <c r="H6" s="319" t="s">
        <v>589</v>
      </c>
      <c r="I6" s="504" t="s">
        <v>622</v>
      </c>
    </row>
    <row r="7" spans="1:9" s="320" customFormat="1" ht="12" thickBot="1">
      <c r="A7" s="516" t="s">
        <v>186</v>
      </c>
      <c r="B7" s="518" t="s">
        <v>187</v>
      </c>
      <c r="C7" s="518" t="s">
        <v>188</v>
      </c>
      <c r="D7" s="519" t="s">
        <v>189</v>
      </c>
      <c r="E7" s="520" t="s">
        <v>209</v>
      </c>
      <c r="F7" s="521" t="s">
        <v>234</v>
      </c>
      <c r="G7" s="519" t="s">
        <v>209</v>
      </c>
      <c r="H7" s="519" t="s">
        <v>235</v>
      </c>
      <c r="I7" s="520" t="s">
        <v>237</v>
      </c>
    </row>
    <row r="8" spans="1:9" s="3" customFormat="1" ht="18.75" customHeight="1">
      <c r="A8" s="318" t="s">
        <v>254</v>
      </c>
      <c r="B8" s="501" t="s">
        <v>248</v>
      </c>
      <c r="C8" s="234">
        <v>89466481</v>
      </c>
      <c r="D8" s="234">
        <v>108620901</v>
      </c>
      <c r="E8" s="130">
        <v>103907244</v>
      </c>
      <c r="F8" s="501" t="s">
        <v>249</v>
      </c>
      <c r="G8" s="636">
        <v>109448405</v>
      </c>
      <c r="H8" s="636">
        <v>130729784</v>
      </c>
      <c r="I8" s="512">
        <v>99210630</v>
      </c>
    </row>
    <row r="9" spans="1:9" s="3" customFormat="1" ht="13.7" customHeight="1">
      <c r="A9" s="318" t="s">
        <v>255</v>
      </c>
      <c r="B9" s="502" t="s">
        <v>438</v>
      </c>
      <c r="C9" s="136">
        <v>20861000</v>
      </c>
      <c r="D9" s="136">
        <v>30540007</v>
      </c>
      <c r="E9" s="129">
        <v>30361653</v>
      </c>
      <c r="F9" s="502" t="s">
        <v>247</v>
      </c>
      <c r="G9" s="638">
        <v>31597000</v>
      </c>
      <c r="H9" s="637">
        <v>35291380</v>
      </c>
      <c r="I9" s="513">
        <v>31555286</v>
      </c>
    </row>
    <row r="10" spans="1:9" s="3" customFormat="1" ht="23.25" customHeight="1">
      <c r="A10" s="318" t="s">
        <v>256</v>
      </c>
      <c r="B10" s="502" t="s">
        <v>439</v>
      </c>
      <c r="C10" s="136">
        <v>27041966</v>
      </c>
      <c r="D10" s="136">
        <v>33567541</v>
      </c>
      <c r="E10" s="129">
        <v>31532875</v>
      </c>
      <c r="F10" s="193" t="s">
        <v>7</v>
      </c>
      <c r="G10" s="638">
        <v>5604760</v>
      </c>
      <c r="H10" s="637">
        <v>6066526</v>
      </c>
      <c r="I10" s="513">
        <v>5458167</v>
      </c>
    </row>
    <row r="11" spans="1:9" s="3" customFormat="1" ht="24" customHeight="1">
      <c r="A11" s="318" t="s">
        <v>257</v>
      </c>
      <c r="B11" s="502" t="s">
        <v>440</v>
      </c>
      <c r="C11" s="136">
        <v>41563515</v>
      </c>
      <c r="D11" s="136">
        <v>44513353</v>
      </c>
      <c r="E11" s="129">
        <v>42012716</v>
      </c>
      <c r="F11" s="193" t="s">
        <v>8</v>
      </c>
      <c r="G11" s="638">
        <v>39994751</v>
      </c>
      <c r="H11" s="637">
        <v>64207276</v>
      </c>
      <c r="I11" s="513">
        <v>52071725</v>
      </c>
    </row>
    <row r="12" spans="1:9" s="3" customFormat="1" ht="13.7" customHeight="1">
      <c r="A12" s="318" t="s">
        <v>258</v>
      </c>
      <c r="B12" s="829" t="s">
        <v>161</v>
      </c>
      <c r="C12" s="136"/>
      <c r="D12" s="136">
        <v>0</v>
      </c>
      <c r="E12" s="129"/>
      <c r="F12" s="193" t="s">
        <v>129</v>
      </c>
      <c r="G12" s="638">
        <v>29699494</v>
      </c>
      <c r="H12" s="637">
        <v>21122077</v>
      </c>
      <c r="I12" s="513">
        <v>6495571</v>
      </c>
    </row>
    <row r="13" spans="1:9" s="3" customFormat="1" ht="14.25" customHeight="1">
      <c r="A13" s="318" t="s">
        <v>259</v>
      </c>
      <c r="B13" s="279" t="s">
        <v>595</v>
      </c>
      <c r="C13" s="136"/>
      <c r="D13" s="136"/>
      <c r="E13" s="129"/>
      <c r="F13" s="164" t="s">
        <v>127</v>
      </c>
      <c r="G13" s="638">
        <v>2662400</v>
      </c>
      <c r="H13" s="637">
        <v>4042525</v>
      </c>
      <c r="I13" s="513">
        <v>3629881</v>
      </c>
    </row>
    <row r="14" spans="1:9" s="3" customFormat="1" ht="14.25" customHeight="1">
      <c r="A14" s="318"/>
      <c r="B14" s="279"/>
      <c r="C14" s="136"/>
      <c r="D14" s="136"/>
      <c r="E14" s="129"/>
      <c r="F14" s="32" t="s">
        <v>586</v>
      </c>
      <c r="G14" s="638">
        <v>19231194</v>
      </c>
      <c r="H14" s="637">
        <v>12827400</v>
      </c>
      <c r="I14" s="513">
        <v>0</v>
      </c>
    </row>
    <row r="15" spans="1:9" s="3" customFormat="1" ht="4.5" customHeight="1">
      <c r="A15" s="318"/>
      <c r="B15" s="279"/>
      <c r="C15" s="136"/>
      <c r="D15" s="136"/>
      <c r="E15" s="129"/>
      <c r="F15" s="32"/>
      <c r="G15" s="638"/>
      <c r="H15" s="638"/>
      <c r="I15" s="513"/>
    </row>
    <row r="16" spans="1:9" s="3" customFormat="1" ht="21" customHeight="1">
      <c r="A16" s="318" t="s">
        <v>196</v>
      </c>
      <c r="B16" s="279" t="s">
        <v>266</v>
      </c>
      <c r="C16" s="136">
        <v>0</v>
      </c>
      <c r="D16" s="136">
        <v>13666747</v>
      </c>
      <c r="E16" s="129">
        <v>13666747</v>
      </c>
      <c r="F16" s="279" t="s">
        <v>250</v>
      </c>
      <c r="G16" s="638">
        <v>0</v>
      </c>
      <c r="H16" s="638">
        <f>H17+H18+H19</f>
        <v>96649790</v>
      </c>
      <c r="I16" s="513">
        <v>93959652</v>
      </c>
    </row>
    <row r="17" spans="1:9" s="3" customFormat="1" ht="24" customHeight="1">
      <c r="A17" s="318" t="s">
        <v>197</v>
      </c>
      <c r="B17" s="502" t="s">
        <v>441</v>
      </c>
      <c r="C17" s="136"/>
      <c r="D17" s="136">
        <v>0</v>
      </c>
      <c r="E17" s="129">
        <v>0</v>
      </c>
      <c r="F17" s="193" t="s">
        <v>251</v>
      </c>
      <c r="G17" s="638">
        <v>0</v>
      </c>
      <c r="H17" s="638">
        <v>75347869</v>
      </c>
      <c r="I17" s="513">
        <v>73819766</v>
      </c>
    </row>
    <row r="18" spans="1:9" s="3" customFormat="1" ht="23.25" customHeight="1">
      <c r="A18" s="318" t="s">
        <v>198</v>
      </c>
      <c r="B18" s="502" t="s">
        <v>442</v>
      </c>
      <c r="C18" s="136">
        <v>0</v>
      </c>
      <c r="D18" s="136">
        <v>5766747</v>
      </c>
      <c r="E18" s="129">
        <v>5766747</v>
      </c>
      <c r="F18" s="193" t="s">
        <v>252</v>
      </c>
      <c r="G18" s="638">
        <v>0</v>
      </c>
      <c r="H18" s="638">
        <v>21301921</v>
      </c>
      <c r="I18" s="513">
        <v>20139886</v>
      </c>
    </row>
    <row r="19" spans="1:9" s="3" customFormat="1" ht="15" customHeight="1">
      <c r="A19" s="318" t="s">
        <v>199</v>
      </c>
      <c r="B19" s="502" t="s">
        <v>164</v>
      </c>
      <c r="C19" s="136"/>
      <c r="D19" s="136">
        <v>7900000</v>
      </c>
      <c r="E19" s="129">
        <v>7900000</v>
      </c>
      <c r="F19" s="193" t="s">
        <v>587</v>
      </c>
      <c r="G19" s="638">
        <v>0</v>
      </c>
      <c r="H19" s="638">
        <v>0</v>
      </c>
      <c r="I19" s="513">
        <v>0</v>
      </c>
    </row>
    <row r="20" spans="1:9" s="3" customFormat="1" ht="6" customHeight="1">
      <c r="A20" s="318"/>
      <c r="B20" s="502"/>
      <c r="C20" s="136"/>
      <c r="D20" s="136"/>
      <c r="E20" s="129"/>
      <c r="F20" s="32"/>
      <c r="G20" s="638"/>
      <c r="H20" s="638"/>
      <c r="I20" s="513"/>
    </row>
    <row r="21" spans="1:9" s="3" customFormat="1" ht="25.5" customHeight="1">
      <c r="A21" s="318" t="s">
        <v>200</v>
      </c>
      <c r="B21" s="829" t="s">
        <v>177</v>
      </c>
      <c r="C21" s="136"/>
      <c r="D21" s="136"/>
      <c r="E21" s="129">
        <v>0</v>
      </c>
      <c r="F21" s="829" t="s">
        <v>133</v>
      </c>
      <c r="G21" s="638"/>
      <c r="H21" s="638"/>
      <c r="I21" s="513">
        <v>0</v>
      </c>
    </row>
    <row r="22" spans="1:9" s="3" customFormat="1" ht="6" customHeight="1">
      <c r="A22" s="318"/>
      <c r="B22" s="279"/>
      <c r="C22" s="136"/>
      <c r="D22" s="136"/>
      <c r="E22" s="129"/>
      <c r="F22" s="279"/>
      <c r="G22" s="638"/>
      <c r="H22" s="638"/>
      <c r="I22" s="513"/>
    </row>
    <row r="23" spans="1:9" s="3" customFormat="1" ht="24" customHeight="1">
      <c r="A23" s="318" t="s">
        <v>201</v>
      </c>
      <c r="B23" s="279" t="s">
        <v>443</v>
      </c>
      <c r="C23" s="136">
        <v>29422596</v>
      </c>
      <c r="D23" s="129">
        <v>118825493</v>
      </c>
      <c r="E23" s="129">
        <v>489637662</v>
      </c>
      <c r="F23" s="279" t="s">
        <v>444</v>
      </c>
      <c r="G23" s="791">
        <v>9330670</v>
      </c>
      <c r="H23" s="513">
        <v>13733567</v>
      </c>
      <c r="I23" s="513">
        <v>390722739</v>
      </c>
    </row>
    <row r="24" spans="1:9" s="3" customFormat="1" ht="16.5" customHeight="1">
      <c r="A24" s="318" t="s">
        <v>202</v>
      </c>
      <c r="B24" s="831" t="s">
        <v>445</v>
      </c>
      <c r="C24" s="132">
        <v>5759391</v>
      </c>
      <c r="D24" s="132">
        <v>5759391</v>
      </c>
      <c r="E24" s="129">
        <v>5759391</v>
      </c>
      <c r="F24" s="830" t="s">
        <v>450</v>
      </c>
      <c r="G24" s="637">
        <v>67000</v>
      </c>
      <c r="H24" s="637">
        <v>150000</v>
      </c>
      <c r="I24" s="513">
        <v>377139172</v>
      </c>
    </row>
    <row r="25" spans="1:9" s="3" customFormat="1" ht="15.75" customHeight="1">
      <c r="A25" s="318" t="s">
        <v>203</v>
      </c>
      <c r="B25" s="831" t="s">
        <v>446</v>
      </c>
      <c r="C25" s="132">
        <v>15000000</v>
      </c>
      <c r="D25" s="132">
        <v>15000000</v>
      </c>
      <c r="E25" s="129">
        <v>15000000</v>
      </c>
      <c r="F25" s="830" t="s">
        <v>451</v>
      </c>
      <c r="G25" s="637">
        <v>8596205</v>
      </c>
      <c r="H25" s="637">
        <v>12916102</v>
      </c>
      <c r="I25" s="513">
        <v>12916102</v>
      </c>
    </row>
    <row r="26" spans="1:9" s="3" customFormat="1" ht="15">
      <c r="A26" s="318" t="s">
        <v>204</v>
      </c>
      <c r="B26" s="831" t="s">
        <v>447</v>
      </c>
      <c r="C26" s="132">
        <v>8596205</v>
      </c>
      <c r="D26" s="132">
        <v>12916102</v>
      </c>
      <c r="E26" s="129">
        <v>12916102</v>
      </c>
      <c r="F26" s="830" t="s">
        <v>452</v>
      </c>
      <c r="G26" s="637"/>
      <c r="H26" s="637"/>
      <c r="I26" s="513">
        <f>'2.m.kiadási ei'!G46</f>
        <v>0</v>
      </c>
    </row>
    <row r="27" spans="1:9" s="3" customFormat="1" ht="15">
      <c r="A27" s="318" t="s">
        <v>205</v>
      </c>
      <c r="B27" s="832" t="s">
        <v>448</v>
      </c>
      <c r="C27" s="132">
        <v>67000</v>
      </c>
      <c r="D27" s="132">
        <v>150000</v>
      </c>
      <c r="E27" s="129">
        <v>146070</v>
      </c>
      <c r="F27" s="832" t="s">
        <v>699</v>
      </c>
      <c r="G27" s="637"/>
      <c r="H27" s="637"/>
      <c r="I27" s="513">
        <f>'2.m.kiadási ei'!G47</f>
        <v>0</v>
      </c>
    </row>
    <row r="28" spans="1:9" s="3" customFormat="1" ht="15">
      <c r="A28" s="318" t="s">
        <v>206</v>
      </c>
      <c r="B28" s="833" t="s">
        <v>700</v>
      </c>
      <c r="C28" s="132"/>
      <c r="D28" s="132"/>
      <c r="E28" s="129">
        <f>'10.m.bev.ei'!G50</f>
        <v>507839</v>
      </c>
      <c r="F28" s="833" t="s">
        <v>453</v>
      </c>
      <c r="G28" s="637"/>
      <c r="H28" s="637"/>
      <c r="I28" s="513">
        <f>'2.m.kiadási ei'!G48</f>
        <v>0</v>
      </c>
    </row>
    <row r="29" spans="1:9" s="3" customFormat="1" ht="15">
      <c r="A29" s="318" t="s">
        <v>207</v>
      </c>
      <c r="B29" s="834" t="s">
        <v>594</v>
      </c>
      <c r="C29" s="132">
        <v>0</v>
      </c>
      <c r="D29" s="132">
        <v>85000000</v>
      </c>
      <c r="E29" s="129">
        <f>'10.m.bev.ei'!G51</f>
        <v>455308260</v>
      </c>
      <c r="F29" s="834" t="s">
        <v>455</v>
      </c>
      <c r="G29" s="637"/>
      <c r="H29" s="637"/>
      <c r="I29" s="513">
        <f>'2.m.kiadási ei'!G49</f>
        <v>0</v>
      </c>
    </row>
    <row r="30" spans="1:9" s="3" customFormat="1" ht="15">
      <c r="A30" s="318" t="s">
        <v>208</v>
      </c>
      <c r="B30" s="835" t="s">
        <v>449</v>
      </c>
      <c r="C30" s="132"/>
      <c r="D30" s="132"/>
      <c r="E30" s="129">
        <f>'10.m.bev.ei'!G52</f>
        <v>0</v>
      </c>
      <c r="F30" s="836" t="s">
        <v>454</v>
      </c>
      <c r="G30" s="637"/>
      <c r="H30" s="637"/>
      <c r="I30" s="513">
        <f>'2.m.kiadási ei'!G50</f>
        <v>0</v>
      </c>
    </row>
    <row r="31" spans="1:9" s="3" customFormat="1" ht="14.25" customHeight="1">
      <c r="A31" s="318" t="s">
        <v>210</v>
      </c>
      <c r="B31" s="502"/>
      <c r="C31" s="132"/>
      <c r="D31" s="132"/>
      <c r="E31" s="129"/>
      <c r="F31" s="713" t="s">
        <v>525</v>
      </c>
      <c r="G31" s="637">
        <v>667465</v>
      </c>
      <c r="H31" s="637">
        <v>667465</v>
      </c>
      <c r="I31" s="513">
        <v>667465</v>
      </c>
    </row>
    <row r="32" spans="1:9" s="3" customFormat="1" ht="13.5" customHeight="1" thickBot="1">
      <c r="A32" s="318" t="s">
        <v>211</v>
      </c>
      <c r="B32" s="503"/>
      <c r="C32" s="296"/>
      <c r="D32" s="296"/>
      <c r="E32" s="127"/>
      <c r="F32" s="506"/>
      <c r="G32" s="639"/>
      <c r="H32" s="639"/>
      <c r="I32" s="514"/>
    </row>
    <row r="33" spans="1:11" s="7" customFormat="1" ht="29.25" customHeight="1" thickBot="1">
      <c r="A33" s="340" t="s">
        <v>212</v>
      </c>
      <c r="B33" s="525" t="s">
        <v>246</v>
      </c>
      <c r="C33" s="139">
        <v>118889075</v>
      </c>
      <c r="D33" s="139">
        <v>241113141</v>
      </c>
      <c r="E33" s="139">
        <v>607211653</v>
      </c>
      <c r="F33" s="526" t="s">
        <v>253</v>
      </c>
      <c r="G33" s="662">
        <v>118889075</v>
      </c>
      <c r="H33" s="640">
        <v>241113141</v>
      </c>
      <c r="I33" s="662">
        <v>583893021</v>
      </c>
    </row>
    <row r="34" spans="1:11" s="7" customFormat="1" ht="29.25" customHeight="1">
      <c r="A34" s="515"/>
      <c r="B34" s="500"/>
      <c r="C34" s="508"/>
      <c r="D34" s="508"/>
      <c r="E34" s="509"/>
      <c r="F34" s="500"/>
      <c r="G34" s="316"/>
      <c r="H34" s="316"/>
      <c r="I34" s="510"/>
      <c r="J34" s="511"/>
      <c r="K34" s="511"/>
    </row>
    <row r="35" spans="1:11" s="7" customFormat="1" ht="29.25" customHeight="1">
      <c r="A35" s="515"/>
      <c r="B35" s="500"/>
      <c r="C35" s="508"/>
      <c r="D35" s="508"/>
      <c r="E35" s="509"/>
      <c r="F35" s="500"/>
      <c r="G35" s="316"/>
      <c r="H35" s="316"/>
      <c r="I35" s="510"/>
      <c r="J35" s="511"/>
      <c r="K35" s="51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7"/>
  <sheetViews>
    <sheetView topLeftCell="A16" workbookViewId="0">
      <selection activeCell="B17" sqref="B17"/>
    </sheetView>
  </sheetViews>
  <sheetFormatPr defaultRowHeight="12.75"/>
  <cols>
    <col min="1" max="1" width="6.7109375" customWidth="1"/>
    <col min="2" max="2" width="51.28515625" customWidth="1"/>
    <col min="3" max="3" width="17.42578125" customWidth="1"/>
    <col min="4" max="4" width="10.85546875" customWidth="1"/>
  </cols>
  <sheetData>
    <row r="1" spans="1:5">
      <c r="A1" s="330"/>
      <c r="B1" s="1129" t="s">
        <v>725</v>
      </c>
      <c r="C1" s="330"/>
      <c r="D1" s="330"/>
      <c r="E1" s="330"/>
    </row>
    <row r="2" spans="1:5" ht="15.75">
      <c r="B2" s="91"/>
      <c r="C2" s="1"/>
    </row>
    <row r="3" spans="1:5">
      <c r="B3" s="1"/>
      <c r="C3" s="1"/>
    </row>
    <row r="4" spans="1:5" ht="15.75">
      <c r="A4" s="1152" t="s">
        <v>527</v>
      </c>
      <c r="B4" s="1153"/>
      <c r="C4" s="1153"/>
    </row>
    <row r="5" spans="1:5" ht="15.75">
      <c r="B5" s="91"/>
      <c r="C5" s="1"/>
    </row>
    <row r="6" spans="1:5" ht="13.5" thickBot="1">
      <c r="B6" s="1155" t="s">
        <v>541</v>
      </c>
      <c r="C6" s="1155"/>
    </row>
    <row r="7" spans="1:5" ht="15.75">
      <c r="A7" s="1163" t="s">
        <v>185</v>
      </c>
      <c r="B7" s="109" t="s">
        <v>25</v>
      </c>
      <c r="C7" s="268" t="s">
        <v>16</v>
      </c>
    </row>
    <row r="8" spans="1:5" ht="13.5" thickBot="1">
      <c r="A8" s="1164"/>
      <c r="B8" s="118"/>
      <c r="C8" s="269" t="s">
        <v>5</v>
      </c>
    </row>
    <row r="9" spans="1:5" ht="13.5" thickBot="1">
      <c r="A9" s="376" t="s">
        <v>186</v>
      </c>
      <c r="B9" s="185" t="s">
        <v>187</v>
      </c>
      <c r="C9" s="980"/>
    </row>
    <row r="10" spans="1:5">
      <c r="A10" s="363" t="s">
        <v>190</v>
      </c>
      <c r="B10" s="886" t="s">
        <v>597</v>
      </c>
      <c r="C10" s="884">
        <v>787441</v>
      </c>
    </row>
    <row r="11" spans="1:5" ht="25.5">
      <c r="A11" s="357" t="s">
        <v>191</v>
      </c>
      <c r="B11" s="887" t="s">
        <v>497</v>
      </c>
      <c r="C11" s="254">
        <v>0</v>
      </c>
    </row>
    <row r="12" spans="1:5" ht="13.5" thickBot="1">
      <c r="A12" s="359" t="s">
        <v>192</v>
      </c>
      <c r="B12" s="118" t="s">
        <v>546</v>
      </c>
      <c r="C12" s="255">
        <v>242346</v>
      </c>
    </row>
    <row r="13" spans="1:5" ht="13.5" thickBot="1">
      <c r="A13" s="340" t="s">
        <v>192</v>
      </c>
      <c r="B13" s="166" t="s">
        <v>168</v>
      </c>
      <c r="C13" s="273">
        <v>566633</v>
      </c>
    </row>
    <row r="14" spans="1:5">
      <c r="B14" s="39"/>
      <c r="C14" s="205"/>
    </row>
    <row r="15" spans="1:5">
      <c r="B15" s="39"/>
      <c r="C15" s="205"/>
    </row>
    <row r="16" spans="1:5">
      <c r="B16" s="39"/>
      <c r="C16" s="205"/>
    </row>
    <row r="17" spans="1:5">
      <c r="A17" s="330"/>
      <c r="B17" s="1129" t="s">
        <v>726</v>
      </c>
      <c r="C17" s="330"/>
      <c r="D17" s="330"/>
      <c r="E17" s="330"/>
    </row>
    <row r="18" spans="1:5">
      <c r="B18" s="1"/>
      <c r="C18" s="1"/>
    </row>
    <row r="19" spans="1:5" ht="15.75">
      <c r="B19" s="1165" t="s">
        <v>418</v>
      </c>
      <c r="C19" s="1165"/>
    </row>
    <row r="20" spans="1:5" ht="15.75">
      <c r="B20" s="37"/>
      <c r="C20" s="37"/>
      <c r="D20" s="11"/>
      <c r="E20" s="11"/>
    </row>
    <row r="21" spans="1:5" ht="13.5" thickBot="1">
      <c r="B21" s="114"/>
      <c r="C21" s="114" t="s">
        <v>547</v>
      </c>
    </row>
    <row r="22" spans="1:5" ht="15.75">
      <c r="A22" s="1163" t="s">
        <v>185</v>
      </c>
      <c r="B22" s="109" t="s">
        <v>25</v>
      </c>
      <c r="C22" s="972" t="s">
        <v>14</v>
      </c>
      <c r="D22" s="977" t="s">
        <v>621</v>
      </c>
    </row>
    <row r="23" spans="1:5" ht="16.5" thickBot="1">
      <c r="A23" s="1164"/>
      <c r="B23" s="437"/>
      <c r="C23" s="973"/>
      <c r="D23" s="977"/>
    </row>
    <row r="24" spans="1:5" ht="13.5" thickBot="1">
      <c r="A24" s="376" t="s">
        <v>186</v>
      </c>
      <c r="B24" s="293" t="s">
        <v>419</v>
      </c>
      <c r="C24" s="221"/>
      <c r="D24" s="979">
        <v>18229942</v>
      </c>
    </row>
    <row r="25" spans="1:5">
      <c r="A25" s="377" t="s">
        <v>190</v>
      </c>
      <c r="B25" s="118" t="s">
        <v>673</v>
      </c>
      <c r="C25" s="974"/>
      <c r="D25" s="977"/>
    </row>
    <row r="26" spans="1:5">
      <c r="A26" s="359" t="s">
        <v>191</v>
      </c>
      <c r="C26" s="440"/>
      <c r="D26" s="977"/>
    </row>
    <row r="27" spans="1:5">
      <c r="A27" s="359" t="s">
        <v>192</v>
      </c>
      <c r="B27" s="441" t="s">
        <v>288</v>
      </c>
      <c r="C27" s="975"/>
      <c r="D27" s="979">
        <v>12984047</v>
      </c>
    </row>
    <row r="28" spans="1:5">
      <c r="A28" s="359" t="s">
        <v>193</v>
      </c>
      <c r="B28" s="441" t="s">
        <v>501</v>
      </c>
      <c r="C28" s="975"/>
      <c r="D28" s="979">
        <v>2919895</v>
      </c>
    </row>
    <row r="29" spans="1:5">
      <c r="A29" s="359" t="s">
        <v>194</v>
      </c>
      <c r="B29" s="441" t="s">
        <v>518</v>
      </c>
      <c r="C29" s="975"/>
      <c r="D29" s="979">
        <v>2200000</v>
      </c>
    </row>
    <row r="30" spans="1:5">
      <c r="A30" s="359" t="s">
        <v>195</v>
      </c>
      <c r="B30" s="441" t="s">
        <v>519</v>
      </c>
      <c r="C30" s="223"/>
      <c r="D30" s="979">
        <v>126000</v>
      </c>
    </row>
    <row r="31" spans="1:5">
      <c r="A31" s="377" t="s">
        <v>196</v>
      </c>
      <c r="B31" s="441"/>
      <c r="C31" s="223"/>
      <c r="D31" s="977"/>
    </row>
    <row r="32" spans="1:5">
      <c r="A32" s="359" t="s">
        <v>197</v>
      </c>
      <c r="B32" s="441"/>
      <c r="C32" s="223"/>
      <c r="D32" s="977"/>
    </row>
    <row r="33" spans="1:8">
      <c r="A33" s="359" t="s">
        <v>198</v>
      </c>
      <c r="B33" s="441"/>
      <c r="C33" s="223"/>
      <c r="D33" s="977"/>
    </row>
    <row r="34" spans="1:8" s="34" customFormat="1">
      <c r="A34" s="359" t="s">
        <v>199</v>
      </c>
      <c r="B34" s="441"/>
      <c r="C34" s="223"/>
      <c r="D34" s="978"/>
      <c r="H34"/>
    </row>
    <row r="35" spans="1:8" s="13" customFormat="1">
      <c r="A35" s="359" t="s">
        <v>200</v>
      </c>
      <c r="B35" s="441"/>
      <c r="C35" s="223"/>
      <c r="D35" s="977"/>
      <c r="H35" s="34"/>
    </row>
    <row r="36" spans="1:8" s="13" customFormat="1">
      <c r="A36" s="359" t="s">
        <v>201</v>
      </c>
      <c r="B36" s="441"/>
      <c r="C36" s="223"/>
      <c r="D36" s="977"/>
    </row>
    <row r="37" spans="1:8" s="13" customFormat="1">
      <c r="A37" s="377" t="s">
        <v>202</v>
      </c>
      <c r="B37" s="441"/>
      <c r="C37" s="223"/>
      <c r="D37" s="977"/>
    </row>
    <row r="38" spans="1:8" s="13" customFormat="1">
      <c r="A38" s="359" t="s">
        <v>203</v>
      </c>
      <c r="B38" s="441"/>
      <c r="C38" s="223"/>
      <c r="D38" s="977"/>
    </row>
    <row r="39" spans="1:8" s="13" customFormat="1">
      <c r="A39" s="359" t="s">
        <v>204</v>
      </c>
      <c r="B39" s="441"/>
      <c r="C39" s="214"/>
      <c r="D39" s="977"/>
    </row>
    <row r="40" spans="1:8" s="34" customFormat="1">
      <c r="A40" s="359" t="s">
        <v>205</v>
      </c>
      <c r="B40" s="910"/>
      <c r="C40" s="92"/>
      <c r="D40" s="978"/>
      <c r="H40" s="13"/>
    </row>
    <row r="41" spans="1:8">
      <c r="A41" s="317" t="s">
        <v>206</v>
      </c>
      <c r="B41" s="909"/>
      <c r="C41" s="146"/>
      <c r="D41" s="977"/>
      <c r="H41" s="34"/>
    </row>
    <row r="42" spans="1:8">
      <c r="A42" s="317" t="s">
        <v>207</v>
      </c>
      <c r="B42" s="911" t="s">
        <v>420</v>
      </c>
      <c r="C42" s="96">
        <f>C43+C47</f>
        <v>0</v>
      </c>
      <c r="D42" s="977"/>
    </row>
    <row r="43" spans="1:8">
      <c r="A43" s="317" t="s">
        <v>208</v>
      </c>
      <c r="B43" s="912"/>
      <c r="C43" s="96">
        <f>SUM(C44:C46)</f>
        <v>0</v>
      </c>
      <c r="D43" s="977"/>
    </row>
    <row r="44" spans="1:8">
      <c r="A44" s="317" t="s">
        <v>210</v>
      </c>
      <c r="B44" s="909"/>
      <c r="C44" s="96"/>
      <c r="D44" s="977"/>
    </row>
    <row r="45" spans="1:8">
      <c r="A45" s="317" t="s">
        <v>211</v>
      </c>
      <c r="B45" s="909"/>
      <c r="C45" s="96"/>
      <c r="D45" s="977"/>
    </row>
    <row r="46" spans="1:8">
      <c r="A46" s="317" t="s">
        <v>212</v>
      </c>
      <c r="B46" s="909"/>
      <c r="C46" s="96"/>
      <c r="D46" s="977"/>
    </row>
    <row r="47" spans="1:8">
      <c r="A47" s="317" t="s">
        <v>213</v>
      </c>
      <c r="B47" s="912"/>
      <c r="C47" s="96">
        <f>SUM(C48:C50)</f>
        <v>0</v>
      </c>
      <c r="D47" s="977"/>
      <c r="G47" s="13"/>
    </row>
    <row r="48" spans="1:8">
      <c r="A48" s="317" t="s">
        <v>214</v>
      </c>
      <c r="B48" s="909"/>
      <c r="C48" s="96"/>
      <c r="D48" s="977"/>
      <c r="G48" s="13"/>
    </row>
    <row r="49" spans="1:8">
      <c r="A49" s="317" t="s">
        <v>215</v>
      </c>
      <c r="B49" s="909"/>
      <c r="C49" s="96"/>
      <c r="D49" s="977"/>
      <c r="G49" s="13"/>
    </row>
    <row r="50" spans="1:8">
      <c r="A50" s="317" t="s">
        <v>216</v>
      </c>
      <c r="B50" s="909"/>
      <c r="C50" s="96"/>
      <c r="D50" s="977"/>
    </row>
    <row r="51" spans="1:8" ht="13.5" thickBot="1">
      <c r="A51" s="329" t="s">
        <v>217</v>
      </c>
      <c r="B51" s="913"/>
      <c r="C51" s="976"/>
      <c r="D51" s="977"/>
    </row>
    <row r="52" spans="1:8" s="15" customFormat="1">
      <c r="H52"/>
    </row>
    <row r="53" spans="1:8">
      <c r="H53" s="15"/>
    </row>
    <row r="55" spans="1:8">
      <c r="B55" s="13"/>
    </row>
    <row r="56" spans="1:8">
      <c r="B56" s="13"/>
    </row>
    <row r="57" spans="1:8">
      <c r="B57" s="13"/>
    </row>
    <row r="60" spans="1:8">
      <c r="B60" s="1"/>
      <c r="C60" s="1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</sheetData>
  <mergeCells count="5">
    <mergeCell ref="B6:C6"/>
    <mergeCell ref="A22:A23"/>
    <mergeCell ref="A7:A8"/>
    <mergeCell ref="A4:C4"/>
    <mergeCell ref="B19:C19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5"/>
  <sheetViews>
    <sheetView topLeftCell="A3" workbookViewId="0">
      <selection activeCell="B21" sqref="B21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0"/>
      <c r="B2" s="1129" t="s">
        <v>727</v>
      </c>
      <c r="C2" s="330"/>
      <c r="D2" s="330"/>
      <c r="E2" s="330"/>
    </row>
    <row r="3" spans="1:5" ht="15.75">
      <c r="B3" s="91"/>
      <c r="C3" s="1"/>
    </row>
    <row r="4" spans="1:5" ht="15.75">
      <c r="B4" s="1152" t="s">
        <v>169</v>
      </c>
      <c r="C4" s="1152"/>
    </row>
    <row r="5" spans="1:5" ht="15.75">
      <c r="B5" s="37"/>
      <c r="C5" s="90"/>
    </row>
    <row r="6" spans="1:5" ht="13.5" thickBot="1">
      <c r="B6" s="1155" t="s">
        <v>560</v>
      </c>
      <c r="C6" s="1155"/>
    </row>
    <row r="7" spans="1:5" ht="15.75">
      <c r="A7" s="1163" t="s">
        <v>185</v>
      </c>
      <c r="B7" s="109" t="s">
        <v>25</v>
      </c>
      <c r="C7" s="268" t="s">
        <v>16</v>
      </c>
    </row>
    <row r="8" spans="1:5" ht="13.5" thickBot="1">
      <c r="A8" s="1164"/>
      <c r="B8" s="165"/>
      <c r="C8" s="269" t="s">
        <v>5</v>
      </c>
    </row>
    <row r="9" spans="1:5" ht="13.5" thickBot="1">
      <c r="A9" s="376" t="s">
        <v>186</v>
      </c>
      <c r="B9" s="395" t="s">
        <v>187</v>
      </c>
      <c r="C9" s="399" t="s">
        <v>188</v>
      </c>
    </row>
    <row r="10" spans="1:5">
      <c r="A10" s="363" t="s">
        <v>190</v>
      </c>
      <c r="B10" s="117" t="s">
        <v>170</v>
      </c>
      <c r="C10" s="270"/>
    </row>
    <row r="11" spans="1:5">
      <c r="A11" s="357" t="s">
        <v>191</v>
      </c>
      <c r="B11" s="117"/>
      <c r="C11" s="271"/>
    </row>
    <row r="12" spans="1:5">
      <c r="A12" s="359" t="s">
        <v>192</v>
      </c>
      <c r="B12" s="117"/>
      <c r="C12" s="271"/>
    </row>
    <row r="13" spans="1:5">
      <c r="A13" s="359" t="s">
        <v>193</v>
      </c>
      <c r="B13" s="118"/>
      <c r="C13" s="271"/>
    </row>
    <row r="14" spans="1:5">
      <c r="A14" s="359" t="s">
        <v>194</v>
      </c>
      <c r="B14" s="117"/>
      <c r="C14" s="271"/>
    </row>
    <row r="15" spans="1:5">
      <c r="A15" s="359" t="s">
        <v>195</v>
      </c>
      <c r="B15" s="101"/>
      <c r="C15" s="271"/>
    </row>
    <row r="16" spans="1:5" ht="13.5" thickBot="1">
      <c r="A16" s="359" t="s">
        <v>196</v>
      </c>
      <c r="B16" s="118"/>
      <c r="C16" s="272"/>
    </row>
    <row r="17" spans="1:5" ht="13.5" thickBot="1">
      <c r="A17" s="340" t="s">
        <v>197</v>
      </c>
      <c r="B17" s="166" t="s">
        <v>171</v>
      </c>
      <c r="C17" s="394">
        <v>0</v>
      </c>
    </row>
    <row r="21" spans="1:5">
      <c r="A21" s="330"/>
      <c r="B21" s="1129" t="s">
        <v>728</v>
      </c>
      <c r="C21" s="330"/>
      <c r="D21" s="330"/>
      <c r="E21" s="330"/>
    </row>
    <row r="22" spans="1:5" ht="15.75">
      <c r="B22" s="91"/>
      <c r="C22" s="1"/>
    </row>
    <row r="23" spans="1:5" ht="15.75">
      <c r="B23" s="1152" t="s">
        <v>466</v>
      </c>
      <c r="C23" s="1152"/>
    </row>
    <row r="24" spans="1:5" ht="15.75">
      <c r="B24" s="37"/>
      <c r="C24" s="90"/>
    </row>
    <row r="25" spans="1:5" ht="13.5" thickBot="1">
      <c r="B25" s="1155" t="s">
        <v>560</v>
      </c>
      <c r="C25" s="1155"/>
    </row>
    <row r="26" spans="1:5" ht="15.75">
      <c r="A26" s="1163" t="s">
        <v>185</v>
      </c>
      <c r="B26" s="109" t="s">
        <v>25</v>
      </c>
      <c r="C26" s="268" t="s">
        <v>16</v>
      </c>
    </row>
    <row r="27" spans="1:5" ht="13.5" thickBot="1">
      <c r="A27" s="1164"/>
      <c r="B27" s="165"/>
      <c r="C27" s="269" t="s">
        <v>5</v>
      </c>
    </row>
    <row r="28" spans="1:5" ht="13.5" thickBot="1">
      <c r="A28" s="376" t="s">
        <v>186</v>
      </c>
      <c r="B28" s="395" t="s">
        <v>187</v>
      </c>
      <c r="C28" s="399" t="s">
        <v>188</v>
      </c>
    </row>
    <row r="29" spans="1:5">
      <c r="A29" s="363" t="s">
        <v>190</v>
      </c>
      <c r="B29" s="117" t="s">
        <v>172</v>
      </c>
      <c r="C29" s="270"/>
    </row>
    <row r="30" spans="1:5">
      <c r="A30" s="357" t="s">
        <v>191</v>
      </c>
      <c r="B30" s="142" t="s">
        <v>175</v>
      </c>
      <c r="C30" s="271"/>
    </row>
    <row r="31" spans="1:5">
      <c r="A31" s="359" t="s">
        <v>192</v>
      </c>
      <c r="B31" s="275" t="s">
        <v>173</v>
      </c>
      <c r="C31" s="271"/>
    </row>
    <row r="32" spans="1:5">
      <c r="A32" s="359" t="s">
        <v>193</v>
      </c>
      <c r="B32" s="275" t="s">
        <v>174</v>
      </c>
      <c r="C32" s="271"/>
    </row>
    <row r="33" spans="1:3">
      <c r="A33" s="359" t="s">
        <v>194</v>
      </c>
      <c r="B33" s="276" t="s">
        <v>598</v>
      </c>
      <c r="C33" s="271"/>
    </row>
    <row r="34" spans="1:3" ht="26.25" thickBot="1">
      <c r="A34" s="359" t="s">
        <v>195</v>
      </c>
      <c r="B34" s="885" t="s">
        <v>496</v>
      </c>
      <c r="C34" s="272">
        <v>0</v>
      </c>
    </row>
    <row r="35" spans="1:3" ht="13.5" thickBot="1">
      <c r="A35" s="340" t="s">
        <v>196</v>
      </c>
      <c r="B35" s="166" t="s">
        <v>465</v>
      </c>
      <c r="C35" s="394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topLeftCell="A93"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132" t="s">
        <v>729</v>
      </c>
      <c r="B1" s="1132"/>
      <c r="C1" s="1132"/>
      <c r="D1" s="1132"/>
      <c r="E1" s="1132"/>
      <c r="F1" s="33"/>
    </row>
    <row r="2" spans="1:9" ht="9.75" customHeight="1"/>
    <row r="3" spans="1:9" ht="15.75">
      <c r="B3" s="1152" t="s">
        <v>421</v>
      </c>
      <c r="C3" s="1152"/>
      <c r="D3" s="1152"/>
      <c r="E3" s="1152"/>
      <c r="F3" s="1"/>
    </row>
    <row r="4" spans="1:9" ht="11.25" customHeight="1">
      <c r="B4" s="37"/>
      <c r="C4" s="37"/>
      <c r="D4" s="37"/>
      <c r="E4" s="37"/>
      <c r="F4" s="1"/>
    </row>
    <row r="5" spans="1:9" ht="13.5" thickBot="1">
      <c r="B5" s="114"/>
      <c r="C5" s="114"/>
      <c r="D5" s="114"/>
      <c r="E5" s="114" t="s">
        <v>541</v>
      </c>
      <c r="F5" s="1"/>
    </row>
    <row r="6" spans="1:9" ht="15.75">
      <c r="A6" s="1163" t="s">
        <v>185</v>
      </c>
      <c r="B6" s="400" t="s">
        <v>25</v>
      </c>
      <c r="C6" s="242"/>
      <c r="D6" s="401"/>
      <c r="E6" s="607" t="s">
        <v>16</v>
      </c>
      <c r="F6" s="1166" t="s">
        <v>261</v>
      </c>
    </row>
    <row r="7" spans="1:9" ht="13.5" thickBot="1">
      <c r="A7" s="1164"/>
      <c r="B7" s="106"/>
      <c r="C7" s="267"/>
      <c r="D7" s="39"/>
      <c r="E7" s="608" t="s">
        <v>5</v>
      </c>
      <c r="F7" s="1167"/>
    </row>
    <row r="8" spans="1:9" ht="13.5" thickBot="1">
      <c r="A8" s="376" t="s">
        <v>186</v>
      </c>
      <c r="B8" s="395" t="s">
        <v>187</v>
      </c>
      <c r="C8" s="396" t="s">
        <v>188</v>
      </c>
      <c r="D8" s="397" t="s">
        <v>189</v>
      </c>
      <c r="E8" s="465" t="s">
        <v>209</v>
      </c>
      <c r="F8" s="403" t="s">
        <v>234</v>
      </c>
    </row>
    <row r="9" spans="1:9" ht="26.25" customHeight="1">
      <c r="A9" s="363" t="s">
        <v>190</v>
      </c>
      <c r="B9" s="604" t="s">
        <v>528</v>
      </c>
      <c r="C9" s="402"/>
      <c r="D9" s="402"/>
      <c r="E9" s="548">
        <v>704587</v>
      </c>
      <c r="F9" s="904">
        <f>SUM(C9:E9)</f>
        <v>704587</v>
      </c>
    </row>
    <row r="10" spans="1:9" ht="24" customHeight="1">
      <c r="A10" s="359" t="s">
        <v>191</v>
      </c>
      <c r="B10" s="605"/>
      <c r="C10" s="665"/>
      <c r="D10" s="665"/>
      <c r="E10" s="665"/>
      <c r="F10" s="128">
        <f>SUM(C10:E10)</f>
        <v>0</v>
      </c>
    </row>
    <row r="11" spans="1:9">
      <c r="A11" s="359" t="s">
        <v>192</v>
      </c>
      <c r="B11" s="900"/>
      <c r="C11" s="107"/>
      <c r="D11" s="107"/>
      <c r="E11" s="107"/>
      <c r="F11" s="131">
        <f>SUM(C11:E11)</f>
        <v>0</v>
      </c>
    </row>
    <row r="12" spans="1:9">
      <c r="A12" s="363" t="s">
        <v>193</v>
      </c>
      <c r="B12" s="606"/>
      <c r="C12" s="107"/>
      <c r="D12" s="107"/>
      <c r="E12" s="107"/>
      <c r="F12" s="126"/>
    </row>
    <row r="13" spans="1:9">
      <c r="A13" s="359" t="s">
        <v>194</v>
      </c>
      <c r="B13" s="903"/>
      <c r="C13" s="107"/>
      <c r="D13" s="107"/>
      <c r="E13" s="107"/>
      <c r="F13" s="126"/>
      <c r="I13" s="13"/>
    </row>
    <row r="14" spans="1:9">
      <c r="A14" s="359" t="s">
        <v>195</v>
      </c>
      <c r="B14" s="606"/>
      <c r="C14" s="107"/>
      <c r="D14" s="107"/>
      <c r="E14" s="107"/>
      <c r="F14" s="131"/>
      <c r="H14" s="13"/>
      <c r="I14" s="13"/>
    </row>
    <row r="15" spans="1:9">
      <c r="A15" s="363" t="s">
        <v>196</v>
      </c>
      <c r="B15" s="606"/>
      <c r="C15" s="107"/>
      <c r="D15" s="107"/>
      <c r="E15" s="107"/>
      <c r="F15" s="126"/>
      <c r="H15" s="13"/>
      <c r="I15" s="13"/>
    </row>
    <row r="16" spans="1:9">
      <c r="A16" s="359" t="s">
        <v>197</v>
      </c>
      <c r="B16" s="606"/>
      <c r="C16" s="107"/>
      <c r="D16" s="107"/>
      <c r="E16" s="107"/>
      <c r="F16" s="126"/>
      <c r="H16" s="13"/>
      <c r="I16" s="13"/>
    </row>
    <row r="17" spans="1:9" ht="13.5" thickBot="1">
      <c r="A17" s="359" t="s">
        <v>198</v>
      </c>
      <c r="B17" s="901"/>
      <c r="C17" s="902"/>
      <c r="D17" s="902"/>
      <c r="E17" s="902"/>
      <c r="F17" s="131">
        <f>SUM(C17:E17)</f>
        <v>0</v>
      </c>
      <c r="H17" s="13"/>
      <c r="I17" s="13"/>
    </row>
    <row r="18" spans="1:9" ht="13.5" thickBot="1">
      <c r="A18" s="649" t="s">
        <v>199</v>
      </c>
      <c r="B18" s="782" t="s">
        <v>14</v>
      </c>
      <c r="C18" s="277">
        <f>SUM(C9:C17)</f>
        <v>0</v>
      </c>
      <c r="D18" s="125">
        <f>SUM(D9:D17)</f>
        <v>0</v>
      </c>
      <c r="E18" s="210">
        <f>SUM(E9:E17)</f>
        <v>704587</v>
      </c>
      <c r="F18" s="139">
        <f>SUM(C18:E18)</f>
        <v>704587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132" t="s">
        <v>730</v>
      </c>
      <c r="B20" s="1132"/>
      <c r="C20" s="1132"/>
      <c r="D20" s="1132"/>
      <c r="E20" s="1132"/>
      <c r="F20" s="1"/>
    </row>
    <row r="21" spans="1:9">
      <c r="B21" s="1"/>
      <c r="C21" s="1"/>
      <c r="D21" s="1"/>
      <c r="E21" s="1"/>
      <c r="F21" s="1"/>
    </row>
    <row r="22" spans="1:9" ht="15.75">
      <c r="B22" s="1152" t="s">
        <v>422</v>
      </c>
      <c r="C22" s="1152"/>
      <c r="D22" s="1152"/>
      <c r="E22" s="1152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541</v>
      </c>
      <c r="F24" s="1"/>
    </row>
    <row r="25" spans="1:9" ht="15.75">
      <c r="A25" s="1163" t="s">
        <v>185</v>
      </c>
      <c r="B25" s="400" t="s">
        <v>25</v>
      </c>
      <c r="C25" s="405" t="s">
        <v>26</v>
      </c>
      <c r="D25" s="405" t="s">
        <v>27</v>
      </c>
      <c r="E25" s="243" t="s">
        <v>16</v>
      </c>
      <c r="F25" s="1166" t="s">
        <v>261</v>
      </c>
    </row>
    <row r="26" spans="1:9" ht="13.5" thickBot="1">
      <c r="A26" s="1164"/>
      <c r="B26" s="191"/>
      <c r="C26" s="406" t="s">
        <v>5</v>
      </c>
      <c r="D26" s="406" t="s">
        <v>5</v>
      </c>
      <c r="E26" s="409" t="s">
        <v>5</v>
      </c>
      <c r="F26" s="1167"/>
    </row>
    <row r="27" spans="1:9" ht="13.5" thickBot="1">
      <c r="A27" s="376" t="s">
        <v>186</v>
      </c>
      <c r="B27" s="404" t="s">
        <v>187</v>
      </c>
      <c r="C27" s="407" t="s">
        <v>188</v>
      </c>
      <c r="D27" s="407" t="s">
        <v>189</v>
      </c>
      <c r="E27" s="398" t="s">
        <v>209</v>
      </c>
      <c r="F27" s="612" t="s">
        <v>234</v>
      </c>
    </row>
    <row r="28" spans="1:9" ht="15">
      <c r="A28" s="363" t="s">
        <v>190</v>
      </c>
      <c r="B28" s="613"/>
      <c r="C28" s="408"/>
      <c r="D28" s="410"/>
      <c r="E28" s="609"/>
      <c r="F28" s="552">
        <f>SUM(C28:E28)</f>
        <v>0</v>
      </c>
    </row>
    <row r="29" spans="1:9" ht="15">
      <c r="A29" s="359" t="s">
        <v>191</v>
      </c>
      <c r="B29" s="614"/>
      <c r="C29" s="115"/>
      <c r="D29" s="411"/>
      <c r="E29" s="610"/>
      <c r="F29" s="132">
        <f>SUM(C29:E29)</f>
        <v>0</v>
      </c>
    </row>
    <row r="30" spans="1:9" ht="15">
      <c r="A30" s="359" t="s">
        <v>192</v>
      </c>
      <c r="B30" s="614"/>
      <c r="C30" s="115"/>
      <c r="D30" s="411"/>
      <c r="E30" s="692"/>
      <c r="F30" s="132">
        <f>SUM(C30:E30)</f>
        <v>0</v>
      </c>
    </row>
    <row r="31" spans="1:9" ht="15.75" thickBot="1">
      <c r="A31" s="359" t="s">
        <v>193</v>
      </c>
      <c r="B31" s="615"/>
      <c r="C31" s="295"/>
      <c r="D31" s="412"/>
      <c r="E31" s="611"/>
      <c r="F31" s="135">
        <f>SUM(C31:E31)</f>
        <v>0</v>
      </c>
    </row>
    <row r="32" spans="1:9" ht="24.75" thickBot="1">
      <c r="A32" s="340" t="s">
        <v>194</v>
      </c>
      <c r="B32" s="372" t="s">
        <v>176</v>
      </c>
      <c r="C32" s="413">
        <f>SUM(C28:C31)</f>
        <v>0</v>
      </c>
      <c r="D32" s="413">
        <f>SUM(D28:D31)</f>
        <v>0</v>
      </c>
      <c r="E32" s="413">
        <f>SUM(E28:E31)</f>
        <v>0</v>
      </c>
      <c r="F32" s="413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168"/>
      <c r="C34" s="1168"/>
      <c r="D34" s="1"/>
      <c r="E34" s="1"/>
      <c r="F34" s="1"/>
    </row>
    <row r="35" spans="2:6" ht="12.75" customHeight="1">
      <c r="B35" s="33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5" customFormat="1" ht="13.5" thickBot="1">
      <c r="A86" s="34"/>
      <c r="B86" s="1"/>
      <c r="C86" s="1"/>
      <c r="D86" s="1"/>
      <c r="E86" s="1"/>
      <c r="F86" s="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19" s="15" customFormat="1">
      <c r="B87" s="1"/>
      <c r="C87" s="1"/>
      <c r="D87" s="1"/>
      <c r="E87" s="1"/>
      <c r="F87" s="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 s="15" customFormat="1">
      <c r="B88" s="1"/>
      <c r="C88" s="1"/>
      <c r="D88" s="1"/>
      <c r="E88" s="1"/>
      <c r="F88" s="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s="15" customFormat="1">
      <c r="B89" s="1"/>
      <c r="C89" s="1"/>
      <c r="D89" s="1"/>
      <c r="E89" s="1"/>
      <c r="F89" s="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 s="15" customFormat="1">
      <c r="B90" s="1"/>
      <c r="C90" s="1"/>
      <c r="D90" s="1"/>
      <c r="E90" s="1"/>
      <c r="F90" s="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 s="15" customFormat="1" ht="13.5" thickBot="1">
      <c r="B91" s="1"/>
      <c r="C91" s="1"/>
      <c r="D91" s="1"/>
      <c r="E91" s="1"/>
      <c r="F91" s="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35" customFormat="1" ht="13.5" thickBot="1">
      <c r="A92" s="34"/>
      <c r="B92" s="1"/>
      <c r="C92" s="1"/>
      <c r="D92" s="1"/>
      <c r="E92" s="1"/>
      <c r="F92" s="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0"/>
  <sheetViews>
    <sheetView topLeftCell="A3"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0"/>
      <c r="B2" s="1129" t="s">
        <v>731</v>
      </c>
      <c r="C2" s="330"/>
      <c r="D2" s="330"/>
      <c r="E2" s="330"/>
    </row>
    <row r="3" spans="1:5">
      <c r="A3" s="330"/>
      <c r="B3" s="330"/>
      <c r="C3" s="330"/>
      <c r="D3" s="330"/>
      <c r="E3" s="330"/>
    </row>
    <row r="4" spans="1:5" ht="15.75">
      <c r="B4" s="1152" t="s">
        <v>424</v>
      </c>
      <c r="C4" s="1152"/>
    </row>
    <row r="5" spans="1:5" ht="15.75">
      <c r="B5" s="91"/>
      <c r="C5" s="1"/>
    </row>
    <row r="6" spans="1:5" ht="13.5" thickBot="1">
      <c r="B6" s="1"/>
      <c r="C6" s="19" t="s">
        <v>560</v>
      </c>
    </row>
    <row r="7" spans="1:5" ht="15.75">
      <c r="A7" s="1163" t="s">
        <v>185</v>
      </c>
      <c r="B7" s="163" t="s">
        <v>15</v>
      </c>
      <c r="C7" s="158" t="s">
        <v>16</v>
      </c>
    </row>
    <row r="8" spans="1:5" ht="13.5" thickBot="1">
      <c r="A8" s="1164"/>
      <c r="B8" s="118"/>
      <c r="C8" s="159" t="s">
        <v>5</v>
      </c>
    </row>
    <row r="9" spans="1:5" ht="13.5" thickBot="1">
      <c r="A9" s="376" t="s">
        <v>186</v>
      </c>
      <c r="B9" s="395" t="s">
        <v>187</v>
      </c>
      <c r="C9" s="399" t="s">
        <v>188</v>
      </c>
    </row>
    <row r="10" spans="1:5">
      <c r="A10" s="363" t="s">
        <v>190</v>
      </c>
      <c r="B10" s="734" t="s">
        <v>341</v>
      </c>
      <c r="C10" s="735"/>
    </row>
    <row r="11" spans="1:5">
      <c r="A11" s="359" t="s">
        <v>191</v>
      </c>
      <c r="B11" s="159"/>
      <c r="C11" s="736"/>
    </row>
    <row r="12" spans="1:5">
      <c r="A12" s="359" t="s">
        <v>192</v>
      </c>
      <c r="B12" s="785" t="s">
        <v>425</v>
      </c>
      <c r="C12" s="513">
        <v>0</v>
      </c>
    </row>
    <row r="13" spans="1:5">
      <c r="A13" s="359" t="s">
        <v>193</v>
      </c>
      <c r="B13" s="115" t="s">
        <v>426</v>
      </c>
      <c r="C13" s="513">
        <f>C14+C15</f>
        <v>0</v>
      </c>
    </row>
    <row r="14" spans="1:5">
      <c r="A14" s="359" t="s">
        <v>194</v>
      </c>
      <c r="B14" s="115" t="s">
        <v>427</v>
      </c>
      <c r="C14" s="892"/>
    </row>
    <row r="15" spans="1:5" ht="13.5" thickBot="1">
      <c r="A15" s="359" t="s">
        <v>195</v>
      </c>
      <c r="B15" s="295" t="s">
        <v>529</v>
      </c>
      <c r="C15" s="738"/>
    </row>
    <row r="16" spans="1:5" ht="26.25" thickBot="1">
      <c r="A16" s="359" t="s">
        <v>196</v>
      </c>
      <c r="B16" s="382" t="s">
        <v>345</v>
      </c>
      <c r="C16" s="737">
        <f>C12+C13</f>
        <v>0</v>
      </c>
    </row>
    <row r="17" spans="1:3">
      <c r="A17" s="359" t="s">
        <v>197</v>
      </c>
      <c r="B17" s="787"/>
      <c r="C17" s="790"/>
    </row>
    <row r="18" spans="1:3">
      <c r="A18" s="359" t="s">
        <v>198</v>
      </c>
      <c r="B18" s="142"/>
      <c r="C18" s="791"/>
    </row>
    <row r="19" spans="1:3">
      <c r="A19" s="359" t="s">
        <v>199</v>
      </c>
      <c r="B19" s="788" t="s">
        <v>342</v>
      </c>
      <c r="C19" s="791"/>
    </row>
    <row r="20" spans="1:3">
      <c r="A20" s="359" t="s">
        <v>200</v>
      </c>
      <c r="B20" s="142"/>
      <c r="C20" s="566"/>
    </row>
    <row r="21" spans="1:3">
      <c r="A21" s="359" t="s">
        <v>201</v>
      </c>
      <c r="B21" s="142" t="s">
        <v>428</v>
      </c>
      <c r="C21" s="566"/>
    </row>
    <row r="22" spans="1:3">
      <c r="A22" s="359" t="s">
        <v>202</v>
      </c>
      <c r="B22" s="789" t="s">
        <v>429</v>
      </c>
      <c r="C22" s="566"/>
    </row>
    <row r="23" spans="1:3">
      <c r="A23" s="359" t="s">
        <v>203</v>
      </c>
      <c r="B23" s="117" t="s">
        <v>430</v>
      </c>
      <c r="C23" s="880"/>
    </row>
    <row r="24" spans="1:3">
      <c r="A24" s="359" t="s">
        <v>204</v>
      </c>
      <c r="B24" s="117" t="s">
        <v>431</v>
      </c>
      <c r="C24" s="875"/>
    </row>
    <row r="25" spans="1:3">
      <c r="A25" s="359" t="s">
        <v>205</v>
      </c>
      <c r="B25" s="786" t="s">
        <v>432</v>
      </c>
      <c r="C25" s="875"/>
    </row>
    <row r="26" spans="1:3">
      <c r="A26" s="359" t="s">
        <v>206</v>
      </c>
      <c r="B26" s="6" t="s">
        <v>433</v>
      </c>
      <c r="C26" s="875"/>
    </row>
    <row r="27" spans="1:3" ht="13.5" thickBot="1">
      <c r="A27" s="359" t="s">
        <v>207</v>
      </c>
      <c r="B27" s="117" t="s">
        <v>434</v>
      </c>
      <c r="C27" s="876"/>
    </row>
    <row r="28" spans="1:3" ht="26.25" thickBot="1">
      <c r="A28" s="340" t="s">
        <v>208</v>
      </c>
      <c r="B28" s="382" t="s">
        <v>344</v>
      </c>
      <c r="C28" s="737">
        <f>C21+C22</f>
        <v>0</v>
      </c>
    </row>
    <row r="29" spans="1:3" ht="13.5" thickBot="1">
      <c r="A29" s="377" t="s">
        <v>210</v>
      </c>
      <c r="B29" s="187"/>
      <c r="C29" s="739"/>
    </row>
    <row r="30" spans="1:3" ht="13.5" thickBot="1">
      <c r="A30" s="340" t="s">
        <v>211</v>
      </c>
      <c r="B30" s="157" t="s">
        <v>343</v>
      </c>
      <c r="C30" s="737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132" t="s">
        <v>732</v>
      </c>
      <c r="B1" s="1132"/>
      <c r="C1" s="1132"/>
      <c r="D1" s="1132"/>
      <c r="E1" s="1132"/>
      <c r="F1" s="1"/>
    </row>
    <row r="2" spans="1:6">
      <c r="A2" s="330"/>
      <c r="B2" s="330"/>
      <c r="C2" s="330"/>
      <c r="D2" s="330"/>
      <c r="E2" s="330"/>
      <c r="F2" s="1"/>
    </row>
    <row r="3" spans="1:6" ht="15.75">
      <c r="B3" s="1152" t="s">
        <v>561</v>
      </c>
      <c r="C3" s="1152"/>
      <c r="D3" s="1152"/>
      <c r="E3" s="1152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6" t="s">
        <v>535</v>
      </c>
      <c r="D5" s="38"/>
      <c r="E5" s="38" t="s">
        <v>540</v>
      </c>
      <c r="F5" s="1"/>
    </row>
    <row r="6" spans="1:6" ht="39" customHeight="1" thickBot="1">
      <c r="A6" s="616" t="s">
        <v>185</v>
      </c>
      <c r="B6" s="617" t="s">
        <v>22</v>
      </c>
      <c r="C6" s="918" t="s">
        <v>564</v>
      </c>
      <c r="D6" s="919" t="s">
        <v>565</v>
      </c>
      <c r="E6" s="918" t="s">
        <v>566</v>
      </c>
      <c r="F6" s="334" t="s">
        <v>286</v>
      </c>
    </row>
    <row r="7" spans="1:6" ht="12" customHeight="1" thickBot="1">
      <c r="A7" s="466" t="s">
        <v>186</v>
      </c>
      <c r="B7" s="403" t="s">
        <v>187</v>
      </c>
      <c r="C7" s="618" t="s">
        <v>188</v>
      </c>
      <c r="D7" s="619" t="s">
        <v>189</v>
      </c>
      <c r="E7" s="337" t="s">
        <v>209</v>
      </c>
      <c r="F7" s="625" t="s">
        <v>189</v>
      </c>
    </row>
    <row r="8" spans="1:6" ht="15" customHeight="1" thickBot="1">
      <c r="A8" s="466" t="s">
        <v>190</v>
      </c>
      <c r="B8" s="620" t="s">
        <v>160</v>
      </c>
      <c r="C8" s="849">
        <v>1076332</v>
      </c>
      <c r="D8" s="849">
        <f>D14+D15</f>
        <v>3093986</v>
      </c>
      <c r="E8" s="849">
        <v>9085335</v>
      </c>
      <c r="F8" s="850">
        <v>13255653</v>
      </c>
    </row>
    <row r="9" spans="1:6" ht="12" customHeight="1">
      <c r="A9" s="587" t="s">
        <v>191</v>
      </c>
      <c r="B9" s="235" t="s">
        <v>159</v>
      </c>
      <c r="C9" s="920">
        <v>1076332</v>
      </c>
      <c r="D9" s="920">
        <v>3093986</v>
      </c>
      <c r="E9" s="921">
        <v>9085335</v>
      </c>
      <c r="F9" s="922">
        <v>13255653</v>
      </c>
    </row>
    <row r="10" spans="1:6" ht="12.75" customHeight="1">
      <c r="A10" s="160" t="s">
        <v>192</v>
      </c>
      <c r="B10" s="124" t="s">
        <v>155</v>
      </c>
      <c r="C10" s="212"/>
      <c r="D10" s="212"/>
      <c r="E10" s="143"/>
      <c r="F10" s="623">
        <f>SUM(C10:E10)</f>
        <v>0</v>
      </c>
    </row>
    <row r="11" spans="1:6" ht="12.75" customHeight="1">
      <c r="A11" s="160" t="s">
        <v>193</v>
      </c>
      <c r="B11" s="117" t="s">
        <v>156</v>
      </c>
      <c r="C11" s="214"/>
      <c r="D11" s="214"/>
      <c r="E11" s="143"/>
      <c r="F11" s="623">
        <f>SUM(C11:E11)</f>
        <v>0</v>
      </c>
    </row>
    <row r="12" spans="1:6" ht="12.75" customHeight="1">
      <c r="A12" s="160" t="s">
        <v>194</v>
      </c>
      <c r="B12" s="117" t="s">
        <v>157</v>
      </c>
      <c r="C12" s="214"/>
      <c r="D12" s="214"/>
      <c r="E12" s="143"/>
      <c r="F12" s="623">
        <f>SUM(C12:E12)</f>
        <v>0</v>
      </c>
    </row>
    <row r="13" spans="1:6" s="15" customFormat="1" ht="12.75" customHeight="1" thickBot="1">
      <c r="A13" s="588" t="s">
        <v>195</v>
      </c>
      <c r="B13" s="236" t="s">
        <v>158</v>
      </c>
      <c r="C13" s="216"/>
      <c r="D13" s="624"/>
      <c r="E13" s="147"/>
      <c r="F13" s="623">
        <f>SUM(C13:E13)</f>
        <v>0</v>
      </c>
    </row>
    <row r="14" spans="1:6" ht="15" customHeight="1" thickBot="1">
      <c r="A14" s="466" t="s">
        <v>196</v>
      </c>
      <c r="B14" s="121" t="s">
        <v>29</v>
      </c>
      <c r="C14" s="848">
        <v>1076332</v>
      </c>
      <c r="D14" s="199">
        <v>3093986</v>
      </c>
      <c r="E14" s="688">
        <v>9085335</v>
      </c>
      <c r="F14" s="688">
        <v>13255653</v>
      </c>
    </row>
    <row r="15" spans="1:6" ht="16.5" customHeight="1" thickBot="1">
      <c r="A15" s="587" t="s">
        <v>197</v>
      </c>
      <c r="B15" s="120" t="s">
        <v>461</v>
      </c>
      <c r="C15" s="225">
        <f>C16+C21+C22+C23+C24+C25</f>
        <v>0</v>
      </c>
      <c r="D15" s="225">
        <f>D16+D21+D22+D23+D24+D25</f>
        <v>0</v>
      </c>
      <c r="E15" s="225">
        <f>E16+E21+E22+E23+E24+E25</f>
        <v>0</v>
      </c>
      <c r="F15" s="134"/>
    </row>
    <row r="16" spans="1:6" ht="11.25" customHeight="1">
      <c r="A16" s="734" t="s">
        <v>198</v>
      </c>
      <c r="B16" s="756" t="s">
        <v>382</v>
      </c>
      <c r="C16" s="301">
        <f>C17+C18+C19+C20</f>
        <v>0</v>
      </c>
      <c r="D16" s="301">
        <f>D17+D18+D19+D20</f>
        <v>0</v>
      </c>
      <c r="E16" s="301">
        <f>E17+E18+E19+E20</f>
        <v>0</v>
      </c>
      <c r="F16" s="138">
        <f>F17+F18+F19+F20</f>
        <v>0</v>
      </c>
    </row>
    <row r="17" spans="1:6" ht="11.25" customHeight="1">
      <c r="A17" s="734" t="s">
        <v>199</v>
      </c>
      <c r="B17" s="773" t="s">
        <v>412</v>
      </c>
      <c r="C17" s="207"/>
      <c r="D17" s="207"/>
      <c r="E17" s="136"/>
      <c r="F17" s="136"/>
    </row>
    <row r="18" spans="1:6" ht="11.25" customHeight="1">
      <c r="A18" s="734" t="s">
        <v>200</v>
      </c>
      <c r="B18" s="774" t="s">
        <v>413</v>
      </c>
      <c r="C18" s="207"/>
      <c r="D18" s="207"/>
      <c r="E18" s="136"/>
      <c r="F18" s="136"/>
    </row>
    <row r="19" spans="1:6" ht="11.25" customHeight="1">
      <c r="A19" s="734" t="s">
        <v>201</v>
      </c>
      <c r="B19" s="774" t="s">
        <v>414</v>
      </c>
      <c r="C19" s="837"/>
      <c r="D19" s="837"/>
      <c r="E19" s="138"/>
      <c r="F19" s="138"/>
    </row>
    <row r="20" spans="1:6" ht="12.75" customHeight="1">
      <c r="A20" s="734" t="s">
        <v>202</v>
      </c>
      <c r="B20" s="771" t="s">
        <v>415</v>
      </c>
      <c r="C20" s="218"/>
      <c r="D20" s="201"/>
      <c r="E20" s="229"/>
      <c r="F20" s="229">
        <f>SUM(C20:E20)</f>
        <v>0</v>
      </c>
    </row>
    <row r="21" spans="1:6" ht="12.75" customHeight="1">
      <c r="A21" s="734" t="s">
        <v>203</v>
      </c>
      <c r="B21" s="240" t="s">
        <v>383</v>
      </c>
      <c r="C21" s="219"/>
      <c r="D21" s="200"/>
      <c r="E21" s="229"/>
      <c r="F21" s="229">
        <f>SUM(C21:E21)</f>
        <v>0</v>
      </c>
    </row>
    <row r="22" spans="1:6" ht="12.75" customHeight="1">
      <c r="A22" s="734" t="s">
        <v>204</v>
      </c>
      <c r="B22" s="757" t="s">
        <v>384</v>
      </c>
      <c r="C22" s="219"/>
      <c r="D22" s="200"/>
      <c r="E22" s="229"/>
      <c r="F22" s="229">
        <f>SUM(C22:E22)</f>
        <v>0</v>
      </c>
    </row>
    <row r="23" spans="1:6" s="15" customFormat="1" ht="12.75" customHeight="1">
      <c r="A23" s="734" t="s">
        <v>205</v>
      </c>
      <c r="B23" s="250" t="s">
        <v>385</v>
      </c>
      <c r="C23" s="220"/>
      <c r="D23" s="206"/>
      <c r="E23" s="229"/>
      <c r="F23" s="229">
        <f>SUM(C23:E23)</f>
        <v>0</v>
      </c>
    </row>
    <row r="24" spans="1:6" ht="15" customHeight="1">
      <c r="A24" s="734" t="s">
        <v>206</v>
      </c>
      <c r="B24" s="838" t="s">
        <v>386</v>
      </c>
      <c r="C24" s="839"/>
      <c r="D24" s="840"/>
      <c r="E24" s="135"/>
      <c r="F24" s="135">
        <f>SUM(C24:E24)</f>
        <v>0</v>
      </c>
    </row>
    <row r="25" spans="1:6" ht="15" customHeight="1" thickBot="1">
      <c r="A25" s="734" t="s">
        <v>207</v>
      </c>
      <c r="B25" s="841" t="s">
        <v>387</v>
      </c>
      <c r="C25" s="545"/>
      <c r="D25" s="603"/>
      <c r="E25" s="303"/>
      <c r="F25" s="303"/>
    </row>
    <row r="26" spans="1:6" ht="6.75" customHeight="1" thickBot="1">
      <c r="A26" s="466"/>
      <c r="B26" s="237"/>
      <c r="C26" s="216"/>
      <c r="D26" s="199"/>
      <c r="E26" s="140"/>
      <c r="F26" s="140"/>
    </row>
    <row r="27" spans="1:6" ht="15" customHeight="1" thickBot="1">
      <c r="A27" s="466" t="s">
        <v>204</v>
      </c>
      <c r="B27" s="211" t="s">
        <v>462</v>
      </c>
      <c r="C27" s="221">
        <f>C28+C33</f>
        <v>0</v>
      </c>
      <c r="D27" s="221">
        <f>D28+D33</f>
        <v>0</v>
      </c>
      <c r="E27" s="221">
        <f>E28+E33</f>
        <v>0</v>
      </c>
      <c r="F27" s="139">
        <f>F28+F33</f>
        <v>0</v>
      </c>
    </row>
    <row r="28" spans="1:6" ht="15" customHeight="1">
      <c r="A28" s="587" t="s">
        <v>205</v>
      </c>
      <c r="B28" s="120" t="s">
        <v>162</v>
      </c>
      <c r="C28" s="222">
        <f>SUM(C29:C32)</f>
        <v>0</v>
      </c>
      <c r="D28" s="222">
        <f>SUM(D29:D32)</f>
        <v>0</v>
      </c>
      <c r="E28" s="222">
        <f>SUM(E29:E32)</f>
        <v>0</v>
      </c>
      <c r="F28" s="230">
        <f>SUM(F29:F32)</f>
        <v>0</v>
      </c>
    </row>
    <row r="29" spans="1:6" ht="12.75" customHeight="1">
      <c r="A29" s="160" t="s">
        <v>206</v>
      </c>
      <c r="B29" s="117" t="s">
        <v>163</v>
      </c>
      <c r="C29" s="214"/>
      <c r="D29" s="29"/>
      <c r="E29" s="161"/>
      <c r="F29" s="229"/>
    </row>
    <row r="30" spans="1:6" ht="12.75" customHeight="1">
      <c r="A30" s="160" t="s">
        <v>207</v>
      </c>
      <c r="B30" s="238" t="s">
        <v>390</v>
      </c>
      <c r="C30" s="223"/>
      <c r="D30" s="203"/>
      <c r="E30" s="231"/>
      <c r="F30" s="229"/>
    </row>
    <row r="31" spans="1:6" ht="21.75" customHeight="1">
      <c r="A31" s="160" t="s">
        <v>208</v>
      </c>
      <c r="B31" s="593" t="s">
        <v>391</v>
      </c>
      <c r="C31" s="223"/>
      <c r="D31" s="203"/>
      <c r="E31" s="231"/>
      <c r="F31" s="229"/>
    </row>
    <row r="32" spans="1:6" ht="15" customHeight="1">
      <c r="A32" s="160" t="s">
        <v>210</v>
      </c>
      <c r="B32" s="164" t="s">
        <v>392</v>
      </c>
      <c r="C32" s="226"/>
      <c r="D32" s="772"/>
      <c r="E32" s="162"/>
      <c r="F32" s="135"/>
    </row>
    <row r="33" spans="1:7" ht="15" customHeight="1">
      <c r="A33" s="734" t="s">
        <v>211</v>
      </c>
      <c r="B33" s="120" t="s">
        <v>395</v>
      </c>
      <c r="C33" s="216">
        <f>SUM(C34:C39)</f>
        <v>0</v>
      </c>
      <c r="D33" s="216">
        <f>SUM(D34:D39)</f>
        <v>0</v>
      </c>
      <c r="E33" s="216">
        <f>SUM(E34:E39)</f>
        <v>0</v>
      </c>
      <c r="F33" s="132">
        <f>SUM(C33:E33)</f>
        <v>0</v>
      </c>
    </row>
    <row r="34" spans="1:7" ht="12.75" customHeight="1">
      <c r="A34" s="160" t="s">
        <v>212</v>
      </c>
      <c r="B34" s="594" t="s">
        <v>393</v>
      </c>
      <c r="C34" s="223"/>
      <c r="D34" s="208"/>
      <c r="E34" s="132"/>
      <c r="F34" s="229"/>
    </row>
    <row r="35" spans="1:7" ht="15" customHeight="1">
      <c r="A35" s="160" t="s">
        <v>213</v>
      </c>
      <c r="B35" s="760" t="s">
        <v>394</v>
      </c>
      <c r="C35" s="226"/>
      <c r="D35" s="209"/>
      <c r="E35" s="132"/>
      <c r="F35" s="229"/>
    </row>
    <row r="36" spans="1:7" ht="15" customHeight="1">
      <c r="A36" s="160" t="s">
        <v>214</v>
      </c>
      <c r="B36" s="762" t="s">
        <v>396</v>
      </c>
      <c r="C36" s="297"/>
      <c r="D36" s="208"/>
      <c r="E36" s="132"/>
      <c r="F36" s="229"/>
    </row>
    <row r="37" spans="1:7" ht="15" customHeight="1">
      <c r="A37" s="160" t="s">
        <v>215</v>
      </c>
      <c r="B37" s="117" t="s">
        <v>397</v>
      </c>
      <c r="C37" s="297"/>
      <c r="D37" s="763"/>
      <c r="E37" s="135">
        <f>'20-21.m.felh bev'!C9</f>
        <v>0</v>
      </c>
      <c r="F37" s="229">
        <f>SUM(C37:E37)</f>
        <v>0</v>
      </c>
    </row>
    <row r="38" spans="1:7" ht="15" customHeight="1">
      <c r="A38" s="160" t="s">
        <v>216</v>
      </c>
      <c r="B38" s="762" t="s">
        <v>398</v>
      </c>
      <c r="C38" s="297"/>
      <c r="D38" s="763"/>
      <c r="E38" s="132"/>
      <c r="F38" s="229"/>
    </row>
    <row r="39" spans="1:7" ht="15" customHeight="1">
      <c r="A39" s="160" t="s">
        <v>217</v>
      </c>
      <c r="B39" s="117" t="s">
        <v>399</v>
      </c>
      <c r="C39" s="297"/>
      <c r="D39" s="763"/>
      <c r="E39" s="132"/>
      <c r="F39" s="229"/>
    </row>
    <row r="40" spans="1:7" ht="6.75" customHeight="1" thickBot="1">
      <c r="A40" s="621"/>
      <c r="B40" s="237"/>
      <c r="C40" s="216"/>
      <c r="D40" s="204"/>
      <c r="E40" s="232"/>
      <c r="F40" s="232"/>
    </row>
    <row r="41" spans="1:7" ht="31.5" customHeight="1" thickBot="1">
      <c r="A41" s="466" t="s">
        <v>218</v>
      </c>
      <c r="B41" s="782" t="s">
        <v>464</v>
      </c>
      <c r="C41" s="221">
        <f>C8+C27</f>
        <v>1076332</v>
      </c>
      <c r="D41" s="221">
        <f>D8+D27</f>
        <v>3093986</v>
      </c>
      <c r="E41" s="221">
        <f>E8+E27</f>
        <v>9085335</v>
      </c>
      <c r="F41" s="139">
        <f>F8+F27</f>
        <v>13255653</v>
      </c>
      <c r="G41" s="75"/>
    </row>
    <row r="42" spans="1:7" s="15" customFormat="1" ht="3" customHeight="1" thickBot="1">
      <c r="A42" s="622"/>
      <c r="B42" s="123"/>
      <c r="C42" s="227"/>
      <c r="D42" s="202"/>
      <c r="E42" s="233"/>
      <c r="F42" s="233"/>
    </row>
    <row r="43" spans="1:7" ht="25.5" customHeight="1" thickBot="1">
      <c r="A43" s="158" t="s">
        <v>219</v>
      </c>
      <c r="B43" s="119" t="s">
        <v>401</v>
      </c>
      <c r="C43" s="626"/>
      <c r="D43" s="626"/>
      <c r="E43" s="626"/>
      <c r="F43" s="294"/>
    </row>
    <row r="44" spans="1:7" ht="12.75" customHeight="1">
      <c r="A44" s="587" t="s">
        <v>220</v>
      </c>
      <c r="B44" s="239" t="s">
        <v>165</v>
      </c>
      <c r="C44" s="136"/>
      <c r="D44" s="136"/>
      <c r="E44" s="136"/>
      <c r="F44" s="136"/>
    </row>
    <row r="45" spans="1:7" ht="12.75" customHeight="1">
      <c r="A45" s="160" t="s">
        <v>221</v>
      </c>
      <c r="B45" s="522" t="s">
        <v>403</v>
      </c>
      <c r="C45" s="136"/>
      <c r="D45" s="136">
        <v>350575</v>
      </c>
      <c r="E45" s="136"/>
      <c r="F45" s="229">
        <v>350575</v>
      </c>
    </row>
    <row r="46" spans="1:7" ht="12.75" customHeight="1">
      <c r="A46" s="160" t="s">
        <v>222</v>
      </c>
      <c r="B46" s="522" t="s">
        <v>404</v>
      </c>
      <c r="C46" s="136"/>
      <c r="D46" s="136"/>
      <c r="E46" s="136"/>
      <c r="F46" s="229"/>
    </row>
    <row r="47" spans="1:7" ht="15" customHeight="1">
      <c r="A47" s="160" t="s">
        <v>223</v>
      </c>
      <c r="B47" s="522" t="s">
        <v>402</v>
      </c>
      <c r="C47" s="229">
        <v>6296205</v>
      </c>
      <c r="D47" s="229"/>
      <c r="E47" s="229">
        <v>6619897</v>
      </c>
      <c r="F47" s="229">
        <f>SUM(C47:E47)</f>
        <v>12916102</v>
      </c>
    </row>
    <row r="48" spans="1:7">
      <c r="A48" s="160" t="s">
        <v>224</v>
      </c>
      <c r="B48" s="702" t="s">
        <v>408</v>
      </c>
      <c r="C48" s="161"/>
      <c r="D48" s="161"/>
      <c r="E48" s="161"/>
      <c r="F48" s="229"/>
    </row>
    <row r="49" spans="1:6">
      <c r="A49" s="160" t="s">
        <v>225</v>
      </c>
      <c r="B49" s="703" t="s">
        <v>407</v>
      </c>
      <c r="C49" s="162"/>
      <c r="D49" s="162"/>
      <c r="E49" s="162"/>
      <c r="F49" s="135"/>
    </row>
    <row r="50" spans="1:6" ht="15" customHeight="1">
      <c r="A50" s="160" t="s">
        <v>226</v>
      </c>
      <c r="B50" s="704" t="s">
        <v>405</v>
      </c>
      <c r="C50" s="217"/>
      <c r="D50" s="136"/>
      <c r="E50" s="136"/>
      <c r="F50" s="136"/>
    </row>
    <row r="51" spans="1:6" ht="13.5" thickBot="1">
      <c r="A51" s="160" t="s">
        <v>227</v>
      </c>
      <c r="B51" s="843" t="s">
        <v>406</v>
      </c>
      <c r="C51" s="274"/>
      <c r="D51" s="842"/>
      <c r="E51" s="303"/>
      <c r="F51" s="303"/>
    </row>
    <row r="52" spans="1:6" ht="13.5" thickBot="1">
      <c r="A52" s="621" t="s">
        <v>228</v>
      </c>
      <c r="B52" s="844" t="s">
        <v>410</v>
      </c>
      <c r="C52" s="845">
        <f>SUM(C44:C51)</f>
        <v>6296205</v>
      </c>
      <c r="D52" s="93">
        <f>SUM(D44:D51)</f>
        <v>350575</v>
      </c>
      <c r="E52" s="93">
        <f>SUM(E44:E51)</f>
        <v>6619897</v>
      </c>
      <c r="F52" s="770">
        <f>SUM(F44:F51)</f>
        <v>13266677</v>
      </c>
    </row>
    <row r="53" spans="1:6" ht="4.5" customHeight="1" thickBot="1">
      <c r="A53" s="466"/>
      <c r="B53" s="847"/>
      <c r="C53" s="846"/>
      <c r="D53" s="691"/>
      <c r="E53" s="139"/>
      <c r="F53" s="139"/>
    </row>
    <row r="54" spans="1:6" ht="19.5" customHeight="1" thickBot="1">
      <c r="A54" s="466" t="s">
        <v>229</v>
      </c>
      <c r="B54" s="764" t="s">
        <v>409</v>
      </c>
      <c r="C54" s="93">
        <f>C41+C52</f>
        <v>7372537</v>
      </c>
      <c r="D54" s="93">
        <f>D41+D52</f>
        <v>3444561</v>
      </c>
      <c r="E54" s="93">
        <f>E41+E52</f>
        <v>15705232</v>
      </c>
      <c r="F54" s="93">
        <f>F41+F52</f>
        <v>26522330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topLeftCell="A3"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0"/>
      <c r="B1" s="1129" t="s">
        <v>733</v>
      </c>
      <c r="C1" s="330"/>
      <c r="D1" s="330"/>
      <c r="E1" s="330"/>
    </row>
    <row r="2" spans="1:5">
      <c r="B2" s="1"/>
      <c r="C2" s="36"/>
    </row>
    <row r="3" spans="1:5">
      <c r="B3" s="1"/>
      <c r="C3" s="36"/>
    </row>
    <row r="4" spans="1:5" ht="15.75">
      <c r="B4" s="1169" t="s">
        <v>30</v>
      </c>
      <c r="C4" s="1169"/>
    </row>
    <row r="5" spans="1:5" ht="15.75">
      <c r="B5" s="1169" t="s">
        <v>31</v>
      </c>
      <c r="C5" s="1169"/>
    </row>
    <row r="6" spans="1:5" ht="15.75">
      <c r="B6" s="1169" t="s">
        <v>267</v>
      </c>
      <c r="C6" s="1169"/>
    </row>
    <row r="7" spans="1:5" ht="15.75">
      <c r="B7" s="167"/>
      <c r="C7" s="167"/>
    </row>
    <row r="8" spans="1:5">
      <c r="B8" s="1"/>
      <c r="C8" s="38" t="s">
        <v>550</v>
      </c>
    </row>
    <row r="9" spans="1:5" ht="13.5" thickBot="1">
      <c r="B9" s="1"/>
      <c r="C9" s="38"/>
    </row>
    <row r="10" spans="1:5" ht="26.25" thickBot="1">
      <c r="A10" s="373" t="s">
        <v>185</v>
      </c>
      <c r="B10" s="419" t="s">
        <v>32</v>
      </c>
      <c r="C10" s="420" t="s">
        <v>548</v>
      </c>
    </row>
    <row r="11" spans="1:5" ht="13.5" thickBot="1">
      <c r="A11" s="416" t="s">
        <v>186</v>
      </c>
      <c r="B11" s="395" t="s">
        <v>187</v>
      </c>
      <c r="C11" s="399" t="s">
        <v>188</v>
      </c>
    </row>
    <row r="12" spans="1:5" ht="16.5" thickBot="1">
      <c r="A12" s="349"/>
      <c r="B12" s="656" t="s">
        <v>16</v>
      </c>
      <c r="C12" s="652"/>
    </row>
    <row r="13" spans="1:5" ht="15.75">
      <c r="A13" s="649" t="s">
        <v>190</v>
      </c>
      <c r="B13" s="657" t="s">
        <v>570</v>
      </c>
      <c r="C13" s="653">
        <v>21301921</v>
      </c>
    </row>
    <row r="14" spans="1:5" ht="15.75">
      <c r="A14" s="650" t="s">
        <v>191</v>
      </c>
      <c r="B14" s="658"/>
      <c r="C14" s="653"/>
    </row>
    <row r="15" spans="1:5" ht="15.75">
      <c r="A15" s="650" t="s">
        <v>192</v>
      </c>
      <c r="B15" s="657"/>
      <c r="C15" s="654"/>
    </row>
    <row r="16" spans="1:5" ht="15.75">
      <c r="A16" s="650" t="s">
        <v>193</v>
      </c>
      <c r="B16" s="684"/>
      <c r="C16" s="653"/>
    </row>
    <row r="17" spans="1:3" ht="15.75">
      <c r="A17" s="651" t="s">
        <v>194</v>
      </c>
      <c r="B17" s="683"/>
      <c r="C17" s="652"/>
    </row>
    <row r="18" spans="1:3" s="7" customFormat="1" ht="16.5" thickBot="1">
      <c r="A18" s="651" t="s">
        <v>195</v>
      </c>
      <c r="B18" s="657"/>
      <c r="C18" s="660"/>
    </row>
    <row r="19" spans="1:3" s="7" customFormat="1" ht="16.5" thickBot="1">
      <c r="A19" s="349" t="s">
        <v>196</v>
      </c>
      <c r="B19" s="659"/>
      <c r="C19" s="655"/>
    </row>
    <row r="20" spans="1:3" ht="16.5" thickBot="1">
      <c r="A20" s="340" t="s">
        <v>197</v>
      </c>
      <c r="B20" s="424" t="s">
        <v>13</v>
      </c>
      <c r="C20" s="421">
        <f>C13+C14+C15+C16+C17+C18+C19</f>
        <v>21301921</v>
      </c>
    </row>
    <row r="21" spans="1:3" ht="15.75">
      <c r="B21" s="40"/>
      <c r="C21" s="41"/>
    </row>
    <row r="22" spans="1:3" ht="15.75">
      <c r="B22" s="40"/>
      <c r="C22" s="41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F11" sqref="F1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132" t="s">
        <v>734</v>
      </c>
      <c r="B1" s="1132"/>
      <c r="C1" s="1132"/>
      <c r="D1" s="330"/>
      <c r="E1" s="330"/>
    </row>
    <row r="2" spans="1:5">
      <c r="A2" s="330"/>
      <c r="B2" s="330"/>
      <c r="C2" s="330"/>
      <c r="D2" s="330"/>
      <c r="E2" s="330"/>
    </row>
    <row r="3" spans="1:5" ht="15.75">
      <c r="B3" s="1169" t="s">
        <v>33</v>
      </c>
      <c r="C3" s="1169"/>
    </row>
    <row r="4" spans="1:5" ht="15.75">
      <c r="B4" s="1169" t="s">
        <v>34</v>
      </c>
      <c r="C4" s="1169"/>
    </row>
    <row r="5" spans="1:5" ht="15.75">
      <c r="B5" s="1169" t="s">
        <v>267</v>
      </c>
      <c r="C5" s="1169"/>
    </row>
    <row r="6" spans="1:5" ht="15.75">
      <c r="B6" s="689"/>
      <c r="C6" s="689"/>
    </row>
    <row r="7" spans="1:5" ht="13.5" thickBot="1">
      <c r="B7" s="36"/>
      <c r="C7" s="38" t="s">
        <v>540</v>
      </c>
    </row>
    <row r="8" spans="1:5" ht="26.25" thickBot="1">
      <c r="A8" s="373" t="s">
        <v>185</v>
      </c>
      <c r="B8" s="426" t="s">
        <v>35</v>
      </c>
      <c r="C8" s="427" t="s">
        <v>549</v>
      </c>
    </row>
    <row r="9" spans="1:5" ht="13.5" thickBot="1">
      <c r="A9" s="416" t="s">
        <v>186</v>
      </c>
      <c r="B9" s="395" t="s">
        <v>187</v>
      </c>
      <c r="C9" s="399" t="s">
        <v>188</v>
      </c>
    </row>
    <row r="10" spans="1:5" ht="12.75" customHeight="1" thickBot="1">
      <c r="A10" s="340"/>
      <c r="B10" s="168" t="s">
        <v>16</v>
      </c>
      <c r="C10" s="428"/>
    </row>
    <row r="11" spans="1:5" ht="12.75" customHeight="1">
      <c r="A11" s="784" t="s">
        <v>190</v>
      </c>
      <c r="B11" s="169" t="s">
        <v>599</v>
      </c>
      <c r="C11" s="429">
        <v>66436240</v>
      </c>
    </row>
    <row r="12" spans="1:5" ht="12.75" customHeight="1">
      <c r="A12" s="784" t="s">
        <v>191</v>
      </c>
      <c r="B12" s="169" t="s">
        <v>600</v>
      </c>
      <c r="C12" s="429"/>
    </row>
    <row r="13" spans="1:5" ht="12.75" customHeight="1">
      <c r="A13" s="784" t="s">
        <v>192</v>
      </c>
      <c r="B13" s="169" t="s">
        <v>601</v>
      </c>
      <c r="C13" s="429"/>
    </row>
    <row r="14" spans="1:5" ht="12.75" customHeight="1">
      <c r="A14" s="784" t="s">
        <v>193</v>
      </c>
      <c r="B14" s="169" t="s">
        <v>616</v>
      </c>
      <c r="C14" s="429">
        <v>2382713</v>
      </c>
    </row>
    <row r="15" spans="1:5" ht="12.75" customHeight="1">
      <c r="A15" s="784" t="s">
        <v>194</v>
      </c>
      <c r="B15" s="169"/>
      <c r="C15" s="429"/>
    </row>
    <row r="16" spans="1:5" ht="12.75" customHeight="1">
      <c r="A16" s="784" t="s">
        <v>195</v>
      </c>
      <c r="B16" s="169"/>
      <c r="C16" s="429"/>
    </row>
    <row r="17" spans="1:11" ht="12.75" customHeight="1">
      <c r="A17" s="784" t="s">
        <v>196</v>
      </c>
      <c r="B17" s="169"/>
      <c r="C17" s="429"/>
    </row>
    <row r="18" spans="1:11" ht="12.75" customHeight="1">
      <c r="A18" s="784" t="s">
        <v>197</v>
      </c>
      <c r="B18" s="169"/>
      <c r="C18" s="429"/>
    </row>
    <row r="19" spans="1:11" ht="12.75" customHeight="1">
      <c r="A19" s="784" t="s">
        <v>198</v>
      </c>
      <c r="B19" s="169"/>
      <c r="C19" s="429"/>
    </row>
    <row r="20" spans="1:11" ht="12.75" customHeight="1" thickBot="1">
      <c r="A20" s="417">
        <v>10</v>
      </c>
      <c r="B20" s="169"/>
      <c r="C20" s="429"/>
    </row>
    <row r="21" spans="1:11" ht="12.75" customHeight="1" thickBot="1">
      <c r="A21" s="340"/>
      <c r="B21" s="355" t="s">
        <v>23</v>
      </c>
      <c r="C21" s="430">
        <f>SUM(C11:C20)</f>
        <v>68818953</v>
      </c>
    </row>
    <row r="22" spans="1:11">
      <c r="A22" s="1170"/>
      <c r="B22" s="1153"/>
      <c r="C22" s="1153"/>
    </row>
    <row r="23" spans="1:11">
      <c r="A23" s="1"/>
      <c r="B23" s="1"/>
      <c r="K23" s="304"/>
    </row>
    <row r="24" spans="1:11">
      <c r="B24" s="1"/>
      <c r="C24" s="1"/>
      <c r="K24" s="304"/>
    </row>
    <row r="25" spans="1:11">
      <c r="B25" s="1"/>
      <c r="C25" s="1"/>
      <c r="K25" s="304"/>
    </row>
    <row r="26" spans="1:11">
      <c r="B26" s="1"/>
      <c r="C26" s="1"/>
      <c r="K26" s="304"/>
    </row>
    <row r="27" spans="1:11">
      <c r="B27" s="1"/>
      <c r="C27" s="1"/>
      <c r="K27" s="304"/>
    </row>
    <row r="28" spans="1:11">
      <c r="B28" s="1"/>
      <c r="C28" s="1"/>
      <c r="K28" s="304"/>
    </row>
    <row r="29" spans="1:11">
      <c r="H29" s="304"/>
    </row>
    <row r="30" spans="1:11">
      <c r="H30" s="304"/>
    </row>
    <row r="31" spans="1:11">
      <c r="G31" s="304"/>
    </row>
    <row r="32" spans="1:11">
      <c r="G32" s="304"/>
    </row>
    <row r="33" spans="2:8">
      <c r="H33" s="304"/>
    </row>
    <row r="34" spans="2:8">
      <c r="H34" s="304"/>
    </row>
    <row r="35" spans="2:8">
      <c r="H35" s="304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sqref="A1:C1"/>
    </sheetView>
  </sheetViews>
  <sheetFormatPr defaultRowHeight="12.75"/>
  <cols>
    <col min="1" max="1" width="4.85546875" customWidth="1"/>
    <col min="2" max="2" width="55.5703125" customWidth="1"/>
    <col min="3" max="3" width="12.7109375" customWidth="1"/>
    <col min="4" max="4" width="13" customWidth="1"/>
  </cols>
  <sheetData>
    <row r="1" spans="1:5">
      <c r="A1" s="1132" t="s">
        <v>735</v>
      </c>
      <c r="B1" s="1132"/>
      <c r="C1" s="1132"/>
      <c r="D1" s="330"/>
      <c r="E1" s="330"/>
    </row>
    <row r="2" spans="1:5">
      <c r="A2" s="330"/>
      <c r="B2" s="330"/>
      <c r="C2" s="330"/>
      <c r="D2" s="330"/>
      <c r="E2" s="330"/>
    </row>
    <row r="3" spans="1:5" ht="15.75">
      <c r="B3" s="1169" t="s">
        <v>353</v>
      </c>
      <c r="C3" s="1169"/>
    </row>
    <row r="4" spans="1:5" ht="15.75">
      <c r="B4" s="1169" t="s">
        <v>267</v>
      </c>
      <c r="C4" s="1169"/>
    </row>
    <row r="5" spans="1:5" ht="15.75">
      <c r="B5" s="167"/>
      <c r="C5" s="167"/>
    </row>
    <row r="6" spans="1:5" ht="13.5" thickBot="1">
      <c r="B6" s="1"/>
      <c r="C6" s="38" t="s">
        <v>540</v>
      </c>
    </row>
    <row r="7" spans="1:5" ht="32.25" thickBot="1">
      <c r="A7" s="373" t="s">
        <v>185</v>
      </c>
      <c r="B7" s="419" t="s">
        <v>36</v>
      </c>
      <c r="C7" s="1072" t="s">
        <v>674</v>
      </c>
      <c r="D7" s="34"/>
    </row>
    <row r="8" spans="1:5" ht="13.5" thickBot="1">
      <c r="A8" s="376" t="s">
        <v>186</v>
      </c>
      <c r="B8" s="395" t="s">
        <v>187</v>
      </c>
      <c r="C8" s="1073" t="s">
        <v>188</v>
      </c>
      <c r="D8" s="13"/>
    </row>
    <row r="9" spans="1:5" ht="16.5" thickBot="1">
      <c r="A9" s="340" t="s">
        <v>190</v>
      </c>
      <c r="B9" s="170" t="s">
        <v>346</v>
      </c>
      <c r="C9" s="1074"/>
      <c r="D9" s="13"/>
    </row>
    <row r="10" spans="1:5" ht="15.75">
      <c r="A10" s="379" t="s">
        <v>191</v>
      </c>
      <c r="B10" s="171" t="s">
        <v>348</v>
      </c>
      <c r="C10" s="1075"/>
      <c r="D10" s="13"/>
    </row>
    <row r="11" spans="1:5" ht="15.75">
      <c r="A11" s="374" t="s">
        <v>192</v>
      </c>
      <c r="B11" s="172" t="s">
        <v>349</v>
      </c>
      <c r="C11" s="1076"/>
      <c r="D11" s="13"/>
    </row>
    <row r="12" spans="1:5" ht="15.75">
      <c r="A12" s="374" t="s">
        <v>193</v>
      </c>
      <c r="B12" s="173" t="s">
        <v>487</v>
      </c>
      <c r="C12" s="1077"/>
      <c r="D12" s="13"/>
    </row>
    <row r="13" spans="1:5" ht="15.75">
      <c r="A13" s="374" t="s">
        <v>194</v>
      </c>
      <c r="B13" s="172" t="s">
        <v>488</v>
      </c>
      <c r="C13" s="1076"/>
      <c r="D13" s="13"/>
    </row>
    <row r="14" spans="1:5" ht="15.75">
      <c r="A14" s="374" t="s">
        <v>195</v>
      </c>
      <c r="B14" s="174" t="s">
        <v>493</v>
      </c>
      <c r="C14" s="1077"/>
      <c r="D14" s="13"/>
    </row>
    <row r="15" spans="1:5" ht="15.75">
      <c r="A15" s="374" t="s">
        <v>196</v>
      </c>
      <c r="B15" s="172" t="s">
        <v>489</v>
      </c>
      <c r="C15" s="1076"/>
      <c r="D15" s="13"/>
    </row>
    <row r="16" spans="1:5" ht="15.75">
      <c r="A16" s="374" t="s">
        <v>197</v>
      </c>
      <c r="B16" s="175" t="s">
        <v>490</v>
      </c>
      <c r="C16" s="1078"/>
      <c r="D16" s="13"/>
    </row>
    <row r="17" spans="1:4" ht="16.5" thickBot="1">
      <c r="A17" s="374" t="s">
        <v>198</v>
      </c>
      <c r="B17" s="749" t="s">
        <v>491</v>
      </c>
      <c r="C17" s="1079"/>
      <c r="D17" s="1071"/>
    </row>
    <row r="18" spans="1:4" ht="26.25" customHeight="1" thickBot="1">
      <c r="A18" s="340" t="s">
        <v>199</v>
      </c>
      <c r="B18" s="431" t="s">
        <v>354</v>
      </c>
      <c r="C18" s="1080">
        <f>SUM(C10:C17)</f>
        <v>0</v>
      </c>
      <c r="D18" s="1071"/>
    </row>
    <row r="19" spans="1:4" ht="15.75">
      <c r="A19" s="371"/>
      <c r="B19" s="175"/>
      <c r="C19" s="1081"/>
      <c r="D19" s="13"/>
    </row>
    <row r="20" spans="1:4" ht="15.75">
      <c r="A20" s="357" t="s">
        <v>200</v>
      </c>
      <c r="B20" s="176" t="s">
        <v>347</v>
      </c>
      <c r="C20" s="1082"/>
      <c r="D20" s="1071"/>
    </row>
    <row r="21" spans="1:4" ht="15.75">
      <c r="A21" s="357" t="s">
        <v>201</v>
      </c>
      <c r="B21" s="172" t="s">
        <v>562</v>
      </c>
      <c r="C21" s="1076">
        <v>15000000</v>
      </c>
      <c r="D21" s="1071"/>
    </row>
    <row r="22" spans="1:4" ht="15.75">
      <c r="A22" s="357" t="s">
        <v>202</v>
      </c>
      <c r="B22" s="172" t="s">
        <v>350</v>
      </c>
      <c r="C22" s="1076"/>
      <c r="D22" s="13"/>
    </row>
    <row r="23" spans="1:4" ht="15.75">
      <c r="A23" s="357" t="s">
        <v>203</v>
      </c>
      <c r="B23" s="172" t="s">
        <v>351</v>
      </c>
      <c r="C23" s="1076"/>
      <c r="D23" s="13"/>
    </row>
    <row r="24" spans="1:4" ht="15.75">
      <c r="A24" s="357" t="s">
        <v>204</v>
      </c>
      <c r="B24" s="172" t="s">
        <v>352</v>
      </c>
      <c r="C24" s="1076"/>
      <c r="D24" s="13"/>
    </row>
    <row r="25" spans="1:4" ht="15.75">
      <c r="A25" s="357" t="s">
        <v>206</v>
      </c>
      <c r="B25" s="628" t="s">
        <v>492</v>
      </c>
      <c r="C25" s="1083"/>
      <c r="D25" s="13"/>
    </row>
    <row r="26" spans="1:4" ht="15.75">
      <c r="A26" s="357" t="s">
        <v>207</v>
      </c>
      <c r="B26" s="877" t="s">
        <v>494</v>
      </c>
      <c r="C26" s="1083"/>
      <c r="D26" s="13"/>
    </row>
    <row r="27" spans="1:4" ht="15.75">
      <c r="A27" s="357" t="s">
        <v>208</v>
      </c>
      <c r="B27" s="877" t="s">
        <v>495</v>
      </c>
      <c r="C27" s="1083"/>
      <c r="D27" s="13"/>
    </row>
    <row r="28" spans="1:4" ht="15.75">
      <c r="A28" s="357" t="s">
        <v>210</v>
      </c>
      <c r="B28" s="628"/>
      <c r="C28" s="1083"/>
      <c r="D28" s="13"/>
    </row>
    <row r="29" spans="1:4" ht="15.75">
      <c r="A29" s="357" t="s">
        <v>211</v>
      </c>
      <c r="B29" s="628"/>
      <c r="C29" s="1083"/>
      <c r="D29" s="13"/>
    </row>
    <row r="30" spans="1:4" ht="18" customHeight="1">
      <c r="A30" s="357" t="s">
        <v>212</v>
      </c>
      <c r="B30" s="628"/>
      <c r="C30" s="1083"/>
      <c r="D30" s="13"/>
    </row>
    <row r="31" spans="1:4" ht="16.5" customHeight="1" thickBot="1">
      <c r="A31" s="359" t="s">
        <v>215</v>
      </c>
      <c r="B31" s="173"/>
      <c r="C31" s="1079"/>
      <c r="D31" s="13"/>
    </row>
    <row r="32" spans="1:4" ht="16.5" thickBot="1">
      <c r="A32" s="340" t="s">
        <v>216</v>
      </c>
      <c r="B32" s="664" t="s">
        <v>355</v>
      </c>
      <c r="C32" s="1084">
        <f>SUM(C21:C31)</f>
        <v>15000000</v>
      </c>
      <c r="D32" s="1071"/>
    </row>
    <row r="33" spans="1:4" ht="16.5" thickBot="1">
      <c r="A33" s="377" t="s">
        <v>217</v>
      </c>
      <c r="B33" s="105"/>
      <c r="C33" s="1084"/>
      <c r="D33" s="13"/>
    </row>
    <row r="34" spans="1:4" ht="16.5" thickBot="1">
      <c r="A34" s="340" t="s">
        <v>218</v>
      </c>
      <c r="B34" s="878" t="s">
        <v>356</v>
      </c>
      <c r="C34" s="1085">
        <f>C18+C32</f>
        <v>15000000</v>
      </c>
      <c r="D34" s="1071"/>
    </row>
    <row r="35" spans="1:4">
      <c r="A35" s="1"/>
      <c r="B35" s="1"/>
    </row>
    <row r="36" spans="1:4">
      <c r="A36" s="1"/>
      <c r="B36" s="1"/>
    </row>
    <row r="37" spans="1:4">
      <c r="A37" s="1"/>
      <c r="B37" s="1"/>
    </row>
    <row r="38" spans="1:4">
      <c r="B38" s="1"/>
      <c r="C38" s="1"/>
    </row>
    <row r="39" spans="1:4">
      <c r="B39" s="1"/>
      <c r="C39" s="1"/>
    </row>
    <row r="40" spans="1:4">
      <c r="B40" s="1"/>
      <c r="C40" s="1"/>
    </row>
    <row r="41" spans="1:4" ht="15.75">
      <c r="B41" s="344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0" workbookViewId="0">
      <selection activeCell="B21" sqref="B2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0"/>
      <c r="B1" s="1130" t="s">
        <v>736</v>
      </c>
      <c r="C1" s="330"/>
      <c r="D1" s="330"/>
      <c r="E1" s="330"/>
    </row>
    <row r="2" spans="1:5">
      <c r="B2" s="1"/>
      <c r="C2" s="1"/>
    </row>
    <row r="3" spans="1:5" ht="15.75">
      <c r="B3" s="1169" t="s">
        <v>502</v>
      </c>
      <c r="C3" s="1169"/>
    </row>
    <row r="4" spans="1:5" ht="15.75">
      <c r="B4" s="167"/>
      <c r="C4" s="167"/>
    </row>
    <row r="5" spans="1:5" ht="15.75">
      <c r="B5" s="167"/>
      <c r="C5" s="167"/>
    </row>
    <row r="6" spans="1:5" ht="13.5" thickBot="1">
      <c r="B6" s="1"/>
      <c r="C6" s="1"/>
    </row>
    <row r="7" spans="1:5" ht="26.25" thickBot="1">
      <c r="A7" s="373" t="s">
        <v>185</v>
      </c>
      <c r="B7" s="426" t="s">
        <v>503</v>
      </c>
      <c r="C7" s="432" t="s">
        <v>38</v>
      </c>
    </row>
    <row r="8" spans="1:5" ht="13.5" thickBot="1">
      <c r="A8" s="376" t="s">
        <v>186</v>
      </c>
      <c r="B8" s="395" t="s">
        <v>187</v>
      </c>
      <c r="C8" s="399" t="s">
        <v>188</v>
      </c>
    </row>
    <row r="9" spans="1:5" ht="15.75">
      <c r="A9" s="423" t="s">
        <v>190</v>
      </c>
      <c r="B9" s="177" t="s">
        <v>504</v>
      </c>
      <c r="C9" s="433">
        <v>2</v>
      </c>
    </row>
    <row r="10" spans="1:5" ht="15.75">
      <c r="A10" s="379" t="s">
        <v>191</v>
      </c>
      <c r="B10" s="177" t="s">
        <v>505</v>
      </c>
      <c r="C10" s="433">
        <v>1</v>
      </c>
    </row>
    <row r="11" spans="1:5" ht="15.75">
      <c r="A11" s="374" t="s">
        <v>192</v>
      </c>
      <c r="B11" s="177" t="s">
        <v>506</v>
      </c>
      <c r="C11" s="433">
        <v>1</v>
      </c>
    </row>
    <row r="12" spans="1:5" ht="15.75">
      <c r="A12" s="374" t="s">
        <v>193</v>
      </c>
      <c r="B12" s="177" t="s">
        <v>507</v>
      </c>
      <c r="C12" s="433">
        <v>1</v>
      </c>
    </row>
    <row r="13" spans="1:5" ht="15.75">
      <c r="A13" s="374" t="s">
        <v>194</v>
      </c>
      <c r="B13" s="177" t="s">
        <v>508</v>
      </c>
      <c r="C13" s="433">
        <v>1</v>
      </c>
    </row>
    <row r="14" spans="1:5" ht="15.75">
      <c r="A14" s="357" t="s">
        <v>195</v>
      </c>
      <c r="B14" s="177" t="s">
        <v>499</v>
      </c>
      <c r="C14" s="433">
        <v>1</v>
      </c>
    </row>
    <row r="15" spans="1:5" ht="16.5" thickBot="1">
      <c r="A15" s="359" t="s">
        <v>196</v>
      </c>
      <c r="B15" s="177" t="s">
        <v>500</v>
      </c>
      <c r="C15" s="433">
        <v>1</v>
      </c>
    </row>
    <row r="16" spans="1:5" ht="16.5" thickBot="1">
      <c r="A16" s="340" t="s">
        <v>197</v>
      </c>
      <c r="B16" s="435" t="s">
        <v>39</v>
      </c>
      <c r="C16" s="436">
        <f>SUM(C9:C15)</f>
        <v>8</v>
      </c>
    </row>
    <row r="17" spans="1:5" ht="15.75">
      <c r="B17" s="32"/>
      <c r="C17" s="178"/>
    </row>
    <row r="18" spans="1:5" ht="15.75">
      <c r="B18" s="32"/>
      <c r="C18" s="178"/>
    </row>
    <row r="19" spans="1:5">
      <c r="B19" s="1"/>
      <c r="C19" s="1"/>
    </row>
    <row r="20" spans="1:5">
      <c r="B20" s="1"/>
      <c r="C20" s="1"/>
    </row>
    <row r="21" spans="1:5">
      <c r="A21" s="926"/>
      <c r="B21" s="1130" t="s">
        <v>737</v>
      </c>
      <c r="C21" s="330"/>
      <c r="D21" s="330"/>
      <c r="E21" s="330"/>
    </row>
    <row r="22" spans="1:5">
      <c r="B22" s="1"/>
      <c r="C22" s="1"/>
    </row>
    <row r="23" spans="1:5" ht="15.75">
      <c r="B23" s="1169" t="s">
        <v>139</v>
      </c>
      <c r="C23" s="1169"/>
    </row>
    <row r="24" spans="1:5" ht="15.75">
      <c r="B24" s="167"/>
      <c r="C24" s="167"/>
    </row>
    <row r="25" spans="1:5" ht="15.75">
      <c r="B25" s="167"/>
      <c r="C25" s="167"/>
    </row>
    <row r="26" spans="1:5" ht="13.5" thickBot="1">
      <c r="B26" s="1"/>
      <c r="C26" s="1"/>
    </row>
    <row r="27" spans="1:5" ht="26.25" thickBot="1">
      <c r="A27" s="373" t="s">
        <v>185</v>
      </c>
      <c r="B27" s="426" t="s">
        <v>37</v>
      </c>
      <c r="C27" s="432" t="s">
        <v>38</v>
      </c>
    </row>
    <row r="28" spans="1:5" ht="13.5" thickBot="1">
      <c r="A28" s="376" t="s">
        <v>186</v>
      </c>
      <c r="B28" s="395" t="s">
        <v>187</v>
      </c>
      <c r="C28" s="399" t="s">
        <v>188</v>
      </c>
    </row>
    <row r="29" spans="1:5" ht="15.75">
      <c r="A29" s="423" t="s">
        <v>190</v>
      </c>
      <c r="B29" s="177" t="s">
        <v>460</v>
      </c>
      <c r="C29" s="433">
        <v>12</v>
      </c>
    </row>
    <row r="30" spans="1:5" ht="15.75">
      <c r="A30" s="357" t="s">
        <v>191</v>
      </c>
      <c r="B30" s="177"/>
      <c r="C30" s="434"/>
    </row>
    <row r="31" spans="1:5" ht="15.75">
      <c r="A31" s="357" t="s">
        <v>192</v>
      </c>
      <c r="B31" s="177"/>
      <c r="C31" s="434"/>
    </row>
    <row r="32" spans="1:5" ht="15.75">
      <c r="A32" s="357" t="s">
        <v>193</v>
      </c>
      <c r="B32" s="177"/>
      <c r="C32" s="434"/>
    </row>
    <row r="33" spans="1:3" ht="15.75">
      <c r="A33" s="357" t="s">
        <v>194</v>
      </c>
      <c r="B33" s="177"/>
      <c r="C33" s="434"/>
    </row>
    <row r="34" spans="1:3" ht="16.5" thickBot="1">
      <c r="A34" s="363" t="s">
        <v>195</v>
      </c>
      <c r="B34" s="177"/>
      <c r="C34" s="434"/>
    </row>
    <row r="35" spans="1:3" ht="16.5" thickBot="1">
      <c r="A35" s="340" t="s">
        <v>196</v>
      </c>
      <c r="B35" s="435" t="s">
        <v>287</v>
      </c>
      <c r="C35" s="436">
        <f>SUM(C29:C34)</f>
        <v>12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8"/>
  <sheetViews>
    <sheetView topLeftCell="A23" workbookViewId="0">
      <selection sqref="A1:G1"/>
    </sheetView>
  </sheetViews>
  <sheetFormatPr defaultRowHeight="12.75"/>
  <cols>
    <col min="1" max="1" width="4.42578125" customWidth="1"/>
    <col min="2" max="2" width="29.140625" customWidth="1"/>
    <col min="3" max="3" width="14.7109375" customWidth="1"/>
    <col min="4" max="4" width="15.7109375" customWidth="1"/>
    <col min="5" max="5" width="27.42578125" customWidth="1"/>
    <col min="6" max="6" width="13.85546875" customWidth="1"/>
    <col min="7" max="7" width="15.85546875" customWidth="1"/>
    <col min="8" max="8" width="13" customWidth="1"/>
  </cols>
  <sheetData>
    <row r="1" spans="1:8">
      <c r="A1" s="1132" t="s">
        <v>738</v>
      </c>
      <c r="B1" s="1132"/>
      <c r="C1" s="1132"/>
      <c r="D1" s="1132"/>
      <c r="E1" s="1132"/>
      <c r="F1" s="1132"/>
      <c r="G1" s="1132"/>
      <c r="H1" s="1034"/>
    </row>
    <row r="2" spans="1:8">
      <c r="A2" s="330"/>
      <c r="B2" s="330"/>
      <c r="C2" s="1034"/>
      <c r="D2" s="330"/>
      <c r="E2" s="330"/>
      <c r="F2" s="1034"/>
      <c r="G2" s="330"/>
      <c r="H2" s="1034"/>
    </row>
    <row r="3" spans="1:8" ht="15.75">
      <c r="A3" s="1171" t="s">
        <v>40</v>
      </c>
      <c r="B3" s="1153"/>
      <c r="C3" s="1153"/>
      <c r="D3" s="1153"/>
      <c r="E3" s="1153"/>
      <c r="F3" s="1153"/>
      <c r="G3" s="1153"/>
      <c r="H3" s="1035"/>
    </row>
    <row r="4" spans="1:8" ht="9" customHeight="1">
      <c r="B4" s="42"/>
      <c r="C4" s="42"/>
      <c r="D4" s="42"/>
      <c r="E4" s="42"/>
      <c r="F4" s="42"/>
      <c r="G4" s="42"/>
      <c r="H4" s="42"/>
    </row>
    <row r="5" spans="1:8" ht="13.5" thickBot="1">
      <c r="B5" s="42"/>
      <c r="C5" s="42"/>
      <c r="D5" s="42"/>
      <c r="E5" s="1172" t="s">
        <v>540</v>
      </c>
      <c r="F5" s="1172"/>
      <c r="G5" s="1172"/>
      <c r="H5" s="1037"/>
    </row>
    <row r="6" spans="1:8" ht="13.5" thickBot="1">
      <c r="A6" s="1176" t="s">
        <v>185</v>
      </c>
      <c r="B6" s="1173" t="s">
        <v>28</v>
      </c>
      <c r="C6" s="1173"/>
      <c r="D6" s="1173"/>
      <c r="E6" s="1173" t="s">
        <v>41</v>
      </c>
      <c r="F6" s="1174"/>
      <c r="G6" s="1175"/>
      <c r="H6" s="1037"/>
    </row>
    <row r="7" spans="1:8" ht="18" customHeight="1" thickBot="1">
      <c r="A7" s="1177"/>
      <c r="B7" s="43" t="s">
        <v>36</v>
      </c>
      <c r="C7" s="43" t="s">
        <v>678</v>
      </c>
      <c r="D7" s="44" t="s">
        <v>675</v>
      </c>
      <c r="E7" s="43" t="s">
        <v>36</v>
      </c>
      <c r="F7" s="1105" t="s">
        <v>681</v>
      </c>
      <c r="G7" s="445" t="s">
        <v>682</v>
      </c>
      <c r="H7" s="1100"/>
    </row>
    <row r="8" spans="1:8" ht="12.75" customHeight="1" thickBot="1">
      <c r="A8" s="416" t="s">
        <v>186</v>
      </c>
      <c r="B8" s="404" t="s">
        <v>187</v>
      </c>
      <c r="C8" s="404"/>
      <c r="D8" s="407" t="s">
        <v>188</v>
      </c>
      <c r="E8" s="407" t="s">
        <v>189</v>
      </c>
      <c r="F8" s="1106"/>
      <c r="G8" s="398" t="s">
        <v>209</v>
      </c>
      <c r="H8" s="1101"/>
    </row>
    <row r="9" spans="1:8">
      <c r="A9" s="423" t="s">
        <v>190</v>
      </c>
      <c r="B9" s="45" t="s">
        <v>42</v>
      </c>
      <c r="C9" s="47">
        <v>30504007</v>
      </c>
      <c r="D9" s="46">
        <v>30361653</v>
      </c>
      <c r="E9" s="45" t="s">
        <v>43</v>
      </c>
      <c r="F9" s="1118">
        <v>35291380</v>
      </c>
      <c r="G9" s="446">
        <v>31555286</v>
      </c>
      <c r="H9" s="1102"/>
    </row>
    <row r="10" spans="1:8">
      <c r="A10" s="379" t="s">
        <v>191</v>
      </c>
      <c r="B10" s="45" t="s">
        <v>435</v>
      </c>
      <c r="C10" s="47">
        <v>33567541</v>
      </c>
      <c r="D10" s="46">
        <v>31532875</v>
      </c>
      <c r="E10" s="45" t="s">
        <v>44</v>
      </c>
      <c r="F10" s="1118">
        <v>6066526</v>
      </c>
      <c r="G10" s="446">
        <v>5458167</v>
      </c>
      <c r="H10" s="1102"/>
    </row>
    <row r="11" spans="1:8">
      <c r="A11" s="374" t="s">
        <v>192</v>
      </c>
      <c r="B11" s="45" t="s">
        <v>436</v>
      </c>
      <c r="C11" s="47">
        <v>44513353</v>
      </c>
      <c r="D11" s="47">
        <v>42012716</v>
      </c>
      <c r="E11" s="45" t="s">
        <v>24</v>
      </c>
      <c r="F11" s="1118">
        <v>64207276</v>
      </c>
      <c r="G11" s="446">
        <v>52071725</v>
      </c>
      <c r="H11" s="1102"/>
    </row>
    <row r="12" spans="1:8">
      <c r="A12" s="374" t="s">
        <v>193</v>
      </c>
      <c r="B12" s="45" t="s">
        <v>617</v>
      </c>
      <c r="C12" s="45"/>
      <c r="D12" s="47"/>
      <c r="E12" s="45" t="s">
        <v>45</v>
      </c>
      <c r="F12" s="1107"/>
      <c r="G12" s="446">
        <v>0</v>
      </c>
      <c r="H12" s="1102"/>
    </row>
    <row r="13" spans="1:8">
      <c r="A13" s="374" t="s">
        <v>194</v>
      </c>
      <c r="B13" s="283"/>
      <c r="C13" s="283"/>
      <c r="D13" s="46"/>
      <c r="E13" s="45" t="s">
        <v>46</v>
      </c>
      <c r="F13" s="1107"/>
      <c r="G13" s="446">
        <v>0</v>
      </c>
      <c r="H13" s="1102"/>
    </row>
    <row r="14" spans="1:8">
      <c r="A14" s="357" t="s">
        <v>195</v>
      </c>
      <c r="B14" s="283"/>
      <c r="C14" s="1086"/>
      <c r="D14" s="47"/>
      <c r="E14" s="45" t="s">
        <v>47</v>
      </c>
      <c r="F14" s="1107"/>
      <c r="G14" s="446"/>
      <c r="H14" s="1102"/>
    </row>
    <row r="15" spans="1:8">
      <c r="A15" s="357" t="s">
        <v>196</v>
      </c>
      <c r="B15" s="48"/>
      <c r="C15" s="48"/>
      <c r="D15" s="46"/>
      <c r="E15" s="45" t="s">
        <v>140</v>
      </c>
      <c r="F15" s="1118">
        <v>21122077</v>
      </c>
      <c r="G15" s="446">
        <v>6495571</v>
      </c>
      <c r="H15" s="1102"/>
    </row>
    <row r="16" spans="1:8">
      <c r="A16" s="379" t="s">
        <v>197</v>
      </c>
      <c r="B16" s="283"/>
      <c r="C16" s="283"/>
      <c r="D16" s="46"/>
      <c r="E16" s="48" t="s">
        <v>141</v>
      </c>
      <c r="F16" s="1118">
        <v>4042525</v>
      </c>
      <c r="G16" s="446">
        <v>3629881</v>
      </c>
      <c r="H16" s="1102"/>
    </row>
    <row r="17" spans="1:11">
      <c r="A17" s="374" t="s">
        <v>198</v>
      </c>
      <c r="B17" s="48"/>
      <c r="C17" s="48"/>
      <c r="D17" s="46"/>
      <c r="E17" s="290"/>
      <c r="F17" s="1108"/>
      <c r="G17" s="446"/>
      <c r="H17" s="1102"/>
    </row>
    <row r="18" spans="1:11">
      <c r="A18" s="374" t="s">
        <v>199</v>
      </c>
      <c r="B18" s="48"/>
      <c r="C18" s="48"/>
      <c r="D18" s="46"/>
      <c r="E18" s="48"/>
      <c r="F18" s="1107"/>
      <c r="G18" s="446"/>
      <c r="H18" s="1102"/>
    </row>
    <row r="19" spans="1:11" ht="6" customHeight="1" thickBot="1">
      <c r="A19" s="380"/>
      <c r="B19" s="821"/>
      <c r="C19" s="821"/>
      <c r="D19" s="803"/>
      <c r="E19" s="821"/>
      <c r="F19" s="1109"/>
      <c r="G19" s="804"/>
      <c r="H19" s="1102"/>
    </row>
    <row r="20" spans="1:11" ht="13.5" thickBot="1">
      <c r="A20" s="439" t="s">
        <v>200</v>
      </c>
      <c r="B20" s="824" t="s">
        <v>48</v>
      </c>
      <c r="C20" s="825">
        <v>108620901</v>
      </c>
      <c r="D20" s="825">
        <f>SUM(D9:D18)</f>
        <v>103907244</v>
      </c>
      <c r="E20" s="824" t="s">
        <v>49</v>
      </c>
      <c r="F20" s="1099">
        <v>130729784</v>
      </c>
      <c r="G20" s="826">
        <v>99210630</v>
      </c>
      <c r="H20" s="1103"/>
    </row>
    <row r="21" spans="1:11" ht="6.75" customHeight="1" thickBot="1">
      <c r="A21" s="384"/>
      <c r="B21" s="822"/>
      <c r="C21" s="822"/>
      <c r="D21" s="823"/>
      <c r="E21" s="822"/>
      <c r="F21" s="822"/>
      <c r="G21" s="823"/>
      <c r="H21" s="1103"/>
    </row>
    <row r="22" spans="1:11" ht="14.25" customHeight="1" thickBot="1">
      <c r="A22" s="813" t="s">
        <v>201</v>
      </c>
      <c r="B22" s="442" t="s">
        <v>178</v>
      </c>
      <c r="C22" s="442"/>
      <c r="D22" s="630"/>
      <c r="E22" s="284"/>
      <c r="F22" s="1119"/>
      <c r="G22" s="630"/>
      <c r="H22" s="1103"/>
    </row>
    <row r="23" spans="1:11" ht="12.75" customHeight="1">
      <c r="A23" s="378" t="s">
        <v>202</v>
      </c>
      <c r="B23" s="629" t="s">
        <v>50</v>
      </c>
      <c r="C23" s="1094">
        <v>5759391</v>
      </c>
      <c r="D23" s="631">
        <f>'10.m.bev.ei'!G46</f>
        <v>5759391</v>
      </c>
      <c r="E23" s="633" t="s">
        <v>684</v>
      </c>
      <c r="F23" s="1123">
        <v>12916102</v>
      </c>
      <c r="G23" s="631">
        <v>12916102</v>
      </c>
      <c r="H23" s="1102"/>
    </row>
    <row r="24" spans="1:11" ht="12.75" customHeight="1">
      <c r="A24" s="375" t="s">
        <v>203</v>
      </c>
      <c r="B24" s="454" t="s">
        <v>179</v>
      </c>
      <c r="C24" s="1087"/>
      <c r="D24" s="632"/>
      <c r="E24" s="634"/>
      <c r="F24" s="1120"/>
      <c r="G24" s="632">
        <v>0</v>
      </c>
      <c r="H24" s="1102"/>
    </row>
    <row r="25" spans="1:11" ht="12.75" customHeight="1">
      <c r="A25" s="375" t="s">
        <v>204</v>
      </c>
      <c r="B25" s="443" t="s">
        <v>180</v>
      </c>
      <c r="C25" s="443"/>
      <c r="D25" s="632">
        <v>0</v>
      </c>
      <c r="E25" s="634" t="s">
        <v>530</v>
      </c>
      <c r="F25" s="1122">
        <v>667465</v>
      </c>
      <c r="G25" s="632">
        <v>667465</v>
      </c>
      <c r="H25" s="1102"/>
    </row>
    <row r="26" spans="1:11" ht="13.5" thickBot="1">
      <c r="A26" s="814" t="s">
        <v>205</v>
      </c>
      <c r="B26" s="815" t="s">
        <v>181</v>
      </c>
      <c r="C26" s="815"/>
      <c r="D26" s="812">
        <v>0</v>
      </c>
      <c r="E26" s="816" t="s">
        <v>51</v>
      </c>
      <c r="F26" s="1121"/>
      <c r="G26" s="817">
        <f>'32. m. hitel, kötvény'!C12</f>
        <v>0</v>
      </c>
      <c r="H26" s="1102"/>
    </row>
    <row r="27" spans="1:11" ht="13.5" thickBot="1">
      <c r="A27" s="813" t="s">
        <v>206</v>
      </c>
      <c r="B27" s="818" t="s">
        <v>52</v>
      </c>
      <c r="C27" s="1095">
        <v>114380292</v>
      </c>
      <c r="D27" s="819">
        <v>109666635</v>
      </c>
      <c r="E27" s="820" t="s">
        <v>53</v>
      </c>
      <c r="F27" s="1124">
        <v>13583567</v>
      </c>
      <c r="G27" s="819">
        <f>G20+G23+G25+G26</f>
        <v>112794197</v>
      </c>
      <c r="H27" s="1103"/>
      <c r="K27" s="75"/>
    </row>
    <row r="28" spans="1:11" ht="8.25" customHeight="1">
      <c r="B28" s="42"/>
      <c r="C28" s="42"/>
      <c r="D28" s="42"/>
      <c r="E28" s="42"/>
      <c r="F28" s="42"/>
      <c r="G28" s="42"/>
      <c r="H28" s="42"/>
    </row>
    <row r="29" spans="1:11" ht="15.75">
      <c r="B29" s="1171" t="s">
        <v>54</v>
      </c>
      <c r="C29" s="1171"/>
      <c r="D29" s="1171"/>
      <c r="E29" s="1171"/>
      <c r="F29" s="1171"/>
      <c r="G29" s="1171"/>
      <c r="H29" s="1036"/>
    </row>
    <row r="30" spans="1:11" ht="9.75" customHeight="1">
      <c r="B30" s="42"/>
      <c r="C30" s="42"/>
      <c r="D30" s="42"/>
      <c r="E30" s="42"/>
      <c r="F30" s="42"/>
      <c r="G30" s="42"/>
      <c r="H30" s="42"/>
    </row>
    <row r="31" spans="1:11" ht="13.5" thickBot="1">
      <c r="B31" s="42"/>
      <c r="C31" s="42"/>
      <c r="D31" s="42"/>
      <c r="E31" s="1172" t="s">
        <v>550</v>
      </c>
      <c r="F31" s="1172"/>
      <c r="G31" s="1172"/>
      <c r="H31" s="1037"/>
    </row>
    <row r="32" spans="1:11" ht="13.5" thickBot="1">
      <c r="A32" s="1176" t="s">
        <v>185</v>
      </c>
      <c r="B32" s="1173" t="s">
        <v>28</v>
      </c>
      <c r="C32" s="1173"/>
      <c r="D32" s="1173"/>
      <c r="E32" s="1173" t="s">
        <v>41</v>
      </c>
      <c r="F32" s="1174"/>
      <c r="G32" s="1175"/>
      <c r="H32" s="1037"/>
    </row>
    <row r="33" spans="1:11" ht="19.5" customHeight="1" thickBot="1">
      <c r="A33" s="1177"/>
      <c r="B33" s="49" t="s">
        <v>36</v>
      </c>
      <c r="C33" s="1088" t="s">
        <v>677</v>
      </c>
      <c r="D33" s="50" t="s">
        <v>676</v>
      </c>
      <c r="E33" s="49" t="s">
        <v>36</v>
      </c>
      <c r="F33" s="1110" t="s">
        <v>678</v>
      </c>
      <c r="G33" s="460" t="s">
        <v>683</v>
      </c>
      <c r="H33" s="1100"/>
    </row>
    <row r="34" spans="1:11" ht="13.5" thickBot="1">
      <c r="A34" s="376" t="s">
        <v>186</v>
      </c>
      <c r="B34" s="404" t="s">
        <v>187</v>
      </c>
      <c r="C34" s="404"/>
      <c r="D34" s="407" t="s">
        <v>188</v>
      </c>
      <c r="E34" s="407" t="s">
        <v>189</v>
      </c>
      <c r="F34" s="1106"/>
      <c r="G34" s="398" t="s">
        <v>209</v>
      </c>
      <c r="H34" s="1101"/>
    </row>
    <row r="35" spans="1:11">
      <c r="A35" s="379" t="s">
        <v>207</v>
      </c>
      <c r="B35" s="51" t="s">
        <v>55</v>
      </c>
      <c r="C35" s="51"/>
      <c r="D35" s="47">
        <f>'10.m.bev.ei'!G30</f>
        <v>0</v>
      </c>
      <c r="E35" s="51" t="s">
        <v>56</v>
      </c>
      <c r="F35" s="1118">
        <v>75347869</v>
      </c>
      <c r="G35" s="446">
        <v>73819766</v>
      </c>
      <c r="H35" s="1102"/>
    </row>
    <row r="36" spans="1:11">
      <c r="A36" s="379" t="s">
        <v>208</v>
      </c>
      <c r="B36" s="51" t="s">
        <v>182</v>
      </c>
      <c r="C36" s="1091">
        <v>5766747</v>
      </c>
      <c r="D36" s="46">
        <v>5766747</v>
      </c>
      <c r="E36" s="51" t="s">
        <v>57</v>
      </c>
      <c r="F36" s="1118">
        <v>21301921</v>
      </c>
      <c r="G36" s="446">
        <v>20139886</v>
      </c>
      <c r="H36" s="1102"/>
    </row>
    <row r="37" spans="1:11">
      <c r="A37" s="379" t="s">
        <v>210</v>
      </c>
      <c r="B37" s="449" t="s">
        <v>618</v>
      </c>
      <c r="C37" s="1090">
        <v>7900000</v>
      </c>
      <c r="D37" s="46">
        <v>7900000</v>
      </c>
      <c r="E37" s="52" t="s">
        <v>142</v>
      </c>
      <c r="F37" s="1111"/>
      <c r="G37" s="447">
        <f>'2.m.kiadási ei'!G29</f>
        <v>0</v>
      </c>
      <c r="H37" s="1102"/>
    </row>
    <row r="38" spans="1:11">
      <c r="A38" s="379" t="s">
        <v>211</v>
      </c>
      <c r="B38" s="52" t="s">
        <v>619</v>
      </c>
      <c r="C38" s="52"/>
      <c r="D38" s="46"/>
      <c r="E38" s="52" t="s">
        <v>143</v>
      </c>
      <c r="F38" s="1111"/>
      <c r="G38" s="447"/>
      <c r="H38" s="1102"/>
    </row>
    <row r="39" spans="1:11">
      <c r="A39" s="379" t="s">
        <v>212</v>
      </c>
      <c r="B39" s="52"/>
      <c r="C39" s="52"/>
      <c r="D39" s="46"/>
      <c r="E39" s="52" t="s">
        <v>58</v>
      </c>
      <c r="F39" s="1111"/>
      <c r="G39" s="447">
        <v>0</v>
      </c>
      <c r="H39" s="1102"/>
    </row>
    <row r="40" spans="1:11">
      <c r="A40" s="379" t="s">
        <v>213</v>
      </c>
      <c r="B40" s="52"/>
      <c r="C40" s="52"/>
      <c r="D40" s="46"/>
      <c r="E40" s="52"/>
      <c r="F40" s="1111"/>
      <c r="G40" s="447"/>
      <c r="H40" s="1102"/>
    </row>
    <row r="41" spans="1:11">
      <c r="A41" s="379" t="s">
        <v>214</v>
      </c>
      <c r="B41" s="450"/>
      <c r="C41" s="450"/>
      <c r="D41" s="46"/>
      <c r="E41" s="53"/>
      <c r="F41" s="1112"/>
      <c r="G41" s="447"/>
      <c r="H41" s="1102"/>
    </row>
    <row r="42" spans="1:11">
      <c r="A42" s="379" t="s">
        <v>215</v>
      </c>
      <c r="B42" s="52"/>
      <c r="C42" s="52"/>
      <c r="D42" s="8"/>
      <c r="E42" s="48"/>
      <c r="F42" s="1111"/>
      <c r="G42" s="447"/>
      <c r="H42" s="1102"/>
    </row>
    <row r="43" spans="1:11" ht="15.75" customHeight="1" thickBot="1">
      <c r="A43" s="417" t="s">
        <v>216</v>
      </c>
      <c r="B43" s="450"/>
      <c r="C43" s="450"/>
      <c r="D43" s="46"/>
      <c r="E43" s="52"/>
      <c r="F43" s="1111"/>
      <c r="G43" s="447"/>
      <c r="H43" s="1102"/>
    </row>
    <row r="44" spans="1:11" ht="13.5" thickBot="1">
      <c r="A44" s="340" t="s">
        <v>217</v>
      </c>
      <c r="B44" s="451" t="s">
        <v>59</v>
      </c>
      <c r="C44" s="1092">
        <v>13666747</v>
      </c>
      <c r="D44" s="54">
        <v>13666747</v>
      </c>
      <c r="E44" s="55" t="s">
        <v>60</v>
      </c>
      <c r="F44" s="1125">
        <v>96649790</v>
      </c>
      <c r="G44" s="448">
        <f>G35+G36+G37+G38+G39+G40+G41+G42</f>
        <v>93959652</v>
      </c>
      <c r="H44" s="1103"/>
    </row>
    <row r="45" spans="1:11">
      <c r="A45" s="379" t="s">
        <v>218</v>
      </c>
      <c r="B45" s="452" t="s">
        <v>178</v>
      </c>
      <c r="C45" s="452"/>
      <c r="D45" s="286"/>
      <c r="E45" s="287"/>
      <c r="F45" s="1113"/>
      <c r="G45" s="461"/>
      <c r="H45" s="1103"/>
    </row>
    <row r="46" spans="1:11" ht="15" customHeight="1">
      <c r="A46" s="379" t="s">
        <v>219</v>
      </c>
      <c r="B46" s="453" t="s">
        <v>50</v>
      </c>
      <c r="C46" s="1093">
        <v>15000000</v>
      </c>
      <c r="D46" s="802">
        <f>'10.m.bev.ei'!G47</f>
        <v>15000000</v>
      </c>
      <c r="E46" s="289" t="s">
        <v>144</v>
      </c>
      <c r="F46" s="1114"/>
      <c r="G46" s="462">
        <v>0</v>
      </c>
      <c r="H46" s="1103"/>
    </row>
    <row r="47" spans="1:11" ht="15" customHeight="1">
      <c r="A47" s="379" t="s">
        <v>220</v>
      </c>
      <c r="B47" s="454" t="s">
        <v>179</v>
      </c>
      <c r="C47" s="454"/>
      <c r="D47" s="291"/>
      <c r="E47" s="292"/>
      <c r="F47" s="1115"/>
      <c r="G47" s="463"/>
      <c r="H47" s="1103"/>
      <c r="K47" s="75"/>
    </row>
    <row r="48" spans="1:11" ht="15" customHeight="1">
      <c r="A48" s="379" t="s">
        <v>221</v>
      </c>
      <c r="B48" s="455" t="s">
        <v>180</v>
      </c>
      <c r="C48" s="455"/>
      <c r="D48" s="288"/>
      <c r="E48" s="289"/>
      <c r="F48" s="1114"/>
      <c r="G48" s="462"/>
      <c r="H48" s="1103"/>
    </row>
    <row r="49" spans="1:8" ht="12" customHeight="1" thickBot="1">
      <c r="A49" s="417" t="s">
        <v>222</v>
      </c>
      <c r="B49" s="456" t="s">
        <v>183</v>
      </c>
      <c r="C49" s="1089"/>
      <c r="D49" s="56">
        <f>'32. m. hitel, kötvény'!J10</f>
        <v>0</v>
      </c>
      <c r="E49" s="285" t="s">
        <v>51</v>
      </c>
      <c r="F49" s="1116"/>
      <c r="G49" s="464">
        <v>0</v>
      </c>
      <c r="H49" s="1102"/>
    </row>
    <row r="50" spans="1:8" ht="13.5" thickBot="1">
      <c r="A50" s="340" t="s">
        <v>223</v>
      </c>
      <c r="B50" s="451" t="s">
        <v>62</v>
      </c>
      <c r="C50" s="1092">
        <v>28666747</v>
      </c>
      <c r="D50" s="54">
        <f>SUM(D44:D49)</f>
        <v>28666747</v>
      </c>
      <c r="E50" s="55" t="s">
        <v>63</v>
      </c>
      <c r="F50" s="1125">
        <v>96649790</v>
      </c>
      <c r="G50" s="448">
        <f>SUM(G44:G49)</f>
        <v>93959652</v>
      </c>
      <c r="H50" s="1103"/>
    </row>
    <row r="51" spans="1:8" ht="7.5" customHeight="1" thickBot="1">
      <c r="A51" s="340"/>
      <c r="B51" s="457"/>
      <c r="C51" s="457"/>
      <c r="D51" s="57"/>
      <c r="E51" s="58"/>
      <c r="F51" s="1117"/>
      <c r="G51" s="808"/>
      <c r="H51" s="1102"/>
    </row>
    <row r="52" spans="1:8" ht="15.75" customHeight="1">
      <c r="A52" s="379" t="s">
        <v>224</v>
      </c>
      <c r="B52" s="458" t="s">
        <v>64</v>
      </c>
      <c r="C52" s="1098">
        <v>143047039</v>
      </c>
      <c r="D52" s="59">
        <v>138333382</v>
      </c>
      <c r="E52" s="805" t="s">
        <v>65</v>
      </c>
      <c r="F52" s="458"/>
      <c r="G52" s="809">
        <v>0</v>
      </c>
      <c r="H52" s="1103"/>
    </row>
    <row r="53" spans="1:8">
      <c r="A53" s="374" t="s">
        <v>225</v>
      </c>
      <c r="B53" s="459" t="s">
        <v>679</v>
      </c>
      <c r="C53" s="459"/>
      <c r="D53" s="59">
        <v>507839</v>
      </c>
      <c r="E53" s="806" t="s">
        <v>145</v>
      </c>
      <c r="F53" s="459"/>
      <c r="G53" s="810">
        <v>0</v>
      </c>
      <c r="H53" s="1103"/>
    </row>
    <row r="54" spans="1:8">
      <c r="A54" s="374" t="s">
        <v>226</v>
      </c>
      <c r="B54" s="455" t="s">
        <v>680</v>
      </c>
      <c r="C54" s="1096">
        <v>150000</v>
      </c>
      <c r="D54" s="59">
        <v>146070</v>
      </c>
      <c r="E54" s="806" t="s">
        <v>620</v>
      </c>
      <c r="F54" s="1126">
        <v>150000</v>
      </c>
      <c r="G54" s="810">
        <v>377139172</v>
      </c>
      <c r="H54" s="1103"/>
    </row>
    <row r="55" spans="1:8">
      <c r="A55" s="374" t="s">
        <v>227</v>
      </c>
      <c r="B55" s="456" t="s">
        <v>602</v>
      </c>
      <c r="C55" s="1097">
        <v>85000000</v>
      </c>
      <c r="D55" s="60">
        <v>455308260</v>
      </c>
      <c r="E55" s="807" t="s">
        <v>66</v>
      </c>
      <c r="F55" s="1104"/>
      <c r="G55" s="811">
        <f>G26+G49</f>
        <v>0</v>
      </c>
      <c r="H55" s="1103"/>
    </row>
    <row r="56" spans="1:8" ht="13.5" thickBot="1">
      <c r="A56" s="380" t="s">
        <v>228</v>
      </c>
      <c r="B56" s="32" t="s">
        <v>437</v>
      </c>
      <c r="C56" s="26">
        <v>12916102</v>
      </c>
      <c r="D56" s="803">
        <v>12916102</v>
      </c>
      <c r="E56" s="827" t="s">
        <v>437</v>
      </c>
      <c r="F56" s="827"/>
      <c r="G56" s="812">
        <f>'2.m.kiadási ei'!G45</f>
        <v>0</v>
      </c>
      <c r="H56" s="1102"/>
    </row>
    <row r="57" spans="1:8" ht="13.5" thickBot="1">
      <c r="A57" s="340">
        <v>39</v>
      </c>
      <c r="B57" s="818" t="s">
        <v>67</v>
      </c>
      <c r="C57" s="1099">
        <v>241113141</v>
      </c>
      <c r="D57" s="825">
        <v>607211653</v>
      </c>
      <c r="E57" s="828" t="s">
        <v>68</v>
      </c>
      <c r="F57" s="1099">
        <v>241113141</v>
      </c>
      <c r="G57" s="819">
        <v>583893021</v>
      </c>
      <c r="H57" s="1103"/>
    </row>
    <row r="58" spans="1:8">
      <c r="B58" s="1"/>
      <c r="C58" s="1"/>
      <c r="D58" s="1"/>
      <c r="E58" s="1"/>
      <c r="F58" s="1"/>
      <c r="G58" s="1"/>
      <c r="H58" s="1"/>
    </row>
  </sheetData>
  <mergeCells count="11">
    <mergeCell ref="A1:G1"/>
    <mergeCell ref="A3:G3"/>
    <mergeCell ref="E31:G31"/>
    <mergeCell ref="B32:D32"/>
    <mergeCell ref="E32:G32"/>
    <mergeCell ref="E5:G5"/>
    <mergeCell ref="B6:D6"/>
    <mergeCell ref="E6:G6"/>
    <mergeCell ref="B29:G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topLeftCell="A45" workbookViewId="0">
      <selection sqref="A1:F1"/>
    </sheetView>
  </sheetViews>
  <sheetFormatPr defaultRowHeight="12.75"/>
  <cols>
    <col min="1" max="1" width="4.5703125" customWidth="1"/>
    <col min="2" max="2" width="38.5703125" customWidth="1"/>
    <col min="3" max="3" width="10" customWidth="1"/>
    <col min="4" max="4" width="9.5703125" customWidth="1"/>
    <col min="5" max="5" width="12.140625" customWidth="1"/>
    <col min="6" max="6" width="9.7109375" customWidth="1"/>
    <col min="7" max="7" width="12.28515625" customWidth="1"/>
  </cols>
  <sheetData>
    <row r="1" spans="1:7">
      <c r="A1" s="1132" t="s">
        <v>702</v>
      </c>
      <c r="B1" s="1132"/>
      <c r="C1" s="1132"/>
      <c r="D1" s="1132"/>
      <c r="E1" s="1132"/>
      <c r="F1" s="1132"/>
    </row>
    <row r="2" spans="1:7">
      <c r="A2" s="330"/>
      <c r="B2" s="330"/>
      <c r="C2" s="330"/>
      <c r="D2" s="927"/>
      <c r="E2" s="330"/>
      <c r="F2" s="330"/>
    </row>
    <row r="3" spans="1:7" ht="15.75">
      <c r="B3" s="1152" t="s">
        <v>551</v>
      </c>
      <c r="C3" s="1152"/>
      <c r="D3" s="1152"/>
      <c r="E3" s="1152"/>
      <c r="F3" s="1152"/>
      <c r="G3" s="1153"/>
    </row>
    <row r="4" spans="1:7" ht="15.75">
      <c r="B4" s="18"/>
      <c r="C4" s="18"/>
      <c r="D4" s="929"/>
      <c r="E4" s="18"/>
      <c r="F4" s="18"/>
      <c r="G4" s="12"/>
    </row>
    <row r="5" spans="1:7" ht="12.75" customHeight="1" thickBot="1">
      <c r="B5" s="91"/>
      <c r="C5" s="17"/>
      <c r="D5" s="17"/>
      <c r="E5" s="1"/>
      <c r="F5" s="19" t="s">
        <v>540</v>
      </c>
      <c r="G5" s="19"/>
    </row>
    <row r="6" spans="1:7">
      <c r="A6" s="1142" t="s">
        <v>185</v>
      </c>
      <c r="B6" s="1150" t="s">
        <v>11</v>
      </c>
      <c r="C6" s="1144" t="s">
        <v>613</v>
      </c>
      <c r="D6" s="941" t="s">
        <v>535</v>
      </c>
      <c r="E6" s="1146" t="s">
        <v>621</v>
      </c>
      <c r="F6" s="1148" t="s">
        <v>624</v>
      </c>
      <c r="G6" s="1141"/>
    </row>
    <row r="7" spans="1:7" ht="27" customHeight="1" thickBot="1">
      <c r="A7" s="1143"/>
      <c r="B7" s="1151"/>
      <c r="C7" s="1145"/>
      <c r="D7" s="942" t="s">
        <v>590</v>
      </c>
      <c r="E7" s="1147"/>
      <c r="F7" s="1149"/>
      <c r="G7" s="1141"/>
    </row>
    <row r="8" spans="1:7" s="260" customFormat="1" ht="9.75" customHeight="1">
      <c r="A8" s="530" t="s">
        <v>186</v>
      </c>
      <c r="B8" s="531" t="s">
        <v>187</v>
      </c>
      <c r="C8" s="933" t="s">
        <v>188</v>
      </c>
      <c r="D8" s="939"/>
      <c r="E8" s="532" t="s">
        <v>189</v>
      </c>
      <c r="F8" s="1040" t="s">
        <v>209</v>
      </c>
      <c r="G8" s="989"/>
    </row>
    <row r="9" spans="1:7">
      <c r="A9" s="318" t="s">
        <v>190</v>
      </c>
      <c r="B9" s="325" t="s">
        <v>131</v>
      </c>
      <c r="C9" s="106"/>
      <c r="D9" s="108"/>
      <c r="E9" s="32"/>
      <c r="F9" s="1041"/>
      <c r="G9" s="26"/>
    </row>
    <row r="10" spans="1:7">
      <c r="A10" s="317" t="s">
        <v>191</v>
      </c>
      <c r="B10" s="180" t="s">
        <v>6</v>
      </c>
      <c r="C10" s="29">
        <v>6937000</v>
      </c>
      <c r="D10" s="666">
        <v>7278425</v>
      </c>
      <c r="E10" s="27">
        <v>6716139</v>
      </c>
      <c r="F10" s="1042"/>
      <c r="G10" s="26"/>
    </row>
    <row r="11" spans="1:7">
      <c r="A11" s="317" t="s">
        <v>192</v>
      </c>
      <c r="B11" s="192" t="s">
        <v>7</v>
      </c>
      <c r="C11" s="29">
        <v>1370280</v>
      </c>
      <c r="D11" s="666">
        <v>1522896</v>
      </c>
      <c r="E11" s="27">
        <v>1358557</v>
      </c>
      <c r="F11" s="1042"/>
      <c r="G11" s="26"/>
    </row>
    <row r="12" spans="1:7" ht="12.75" customHeight="1">
      <c r="A12" s="317" t="s">
        <v>193</v>
      </c>
      <c r="B12" s="192" t="s">
        <v>8</v>
      </c>
      <c r="C12" s="29">
        <v>18800500</v>
      </c>
      <c r="D12" s="666">
        <v>17721009</v>
      </c>
      <c r="E12" s="27">
        <v>17327325</v>
      </c>
      <c r="F12" s="1042"/>
      <c r="G12" s="26"/>
    </row>
    <row r="13" spans="1:7">
      <c r="A13" s="317" t="s">
        <v>194</v>
      </c>
      <c r="B13" s="192" t="s">
        <v>263</v>
      </c>
      <c r="C13" s="29">
        <f>'3. m.int.kiadás'!G12</f>
        <v>0</v>
      </c>
      <c r="D13" s="666"/>
      <c r="E13" s="27"/>
      <c r="F13" s="1042">
        <v>0</v>
      </c>
      <c r="G13" s="26"/>
    </row>
    <row r="14" spans="1:7">
      <c r="A14" s="317" t="s">
        <v>195</v>
      </c>
      <c r="B14" s="192" t="s">
        <v>262</v>
      </c>
      <c r="C14" s="29">
        <f>'3. m.int.kiadás'!G13</f>
        <v>0</v>
      </c>
      <c r="D14" s="666"/>
      <c r="E14" s="27"/>
      <c r="F14" s="1042">
        <v>0</v>
      </c>
      <c r="G14" s="26"/>
    </row>
    <row r="15" spans="1:7">
      <c r="A15" s="317" t="s">
        <v>196</v>
      </c>
      <c r="B15" s="192" t="s">
        <v>309</v>
      </c>
      <c r="C15" s="29">
        <f>C16+C17+C18+C19+C20+C21</f>
        <v>0</v>
      </c>
      <c r="D15" s="666"/>
      <c r="E15" s="23"/>
      <c r="F15" s="1043"/>
      <c r="G15" s="26"/>
    </row>
    <row r="16" spans="1:7">
      <c r="A16" s="317" t="s">
        <v>197</v>
      </c>
      <c r="B16" s="192" t="s">
        <v>310</v>
      </c>
      <c r="C16" s="29">
        <f>'3. m.int.kiadás'!G15</f>
        <v>0</v>
      </c>
      <c r="D16" s="666"/>
      <c r="E16" s="27"/>
      <c r="F16" s="1042">
        <v>0</v>
      </c>
      <c r="G16" s="26"/>
    </row>
    <row r="17" spans="1:7">
      <c r="A17" s="317" t="s">
        <v>198</v>
      </c>
      <c r="B17" s="192" t="s">
        <v>311</v>
      </c>
      <c r="C17" s="29">
        <f>'3. m.int.kiadás'!G16</f>
        <v>0</v>
      </c>
      <c r="D17" s="666"/>
      <c r="E17" s="27"/>
      <c r="F17" s="1042">
        <v>0</v>
      </c>
      <c r="G17" s="26"/>
    </row>
    <row r="18" spans="1:7">
      <c r="A18" s="317" t="s">
        <v>199</v>
      </c>
      <c r="B18" s="192" t="s">
        <v>312</v>
      </c>
      <c r="C18" s="29">
        <f>'3. m.int.kiadás'!G17</f>
        <v>0</v>
      </c>
      <c r="D18" s="666"/>
      <c r="E18" s="27"/>
      <c r="F18" s="1042">
        <v>0</v>
      </c>
      <c r="G18" s="26"/>
    </row>
    <row r="19" spans="1:7">
      <c r="A19" s="317" t="s">
        <v>200</v>
      </c>
      <c r="B19" s="326" t="s">
        <v>313</v>
      </c>
      <c r="C19" s="29">
        <f>'3. m.int.kiadás'!G18</f>
        <v>0</v>
      </c>
      <c r="D19" s="666"/>
      <c r="E19" s="27"/>
      <c r="F19" s="1042"/>
      <c r="G19" s="26"/>
    </row>
    <row r="20" spans="1:7">
      <c r="A20" s="317" t="s">
        <v>201</v>
      </c>
      <c r="B20" s="700" t="s">
        <v>328</v>
      </c>
      <c r="C20" s="29">
        <f>'3. m.int.kiadás'!G19</f>
        <v>0</v>
      </c>
      <c r="D20" s="666"/>
      <c r="E20" s="27"/>
      <c r="F20" s="1042"/>
      <c r="G20" s="26"/>
    </row>
    <row r="21" spans="1:7">
      <c r="A21" s="317" t="s">
        <v>202</v>
      </c>
      <c r="B21" s="701" t="s">
        <v>321</v>
      </c>
      <c r="C21" s="29">
        <f>'3. m.int.kiadás'!G20</f>
        <v>0</v>
      </c>
      <c r="D21" s="666"/>
      <c r="E21" s="27"/>
      <c r="F21" s="1042"/>
      <c r="G21" s="26"/>
    </row>
    <row r="22" spans="1:7">
      <c r="A22" s="317" t="s">
        <v>203</v>
      </c>
      <c r="B22" s="275" t="s">
        <v>524</v>
      </c>
      <c r="C22" s="29"/>
      <c r="D22" s="666"/>
      <c r="E22" s="27">
        <f>'4.m.kiadási ei cofog'!C437</f>
        <v>0</v>
      </c>
      <c r="F22" s="1042"/>
      <c r="G22" s="26"/>
    </row>
    <row r="23" spans="1:7" ht="13.5" thickBot="1">
      <c r="A23" s="317" t="s">
        <v>204</v>
      </c>
      <c r="B23" s="194" t="s">
        <v>127</v>
      </c>
      <c r="C23" s="29">
        <f>'3. m.int.kiadás'!G21</f>
        <v>0</v>
      </c>
      <c r="D23" s="666"/>
      <c r="E23" s="27"/>
      <c r="F23" s="1042"/>
      <c r="G23" s="26"/>
    </row>
    <row r="24" spans="1:7" ht="13.5" thickBot="1">
      <c r="A24" s="533" t="s">
        <v>205</v>
      </c>
      <c r="B24" s="534" t="s">
        <v>9</v>
      </c>
      <c r="C24" s="535">
        <v>27107780</v>
      </c>
      <c r="D24" s="107">
        <v>26522330</v>
      </c>
      <c r="E24" s="937">
        <v>25402021</v>
      </c>
      <c r="F24" s="999">
        <v>95.77</v>
      </c>
      <c r="G24" s="691"/>
    </row>
    <row r="25" spans="1:7" ht="13.5" thickTop="1">
      <c r="A25" s="524"/>
      <c r="B25" s="325"/>
      <c r="C25" s="202"/>
      <c r="D25" s="107"/>
      <c r="E25" s="691"/>
      <c r="F25" s="1007"/>
      <c r="G25" s="26"/>
    </row>
    <row r="26" spans="1:7">
      <c r="A26" s="318" t="s">
        <v>206</v>
      </c>
      <c r="B26" s="327" t="s">
        <v>132</v>
      </c>
      <c r="C26" s="201"/>
      <c r="D26" s="666"/>
      <c r="E26" s="25"/>
      <c r="F26" s="1044"/>
      <c r="G26" s="26"/>
    </row>
    <row r="27" spans="1:7">
      <c r="A27" s="317" t="s">
        <v>207</v>
      </c>
      <c r="B27" s="192" t="s">
        <v>264</v>
      </c>
      <c r="C27" s="201"/>
      <c r="D27" s="666"/>
      <c r="E27" s="27"/>
      <c r="F27" s="1042"/>
      <c r="G27" s="26"/>
    </row>
    <row r="28" spans="1:7">
      <c r="A28" s="318" t="s">
        <v>208</v>
      </c>
      <c r="B28" s="192" t="s">
        <v>265</v>
      </c>
      <c r="C28" s="201">
        <f>'3. m.int.kiadás'!G26</f>
        <v>0</v>
      </c>
      <c r="D28" s="666"/>
      <c r="E28" s="27"/>
      <c r="F28" s="1042"/>
      <c r="G28" s="26"/>
    </row>
    <row r="29" spans="1:7">
      <c r="A29" s="317" t="s">
        <v>210</v>
      </c>
      <c r="B29" s="192" t="s">
        <v>128</v>
      </c>
      <c r="C29" s="201">
        <f>'3. m.int.kiadás'!G27</f>
        <v>0</v>
      </c>
      <c r="D29" s="666"/>
      <c r="E29" s="27"/>
      <c r="F29" s="1042"/>
      <c r="G29" s="26"/>
    </row>
    <row r="30" spans="1:7">
      <c r="A30" s="318" t="s">
        <v>211</v>
      </c>
      <c r="B30" s="326" t="s">
        <v>314</v>
      </c>
      <c r="C30" s="201">
        <f>'3. m.int.kiadás'!G28</f>
        <v>0</v>
      </c>
      <c r="D30" s="666"/>
      <c r="E30" s="27"/>
      <c r="F30" s="1042">
        <v>0</v>
      </c>
      <c r="G30" s="26"/>
    </row>
    <row r="31" spans="1:7">
      <c r="A31" s="317" t="s">
        <v>212</v>
      </c>
      <c r="B31" s="326" t="s">
        <v>316</v>
      </c>
      <c r="C31" s="201"/>
      <c r="D31" s="666"/>
      <c r="E31" s="27"/>
      <c r="F31" s="1042">
        <v>0</v>
      </c>
      <c r="G31" s="26"/>
    </row>
    <row r="32" spans="1:7">
      <c r="A32" s="318" t="s">
        <v>213</v>
      </c>
      <c r="B32" s="326" t="s">
        <v>315</v>
      </c>
      <c r="C32" s="201"/>
      <c r="D32" s="666"/>
      <c r="E32" s="27"/>
      <c r="F32" s="1042">
        <v>0</v>
      </c>
      <c r="G32" s="26"/>
    </row>
    <row r="33" spans="1:7">
      <c r="A33" s="317" t="s">
        <v>214</v>
      </c>
      <c r="B33" s="326" t="s">
        <v>317</v>
      </c>
      <c r="C33" s="201">
        <f>'3. m.int.kiadás'!G29</f>
        <v>0</v>
      </c>
      <c r="D33" s="666"/>
      <c r="E33" s="27"/>
      <c r="F33" s="1042">
        <v>0</v>
      </c>
      <c r="G33" s="26"/>
    </row>
    <row r="34" spans="1:7">
      <c r="A34" s="318" t="s">
        <v>215</v>
      </c>
      <c r="B34" s="700" t="s">
        <v>318</v>
      </c>
      <c r="C34" s="201"/>
      <c r="D34" s="666"/>
      <c r="E34" s="27">
        <v>0</v>
      </c>
      <c r="F34" s="1042">
        <v>0</v>
      </c>
      <c r="G34" s="26"/>
    </row>
    <row r="35" spans="1:7">
      <c r="A35" s="317" t="s">
        <v>216</v>
      </c>
      <c r="B35" s="275" t="s">
        <v>319</v>
      </c>
      <c r="C35" s="201"/>
      <c r="D35" s="666"/>
      <c r="E35" s="27"/>
      <c r="F35" s="1042">
        <v>0</v>
      </c>
      <c r="G35" s="26"/>
    </row>
    <row r="36" spans="1:7">
      <c r="A36" s="318" t="s">
        <v>217</v>
      </c>
      <c r="B36" s="701" t="s">
        <v>336</v>
      </c>
      <c r="C36" s="201"/>
      <c r="D36" s="666"/>
      <c r="E36" s="27"/>
      <c r="F36" s="1042"/>
      <c r="G36" s="26"/>
    </row>
    <row r="37" spans="1:7" ht="12.75" customHeight="1">
      <c r="A37" s="317" t="s">
        <v>218</v>
      </c>
      <c r="B37" s="192" t="s">
        <v>322</v>
      </c>
      <c r="C37" s="201">
        <f>'3. m.int.kiadás'!G35</f>
        <v>0</v>
      </c>
      <c r="D37" s="666"/>
      <c r="E37" s="27"/>
      <c r="F37" s="1042">
        <v>0</v>
      </c>
      <c r="G37" s="26"/>
    </row>
    <row r="38" spans="1:7" ht="13.5" thickBot="1">
      <c r="A38" s="317" t="s">
        <v>219</v>
      </c>
      <c r="B38" s="194" t="s">
        <v>130</v>
      </c>
      <c r="C38" s="201">
        <f>'3. m.int.kiadás'!G36</f>
        <v>0</v>
      </c>
      <c r="D38" s="666"/>
      <c r="E38" s="27"/>
      <c r="F38" s="1042">
        <v>0</v>
      </c>
      <c r="G38" s="26"/>
    </row>
    <row r="39" spans="1:7" ht="13.5" thickBot="1">
      <c r="A39" s="533" t="s">
        <v>220</v>
      </c>
      <c r="B39" s="534" t="s">
        <v>10</v>
      </c>
      <c r="C39" s="535">
        <f>SUM(C27:C29)+C37+C38</f>
        <v>0</v>
      </c>
      <c r="D39" s="107">
        <v>0</v>
      </c>
      <c r="E39" s="937">
        <f>SUM(E27:E29)+E37+E38</f>
        <v>0</v>
      </c>
      <c r="F39" s="999">
        <f>SUM(F27:F29)+F37+F38</f>
        <v>0</v>
      </c>
      <c r="G39" s="691"/>
    </row>
    <row r="40" spans="1:7" ht="32.25" customHeight="1" thickTop="1" thickBot="1">
      <c r="A40" s="533" t="s">
        <v>221</v>
      </c>
      <c r="B40" s="537" t="s">
        <v>323</v>
      </c>
      <c r="C40" s="934">
        <f>C39+C24</f>
        <v>27107780</v>
      </c>
      <c r="D40" s="940">
        <v>26522330</v>
      </c>
      <c r="E40" s="938">
        <f>E39+E24</f>
        <v>25402021</v>
      </c>
      <c r="F40" s="1045">
        <f>F39+F24</f>
        <v>95.77</v>
      </c>
      <c r="G40" s="599"/>
    </row>
    <row r="41" spans="1:7" ht="14.25" customHeight="1" thickTop="1">
      <c r="A41" s="524"/>
      <c r="B41" s="716"/>
      <c r="C41" s="935"/>
      <c r="D41" s="940"/>
      <c r="E41" s="599"/>
      <c r="F41" s="1046"/>
      <c r="G41" s="599"/>
    </row>
    <row r="42" spans="1:7" ht="12.75" customHeight="1">
      <c r="A42" s="318" t="s">
        <v>222</v>
      </c>
      <c r="B42" s="415" t="s">
        <v>325</v>
      </c>
      <c r="C42" s="201"/>
      <c r="D42" s="666"/>
      <c r="E42" s="25"/>
      <c r="F42" s="1047"/>
      <c r="G42" s="26"/>
    </row>
    <row r="43" spans="1:7" s="14" customFormat="1">
      <c r="A43" s="317" t="s">
        <v>223</v>
      </c>
      <c r="B43" s="193" t="s">
        <v>324</v>
      </c>
      <c r="C43" s="201">
        <f>'3. m.int.kiadás'!G41</f>
        <v>0</v>
      </c>
      <c r="D43" s="666"/>
      <c r="E43" s="27"/>
      <c r="F43" s="1042">
        <v>0</v>
      </c>
      <c r="G43" s="26"/>
    </row>
    <row r="44" spans="1:7" s="14" customFormat="1">
      <c r="A44" s="318" t="s">
        <v>224</v>
      </c>
      <c r="B44" s="601" t="s">
        <v>329</v>
      </c>
      <c r="C44" s="201">
        <f>'3. m.int.kiadás'!G42</f>
        <v>0</v>
      </c>
      <c r="D44" s="666"/>
      <c r="E44" s="27"/>
      <c r="F44" s="1042"/>
      <c r="G44" s="26"/>
    </row>
    <row r="45" spans="1:7" s="14" customFormat="1">
      <c r="A45" s="317" t="s">
        <v>225</v>
      </c>
      <c r="B45" s="601" t="s">
        <v>330</v>
      </c>
      <c r="C45" s="201">
        <f>'3. m.int.kiadás'!G43</f>
        <v>0</v>
      </c>
      <c r="D45" s="666"/>
      <c r="E45" s="27"/>
      <c r="F45" s="1042"/>
      <c r="G45" s="26"/>
    </row>
    <row r="46" spans="1:7" s="14" customFormat="1">
      <c r="A46" s="318" t="s">
        <v>226</v>
      </c>
      <c r="B46" s="601" t="s">
        <v>331</v>
      </c>
      <c r="C46" s="201">
        <f>'3. m.int.kiadás'!G44</f>
        <v>0</v>
      </c>
      <c r="D46" s="666"/>
      <c r="E46" s="27"/>
      <c r="F46" s="1042">
        <v>0</v>
      </c>
      <c r="G46" s="26"/>
    </row>
    <row r="47" spans="1:7">
      <c r="A47" s="317" t="s">
        <v>227</v>
      </c>
      <c r="B47" s="702" t="s">
        <v>332</v>
      </c>
      <c r="C47" s="201">
        <f>'3. m.int.kiadás'!G45</f>
        <v>0</v>
      </c>
      <c r="D47" s="666"/>
      <c r="E47" s="27"/>
      <c r="F47" s="1042">
        <v>0</v>
      </c>
      <c r="G47" s="26"/>
    </row>
    <row r="48" spans="1:7">
      <c r="A48" s="318" t="s">
        <v>228</v>
      </c>
      <c r="B48" s="703" t="s">
        <v>333</v>
      </c>
      <c r="C48" s="201">
        <f>'3. m.int.kiadás'!G46</f>
        <v>0</v>
      </c>
      <c r="D48" s="666"/>
      <c r="E48" s="27"/>
      <c r="F48" s="1042">
        <v>0</v>
      </c>
      <c r="G48" s="26"/>
    </row>
    <row r="49" spans="1:7">
      <c r="A49" s="317" t="s">
        <v>229</v>
      </c>
      <c r="B49" s="704" t="s">
        <v>334</v>
      </c>
      <c r="C49" s="201">
        <f>'3. m.int.kiadás'!G47</f>
        <v>0</v>
      </c>
      <c r="D49" s="666"/>
      <c r="E49" s="27"/>
      <c r="F49" s="1042">
        <v>0</v>
      </c>
      <c r="G49" s="26"/>
    </row>
    <row r="50" spans="1:7" s="14" customFormat="1">
      <c r="A50" s="318" t="s">
        <v>230</v>
      </c>
      <c r="B50" s="704" t="s">
        <v>335</v>
      </c>
      <c r="C50" s="201">
        <f>'3. m.int.kiadás'!G48</f>
        <v>0</v>
      </c>
      <c r="D50" s="666"/>
      <c r="E50" s="215"/>
      <c r="F50" s="1048">
        <v>0</v>
      </c>
      <c r="G50" s="26"/>
    </row>
    <row r="51" spans="1:7" s="14" customFormat="1" ht="13.5" thickBot="1">
      <c r="A51" s="524" t="s">
        <v>231</v>
      </c>
      <c r="B51" s="713" t="s">
        <v>523</v>
      </c>
      <c r="C51" s="199"/>
      <c r="D51" s="666"/>
      <c r="E51" s="796"/>
      <c r="F51" s="1049"/>
      <c r="G51" s="26"/>
    </row>
    <row r="52" spans="1:7" s="14" customFormat="1" ht="13.5" thickBot="1">
      <c r="A52" s="340" t="s">
        <v>232</v>
      </c>
      <c r="B52" s="278" t="s">
        <v>326</v>
      </c>
      <c r="C52" s="936">
        <f>SUM(C43:C50)</f>
        <v>0</v>
      </c>
      <c r="D52" s="107">
        <v>0</v>
      </c>
      <c r="E52" s="792">
        <f>SUM(E43:E51)</f>
        <v>0</v>
      </c>
      <c r="F52" s="1050">
        <f>SUM(F43:F51)</f>
        <v>0</v>
      </c>
      <c r="G52" s="691"/>
    </row>
    <row r="53" spans="1:7" s="14" customFormat="1">
      <c r="A53" s="524"/>
      <c r="B53" s="39"/>
      <c r="C53" s="202"/>
      <c r="D53" s="107"/>
      <c r="E53" s="691"/>
      <c r="F53" s="1007"/>
      <c r="G53" s="26"/>
    </row>
    <row r="54" spans="1:7" ht="18.75" customHeight="1" thickBot="1">
      <c r="A54" s="547" t="s">
        <v>233</v>
      </c>
      <c r="B54" s="705" t="s">
        <v>327</v>
      </c>
      <c r="C54" s="718">
        <f>C40+C52</f>
        <v>27107780</v>
      </c>
      <c r="D54" s="940">
        <v>26522330</v>
      </c>
      <c r="E54" s="721">
        <f>E40+E52</f>
        <v>25402021</v>
      </c>
      <c r="F54" s="1051">
        <v>25223702</v>
      </c>
      <c r="G54" s="1039"/>
    </row>
    <row r="55" spans="1:7" ht="13.5" thickTop="1">
      <c r="B55" s="1"/>
      <c r="C55" s="1"/>
      <c r="D55" s="1"/>
      <c r="E55" s="1"/>
      <c r="F55" s="1"/>
    </row>
    <row r="56" spans="1:7">
      <c r="B56" s="1"/>
      <c r="C56" s="1"/>
      <c r="D56" s="1"/>
      <c r="E56" s="1"/>
      <c r="F56" s="1"/>
    </row>
    <row r="57" spans="1:7">
      <c r="B57" s="1"/>
      <c r="C57" s="1"/>
      <c r="D57" s="1"/>
      <c r="E57" s="1"/>
      <c r="F57" s="1"/>
    </row>
    <row r="58" spans="1:7">
      <c r="B58" s="1"/>
      <c r="C58" s="1"/>
      <c r="D58" s="1"/>
      <c r="E58" s="1"/>
      <c r="F58" s="1"/>
    </row>
    <row r="59" spans="1:7">
      <c r="B59" s="1"/>
      <c r="C59" s="1"/>
      <c r="D59" s="1"/>
      <c r="E59" s="1"/>
      <c r="F59" s="1"/>
    </row>
    <row r="60" spans="1:7">
      <c r="B60" s="1"/>
      <c r="C60" s="1"/>
      <c r="D60" s="1"/>
      <c r="E60" s="1"/>
      <c r="F60" s="1"/>
    </row>
    <row r="61" spans="1:7">
      <c r="B61" s="1"/>
      <c r="C61" s="1"/>
      <c r="D61" s="1"/>
      <c r="E61" s="1"/>
      <c r="F61" s="1"/>
    </row>
    <row r="62" spans="1:7">
      <c r="B62" s="1"/>
      <c r="C62" s="1"/>
      <c r="D62" s="1"/>
      <c r="E62" s="1"/>
      <c r="F62" s="1"/>
    </row>
    <row r="63" spans="1:7">
      <c r="B63" s="1"/>
      <c r="C63" s="1"/>
      <c r="D63" s="1"/>
      <c r="E63" s="1"/>
      <c r="F63" s="1"/>
    </row>
    <row r="64" spans="1:7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</sheetData>
  <mergeCells count="8">
    <mergeCell ref="G6:G7"/>
    <mergeCell ref="A6:A7"/>
    <mergeCell ref="A1:F1"/>
    <mergeCell ref="C6:C7"/>
    <mergeCell ref="E6:E7"/>
    <mergeCell ref="F6:F7"/>
    <mergeCell ref="B6:B7"/>
    <mergeCell ref="B3:G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132" t="s">
        <v>739</v>
      </c>
      <c r="B1" s="1158"/>
      <c r="C1" s="1158"/>
      <c r="D1" s="1158"/>
      <c r="E1" s="1158"/>
      <c r="F1" s="1158"/>
    </row>
    <row r="2" spans="1:13">
      <c r="A2" s="1180" t="s">
        <v>289</v>
      </c>
      <c r="B2" s="1180"/>
      <c r="C2" s="1180"/>
      <c r="D2" s="1180"/>
      <c r="E2" s="1180"/>
      <c r="F2" s="1180"/>
      <c r="G2" s="1180"/>
      <c r="H2" s="1180"/>
      <c r="I2" s="1180"/>
      <c r="J2" s="1180"/>
      <c r="K2" s="1180"/>
      <c r="L2" s="1180"/>
      <c r="M2" s="1180"/>
    </row>
    <row r="3" spans="1:13" ht="13.5" thickBot="1">
      <c r="A3" s="1"/>
      <c r="B3" s="1178" t="s">
        <v>550</v>
      </c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</row>
    <row r="4" spans="1:13" ht="38.25">
      <c r="A4" s="155" t="s">
        <v>3</v>
      </c>
      <c r="B4" s="668" t="s">
        <v>267</v>
      </c>
      <c r="C4" s="668" t="s">
        <v>571</v>
      </c>
      <c r="D4" s="668" t="s">
        <v>572</v>
      </c>
      <c r="E4" s="668" t="s">
        <v>573</v>
      </c>
      <c r="F4" s="668" t="s">
        <v>574</v>
      </c>
      <c r="G4" s="668" t="s">
        <v>575</v>
      </c>
      <c r="H4" s="668" t="s">
        <v>576</v>
      </c>
      <c r="I4" s="668" t="s">
        <v>577</v>
      </c>
      <c r="J4" s="668" t="s">
        <v>578</v>
      </c>
      <c r="K4" s="668" t="s">
        <v>579</v>
      </c>
      <c r="L4" s="555" t="s">
        <v>580</v>
      </c>
      <c r="M4" s="556" t="s">
        <v>14</v>
      </c>
    </row>
    <row r="5" spans="1:13" ht="17.25" customHeight="1">
      <c r="A5" s="557" t="s">
        <v>268</v>
      </c>
      <c r="B5" s="666">
        <v>33567541</v>
      </c>
      <c r="C5" s="666">
        <f>B5*1.005</f>
        <v>33735378.704999998</v>
      </c>
      <c r="D5" s="666">
        <f t="shared" ref="D5:K5" si="0">C5*1.005</f>
        <v>33904055.598524995</v>
      </c>
      <c r="E5" s="666">
        <f t="shared" si="0"/>
        <v>34073575.876517616</v>
      </c>
      <c r="F5" s="666">
        <f t="shared" si="0"/>
        <v>34243943.755900204</v>
      </c>
      <c r="G5" s="666">
        <f t="shared" si="0"/>
        <v>34415163.474679701</v>
      </c>
      <c r="H5" s="666">
        <f t="shared" si="0"/>
        <v>34587239.292053096</v>
      </c>
      <c r="I5" s="666">
        <f t="shared" si="0"/>
        <v>34760175.488513358</v>
      </c>
      <c r="J5" s="666">
        <f t="shared" si="0"/>
        <v>34933976.365955919</v>
      </c>
      <c r="K5" s="666">
        <f t="shared" si="0"/>
        <v>35108646.247785695</v>
      </c>
      <c r="L5" s="666">
        <v>0</v>
      </c>
      <c r="M5" s="671">
        <f>SUM(B5:L5)</f>
        <v>343329695.80493057</v>
      </c>
    </row>
    <row r="6" spans="1:13" ht="24.75" customHeight="1">
      <c r="A6" s="557" t="s">
        <v>269</v>
      </c>
      <c r="B6" s="666">
        <v>8769478</v>
      </c>
      <c r="C6" s="666">
        <v>8770000</v>
      </c>
      <c r="D6" s="666">
        <f t="shared" ref="D6:K6" si="1">C6*1.05</f>
        <v>9208500</v>
      </c>
      <c r="E6" s="666">
        <f t="shared" si="1"/>
        <v>9668925</v>
      </c>
      <c r="F6" s="666">
        <f t="shared" si="1"/>
        <v>10152371.25</v>
      </c>
      <c r="G6" s="666">
        <f t="shared" si="1"/>
        <v>10659989.8125</v>
      </c>
      <c r="H6" s="666">
        <f t="shared" si="1"/>
        <v>11192989.303125</v>
      </c>
      <c r="I6" s="666">
        <f t="shared" si="1"/>
        <v>11752638.768281249</v>
      </c>
      <c r="J6" s="666">
        <f t="shared" si="1"/>
        <v>12340270.706695313</v>
      </c>
      <c r="K6" s="666">
        <f t="shared" si="1"/>
        <v>12957284.242030079</v>
      </c>
      <c r="L6" s="666">
        <v>0</v>
      </c>
      <c r="M6" s="671">
        <f t="shared" ref="M6:M12" si="2">SUM(B6:L6)</f>
        <v>105472447.08263165</v>
      </c>
    </row>
    <row r="7" spans="1:13" ht="25.5" customHeight="1">
      <c r="A7" s="557" t="s">
        <v>270</v>
      </c>
      <c r="B7" s="666"/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71">
        <f t="shared" si="2"/>
        <v>0</v>
      </c>
    </row>
    <row r="8" spans="1:13" ht="49.5" customHeight="1">
      <c r="A8" s="557" t="s">
        <v>271</v>
      </c>
      <c r="B8" s="666">
        <v>7900000</v>
      </c>
      <c r="C8" s="666"/>
      <c r="D8" s="666"/>
      <c r="E8" s="666"/>
      <c r="F8" s="666"/>
      <c r="G8" s="666"/>
      <c r="H8" s="666"/>
      <c r="I8" s="666"/>
      <c r="J8" s="666"/>
      <c r="K8" s="666"/>
      <c r="L8" s="666"/>
      <c r="M8" s="671">
        <f t="shared" si="2"/>
        <v>7900000</v>
      </c>
    </row>
    <row r="9" spans="1:13" ht="18.75" customHeight="1">
      <c r="A9" s="557" t="s">
        <v>272</v>
      </c>
      <c r="B9" s="666">
        <f>'11.12.13.m.intézm.adó.közht.bev'!C27</f>
        <v>43933</v>
      </c>
      <c r="C9" s="666">
        <f>B9*1.005</f>
        <v>44152.664999999994</v>
      </c>
      <c r="D9" s="666">
        <f t="shared" ref="D9:K9" si="3">C9*1.005</f>
        <v>44373.428324999986</v>
      </c>
      <c r="E9" s="666">
        <f t="shared" si="3"/>
        <v>44595.295466624979</v>
      </c>
      <c r="F9" s="666">
        <f t="shared" si="3"/>
        <v>44818.271943958098</v>
      </c>
      <c r="G9" s="666">
        <f t="shared" si="3"/>
        <v>45042.363303677885</v>
      </c>
      <c r="H9" s="666">
        <f t="shared" si="3"/>
        <v>45267.57512019627</v>
      </c>
      <c r="I9" s="666">
        <f t="shared" si="3"/>
        <v>45493.912995797247</v>
      </c>
      <c r="J9" s="666">
        <f t="shared" si="3"/>
        <v>45721.382560776226</v>
      </c>
      <c r="K9" s="666">
        <f t="shared" si="3"/>
        <v>45949.989473580106</v>
      </c>
      <c r="L9" s="666"/>
      <c r="M9" s="671">
        <f t="shared" si="2"/>
        <v>449347.88418961078</v>
      </c>
    </row>
    <row r="10" spans="1:13" ht="25.5" customHeight="1" thickBot="1">
      <c r="A10" s="557" t="s">
        <v>273</v>
      </c>
      <c r="B10" s="666"/>
      <c r="C10" s="666"/>
      <c r="D10" s="666"/>
      <c r="E10" s="666"/>
      <c r="F10" s="666"/>
      <c r="G10" s="666"/>
      <c r="H10" s="666"/>
      <c r="I10" s="666"/>
      <c r="J10" s="666"/>
      <c r="K10" s="666"/>
      <c r="L10" s="666"/>
      <c r="M10" s="671">
        <f t="shared" si="2"/>
        <v>0</v>
      </c>
    </row>
    <row r="11" spans="1:13" ht="18" customHeight="1" thickBot="1">
      <c r="A11" s="553" t="s">
        <v>274</v>
      </c>
      <c r="B11" s="125">
        <f t="shared" ref="B11:L11" si="4">SUM(B5:B10)</f>
        <v>50280952</v>
      </c>
      <c r="C11" s="125">
        <f t="shared" si="4"/>
        <v>42549531.369999997</v>
      </c>
      <c r="D11" s="125">
        <f t="shared" si="4"/>
        <v>43156929.026849993</v>
      </c>
      <c r="E11" s="125">
        <f t="shared" si="4"/>
        <v>43787096.17198424</v>
      </c>
      <c r="F11" s="125">
        <f t="shared" si="4"/>
        <v>44441133.277844161</v>
      </c>
      <c r="G11" s="125">
        <f t="shared" si="4"/>
        <v>45120195.650483377</v>
      </c>
      <c r="H11" s="125">
        <f t="shared" si="4"/>
        <v>45825496.170298293</v>
      </c>
      <c r="I11" s="125">
        <f t="shared" si="4"/>
        <v>46558308.16979041</v>
      </c>
      <c r="J11" s="125">
        <f t="shared" si="4"/>
        <v>47319968.455212004</v>
      </c>
      <c r="K11" s="125">
        <f t="shared" si="4"/>
        <v>48111880.479289353</v>
      </c>
      <c r="L11" s="125">
        <f t="shared" si="4"/>
        <v>0</v>
      </c>
      <c r="M11" s="669">
        <f t="shared" si="2"/>
        <v>457151490.77175182</v>
      </c>
    </row>
    <row r="12" spans="1:13" ht="16.5" customHeight="1">
      <c r="A12" s="558" t="s">
        <v>275</v>
      </c>
      <c r="B12" s="548">
        <f>B11/2</f>
        <v>25140476</v>
      </c>
      <c r="C12" s="548">
        <f t="shared" ref="C12:L12" si="5">C11/2</f>
        <v>21274765.684999999</v>
      </c>
      <c r="D12" s="548">
        <f t="shared" si="5"/>
        <v>21578464.513424996</v>
      </c>
      <c r="E12" s="548">
        <f t="shared" si="5"/>
        <v>21893548.08599212</v>
      </c>
      <c r="F12" s="548">
        <f t="shared" si="5"/>
        <v>22220566.63892208</v>
      </c>
      <c r="G12" s="548">
        <f t="shared" si="5"/>
        <v>22560097.825241689</v>
      </c>
      <c r="H12" s="548">
        <f t="shared" si="5"/>
        <v>22912748.085149147</v>
      </c>
      <c r="I12" s="548">
        <f t="shared" si="5"/>
        <v>23279154.084895205</v>
      </c>
      <c r="J12" s="548">
        <f t="shared" si="5"/>
        <v>23659984.227606002</v>
      </c>
      <c r="K12" s="548">
        <f t="shared" si="5"/>
        <v>24055940.239644676</v>
      </c>
      <c r="L12" s="548">
        <f t="shared" si="5"/>
        <v>0</v>
      </c>
      <c r="M12" s="670">
        <f t="shared" si="2"/>
        <v>228575745.38587591</v>
      </c>
    </row>
    <row r="13" spans="1:13" ht="33.75" customHeight="1">
      <c r="A13" s="559" t="s">
        <v>276</v>
      </c>
      <c r="B13" s="667">
        <v>0</v>
      </c>
      <c r="C13" s="667">
        <v>0</v>
      </c>
      <c r="D13" s="667">
        <v>0</v>
      </c>
      <c r="E13" s="667">
        <v>0</v>
      </c>
      <c r="F13" s="667">
        <v>0</v>
      </c>
      <c r="G13" s="667">
        <v>0</v>
      </c>
      <c r="H13" s="667">
        <v>0</v>
      </c>
      <c r="I13" s="667">
        <v>0</v>
      </c>
      <c r="J13" s="667">
        <v>0</v>
      </c>
      <c r="K13" s="667">
        <v>0</v>
      </c>
      <c r="L13" s="667">
        <v>0</v>
      </c>
      <c r="M13" s="635">
        <v>0</v>
      </c>
    </row>
    <row r="14" spans="1:13" ht="25.5" customHeight="1">
      <c r="A14" s="557" t="s">
        <v>277</v>
      </c>
      <c r="B14" s="666">
        <v>0</v>
      </c>
      <c r="C14" s="666">
        <v>0</v>
      </c>
      <c r="D14" s="666">
        <v>0</v>
      </c>
      <c r="E14" s="666">
        <v>0</v>
      </c>
      <c r="F14" s="666">
        <v>0</v>
      </c>
      <c r="G14" s="666">
        <v>0</v>
      </c>
      <c r="H14" s="666">
        <v>0</v>
      </c>
      <c r="I14" s="666">
        <v>0</v>
      </c>
      <c r="J14" s="666">
        <v>0</v>
      </c>
      <c r="K14" s="666">
        <v>0</v>
      </c>
      <c r="L14" s="666">
        <v>0</v>
      </c>
      <c r="M14" s="661">
        <v>0</v>
      </c>
    </row>
    <row r="15" spans="1:13" ht="16.5" customHeight="1">
      <c r="A15" s="557" t="s">
        <v>278</v>
      </c>
      <c r="B15" s="666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1"/>
    </row>
    <row r="16" spans="1:13" ht="24.75" customHeight="1">
      <c r="A16" s="557" t="s">
        <v>279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1"/>
    </row>
    <row r="17" spans="1:13" ht="33" customHeight="1">
      <c r="A17" s="557" t="s">
        <v>280</v>
      </c>
      <c r="B17" s="666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1"/>
    </row>
    <row r="18" spans="1:13" ht="51" customHeight="1">
      <c r="A18" s="557" t="s">
        <v>281</v>
      </c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1"/>
    </row>
    <row r="19" spans="1:13" ht="26.25" customHeight="1" thickBot="1">
      <c r="A19" s="560" t="s">
        <v>282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54" t="s">
        <v>283</v>
      </c>
      <c r="B20" s="549">
        <f>SUM(B13:B19)</f>
        <v>0</v>
      </c>
      <c r="C20" s="549">
        <f t="shared" ref="C20:L20" si="6">SUM(C13:C19)</f>
        <v>0</v>
      </c>
      <c r="D20" s="549">
        <f t="shared" si="6"/>
        <v>0</v>
      </c>
      <c r="E20" s="549">
        <f t="shared" si="6"/>
        <v>0</v>
      </c>
      <c r="F20" s="549">
        <f t="shared" si="6"/>
        <v>0</v>
      </c>
      <c r="G20" s="549">
        <f t="shared" si="6"/>
        <v>0</v>
      </c>
      <c r="H20" s="549">
        <f t="shared" si="6"/>
        <v>0</v>
      </c>
      <c r="I20" s="549">
        <f t="shared" si="6"/>
        <v>0</v>
      </c>
      <c r="J20" s="549">
        <f t="shared" si="6"/>
        <v>0</v>
      </c>
      <c r="K20" s="549">
        <f t="shared" si="6"/>
        <v>0</v>
      </c>
      <c r="L20" s="549">
        <f t="shared" si="6"/>
        <v>0</v>
      </c>
      <c r="M20" s="550">
        <f>SUM(B20:L20)</f>
        <v>0</v>
      </c>
    </row>
    <row r="21" spans="1:13" ht="38.25" customHeight="1" thickBot="1">
      <c r="A21" s="553" t="s">
        <v>284</v>
      </c>
      <c r="B21" s="125">
        <f>B12-B20</f>
        <v>25140476</v>
      </c>
      <c r="C21" s="125">
        <f t="shared" ref="C21:M21" si="7">C12-C20</f>
        <v>21274765.684999999</v>
      </c>
      <c r="D21" s="125">
        <f t="shared" si="7"/>
        <v>21578464.513424996</v>
      </c>
      <c r="E21" s="125">
        <f t="shared" si="7"/>
        <v>21893548.08599212</v>
      </c>
      <c r="F21" s="125">
        <f t="shared" si="7"/>
        <v>22220566.63892208</v>
      </c>
      <c r="G21" s="125">
        <f t="shared" si="7"/>
        <v>22560097.825241689</v>
      </c>
      <c r="H21" s="125">
        <f t="shared" si="7"/>
        <v>22912748.085149147</v>
      </c>
      <c r="I21" s="125">
        <f t="shared" si="7"/>
        <v>23279154.084895205</v>
      </c>
      <c r="J21" s="125">
        <f t="shared" si="7"/>
        <v>23659984.227606002</v>
      </c>
      <c r="K21" s="125">
        <f t="shared" si="7"/>
        <v>24055940.239644676</v>
      </c>
      <c r="L21" s="125">
        <f t="shared" si="7"/>
        <v>0</v>
      </c>
      <c r="M21" s="669">
        <f t="shared" si="7"/>
        <v>228575745.38587591</v>
      </c>
    </row>
    <row r="22" spans="1:13">
      <c r="A22" s="1" t="s">
        <v>285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6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4" width="12.28515625" customWidth="1"/>
    <col min="5" max="5" width="10.140625" customWidth="1"/>
    <col min="6" max="6" width="10.85546875" customWidth="1"/>
    <col min="7" max="7" width="9.85546875" customWidth="1"/>
    <col min="8" max="8" width="10.28515625" customWidth="1"/>
    <col min="9" max="9" width="9.7109375" customWidth="1"/>
    <col min="10" max="10" width="10.28515625" customWidth="1"/>
    <col min="11" max="11" width="12.28515625" customWidth="1"/>
  </cols>
  <sheetData>
    <row r="3" spans="1:11" ht="15">
      <c r="A3" s="1132" t="s">
        <v>740</v>
      </c>
      <c r="B3" s="1158"/>
      <c r="C3" s="1158"/>
      <c r="D3" s="1158"/>
      <c r="E3" s="1158"/>
      <c r="F3" s="1158"/>
      <c r="G3" s="1"/>
      <c r="H3" s="1"/>
      <c r="I3" s="181"/>
      <c r="J3" s="18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165" t="s">
        <v>69</v>
      </c>
      <c r="C6" s="1183"/>
      <c r="D6" s="1183"/>
      <c r="E6" s="1183"/>
      <c r="F6" s="1183"/>
      <c r="G6" s="1183"/>
      <c r="H6" s="1183"/>
      <c r="I6" s="1183"/>
      <c r="J6" s="1183"/>
      <c r="K6" s="1"/>
    </row>
    <row r="7" spans="1:11">
      <c r="B7" s="1"/>
      <c r="C7" s="1"/>
      <c r="D7" s="36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163" t="s">
        <v>185</v>
      </c>
      <c r="B10" s="182" t="s">
        <v>70</v>
      </c>
      <c r="C10" s="1185" t="s">
        <v>146</v>
      </c>
      <c r="D10" s="1186"/>
      <c r="E10" s="1187" t="s">
        <v>147</v>
      </c>
      <c r="F10" s="1186"/>
      <c r="G10" s="1188" t="s">
        <v>148</v>
      </c>
      <c r="H10" s="1186"/>
      <c r="I10" s="1187" t="s">
        <v>149</v>
      </c>
      <c r="J10" s="1185"/>
      <c r="K10" s="1181" t="s">
        <v>50</v>
      </c>
    </row>
    <row r="11" spans="1:11" ht="13.5" thickBot="1">
      <c r="A11" s="1184"/>
      <c r="B11" s="184"/>
      <c r="C11" s="183" t="s">
        <v>71</v>
      </c>
      <c r="D11" s="185" t="s">
        <v>72</v>
      </c>
      <c r="E11" s="185" t="s">
        <v>150</v>
      </c>
      <c r="F11" s="185" t="s">
        <v>151</v>
      </c>
      <c r="G11" s="186" t="s">
        <v>152</v>
      </c>
      <c r="H11" s="186" t="s">
        <v>151</v>
      </c>
      <c r="I11" s="185" t="s">
        <v>153</v>
      </c>
      <c r="J11" s="183" t="s">
        <v>154</v>
      </c>
      <c r="K11" s="1182"/>
    </row>
    <row r="12" spans="1:11" ht="13.5" thickBot="1">
      <c r="A12" s="416" t="s">
        <v>186</v>
      </c>
      <c r="B12" s="376" t="s">
        <v>187</v>
      </c>
      <c r="C12" s="376" t="s">
        <v>188</v>
      </c>
      <c r="D12" s="894" t="s">
        <v>189</v>
      </c>
      <c r="E12" s="376" t="s">
        <v>209</v>
      </c>
      <c r="F12" s="376" t="s">
        <v>234</v>
      </c>
      <c r="G12" s="376" t="s">
        <v>235</v>
      </c>
      <c r="H12" s="376" t="s">
        <v>237</v>
      </c>
      <c r="I12" s="376" t="s">
        <v>238</v>
      </c>
      <c r="J12" s="183" t="s">
        <v>239</v>
      </c>
      <c r="K12" s="185" t="s">
        <v>242</v>
      </c>
    </row>
    <row r="13" spans="1:11">
      <c r="A13" s="423" t="s">
        <v>190</v>
      </c>
      <c r="B13" s="187" t="s">
        <v>73</v>
      </c>
      <c r="C13" s="135">
        <v>10514</v>
      </c>
      <c r="D13" s="893">
        <v>10125</v>
      </c>
      <c r="E13" s="141"/>
      <c r="F13" s="135"/>
      <c r="G13" s="140"/>
      <c r="H13" s="26"/>
      <c r="I13" s="140"/>
      <c r="J13" s="487"/>
      <c r="K13" s="135"/>
    </row>
    <row r="14" spans="1:11">
      <c r="A14" s="379" t="s">
        <v>191</v>
      </c>
      <c r="B14" s="187" t="s">
        <v>74</v>
      </c>
      <c r="C14" s="135">
        <v>10514</v>
      </c>
      <c r="D14" s="128">
        <v>10520</v>
      </c>
      <c r="E14" s="141"/>
      <c r="F14" s="135"/>
      <c r="G14" s="132"/>
      <c r="H14" s="96"/>
      <c r="I14" s="132"/>
      <c r="J14" s="297"/>
      <c r="K14" s="132"/>
    </row>
    <row r="15" spans="1:11">
      <c r="A15" s="317" t="s">
        <v>192</v>
      </c>
      <c r="B15" s="187" t="s">
        <v>75</v>
      </c>
      <c r="C15" s="135">
        <v>10514</v>
      </c>
      <c r="D15" s="128">
        <v>10500</v>
      </c>
      <c r="E15" s="141"/>
      <c r="F15" s="135"/>
      <c r="G15" s="140"/>
      <c r="H15" s="26"/>
      <c r="I15" s="140"/>
      <c r="J15" s="216"/>
      <c r="K15" s="132"/>
    </row>
    <row r="16" spans="1:11">
      <c r="A16" s="317" t="s">
        <v>193</v>
      </c>
      <c r="B16" s="187" t="s">
        <v>76</v>
      </c>
      <c r="C16" s="135">
        <v>10520</v>
      </c>
      <c r="D16" s="128">
        <v>10060</v>
      </c>
      <c r="E16" s="141"/>
      <c r="F16" s="135"/>
      <c r="G16" s="132"/>
      <c r="H16" s="96"/>
      <c r="I16" s="132"/>
      <c r="J16" s="297"/>
      <c r="K16" s="132"/>
    </row>
    <row r="17" spans="1:11">
      <c r="A17" s="317" t="s">
        <v>194</v>
      </c>
      <c r="B17" s="187" t="s">
        <v>77</v>
      </c>
      <c r="C17" s="135">
        <v>10580</v>
      </c>
      <c r="D17" s="128">
        <v>9900</v>
      </c>
      <c r="E17" s="141"/>
      <c r="F17" s="135"/>
      <c r="G17" s="140"/>
      <c r="H17" s="26"/>
      <c r="I17" s="140"/>
      <c r="J17" s="216"/>
      <c r="K17" s="132"/>
    </row>
    <row r="18" spans="1:11">
      <c r="A18" s="317" t="s">
        <v>195</v>
      </c>
      <c r="B18" s="187" t="s">
        <v>78</v>
      </c>
      <c r="C18" s="141">
        <v>10650</v>
      </c>
      <c r="D18" s="135">
        <v>10600</v>
      </c>
      <c r="E18" s="141"/>
      <c r="F18" s="135"/>
      <c r="G18" s="132"/>
      <c r="H18" s="96"/>
      <c r="I18" s="132"/>
      <c r="J18" s="297"/>
      <c r="K18" s="132"/>
    </row>
    <row r="19" spans="1:11">
      <c r="A19" s="317" t="s">
        <v>196</v>
      </c>
      <c r="B19" s="187" t="s">
        <v>79</v>
      </c>
      <c r="C19" s="132">
        <v>9780</v>
      </c>
      <c r="D19" s="135">
        <v>8960</v>
      </c>
      <c r="E19" s="141"/>
      <c r="F19" s="135"/>
      <c r="G19" s="140"/>
      <c r="H19" s="26"/>
      <c r="I19" s="140"/>
      <c r="J19" s="216"/>
      <c r="K19" s="132"/>
    </row>
    <row r="20" spans="1:11">
      <c r="A20" s="317" t="s">
        <v>197</v>
      </c>
      <c r="B20" s="787" t="s">
        <v>80</v>
      </c>
      <c r="C20" s="666">
        <v>8280</v>
      </c>
      <c r="D20" s="128">
        <v>8020</v>
      </c>
      <c r="E20" s="141"/>
      <c r="F20" s="135"/>
      <c r="G20" s="132"/>
      <c r="H20" s="96"/>
      <c r="I20" s="132"/>
      <c r="J20" s="297"/>
      <c r="K20" s="132"/>
    </row>
    <row r="21" spans="1:11">
      <c r="A21" s="317" t="s">
        <v>198</v>
      </c>
      <c r="B21" s="187" t="s">
        <v>81</v>
      </c>
      <c r="C21" s="141">
        <v>12200</v>
      </c>
      <c r="D21" s="135">
        <v>11560</v>
      </c>
      <c r="E21" s="141"/>
      <c r="F21" s="135"/>
      <c r="G21" s="140"/>
      <c r="H21" s="26"/>
      <c r="I21" s="140"/>
      <c r="J21" s="216"/>
      <c r="K21" s="132">
        <v>20409</v>
      </c>
    </row>
    <row r="22" spans="1:11">
      <c r="A22" s="317" t="s">
        <v>199</v>
      </c>
      <c r="B22" s="187" t="s">
        <v>82</v>
      </c>
      <c r="C22" s="141">
        <v>9280</v>
      </c>
      <c r="D22" s="135">
        <v>11660</v>
      </c>
      <c r="E22" s="141"/>
      <c r="F22" s="135"/>
      <c r="G22" s="132"/>
      <c r="H22" s="488"/>
      <c r="I22" s="132"/>
      <c r="J22" s="489"/>
      <c r="K22" s="132"/>
    </row>
    <row r="23" spans="1:11">
      <c r="A23" s="317" t="s">
        <v>200</v>
      </c>
      <c r="B23" s="187" t="s">
        <v>83</v>
      </c>
      <c r="C23" s="141">
        <v>10514</v>
      </c>
      <c r="D23" s="135">
        <v>10424</v>
      </c>
      <c r="E23" s="141"/>
      <c r="F23" s="135"/>
      <c r="G23" s="132"/>
      <c r="H23" s="96"/>
      <c r="I23" s="132"/>
      <c r="J23" s="297"/>
      <c r="K23" s="132"/>
    </row>
    <row r="24" spans="1:11" ht="13.5" thickBot="1">
      <c r="A24" s="366" t="s">
        <v>201</v>
      </c>
      <c r="B24" s="116" t="s">
        <v>84</v>
      </c>
      <c r="C24" s="141">
        <v>12828</v>
      </c>
      <c r="D24" s="414">
        <v>13845</v>
      </c>
      <c r="E24" s="141"/>
      <c r="F24" s="414"/>
      <c r="G24" s="140"/>
      <c r="H24" s="26"/>
      <c r="I24" s="140"/>
      <c r="J24" s="216"/>
      <c r="K24" s="137"/>
    </row>
    <row r="25" spans="1:11" ht="13.5" thickBot="1">
      <c r="A25" s="340" t="s">
        <v>202</v>
      </c>
      <c r="B25" s="157" t="s">
        <v>14</v>
      </c>
      <c r="C25" s="228">
        <f>SUM(C13:C24)</f>
        <v>126174</v>
      </c>
      <c r="D25" s="139">
        <f t="shared" ref="D25:I25" si="0">SUM(D13:D24)</f>
        <v>126174</v>
      </c>
      <c r="E25" s="228">
        <f t="shared" si="0"/>
        <v>0</v>
      </c>
      <c r="F25" s="139">
        <f t="shared" si="0"/>
        <v>0</v>
      </c>
      <c r="G25" s="228">
        <f t="shared" si="0"/>
        <v>0</v>
      </c>
      <c r="H25" s="139">
        <f t="shared" si="0"/>
        <v>0</v>
      </c>
      <c r="I25" s="228">
        <f t="shared" si="0"/>
        <v>0</v>
      </c>
      <c r="J25" s="221">
        <f>SUM(J13:J24)</f>
        <v>0</v>
      </c>
      <c r="K25" s="139">
        <f>SUM(K13:K24)</f>
        <v>20409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132" t="s">
        <v>741</v>
      </c>
      <c r="B1" s="1158"/>
      <c r="C1" s="1158"/>
      <c r="D1" s="1158"/>
      <c r="E1" s="1158"/>
      <c r="F1" s="1158"/>
      <c r="G1" s="1189"/>
      <c r="H1" s="1189"/>
      <c r="I1" s="1189"/>
      <c r="J1" s="1189"/>
      <c r="K1" s="1189"/>
      <c r="L1" s="1189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189" t="s">
        <v>513</v>
      </c>
      <c r="C3" s="1189"/>
      <c r="D3" s="1189"/>
      <c r="E3" s="1189"/>
      <c r="F3" s="1189"/>
      <c r="G3" s="1189"/>
      <c r="H3" s="1189"/>
      <c r="I3" s="1189"/>
      <c r="J3" s="1189"/>
      <c r="K3" s="1189"/>
      <c r="L3" s="1189"/>
    </row>
    <row r="4" spans="1:12">
      <c r="B4" s="1189" t="s">
        <v>85</v>
      </c>
      <c r="C4" s="1189"/>
      <c r="D4" s="1189"/>
      <c r="E4" s="1189"/>
      <c r="F4" s="1189"/>
      <c r="G4" s="1189"/>
      <c r="H4" s="1189"/>
      <c r="I4" s="1189"/>
      <c r="J4" s="1189"/>
      <c r="K4" s="1189"/>
      <c r="L4" s="1189"/>
    </row>
    <row r="5" spans="1:12" ht="13.5" thickBot="1">
      <c r="B5" s="81"/>
      <c r="C5" s="81"/>
      <c r="D5" s="81"/>
      <c r="E5" s="81"/>
      <c r="F5" s="81"/>
      <c r="G5" s="81"/>
      <c r="H5" s="81"/>
      <c r="I5" s="81"/>
      <c r="J5" s="81"/>
      <c r="K5" s="81"/>
      <c r="L5" s="81" t="s">
        <v>86</v>
      </c>
    </row>
    <row r="6" spans="1:12" ht="13.5" thickBot="1">
      <c r="A6" s="1163" t="s">
        <v>185</v>
      </c>
      <c r="B6" s="1190" t="s">
        <v>87</v>
      </c>
      <c r="C6" s="1191" t="s">
        <v>88</v>
      </c>
      <c r="D6" s="1191"/>
      <c r="E6" s="1192" t="s">
        <v>89</v>
      </c>
      <c r="F6" s="1192"/>
      <c r="G6" s="1192"/>
      <c r="H6" s="1192"/>
      <c r="I6" s="1192"/>
      <c r="J6" s="1192"/>
      <c r="K6" s="1192"/>
      <c r="L6" s="1193" t="s">
        <v>90</v>
      </c>
    </row>
    <row r="7" spans="1:12" ht="33.75" customHeight="1" thickBot="1">
      <c r="A7" s="1184"/>
      <c r="B7" s="1190"/>
      <c r="C7" s="281" t="s">
        <v>91</v>
      </c>
      <c r="D7" s="281" t="s">
        <v>92</v>
      </c>
      <c r="E7" s="281" t="s">
        <v>514</v>
      </c>
      <c r="F7" s="282"/>
      <c r="G7" s="282"/>
      <c r="H7" s="282"/>
      <c r="I7" s="282"/>
      <c r="J7" s="282"/>
      <c r="K7" s="282"/>
      <c r="L7" s="1193"/>
    </row>
    <row r="8" spans="1:12" ht="14.25" customHeight="1" thickBot="1">
      <c r="A8" s="416" t="s">
        <v>240</v>
      </c>
      <c r="B8" s="416" t="s">
        <v>241</v>
      </c>
      <c r="C8" s="416" t="s">
        <v>188</v>
      </c>
      <c r="D8" s="416" t="s">
        <v>189</v>
      </c>
      <c r="E8" s="416" t="s">
        <v>209</v>
      </c>
      <c r="F8" s="416" t="s">
        <v>234</v>
      </c>
      <c r="G8" s="416" t="s">
        <v>235</v>
      </c>
      <c r="H8" s="416" t="s">
        <v>242</v>
      </c>
      <c r="I8" s="416" t="s">
        <v>238</v>
      </c>
      <c r="J8" s="416" t="s">
        <v>239</v>
      </c>
      <c r="K8" s="416" t="s">
        <v>242</v>
      </c>
      <c r="L8" s="416" t="s">
        <v>243</v>
      </c>
    </row>
    <row r="9" spans="1:12" ht="43.5" customHeight="1">
      <c r="A9" s="422" t="s">
        <v>190</v>
      </c>
      <c r="B9" s="468" t="s">
        <v>685</v>
      </c>
      <c r="C9" s="62">
        <v>0</v>
      </c>
      <c r="D9" s="63"/>
      <c r="E9" s="63"/>
      <c r="F9" s="63"/>
      <c r="G9" s="647"/>
      <c r="H9" s="648"/>
      <c r="I9" s="648"/>
      <c r="J9" s="648"/>
      <c r="K9" s="648"/>
      <c r="L9" s="648">
        <f>SUM(C9:K9)</f>
        <v>0</v>
      </c>
    </row>
    <row r="10" spans="1:12" ht="28.5" customHeight="1">
      <c r="A10" s="318" t="s">
        <v>191</v>
      </c>
      <c r="B10" s="469" t="s">
        <v>686</v>
      </c>
      <c r="C10" s="65"/>
      <c r="D10" s="65"/>
      <c r="E10" s="65"/>
      <c r="F10" s="65"/>
      <c r="G10" s="66"/>
      <c r="H10" s="67"/>
      <c r="I10" s="67"/>
      <c r="J10" s="67"/>
      <c r="K10" s="67"/>
      <c r="L10" s="68">
        <f>SUM(C10:K10)</f>
        <v>0</v>
      </c>
    </row>
    <row r="11" spans="1:12" ht="24.75" customHeight="1">
      <c r="A11" s="317" t="s">
        <v>192</v>
      </c>
      <c r="B11" s="469" t="s">
        <v>93</v>
      </c>
      <c r="C11" s="69"/>
      <c r="D11" s="65"/>
      <c r="E11" s="65"/>
      <c r="F11" s="65"/>
      <c r="G11" s="66"/>
      <c r="H11" s="67"/>
      <c r="I11" s="67"/>
      <c r="J11" s="67"/>
      <c r="K11" s="67"/>
      <c r="L11" s="68"/>
    </row>
    <row r="12" spans="1:12">
      <c r="A12" s="317" t="s">
        <v>194</v>
      </c>
      <c r="B12" s="470">
        <v>2018</v>
      </c>
      <c r="C12" s="70"/>
      <c r="D12" s="73"/>
      <c r="E12" s="29"/>
      <c r="F12" s="65"/>
      <c r="G12" s="71"/>
      <c r="H12" s="72"/>
      <c r="I12" s="23"/>
      <c r="J12" s="23"/>
      <c r="K12" s="72"/>
      <c r="L12" s="23">
        <f t="shared" ref="L12:L23" si="0">SUM(C12:K12)</f>
        <v>0</v>
      </c>
    </row>
    <row r="13" spans="1:12">
      <c r="A13" s="317" t="s">
        <v>195</v>
      </c>
      <c r="B13" s="470">
        <v>2019</v>
      </c>
      <c r="C13" s="70"/>
      <c r="D13" s="73"/>
      <c r="E13" s="29"/>
      <c r="F13" s="65"/>
      <c r="G13" s="71"/>
      <c r="H13" s="72"/>
      <c r="I13" s="23"/>
      <c r="J13" s="23"/>
      <c r="K13" s="72"/>
      <c r="L13" s="23">
        <f t="shared" si="0"/>
        <v>0</v>
      </c>
    </row>
    <row r="14" spans="1:12">
      <c r="A14" s="317" t="s">
        <v>196</v>
      </c>
      <c r="B14" s="470">
        <v>2020</v>
      </c>
      <c r="C14" s="70"/>
      <c r="D14" s="73"/>
      <c r="E14" s="29"/>
      <c r="F14" s="65"/>
      <c r="G14" s="71"/>
      <c r="H14" s="72"/>
      <c r="I14" s="23"/>
      <c r="J14" s="23"/>
      <c r="K14" s="72"/>
      <c r="L14" s="23">
        <f t="shared" si="0"/>
        <v>0</v>
      </c>
    </row>
    <row r="15" spans="1:12">
      <c r="A15" s="317" t="s">
        <v>197</v>
      </c>
      <c r="B15" s="470">
        <v>2021</v>
      </c>
      <c r="C15" s="70"/>
      <c r="D15" s="73"/>
      <c r="E15" s="29"/>
      <c r="F15" s="65"/>
      <c r="G15" s="71"/>
      <c r="H15" s="72"/>
      <c r="I15" s="23"/>
      <c r="J15" s="23"/>
      <c r="K15" s="72"/>
      <c r="L15" s="23">
        <f t="shared" si="0"/>
        <v>0</v>
      </c>
    </row>
    <row r="16" spans="1:12">
      <c r="A16" s="317" t="s">
        <v>198</v>
      </c>
      <c r="B16" s="470">
        <v>2022</v>
      </c>
      <c r="C16" s="70"/>
      <c r="D16" s="73"/>
      <c r="E16" s="29"/>
      <c r="F16" s="65"/>
      <c r="G16" s="71"/>
      <c r="H16" s="72"/>
      <c r="I16" s="23"/>
      <c r="J16" s="23"/>
      <c r="K16" s="72"/>
      <c r="L16" s="23">
        <f t="shared" si="0"/>
        <v>0</v>
      </c>
    </row>
    <row r="17" spans="1:12">
      <c r="A17" s="317" t="s">
        <v>199</v>
      </c>
      <c r="B17" s="470">
        <v>2023</v>
      </c>
      <c r="C17" s="70"/>
      <c r="D17" s="73"/>
      <c r="E17" s="29"/>
      <c r="F17" s="65"/>
      <c r="G17" s="71"/>
      <c r="H17" s="72"/>
      <c r="I17" s="23"/>
      <c r="J17" s="23"/>
      <c r="K17" s="72"/>
      <c r="L17" s="23">
        <f t="shared" si="0"/>
        <v>0</v>
      </c>
    </row>
    <row r="18" spans="1:12">
      <c r="A18" s="317" t="s">
        <v>200</v>
      </c>
      <c r="B18" s="470">
        <v>2024</v>
      </c>
      <c r="C18" s="70"/>
      <c r="D18" s="73"/>
      <c r="E18" s="29"/>
      <c r="F18" s="65"/>
      <c r="G18" s="71"/>
      <c r="H18" s="72"/>
      <c r="I18" s="23"/>
      <c r="J18" s="23"/>
      <c r="K18" s="72"/>
      <c r="L18" s="23">
        <f t="shared" si="0"/>
        <v>0</v>
      </c>
    </row>
    <row r="19" spans="1:12">
      <c r="A19" s="317" t="s">
        <v>201</v>
      </c>
      <c r="B19" s="470">
        <v>2025</v>
      </c>
      <c r="C19" s="70"/>
      <c r="D19" s="73"/>
      <c r="E19" s="29"/>
      <c r="F19" s="65"/>
      <c r="G19" s="71"/>
      <c r="H19" s="72"/>
      <c r="I19" s="23"/>
      <c r="J19" s="23"/>
      <c r="K19" s="72"/>
      <c r="L19" s="23">
        <f t="shared" si="0"/>
        <v>0</v>
      </c>
    </row>
    <row r="20" spans="1:12">
      <c r="A20" s="317" t="s">
        <v>202</v>
      </c>
      <c r="B20" s="470">
        <v>2026</v>
      </c>
      <c r="C20" s="70"/>
      <c r="D20" s="73"/>
      <c r="E20" s="29"/>
      <c r="F20" s="65"/>
      <c r="G20" s="71"/>
      <c r="H20" s="72"/>
      <c r="I20" s="23"/>
      <c r="J20" s="23"/>
      <c r="K20" s="72"/>
      <c r="L20" s="23">
        <f t="shared" si="0"/>
        <v>0</v>
      </c>
    </row>
    <row r="21" spans="1:12">
      <c r="A21" s="317" t="s">
        <v>203</v>
      </c>
      <c r="B21" s="470">
        <v>2027</v>
      </c>
      <c r="C21" s="70"/>
      <c r="D21" s="73"/>
      <c r="E21" s="29"/>
      <c r="F21" s="65"/>
      <c r="G21" s="71"/>
      <c r="H21" s="72"/>
      <c r="I21" s="23"/>
      <c r="J21" s="23"/>
      <c r="K21" s="72"/>
      <c r="L21" s="23">
        <f t="shared" si="0"/>
        <v>0</v>
      </c>
    </row>
    <row r="22" spans="1:12">
      <c r="A22" s="317" t="s">
        <v>204</v>
      </c>
      <c r="B22" s="470">
        <v>2028</v>
      </c>
      <c r="C22" s="70"/>
      <c r="D22" s="73"/>
      <c r="E22" s="29"/>
      <c r="F22" s="65"/>
      <c r="G22" s="71"/>
      <c r="H22" s="72"/>
      <c r="I22" s="23"/>
      <c r="J22" s="23"/>
      <c r="K22" s="72"/>
      <c r="L22" s="23">
        <f t="shared" si="0"/>
        <v>0</v>
      </c>
    </row>
    <row r="23" spans="1:12">
      <c r="A23" s="317" t="s">
        <v>205</v>
      </c>
      <c r="B23" s="471">
        <v>2029</v>
      </c>
      <c r="C23" s="74"/>
      <c r="D23" s="73"/>
      <c r="E23" s="29"/>
      <c r="F23" s="73"/>
      <c r="G23" s="10"/>
      <c r="H23" s="28"/>
      <c r="I23" s="28"/>
      <c r="J23" s="23"/>
      <c r="K23" s="28"/>
      <c r="L23" s="28">
        <f t="shared" si="0"/>
        <v>0</v>
      </c>
    </row>
    <row r="24" spans="1:12">
      <c r="A24" s="317" t="s">
        <v>206</v>
      </c>
      <c r="B24" s="470">
        <v>2026</v>
      </c>
      <c r="C24" s="70"/>
      <c r="D24" s="64"/>
      <c r="E24" s="29"/>
      <c r="F24" s="64"/>
      <c r="G24" s="8"/>
      <c r="H24" s="23"/>
      <c r="I24" s="23"/>
      <c r="J24" s="23"/>
      <c r="K24" s="23"/>
      <c r="L24" s="28">
        <f t="shared" ref="L24:L31" si="1">SUM(C24:K24)</f>
        <v>0</v>
      </c>
    </row>
    <row r="25" spans="1:12">
      <c r="A25" s="317" t="s">
        <v>207</v>
      </c>
      <c r="B25" s="470">
        <v>2030</v>
      </c>
      <c r="C25" s="70"/>
      <c r="D25" s="64"/>
      <c r="E25" s="29"/>
      <c r="F25" s="64"/>
      <c r="G25" s="8"/>
      <c r="H25" s="23"/>
      <c r="I25" s="23"/>
      <c r="J25" s="23"/>
      <c r="K25" s="23"/>
      <c r="L25" s="28">
        <f t="shared" si="1"/>
        <v>0</v>
      </c>
    </row>
    <row r="26" spans="1:12">
      <c r="A26" s="317" t="s">
        <v>208</v>
      </c>
      <c r="B26" s="470">
        <v>2031</v>
      </c>
      <c r="C26" s="70"/>
      <c r="D26" s="64"/>
      <c r="E26" s="29"/>
      <c r="F26" s="64"/>
      <c r="G26" s="8"/>
      <c r="H26" s="23"/>
      <c r="I26" s="23"/>
      <c r="J26" s="23"/>
      <c r="K26" s="23"/>
      <c r="L26" s="28">
        <f t="shared" si="1"/>
        <v>0</v>
      </c>
    </row>
    <row r="27" spans="1:12">
      <c r="A27" s="317" t="s">
        <v>210</v>
      </c>
      <c r="B27" s="470">
        <v>2032</v>
      </c>
      <c r="C27" s="70"/>
      <c r="D27" s="64"/>
      <c r="E27" s="29"/>
      <c r="F27" s="64"/>
      <c r="G27" s="8"/>
      <c r="H27" s="23"/>
      <c r="I27" s="23"/>
      <c r="J27" s="23"/>
      <c r="K27" s="23"/>
      <c r="L27" s="28">
        <f t="shared" si="1"/>
        <v>0</v>
      </c>
    </row>
    <row r="28" spans="1:12">
      <c r="A28" s="317" t="s">
        <v>211</v>
      </c>
      <c r="B28" s="470">
        <v>2033</v>
      </c>
      <c r="C28" s="70"/>
      <c r="D28" s="64"/>
      <c r="E28" s="29"/>
      <c r="F28" s="64"/>
      <c r="G28" s="8"/>
      <c r="H28" s="23"/>
      <c r="I28" s="23"/>
      <c r="J28" s="23"/>
      <c r="K28" s="23"/>
      <c r="L28" s="28">
        <f t="shared" si="1"/>
        <v>0</v>
      </c>
    </row>
    <row r="29" spans="1:12">
      <c r="A29" s="317" t="s">
        <v>212</v>
      </c>
      <c r="B29" s="470">
        <v>2034</v>
      </c>
      <c r="C29" s="70"/>
      <c r="D29" s="64"/>
      <c r="E29" s="29"/>
      <c r="F29" s="64"/>
      <c r="G29" s="8"/>
      <c r="H29" s="23"/>
      <c r="I29" s="23"/>
      <c r="J29" s="23"/>
      <c r="K29" s="23"/>
      <c r="L29" s="28">
        <f t="shared" si="1"/>
        <v>0</v>
      </c>
    </row>
    <row r="30" spans="1:12">
      <c r="A30" s="317" t="s">
        <v>213</v>
      </c>
      <c r="B30" s="470">
        <v>2035</v>
      </c>
      <c r="C30" s="70"/>
      <c r="D30" s="64"/>
      <c r="E30" s="29"/>
      <c r="F30" s="64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66" t="s">
        <v>214</v>
      </c>
      <c r="B31" s="471">
        <v>2036</v>
      </c>
      <c r="C31" s="9"/>
      <c r="D31" s="9"/>
      <c r="E31" s="9"/>
      <c r="F31" s="9"/>
      <c r="G31" s="153"/>
      <c r="H31" s="895"/>
      <c r="I31" s="28"/>
      <c r="J31" s="895"/>
      <c r="K31" s="895"/>
      <c r="L31" s="28">
        <f t="shared" si="1"/>
        <v>0</v>
      </c>
    </row>
    <row r="32" spans="1:12" ht="13.5" thickBot="1">
      <c r="A32" s="517"/>
      <c r="B32" s="896" t="s">
        <v>94</v>
      </c>
      <c r="C32" s="897">
        <f>SUM(C12:C31)</f>
        <v>0</v>
      </c>
      <c r="D32" s="897">
        <f t="shared" ref="D32:L32" si="2">SUM(D12:D31)</f>
        <v>0</v>
      </c>
      <c r="E32" s="897">
        <f t="shared" si="2"/>
        <v>0</v>
      </c>
      <c r="F32" s="897">
        <f t="shared" si="2"/>
        <v>0</v>
      </c>
      <c r="G32" s="897">
        <f t="shared" si="2"/>
        <v>0</v>
      </c>
      <c r="H32" s="897">
        <f t="shared" si="2"/>
        <v>0</v>
      </c>
      <c r="I32" s="897">
        <f t="shared" si="2"/>
        <v>0</v>
      </c>
      <c r="J32" s="897">
        <f t="shared" si="2"/>
        <v>0</v>
      </c>
      <c r="K32" s="897">
        <f t="shared" si="2"/>
        <v>0</v>
      </c>
      <c r="L32" s="897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0"/>
      <c r="B2" s="1131" t="s">
        <v>742</v>
      </c>
      <c r="C2" s="145"/>
      <c r="D2" s="145"/>
      <c r="E2" s="145"/>
      <c r="F2" s="145"/>
    </row>
    <row r="3" spans="1:6" ht="14.25">
      <c r="B3" s="76"/>
      <c r="C3" s="77"/>
    </row>
    <row r="4" spans="1:6" ht="14.25">
      <c r="B4" s="76"/>
      <c r="C4" s="79"/>
    </row>
    <row r="5" spans="1:6" ht="15.75">
      <c r="B5" s="1196" t="s">
        <v>95</v>
      </c>
      <c r="C5" s="1196"/>
    </row>
    <row r="6" spans="1:6" ht="15.75">
      <c r="B6" s="1194" t="s">
        <v>581</v>
      </c>
      <c r="C6" s="1194"/>
    </row>
    <row r="7" spans="1:6">
      <c r="B7" s="1195"/>
      <c r="C7" s="1195"/>
    </row>
    <row r="8" spans="1:6" ht="13.5" thickBot="1">
      <c r="B8" s="76"/>
      <c r="C8" s="78" t="s">
        <v>4</v>
      </c>
    </row>
    <row r="9" spans="1:6" ht="26.25" thickBot="1">
      <c r="A9" s="444" t="s">
        <v>185</v>
      </c>
      <c r="B9" s="472" t="s">
        <v>96</v>
      </c>
      <c r="C9" s="473" t="s">
        <v>97</v>
      </c>
      <c r="D9" s="13"/>
    </row>
    <row r="10" spans="1:6" ht="13.5" thickBot="1">
      <c r="A10" s="416" t="s">
        <v>186</v>
      </c>
      <c r="B10" s="465" t="s">
        <v>187</v>
      </c>
      <c r="C10" s="474" t="s">
        <v>188</v>
      </c>
      <c r="D10" s="33"/>
    </row>
    <row r="11" spans="1:6">
      <c r="A11" s="423" t="s">
        <v>190</v>
      </c>
      <c r="B11" s="80" t="s">
        <v>582</v>
      </c>
      <c r="C11" s="475">
        <v>23697274</v>
      </c>
    </row>
    <row r="12" spans="1:6">
      <c r="A12" s="379" t="s">
        <v>191</v>
      </c>
      <c r="B12" s="80" t="s">
        <v>98</v>
      </c>
      <c r="C12" s="476">
        <v>95191801</v>
      </c>
    </row>
    <row r="13" spans="1:6">
      <c r="A13" s="357" t="s">
        <v>192</v>
      </c>
      <c r="B13" s="80" t="s">
        <v>99</v>
      </c>
      <c r="C13" s="477">
        <v>95191801</v>
      </c>
    </row>
    <row r="14" spans="1:6" ht="13.5" thickBot="1">
      <c r="A14" s="367" t="s">
        <v>193</v>
      </c>
      <c r="B14" s="478" t="s">
        <v>614</v>
      </c>
      <c r="C14" s="479">
        <f>C11+C12-C13</f>
        <v>23697274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132" t="s">
        <v>743</v>
      </c>
      <c r="C1" s="1158"/>
      <c r="D1" s="1158"/>
      <c r="E1" s="1158"/>
      <c r="F1" s="1158"/>
      <c r="G1" s="1158"/>
    </row>
    <row r="2" spans="1:7" ht="15.75">
      <c r="A2" s="1165" t="s">
        <v>100</v>
      </c>
      <c r="B2" s="1153"/>
      <c r="C2" s="1153"/>
      <c r="D2" s="1153"/>
      <c r="E2" s="1153"/>
      <c r="F2" s="1153"/>
      <c r="G2" s="1153"/>
    </row>
    <row r="3" spans="1:7">
      <c r="A3" s="1197" t="s">
        <v>101</v>
      </c>
      <c r="B3" s="1158"/>
      <c r="C3" s="1158"/>
      <c r="D3" s="1158"/>
      <c r="E3" s="1158"/>
      <c r="F3" s="1158"/>
      <c r="G3" s="1158"/>
    </row>
    <row r="4" spans="1:7">
      <c r="A4" s="1180" t="s">
        <v>563</v>
      </c>
      <c r="B4" s="1153"/>
      <c r="C4" s="1153"/>
      <c r="D4" s="1153"/>
      <c r="E4" s="1153"/>
      <c r="F4" s="1153"/>
      <c r="G4" s="1153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176" t="s">
        <v>185</v>
      </c>
      <c r="B6" s="1198" t="s">
        <v>102</v>
      </c>
      <c r="C6" s="1200" t="s">
        <v>103</v>
      </c>
      <c r="D6" s="481" t="s">
        <v>104</v>
      </c>
      <c r="E6" s="482" t="s">
        <v>61</v>
      </c>
      <c r="F6" s="481" t="s">
        <v>105</v>
      </c>
      <c r="G6" s="483" t="s">
        <v>106</v>
      </c>
    </row>
    <row r="7" spans="1:7" ht="13.5" thickBot="1">
      <c r="A7" s="1177"/>
      <c r="B7" s="1199"/>
      <c r="C7" s="1199"/>
      <c r="D7" s="189" t="s">
        <v>107</v>
      </c>
      <c r="E7" s="144" t="s">
        <v>108</v>
      </c>
      <c r="F7" s="189" t="s">
        <v>109</v>
      </c>
      <c r="G7" s="484" t="s">
        <v>110</v>
      </c>
    </row>
    <row r="8" spans="1:7" ht="13.5" thickBot="1">
      <c r="A8" s="1177"/>
      <c r="B8" s="1199"/>
      <c r="C8" s="1199"/>
      <c r="D8" s="189" t="s">
        <v>111</v>
      </c>
      <c r="E8" s="144" t="s">
        <v>112</v>
      </c>
      <c r="F8" s="189" t="s">
        <v>112</v>
      </c>
      <c r="G8" s="484" t="s">
        <v>113</v>
      </c>
    </row>
    <row r="9" spans="1:7" ht="13.5" thickBot="1">
      <c r="A9" s="376" t="s">
        <v>240</v>
      </c>
      <c r="B9" s="465" t="s">
        <v>187</v>
      </c>
      <c r="C9" s="474" t="s">
        <v>188</v>
      </c>
      <c r="D9" s="480" t="s">
        <v>189</v>
      </c>
      <c r="E9" s="342" t="s">
        <v>209</v>
      </c>
      <c r="F9" s="480" t="s">
        <v>234</v>
      </c>
      <c r="G9" s="343" t="s">
        <v>235</v>
      </c>
    </row>
    <row r="10" spans="1:7">
      <c r="A10" s="363" t="s">
        <v>190</v>
      </c>
      <c r="B10" s="30"/>
      <c r="C10" s="20"/>
      <c r="D10" s="681">
        <v>0</v>
      </c>
      <c r="E10" s="25">
        <v>0</v>
      </c>
      <c r="F10" s="21">
        <v>0</v>
      </c>
      <c r="G10" s="213">
        <v>0</v>
      </c>
    </row>
    <row r="11" spans="1:7">
      <c r="A11" s="379" t="s">
        <v>191</v>
      </c>
      <c r="B11" s="6"/>
      <c r="C11" s="190"/>
      <c r="D11" s="682"/>
      <c r="E11" s="27"/>
      <c r="F11" s="8"/>
      <c r="G11" s="215"/>
    </row>
    <row r="12" spans="1:7">
      <c r="A12" s="357" t="s">
        <v>192</v>
      </c>
      <c r="B12" s="6"/>
      <c r="C12" s="20"/>
      <c r="D12" s="681"/>
      <c r="E12" s="25"/>
      <c r="F12" s="21"/>
      <c r="G12" s="213"/>
    </row>
    <row r="13" spans="1:7">
      <c r="A13" s="357" t="s">
        <v>193</v>
      </c>
      <c r="B13" s="6"/>
      <c r="C13" s="190"/>
      <c r="D13" s="682"/>
      <c r="E13" s="27"/>
      <c r="F13" s="10"/>
      <c r="G13" s="224"/>
    </row>
    <row r="14" spans="1:7">
      <c r="A14" s="357" t="s">
        <v>194</v>
      </c>
      <c r="B14" s="6"/>
      <c r="C14" s="190"/>
      <c r="D14" s="682"/>
      <c r="E14" s="27"/>
      <c r="F14" s="8"/>
      <c r="G14" s="215"/>
    </row>
    <row r="15" spans="1:7">
      <c r="A15" s="357" t="s">
        <v>195</v>
      </c>
      <c r="B15" s="6"/>
      <c r="C15" s="22"/>
      <c r="D15" s="682"/>
      <c r="E15" s="4"/>
      <c r="F15" s="22"/>
      <c r="G15" s="467"/>
    </row>
    <row r="16" spans="1:7">
      <c r="A16" s="357" t="s">
        <v>196</v>
      </c>
      <c r="B16" s="6"/>
      <c r="C16" s="190"/>
      <c r="D16" s="682"/>
      <c r="E16" s="27"/>
      <c r="F16" s="8"/>
      <c r="G16" s="215"/>
    </row>
    <row r="17" spans="1:7">
      <c r="A17" s="357" t="s">
        <v>197</v>
      </c>
      <c r="B17" s="6"/>
      <c r="C17" s="190"/>
      <c r="D17" s="682"/>
      <c r="E17" s="27"/>
      <c r="F17" s="8"/>
      <c r="G17" s="215"/>
    </row>
    <row r="18" spans="1:7">
      <c r="A18" s="357" t="s">
        <v>198</v>
      </c>
      <c r="B18" s="6"/>
      <c r="C18" s="190"/>
      <c r="D18" s="682"/>
      <c r="E18" s="27"/>
      <c r="F18" s="8"/>
      <c r="G18" s="215"/>
    </row>
    <row r="19" spans="1:7">
      <c r="A19" s="357" t="s">
        <v>199</v>
      </c>
      <c r="B19" s="6"/>
      <c r="C19" s="22"/>
      <c r="D19" s="190"/>
      <c r="E19" s="4"/>
      <c r="F19" s="22"/>
      <c r="G19" s="467"/>
    </row>
    <row r="20" spans="1:7">
      <c r="A20" s="357" t="s">
        <v>200</v>
      </c>
      <c r="B20" s="9"/>
      <c r="C20" s="190"/>
      <c r="D20" s="682"/>
      <c r="E20" s="27"/>
      <c r="F20" s="8"/>
      <c r="G20" s="215"/>
    </row>
    <row r="21" spans="1:7" ht="13.5" thickBot="1">
      <c r="A21" s="359" t="s">
        <v>201</v>
      </c>
      <c r="B21" s="9"/>
      <c r="C21" s="485"/>
      <c r="D21" s="10"/>
      <c r="E21" s="92"/>
      <c r="F21" s="10"/>
      <c r="G21" s="224"/>
    </row>
    <row r="22" spans="1:7" ht="13.5" thickBot="1">
      <c r="A22" s="425" t="s">
        <v>202</v>
      </c>
      <c r="B22" s="486" t="s">
        <v>14</v>
      </c>
      <c r="C22" s="480" t="s">
        <v>114</v>
      </c>
      <c r="D22" s="93">
        <f>SUM(D10:D21)</f>
        <v>0</v>
      </c>
      <c r="E22" s="228">
        <f>SUM(E10:E21)</f>
        <v>0</v>
      </c>
      <c r="F22" s="93">
        <f>SUM(F10:F21)</f>
        <v>0</v>
      </c>
      <c r="G22" s="210">
        <f>SUM(G10:G21)</f>
        <v>0</v>
      </c>
    </row>
    <row r="23" spans="1:7">
      <c r="B23" s="32"/>
      <c r="C23" s="144"/>
      <c r="D23" s="26"/>
      <c r="E23" s="26"/>
      <c r="F23" s="26"/>
      <c r="G23" s="26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132" t="s">
        <v>744</v>
      </c>
      <c r="C1" s="1158"/>
      <c r="D1" s="1158"/>
      <c r="E1" s="1158"/>
      <c r="F1" s="1158"/>
      <c r="G1" s="1158"/>
      <c r="H1" s="1132"/>
      <c r="I1" s="1158"/>
      <c r="J1" s="1158"/>
      <c r="K1" s="1158"/>
      <c r="L1" s="1158"/>
      <c r="M1" s="1158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>
      <c r="B2" s="330"/>
      <c r="C2" s="145"/>
      <c r="D2" s="145"/>
      <c r="E2" s="145"/>
      <c r="F2" s="145"/>
      <c r="G2" s="145"/>
      <c r="H2" s="330"/>
      <c r="I2" s="145"/>
      <c r="J2" s="145"/>
      <c r="K2" s="145"/>
      <c r="L2" s="145"/>
      <c r="M2" s="145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15.75">
      <c r="B3" s="1169" t="s">
        <v>115</v>
      </c>
      <c r="C3" s="1169"/>
      <c r="D3" s="1169"/>
      <c r="E3" s="1169"/>
      <c r="F3" s="1169"/>
      <c r="G3" s="1169"/>
      <c r="H3" s="1169"/>
      <c r="I3" s="1169"/>
      <c r="J3" s="1169"/>
      <c r="K3" s="1169"/>
      <c r="L3" s="1169"/>
      <c r="M3" s="1169"/>
      <c r="N3" s="1169"/>
    </row>
    <row r="4" spans="1:25" ht="12" customHeight="1" thickBot="1">
      <c r="B4" s="1"/>
      <c r="C4" s="1178" t="s">
        <v>550</v>
      </c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</row>
    <row r="5" spans="1:25" ht="26.25" customHeight="1" thickBot="1">
      <c r="A5" s="444" t="s">
        <v>185</v>
      </c>
      <c r="B5" s="494" t="s">
        <v>3</v>
      </c>
      <c r="C5" s="490" t="s">
        <v>116</v>
      </c>
      <c r="D5" s="490" t="s">
        <v>117</v>
      </c>
      <c r="E5" s="490" t="s">
        <v>118</v>
      </c>
      <c r="F5" s="490" t="s">
        <v>119</v>
      </c>
      <c r="G5" s="490" t="s">
        <v>123</v>
      </c>
      <c r="H5" s="490" t="s">
        <v>124</v>
      </c>
      <c r="I5" s="490" t="s">
        <v>125</v>
      </c>
      <c r="J5" s="490" t="s">
        <v>126</v>
      </c>
      <c r="K5" s="490" t="s">
        <v>687</v>
      </c>
      <c r="L5" s="490" t="s">
        <v>688</v>
      </c>
      <c r="M5" s="867" t="s">
        <v>689</v>
      </c>
      <c r="N5" s="872" t="s">
        <v>690</v>
      </c>
    </row>
    <row r="6" spans="1:25" ht="12.75" customHeight="1" thickBot="1">
      <c r="A6" s="416" t="s">
        <v>186</v>
      </c>
      <c r="B6" s="376" t="s">
        <v>241</v>
      </c>
      <c r="C6" s="376" t="s">
        <v>209</v>
      </c>
      <c r="D6" s="376" t="s">
        <v>234</v>
      </c>
      <c r="E6" s="376" t="s">
        <v>235</v>
      </c>
      <c r="F6" s="376" t="s">
        <v>237</v>
      </c>
      <c r="G6" s="376" t="s">
        <v>238</v>
      </c>
      <c r="H6" s="403" t="s">
        <v>239</v>
      </c>
      <c r="I6" s="403" t="s">
        <v>242</v>
      </c>
      <c r="J6" s="403" t="s">
        <v>243</v>
      </c>
      <c r="K6" s="403" t="s">
        <v>244</v>
      </c>
      <c r="L6" s="466" t="s">
        <v>245</v>
      </c>
      <c r="M6" s="868" t="s">
        <v>188</v>
      </c>
      <c r="N6" s="517"/>
    </row>
    <row r="7" spans="1:25" ht="26.25" customHeight="1">
      <c r="A7" s="422" t="s">
        <v>190</v>
      </c>
      <c r="B7" s="495" t="s">
        <v>484</v>
      </c>
      <c r="C7" s="83"/>
      <c r="D7" s="83"/>
      <c r="E7" s="83"/>
      <c r="F7" s="83"/>
      <c r="G7" s="83"/>
      <c r="H7" s="491"/>
      <c r="I7" s="491"/>
      <c r="J7" s="491"/>
      <c r="K7" s="492"/>
      <c r="L7" s="493"/>
      <c r="M7" s="195"/>
      <c r="N7" s="527"/>
    </row>
    <row r="8" spans="1:25" ht="27.75" customHeight="1">
      <c r="A8" s="317" t="s">
        <v>191</v>
      </c>
      <c r="B8" s="495" t="s">
        <v>120</v>
      </c>
      <c r="C8" s="83"/>
      <c r="D8" s="83"/>
      <c r="E8" s="83"/>
      <c r="F8" s="83"/>
      <c r="G8" s="83"/>
      <c r="H8" s="83"/>
      <c r="I8" s="83"/>
      <c r="J8" s="83"/>
      <c r="K8" s="195"/>
      <c r="L8" s="198"/>
      <c r="M8" s="195"/>
      <c r="N8" s="873">
        <v>0</v>
      </c>
    </row>
    <row r="9" spans="1:25" ht="37.5" customHeight="1">
      <c r="A9" s="317" t="s">
        <v>192</v>
      </c>
      <c r="B9" s="496" t="s">
        <v>121</v>
      </c>
      <c r="C9" s="84"/>
      <c r="D9" s="84"/>
      <c r="E9" s="84"/>
      <c r="F9" s="84"/>
      <c r="G9" s="84"/>
      <c r="H9" s="84"/>
      <c r="I9" s="84"/>
      <c r="J9" s="84"/>
      <c r="K9" s="196"/>
      <c r="L9" s="110"/>
      <c r="M9" s="196"/>
      <c r="N9" s="870"/>
    </row>
    <row r="10" spans="1:25" ht="39.75" customHeight="1">
      <c r="A10" s="317" t="s">
        <v>193</v>
      </c>
      <c r="B10" s="495" t="s">
        <v>485</v>
      </c>
      <c r="C10" s="84"/>
      <c r="D10" s="84"/>
      <c r="E10" s="84"/>
      <c r="F10" s="84"/>
      <c r="G10" s="84"/>
      <c r="H10" s="84"/>
      <c r="I10" s="84"/>
      <c r="J10" s="84"/>
      <c r="K10" s="196"/>
      <c r="L10" s="110"/>
      <c r="M10" s="196"/>
      <c r="N10" s="870"/>
    </row>
    <row r="11" spans="1:25" ht="30.75" customHeight="1">
      <c r="A11" s="317" t="s">
        <v>194</v>
      </c>
      <c r="B11" s="497" t="s">
        <v>423</v>
      </c>
      <c r="C11" s="308"/>
      <c r="D11" s="308"/>
      <c r="E11" s="308"/>
      <c r="F11" s="308"/>
      <c r="G11" s="308"/>
      <c r="H11" s="308"/>
      <c r="I11" s="308"/>
      <c r="J11" s="308"/>
      <c r="K11" s="309"/>
      <c r="L11" s="110"/>
      <c r="M11" s="869"/>
      <c r="N11" s="870"/>
    </row>
    <row r="12" spans="1:25" ht="30.75" customHeight="1" thickBot="1">
      <c r="A12" s="329" t="s">
        <v>195</v>
      </c>
      <c r="B12" s="498" t="s">
        <v>184</v>
      </c>
      <c r="C12" s="305"/>
      <c r="D12" s="305"/>
      <c r="E12" s="305"/>
      <c r="F12" s="305"/>
      <c r="G12" s="305"/>
      <c r="H12" s="305"/>
      <c r="I12" s="305"/>
      <c r="J12" s="305"/>
      <c r="K12" s="306"/>
      <c r="L12" s="188"/>
      <c r="M12" s="307"/>
      <c r="N12" s="871"/>
    </row>
    <row r="13" spans="1:25" ht="13.5" thickBot="1">
      <c r="A13" s="340" t="s">
        <v>196</v>
      </c>
      <c r="B13" s="499" t="s">
        <v>122</v>
      </c>
      <c r="C13" s="197">
        <f t="shared" ref="C13:N13" si="0">SUM(C7:C12)</f>
        <v>0</v>
      </c>
      <c r="D13" s="197">
        <f t="shared" si="0"/>
        <v>0</v>
      </c>
      <c r="E13" s="197">
        <f t="shared" si="0"/>
        <v>0</v>
      </c>
      <c r="F13" s="197">
        <f t="shared" si="0"/>
        <v>0</v>
      </c>
      <c r="G13" s="197">
        <f t="shared" si="0"/>
        <v>0</v>
      </c>
      <c r="H13" s="197">
        <f t="shared" si="0"/>
        <v>0</v>
      </c>
      <c r="I13" s="197">
        <f t="shared" si="0"/>
        <v>0</v>
      </c>
      <c r="J13" s="197">
        <f t="shared" si="0"/>
        <v>0</v>
      </c>
      <c r="K13" s="197">
        <f t="shared" si="0"/>
        <v>0</v>
      </c>
      <c r="L13" s="197">
        <f t="shared" si="0"/>
        <v>0</v>
      </c>
      <c r="M13" s="783">
        <f t="shared" si="0"/>
        <v>0</v>
      </c>
      <c r="N13" s="874">
        <f t="shared" si="0"/>
        <v>0</v>
      </c>
    </row>
    <row r="14" spans="1:25" ht="20.25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"/>
      <c r="Q14" s="1"/>
      <c r="R14" s="1"/>
      <c r="S14" s="1"/>
      <c r="U14" s="1"/>
    </row>
    <row r="15" spans="1:25" ht="24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P15" s="86"/>
      <c r="Q15" s="86"/>
      <c r="R15" s="86"/>
      <c r="S15" s="86"/>
      <c r="U15" s="1"/>
    </row>
    <row r="16" spans="1:25">
      <c r="P16" s="86"/>
      <c r="Q16" s="86"/>
      <c r="R16" s="86"/>
      <c r="S16" s="86"/>
      <c r="U16" s="1"/>
    </row>
    <row r="17" spans="2:21" ht="28.5" customHeight="1">
      <c r="N17" s="87"/>
      <c r="O17" s="87"/>
      <c r="U17" s="1"/>
    </row>
    <row r="18" spans="2:21" ht="26.25" customHeight="1">
      <c r="P18" s="87"/>
      <c r="Q18" s="87"/>
      <c r="R18" s="87"/>
      <c r="S18" s="87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13"/>
      <c r="U23" s="1"/>
    </row>
    <row r="24" spans="2:21" ht="27.75" customHeight="1">
      <c r="N24" s="88"/>
      <c r="O24" s="88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89"/>
    </row>
    <row r="30" spans="2:21" ht="32.25" customHeight="1">
      <c r="U30" s="87"/>
    </row>
    <row r="32" spans="2:21">
      <c r="N32" s="85"/>
      <c r="O32" s="85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21"/>
  <sheetViews>
    <sheetView workbookViewId="0">
      <selection activeCell="A2" sqref="A2:E2"/>
    </sheetView>
  </sheetViews>
  <sheetFormatPr defaultRowHeight="12.75"/>
  <cols>
    <col min="1" max="1" width="4.85546875" customWidth="1"/>
    <col min="2" max="2" width="38.28515625" customWidth="1"/>
    <col min="3" max="3" width="12.140625" customWidth="1"/>
    <col min="4" max="4" width="11.5703125" customWidth="1"/>
    <col min="5" max="5" width="11.42578125" customWidth="1"/>
    <col min="6" max="6" width="10.42578125" customWidth="1"/>
  </cols>
  <sheetData>
    <row r="1" spans="1:7">
      <c r="A1" s="1201"/>
      <c r="B1" s="1201"/>
      <c r="C1" s="1201"/>
      <c r="D1" s="1201"/>
      <c r="E1" s="1201"/>
      <c r="F1" s="13"/>
    </row>
    <row r="2" spans="1:7">
      <c r="A2" s="1132" t="s">
        <v>745</v>
      </c>
      <c r="B2" s="1132"/>
      <c r="C2" s="1132"/>
      <c r="D2" s="1132"/>
      <c r="E2" s="1132"/>
      <c r="F2" s="13"/>
    </row>
    <row r="3" spans="1:7" ht="14.25">
      <c r="A3" s="1202"/>
      <c r="B3" s="1203"/>
      <c r="C3" s="1203"/>
      <c r="D3" s="1203"/>
      <c r="E3" s="1203"/>
      <c r="F3" s="1203"/>
    </row>
    <row r="4" spans="1:7" ht="14.25">
      <c r="A4" s="13"/>
      <c r="B4" s="1202" t="s">
        <v>583</v>
      </c>
      <c r="C4" s="1204"/>
      <c r="D4" s="1204"/>
      <c r="E4" s="1204"/>
      <c r="F4" s="1204"/>
      <c r="G4" s="1204"/>
    </row>
    <row r="5" spans="1:7" ht="15.75">
      <c r="A5" s="13"/>
      <c r="C5" s="982"/>
      <c r="D5" s="982"/>
      <c r="E5" s="982"/>
      <c r="F5" s="982"/>
    </row>
    <row r="6" spans="1:7" ht="15.75">
      <c r="A6" s="13"/>
      <c r="C6" s="982" t="s">
        <v>13</v>
      </c>
      <c r="D6" s="982"/>
      <c r="E6" s="982"/>
      <c r="F6" s="982"/>
    </row>
    <row r="7" spans="1:7" ht="13.5" thickBot="1">
      <c r="A7" s="646"/>
      <c r="C7" s="1"/>
      <c r="D7" s="1"/>
      <c r="E7" s="1"/>
      <c r="F7" s="19" t="s">
        <v>554</v>
      </c>
    </row>
    <row r="8" spans="1:7" ht="48.75" thickBot="1">
      <c r="A8" s="981" t="s">
        <v>185</v>
      </c>
      <c r="B8" s="529" t="s">
        <v>11</v>
      </c>
      <c r="C8" s="333" t="s">
        <v>458</v>
      </c>
      <c r="D8" s="334" t="s">
        <v>459</v>
      </c>
      <c r="E8" s="333" t="s">
        <v>457</v>
      </c>
      <c r="F8" s="334" t="s">
        <v>456</v>
      </c>
      <c r="G8" s="987"/>
    </row>
    <row r="9" spans="1:7">
      <c r="A9" s="530" t="s">
        <v>186</v>
      </c>
      <c r="B9" s="531" t="s">
        <v>187</v>
      </c>
      <c r="C9" s="538" t="s">
        <v>188</v>
      </c>
      <c r="D9" s="539" t="s">
        <v>189</v>
      </c>
      <c r="E9" s="673" t="s">
        <v>209</v>
      </c>
      <c r="F9" s="674" t="s">
        <v>234</v>
      </c>
      <c r="G9" s="991"/>
    </row>
    <row r="10" spans="1:7">
      <c r="A10" s="318" t="s">
        <v>190</v>
      </c>
      <c r="B10" s="325" t="s">
        <v>131</v>
      </c>
      <c r="C10" s="297"/>
      <c r="D10" s="132"/>
      <c r="E10" s="297"/>
      <c r="F10" s="115"/>
      <c r="G10" s="32"/>
    </row>
    <row r="11" spans="1:7">
      <c r="A11" s="317" t="s">
        <v>191</v>
      </c>
      <c r="B11" s="180" t="s">
        <v>6</v>
      </c>
      <c r="C11" s="297">
        <v>31555286</v>
      </c>
      <c r="D11" s="297">
        <v>0</v>
      </c>
      <c r="E11" s="297">
        <v>0</v>
      </c>
      <c r="F11" s="132">
        <f>SUM(C11:E11)</f>
        <v>31555286</v>
      </c>
      <c r="G11" s="26"/>
    </row>
    <row r="12" spans="1:7">
      <c r="A12" s="317" t="s">
        <v>192</v>
      </c>
      <c r="B12" s="192" t="s">
        <v>7</v>
      </c>
      <c r="C12" s="297">
        <v>5458167</v>
      </c>
      <c r="D12" s="297">
        <v>0</v>
      </c>
      <c r="E12" s="297">
        <v>0</v>
      </c>
      <c r="F12" s="132">
        <v>5458167</v>
      </c>
      <c r="G12" s="26"/>
    </row>
    <row r="13" spans="1:7">
      <c r="A13" s="317" t="s">
        <v>193</v>
      </c>
      <c r="B13" s="192" t="s">
        <v>8</v>
      </c>
      <c r="C13" s="297">
        <v>52071725</v>
      </c>
      <c r="D13" s="297">
        <v>0</v>
      </c>
      <c r="E13" s="297">
        <v>0</v>
      </c>
      <c r="F13" s="132">
        <f>SUM(C13:E13)</f>
        <v>52071725</v>
      </c>
      <c r="G13" s="26"/>
    </row>
    <row r="14" spans="1:7">
      <c r="A14" s="317" t="s">
        <v>194</v>
      </c>
      <c r="B14" s="192" t="s">
        <v>263</v>
      </c>
      <c r="C14" s="297">
        <v>0</v>
      </c>
      <c r="D14" s="297">
        <v>0</v>
      </c>
      <c r="E14" s="297">
        <v>0</v>
      </c>
      <c r="F14" s="132">
        <f>SUM(C14:E14)</f>
        <v>0</v>
      </c>
      <c r="G14" s="26"/>
    </row>
    <row r="15" spans="1:7">
      <c r="A15" s="317" t="s">
        <v>195</v>
      </c>
      <c r="B15" s="192" t="s">
        <v>262</v>
      </c>
      <c r="C15" s="297">
        <v>0</v>
      </c>
      <c r="D15" s="297">
        <v>0</v>
      </c>
      <c r="E15" s="297">
        <v>0</v>
      </c>
      <c r="F15" s="132">
        <f>SUM(C15:E15)</f>
        <v>0</v>
      </c>
      <c r="G15" s="26"/>
    </row>
    <row r="16" spans="1:7">
      <c r="A16" s="317" t="s">
        <v>196</v>
      </c>
      <c r="B16" s="192" t="s">
        <v>309</v>
      </c>
      <c r="C16" s="297">
        <v>5796531</v>
      </c>
      <c r="D16" s="297">
        <v>699040</v>
      </c>
      <c r="E16" s="297">
        <v>0</v>
      </c>
      <c r="F16" s="132">
        <v>6495571</v>
      </c>
      <c r="G16" s="26"/>
    </row>
    <row r="17" spans="1:7">
      <c r="A17" s="317" t="s">
        <v>197</v>
      </c>
      <c r="B17" s="192" t="s">
        <v>310</v>
      </c>
      <c r="C17" s="297">
        <v>4261854</v>
      </c>
      <c r="D17" s="297">
        <v>0</v>
      </c>
      <c r="E17" s="297">
        <v>0</v>
      </c>
      <c r="F17" s="132">
        <f>E17+D17+C17</f>
        <v>4261854</v>
      </c>
      <c r="G17" s="26"/>
    </row>
    <row r="18" spans="1:7">
      <c r="A18" s="317" t="s">
        <v>198</v>
      </c>
      <c r="B18" s="192" t="s">
        <v>311</v>
      </c>
      <c r="C18" s="297">
        <v>0</v>
      </c>
      <c r="D18" s="297">
        <v>0</v>
      </c>
      <c r="E18" s="297">
        <v>0</v>
      </c>
      <c r="F18" s="132">
        <f t="shared" ref="F18:F24" si="0">E18+D18+C18</f>
        <v>0</v>
      </c>
      <c r="G18" s="26"/>
    </row>
    <row r="19" spans="1:7">
      <c r="A19" s="317" t="s">
        <v>199</v>
      </c>
      <c r="B19" s="192" t="s">
        <v>312</v>
      </c>
      <c r="C19" s="297">
        <v>0</v>
      </c>
      <c r="D19" s="297">
        <v>0</v>
      </c>
      <c r="E19" s="297">
        <v>0</v>
      </c>
      <c r="F19" s="132">
        <f t="shared" si="0"/>
        <v>0</v>
      </c>
      <c r="G19" s="26"/>
    </row>
    <row r="20" spans="1:7">
      <c r="A20" s="317" t="s">
        <v>200</v>
      </c>
      <c r="B20" s="326" t="s">
        <v>313</v>
      </c>
      <c r="C20" s="297">
        <v>0</v>
      </c>
      <c r="D20" s="297">
        <v>699040</v>
      </c>
      <c r="E20" s="297">
        <v>0</v>
      </c>
      <c r="F20" s="132">
        <f t="shared" si="0"/>
        <v>699040</v>
      </c>
      <c r="G20" s="26"/>
    </row>
    <row r="21" spans="1:7">
      <c r="A21" s="317" t="s">
        <v>201</v>
      </c>
      <c r="B21" s="700" t="s">
        <v>328</v>
      </c>
      <c r="C21" s="297">
        <v>0</v>
      </c>
      <c r="D21" s="297">
        <v>0</v>
      </c>
      <c r="E21" s="297">
        <v>0</v>
      </c>
      <c r="F21" s="132">
        <f t="shared" si="0"/>
        <v>0</v>
      </c>
      <c r="G21" s="26"/>
    </row>
    <row r="22" spans="1:7">
      <c r="A22" s="317" t="s">
        <v>202</v>
      </c>
      <c r="B22" s="701" t="s">
        <v>321</v>
      </c>
      <c r="C22" s="297">
        <v>0</v>
      </c>
      <c r="D22" s="297">
        <v>0</v>
      </c>
      <c r="E22" s="297">
        <v>0</v>
      </c>
      <c r="F22" s="132">
        <f t="shared" si="0"/>
        <v>0</v>
      </c>
      <c r="G22" s="26"/>
    </row>
    <row r="23" spans="1:7" ht="13.5" thickBot="1">
      <c r="A23" s="317" t="s">
        <v>203</v>
      </c>
      <c r="B23" s="905" t="s">
        <v>531</v>
      </c>
      <c r="C23" s="297">
        <v>1534677</v>
      </c>
      <c r="D23" s="297">
        <v>0</v>
      </c>
      <c r="E23" s="297">
        <v>0</v>
      </c>
      <c r="F23" s="132">
        <f t="shared" si="0"/>
        <v>1534677</v>
      </c>
      <c r="G23" s="26"/>
    </row>
    <row r="24" spans="1:7" ht="13.5" thickBot="1">
      <c r="A24" s="317" t="s">
        <v>204</v>
      </c>
      <c r="B24" s="194" t="s">
        <v>127</v>
      </c>
      <c r="C24" s="297">
        <v>3629881</v>
      </c>
      <c r="D24" s="297">
        <v>0</v>
      </c>
      <c r="E24" s="297">
        <v>0</v>
      </c>
      <c r="F24" s="296">
        <f t="shared" si="0"/>
        <v>3629881</v>
      </c>
      <c r="G24" s="26"/>
    </row>
    <row r="25" spans="1:7" ht="13.5" thickBot="1">
      <c r="A25" s="533" t="s">
        <v>205</v>
      </c>
      <c r="B25" s="534" t="s">
        <v>9</v>
      </c>
      <c r="C25" s="540">
        <v>98511590</v>
      </c>
      <c r="D25" s="540">
        <f>D11+D12+D13+D14+D16+D24</f>
        <v>699040</v>
      </c>
      <c r="E25" s="540">
        <f>E11+E12+E13+E14+E16+E24</f>
        <v>0</v>
      </c>
      <c r="F25" s="541">
        <v>99210630</v>
      </c>
      <c r="G25" s="26"/>
    </row>
    <row r="26" spans="1:7" ht="13.5" thickTop="1">
      <c r="A26" s="524"/>
      <c r="B26" s="325"/>
      <c r="C26" s="216"/>
      <c r="D26" s="216"/>
      <c r="E26" s="216"/>
      <c r="F26" s="140"/>
      <c r="G26" s="26"/>
    </row>
    <row r="27" spans="1:7">
      <c r="A27" s="318" t="s">
        <v>206</v>
      </c>
      <c r="B27" s="327" t="s">
        <v>132</v>
      </c>
      <c r="C27" s="299"/>
      <c r="D27" s="135"/>
      <c r="E27" s="299"/>
      <c r="F27" s="187"/>
      <c r="G27" s="32"/>
    </row>
    <row r="28" spans="1:7">
      <c r="A28" s="317" t="s">
        <v>207</v>
      </c>
      <c r="B28" s="192" t="s">
        <v>264</v>
      </c>
      <c r="C28" s="297">
        <v>73819766</v>
      </c>
      <c r="D28" s="297">
        <v>0</v>
      </c>
      <c r="E28" s="297">
        <v>0</v>
      </c>
      <c r="F28" s="132">
        <f>SUM(C28:E28)</f>
        <v>73819766</v>
      </c>
      <c r="G28" s="26"/>
    </row>
    <row r="29" spans="1:7">
      <c r="A29" s="317" t="s">
        <v>208</v>
      </c>
      <c r="B29" s="192" t="s">
        <v>265</v>
      </c>
      <c r="C29" s="297">
        <v>20139886</v>
      </c>
      <c r="D29" s="297">
        <v>0</v>
      </c>
      <c r="E29" s="297">
        <v>0</v>
      </c>
      <c r="F29" s="132">
        <f>SUM(C29:E29)</f>
        <v>20139886</v>
      </c>
      <c r="G29" s="26"/>
    </row>
    <row r="30" spans="1:7">
      <c r="A30" s="317" t="s">
        <v>210</v>
      </c>
      <c r="B30" s="192" t="s">
        <v>128</v>
      </c>
      <c r="C30" s="297">
        <v>0</v>
      </c>
      <c r="D30" s="297">
        <v>0</v>
      </c>
      <c r="E30" s="297">
        <v>0</v>
      </c>
      <c r="F30" s="132"/>
      <c r="G30" s="26"/>
    </row>
    <row r="31" spans="1:7">
      <c r="A31" s="317" t="s">
        <v>211</v>
      </c>
      <c r="B31" s="326" t="s">
        <v>314</v>
      </c>
      <c r="C31" s="297">
        <v>0</v>
      </c>
      <c r="D31" s="297">
        <v>0</v>
      </c>
      <c r="E31" s="297">
        <v>0</v>
      </c>
      <c r="F31" s="132">
        <f>SUM(C31:E31)</f>
        <v>0</v>
      </c>
      <c r="G31" s="26"/>
    </row>
    <row r="32" spans="1:7">
      <c r="A32" s="317" t="s">
        <v>212</v>
      </c>
      <c r="B32" s="326" t="s">
        <v>316</v>
      </c>
      <c r="C32" s="297">
        <v>0</v>
      </c>
      <c r="D32" s="297">
        <v>0</v>
      </c>
      <c r="E32" s="297">
        <v>0</v>
      </c>
      <c r="F32" s="132">
        <f t="shared" ref="F32:F38" si="1">SUM(C32:E32)</f>
        <v>0</v>
      </c>
      <c r="G32" s="26"/>
    </row>
    <row r="33" spans="1:7">
      <c r="A33" s="317" t="s">
        <v>213</v>
      </c>
      <c r="B33" s="326" t="s">
        <v>315</v>
      </c>
      <c r="C33" s="297">
        <v>0</v>
      </c>
      <c r="D33" s="297">
        <v>0</v>
      </c>
      <c r="E33" s="297">
        <v>0</v>
      </c>
      <c r="F33" s="132">
        <f t="shared" si="1"/>
        <v>0</v>
      </c>
      <c r="G33" s="26"/>
    </row>
    <row r="34" spans="1:7">
      <c r="A34" s="317" t="s">
        <v>214</v>
      </c>
      <c r="B34" s="326" t="s">
        <v>317</v>
      </c>
      <c r="C34" s="297">
        <v>0</v>
      </c>
      <c r="D34" s="297">
        <v>0</v>
      </c>
      <c r="E34" s="297">
        <v>0</v>
      </c>
      <c r="F34" s="132">
        <f t="shared" si="1"/>
        <v>0</v>
      </c>
      <c r="G34" s="26"/>
    </row>
    <row r="35" spans="1:7">
      <c r="A35" s="317" t="s">
        <v>215</v>
      </c>
      <c r="B35" s="700" t="s">
        <v>318</v>
      </c>
      <c r="C35" s="297">
        <v>0</v>
      </c>
      <c r="D35" s="297">
        <v>0</v>
      </c>
      <c r="E35" s="297">
        <v>0</v>
      </c>
      <c r="F35" s="132">
        <f t="shared" si="1"/>
        <v>0</v>
      </c>
      <c r="G35" s="26"/>
    </row>
    <row r="36" spans="1:7">
      <c r="A36" s="317" t="s">
        <v>216</v>
      </c>
      <c r="B36" s="275" t="s">
        <v>319</v>
      </c>
      <c r="C36" s="297">
        <v>0</v>
      </c>
      <c r="D36" s="297">
        <v>0</v>
      </c>
      <c r="E36" s="297">
        <v>0</v>
      </c>
      <c r="F36" s="132">
        <f t="shared" si="1"/>
        <v>0</v>
      </c>
      <c r="G36" s="26"/>
    </row>
    <row r="37" spans="1:7">
      <c r="A37" s="317" t="s">
        <v>217</v>
      </c>
      <c r="B37" s="701" t="s">
        <v>336</v>
      </c>
      <c r="C37" s="297"/>
      <c r="D37" s="297">
        <v>0</v>
      </c>
      <c r="E37" s="297">
        <v>0</v>
      </c>
      <c r="F37" s="132">
        <f t="shared" si="1"/>
        <v>0</v>
      </c>
      <c r="G37" s="26"/>
    </row>
    <row r="38" spans="1:7">
      <c r="A38" s="317" t="s">
        <v>218</v>
      </c>
      <c r="B38" s="192" t="s">
        <v>322</v>
      </c>
      <c r="C38" s="297">
        <v>0</v>
      </c>
      <c r="D38" s="297">
        <v>0</v>
      </c>
      <c r="E38" s="297">
        <v>0</v>
      </c>
      <c r="F38" s="132">
        <f t="shared" si="1"/>
        <v>0</v>
      </c>
      <c r="G38" s="26"/>
    </row>
    <row r="39" spans="1:7" ht="13.5" thickBot="1">
      <c r="A39" s="317" t="s">
        <v>219</v>
      </c>
      <c r="B39" s="194" t="s">
        <v>130</v>
      </c>
      <c r="C39" s="298"/>
      <c r="D39" s="298">
        <f>-D14</f>
        <v>0</v>
      </c>
      <c r="E39" s="298">
        <v>0</v>
      </c>
      <c r="F39" s="137">
        <f>-F14</f>
        <v>0</v>
      </c>
      <c r="G39" s="26"/>
    </row>
    <row r="40" spans="1:7" ht="32.25" customHeight="1" thickBot="1">
      <c r="A40" s="533" t="s">
        <v>220</v>
      </c>
      <c r="B40" s="534" t="s">
        <v>10</v>
      </c>
      <c r="C40" s="1127" t="s">
        <v>691</v>
      </c>
      <c r="D40" s="540">
        <f>D28+D29+D30+D38+D39</f>
        <v>0</v>
      </c>
      <c r="E40" s="540">
        <v>0</v>
      </c>
      <c r="F40" s="1128">
        <v>93959652</v>
      </c>
      <c r="G40" s="26"/>
    </row>
    <row r="41" spans="1:7" ht="27" thickTop="1" thickBot="1">
      <c r="A41" s="533" t="s">
        <v>221</v>
      </c>
      <c r="B41" s="537" t="s">
        <v>323</v>
      </c>
      <c r="C41" s="925" t="s">
        <v>692</v>
      </c>
      <c r="D41" s="543">
        <f>D25+D40</f>
        <v>699040</v>
      </c>
      <c r="E41" s="543">
        <f>E25+E40</f>
        <v>0</v>
      </c>
      <c r="F41" s="923" t="s">
        <v>693</v>
      </c>
      <c r="G41" s="993"/>
    </row>
    <row r="42" spans="1:7" ht="13.5" thickTop="1">
      <c r="A42" s="524"/>
      <c r="B42" s="716"/>
      <c r="C42" s="227"/>
      <c r="D42" s="227"/>
      <c r="E42" s="227"/>
      <c r="F42" s="233"/>
      <c r="G42" s="691"/>
    </row>
    <row r="43" spans="1:7">
      <c r="A43" s="318" t="s">
        <v>222</v>
      </c>
      <c r="B43" s="415" t="s">
        <v>325</v>
      </c>
      <c r="C43" s="542"/>
      <c r="D43" s="135"/>
      <c r="E43" s="299"/>
      <c r="F43" s="187"/>
      <c r="G43" s="32"/>
    </row>
    <row r="44" spans="1:7">
      <c r="A44" s="317" t="s">
        <v>223</v>
      </c>
      <c r="B44" s="193" t="s">
        <v>324</v>
      </c>
      <c r="C44" s="297">
        <v>0</v>
      </c>
      <c r="D44" s="297">
        <v>0</v>
      </c>
      <c r="E44" s="297">
        <v>0</v>
      </c>
      <c r="F44" s="132">
        <f>SUM(C44:E44)</f>
        <v>0</v>
      </c>
      <c r="G44" s="26"/>
    </row>
    <row r="45" spans="1:7">
      <c r="A45" s="318" t="s">
        <v>224</v>
      </c>
      <c r="B45" s="601" t="s">
        <v>329</v>
      </c>
      <c r="C45" s="297">
        <v>0</v>
      </c>
      <c r="D45" s="297">
        <v>377139172</v>
      </c>
      <c r="E45" s="297">
        <v>0</v>
      </c>
      <c r="F45" s="132">
        <f t="shared" ref="F45:F53" si="2">SUM(C45:E45)</f>
        <v>377139172</v>
      </c>
      <c r="G45" s="26"/>
    </row>
    <row r="46" spans="1:7">
      <c r="A46" s="317" t="s">
        <v>225</v>
      </c>
      <c r="B46" s="601" t="s">
        <v>330</v>
      </c>
      <c r="C46" s="297">
        <v>12916102</v>
      </c>
      <c r="D46" s="297">
        <v>0</v>
      </c>
      <c r="E46" s="297">
        <v>0</v>
      </c>
      <c r="F46" s="132">
        <f t="shared" si="2"/>
        <v>12916102</v>
      </c>
      <c r="G46" s="26"/>
    </row>
    <row r="47" spans="1:7">
      <c r="A47" s="318" t="s">
        <v>226</v>
      </c>
      <c r="B47" s="601" t="s">
        <v>331</v>
      </c>
      <c r="C47" s="297">
        <v>0</v>
      </c>
      <c r="D47" s="297">
        <v>0</v>
      </c>
      <c r="E47" s="297">
        <v>0</v>
      </c>
      <c r="F47" s="132">
        <f t="shared" si="2"/>
        <v>0</v>
      </c>
      <c r="G47" s="26"/>
    </row>
    <row r="48" spans="1:7">
      <c r="A48" s="317" t="s">
        <v>227</v>
      </c>
      <c r="B48" s="702" t="s">
        <v>332</v>
      </c>
      <c r="C48" s="297">
        <v>0</v>
      </c>
      <c r="D48" s="297">
        <v>0</v>
      </c>
      <c r="E48" s="297">
        <v>0</v>
      </c>
      <c r="F48" s="132">
        <f t="shared" si="2"/>
        <v>0</v>
      </c>
      <c r="G48" s="26"/>
    </row>
    <row r="49" spans="1:7">
      <c r="A49" s="318" t="s">
        <v>228</v>
      </c>
      <c r="B49" s="703" t="s">
        <v>333</v>
      </c>
      <c r="C49" s="297">
        <v>0</v>
      </c>
      <c r="D49" s="297">
        <v>0</v>
      </c>
      <c r="E49" s="297">
        <v>0</v>
      </c>
      <c r="F49" s="132">
        <f t="shared" si="2"/>
        <v>0</v>
      </c>
      <c r="G49" s="26"/>
    </row>
    <row r="50" spans="1:7">
      <c r="A50" s="317" t="s">
        <v>229</v>
      </c>
      <c r="B50" s="704" t="s">
        <v>334</v>
      </c>
      <c r="C50" s="297">
        <v>0</v>
      </c>
      <c r="D50" s="297">
        <v>0</v>
      </c>
      <c r="E50" s="297">
        <v>0</v>
      </c>
      <c r="F50" s="132">
        <f t="shared" si="2"/>
        <v>0</v>
      </c>
      <c r="G50" s="26"/>
    </row>
    <row r="51" spans="1:7">
      <c r="A51" s="318" t="s">
        <v>230</v>
      </c>
      <c r="B51" s="328" t="s">
        <v>335</v>
      </c>
      <c r="C51" s="297">
        <v>0</v>
      </c>
      <c r="D51" s="297">
        <v>0</v>
      </c>
      <c r="E51" s="297">
        <v>0</v>
      </c>
      <c r="F51" s="132">
        <f t="shared" si="2"/>
        <v>0</v>
      </c>
      <c r="G51" s="26"/>
    </row>
    <row r="52" spans="1:7" ht="13.5" thickBot="1">
      <c r="A52" s="524" t="s">
        <v>231</v>
      </c>
      <c r="B52" s="713" t="s">
        <v>532</v>
      </c>
      <c r="C52" s="216">
        <v>667465</v>
      </c>
      <c r="D52" s="216">
        <v>0</v>
      </c>
      <c r="E52" s="216">
        <v>0</v>
      </c>
      <c r="F52" s="137">
        <f t="shared" si="2"/>
        <v>667465</v>
      </c>
      <c r="G52" s="26"/>
    </row>
    <row r="53" spans="1:7" ht="13.5" thickBot="1">
      <c r="A53" s="340" t="s">
        <v>232</v>
      </c>
      <c r="B53" s="278" t="s">
        <v>326</v>
      </c>
      <c r="C53" s="708">
        <v>13583567</v>
      </c>
      <c r="D53" s="708">
        <f>SUM(D44:D52)</f>
        <v>377139172</v>
      </c>
      <c r="E53" s="708">
        <f>SUM(E44:E52)</f>
        <v>0</v>
      </c>
      <c r="F53" s="134">
        <f t="shared" si="2"/>
        <v>390722739</v>
      </c>
      <c r="G53" s="26"/>
    </row>
    <row r="54" spans="1:7" ht="13.5" thickBot="1">
      <c r="A54" s="384" t="s">
        <v>233</v>
      </c>
      <c r="B54" s="851" t="s">
        <v>327</v>
      </c>
      <c r="C54" s="924" t="s">
        <v>694</v>
      </c>
      <c r="D54" s="853">
        <f>D41+D53</f>
        <v>377838212</v>
      </c>
      <c r="E54" s="852">
        <f>E41+E53</f>
        <v>0</v>
      </c>
      <c r="F54" s="924" t="s">
        <v>695</v>
      </c>
      <c r="G54" s="994"/>
    </row>
    <row r="55" spans="1:7">
      <c r="A55" s="1154"/>
      <c r="B55" s="1154"/>
      <c r="C55" s="1154"/>
      <c r="D55" s="1154"/>
      <c r="E55" s="1154"/>
      <c r="F55" s="1154"/>
    </row>
    <row r="56" spans="1:7">
      <c r="A56" s="1201"/>
      <c r="B56" s="1201"/>
      <c r="C56" s="1201"/>
      <c r="D56" s="1201"/>
      <c r="E56" s="1201"/>
      <c r="F56" s="13"/>
    </row>
    <row r="57" spans="1:7">
      <c r="A57" s="985"/>
      <c r="B57" s="985"/>
      <c r="C57" s="985"/>
      <c r="D57" s="985"/>
      <c r="E57" s="985"/>
      <c r="F57" s="13"/>
    </row>
    <row r="58" spans="1:7" ht="14.25">
      <c r="A58" s="1202"/>
      <c r="B58" s="1203"/>
      <c r="C58" s="1203"/>
      <c r="D58" s="1203"/>
      <c r="E58" s="1203"/>
      <c r="F58" s="1203"/>
    </row>
    <row r="59" spans="1:7" ht="15.75">
      <c r="A59" s="13"/>
      <c r="B59" s="982"/>
      <c r="C59" s="982"/>
      <c r="D59" s="982"/>
      <c r="E59" s="982"/>
      <c r="F59" s="13"/>
    </row>
    <row r="60" spans="1:7" ht="15.75">
      <c r="A60" s="13"/>
      <c r="B60" s="982"/>
      <c r="C60" s="982"/>
      <c r="D60" s="982"/>
      <c r="E60" s="982"/>
      <c r="F60" s="13"/>
    </row>
    <row r="61" spans="1:7">
      <c r="A61" s="13"/>
      <c r="B61" s="32"/>
      <c r="C61" s="32"/>
      <c r="D61" s="32"/>
      <c r="E61" s="983"/>
      <c r="F61" s="13"/>
    </row>
    <row r="62" spans="1:7" ht="15.75">
      <c r="A62" s="646"/>
      <c r="B62" s="986"/>
      <c r="C62" s="987"/>
      <c r="D62" s="987"/>
      <c r="E62" s="987"/>
      <c r="F62" s="987"/>
    </row>
    <row r="63" spans="1:7">
      <c r="A63" s="988"/>
      <c r="B63" s="989"/>
      <c r="C63" s="990"/>
      <c r="D63" s="990"/>
      <c r="E63" s="990"/>
      <c r="F63" s="991"/>
    </row>
    <row r="64" spans="1:7">
      <c r="A64" s="338"/>
      <c r="B64" s="39"/>
      <c r="C64" s="26"/>
      <c r="D64" s="26"/>
      <c r="E64" s="26"/>
      <c r="F64" s="32"/>
    </row>
    <row r="65" spans="1:6">
      <c r="A65" s="338"/>
      <c r="B65" s="32"/>
      <c r="C65" s="26"/>
      <c r="D65" s="26"/>
      <c r="E65" s="26"/>
      <c r="F65" s="26"/>
    </row>
    <row r="66" spans="1:6">
      <c r="A66" s="338"/>
      <c r="B66" s="32"/>
      <c r="C66" s="26"/>
      <c r="D66" s="26"/>
      <c r="E66" s="26"/>
      <c r="F66" s="26"/>
    </row>
    <row r="67" spans="1:6">
      <c r="A67" s="338"/>
      <c r="B67" s="32"/>
      <c r="C67" s="26"/>
      <c r="D67" s="26"/>
      <c r="E67" s="26"/>
      <c r="F67" s="26"/>
    </row>
    <row r="68" spans="1:6">
      <c r="A68" s="338"/>
      <c r="B68" s="32"/>
      <c r="C68" s="26"/>
      <c r="D68" s="26"/>
      <c r="E68" s="26"/>
      <c r="F68" s="26"/>
    </row>
    <row r="69" spans="1:6">
      <c r="A69" s="338"/>
      <c r="B69" s="32"/>
      <c r="C69" s="26"/>
      <c r="D69" s="26"/>
      <c r="E69" s="26"/>
      <c r="F69" s="26"/>
    </row>
    <row r="70" spans="1:6">
      <c r="A70" s="338"/>
      <c r="B70" s="32"/>
      <c r="C70" s="26"/>
      <c r="D70" s="26"/>
      <c r="E70" s="26"/>
      <c r="F70" s="26"/>
    </row>
    <row r="71" spans="1:6">
      <c r="A71" s="338"/>
      <c r="B71" s="32"/>
      <c r="C71" s="26"/>
      <c r="D71" s="26"/>
      <c r="E71" s="26"/>
      <c r="F71" s="26"/>
    </row>
    <row r="72" spans="1:6">
      <c r="A72" s="338"/>
      <c r="B72" s="32"/>
      <c r="C72" s="26"/>
      <c r="D72" s="26"/>
      <c r="E72" s="26"/>
      <c r="F72" s="26"/>
    </row>
    <row r="73" spans="1:6">
      <c r="A73" s="338"/>
      <c r="B73" s="32"/>
      <c r="C73" s="26"/>
      <c r="D73" s="26"/>
      <c r="E73" s="26"/>
      <c r="F73" s="26"/>
    </row>
    <row r="74" spans="1:6">
      <c r="A74" s="338"/>
      <c r="B74" s="827"/>
      <c r="C74" s="26"/>
      <c r="D74" s="26"/>
      <c r="E74" s="26"/>
      <c r="F74" s="26"/>
    </row>
    <row r="75" spans="1:6">
      <c r="A75" s="338"/>
      <c r="B75" s="32"/>
      <c r="C75" s="691"/>
      <c r="D75" s="691"/>
      <c r="E75" s="26"/>
      <c r="F75" s="26"/>
    </row>
    <row r="76" spans="1:6">
      <c r="A76" s="338"/>
      <c r="B76" s="32"/>
      <c r="C76" s="691"/>
      <c r="D76" s="691"/>
      <c r="E76" s="26"/>
      <c r="F76" s="26"/>
    </row>
    <row r="77" spans="1:6">
      <c r="A77" s="338"/>
      <c r="B77" s="32"/>
      <c r="C77" s="691"/>
      <c r="D77" s="691"/>
      <c r="E77" s="26"/>
      <c r="F77" s="26"/>
    </row>
    <row r="78" spans="1:6">
      <c r="A78" s="338"/>
      <c r="B78" s="32"/>
      <c r="C78" s="26"/>
      <c r="D78" s="26"/>
      <c r="E78" s="26"/>
      <c r="F78" s="26"/>
    </row>
    <row r="79" spans="1:6">
      <c r="A79" s="338"/>
      <c r="B79" s="39"/>
      <c r="C79" s="26"/>
      <c r="D79" s="26"/>
      <c r="E79" s="26"/>
      <c r="F79" s="26"/>
    </row>
    <row r="80" spans="1:6">
      <c r="A80" s="338"/>
      <c r="B80" s="39"/>
      <c r="C80" s="26"/>
      <c r="D80" s="26"/>
      <c r="E80" s="26"/>
      <c r="F80" s="26"/>
    </row>
    <row r="81" spans="1:6">
      <c r="A81" s="338"/>
      <c r="B81" s="39"/>
      <c r="C81" s="26"/>
      <c r="D81" s="26"/>
      <c r="E81" s="26"/>
      <c r="F81" s="32"/>
    </row>
    <row r="82" spans="1:6">
      <c r="A82" s="338"/>
      <c r="B82" s="32"/>
      <c r="C82" s="26"/>
      <c r="D82" s="26"/>
      <c r="E82" s="26"/>
      <c r="F82" s="26"/>
    </row>
    <row r="83" spans="1:6">
      <c r="A83" s="338"/>
      <c r="B83" s="32"/>
      <c r="C83" s="26"/>
      <c r="D83" s="26"/>
      <c r="E83" s="26"/>
      <c r="F83" s="26"/>
    </row>
    <row r="84" spans="1:6">
      <c r="A84" s="338"/>
      <c r="B84" s="32"/>
      <c r="C84" s="691"/>
      <c r="D84" s="691"/>
      <c r="E84" s="691"/>
      <c r="F84" s="691"/>
    </row>
    <row r="85" spans="1:6">
      <c r="A85" s="338"/>
      <c r="B85" s="827"/>
      <c r="C85" s="26"/>
      <c r="D85" s="26"/>
      <c r="E85" s="26"/>
      <c r="F85" s="26"/>
    </row>
    <row r="86" spans="1:6">
      <c r="A86" s="338"/>
      <c r="B86" s="827"/>
      <c r="C86" s="26"/>
      <c r="D86" s="26"/>
      <c r="E86" s="26"/>
      <c r="F86" s="26"/>
    </row>
    <row r="87" spans="1:6">
      <c r="A87" s="338"/>
      <c r="B87" s="827"/>
      <c r="C87" s="26"/>
      <c r="D87" s="26"/>
      <c r="E87" s="26"/>
      <c r="F87" s="26"/>
    </row>
    <row r="88" spans="1:6">
      <c r="A88" s="338"/>
      <c r="B88" s="827"/>
      <c r="C88" s="26"/>
      <c r="D88" s="26"/>
      <c r="E88" s="26"/>
      <c r="F88" s="26"/>
    </row>
    <row r="89" spans="1:6">
      <c r="A89" s="338"/>
      <c r="B89" s="32"/>
      <c r="C89" s="26"/>
      <c r="D89" s="26"/>
      <c r="E89" s="26"/>
      <c r="F89" s="26"/>
    </row>
    <row r="90" spans="1:6">
      <c r="A90" s="338"/>
      <c r="B90" s="32"/>
      <c r="C90" s="26"/>
      <c r="D90" s="26"/>
      <c r="E90" s="26"/>
      <c r="F90" s="26"/>
    </row>
    <row r="91" spans="1:6">
      <c r="A91" s="338"/>
      <c r="B91" s="32"/>
      <c r="C91" s="26"/>
      <c r="D91" s="26"/>
      <c r="E91" s="26"/>
      <c r="F91" s="26"/>
    </row>
    <row r="92" spans="1:6">
      <c r="A92" s="338"/>
      <c r="B92" s="32"/>
      <c r="C92" s="26"/>
      <c r="D92" s="26"/>
      <c r="E92" s="26"/>
      <c r="F92" s="26"/>
    </row>
    <row r="93" spans="1:6">
      <c r="A93" s="338"/>
      <c r="B93" s="32"/>
      <c r="C93" s="691"/>
      <c r="D93" s="691"/>
      <c r="E93" s="691"/>
      <c r="F93" s="691"/>
    </row>
    <row r="94" spans="1:6">
      <c r="A94" s="338"/>
      <c r="B94" s="39"/>
      <c r="C94" s="26"/>
      <c r="D94" s="26"/>
      <c r="E94" s="26"/>
      <c r="F94" s="26"/>
    </row>
    <row r="95" spans="1:6">
      <c r="A95" s="338"/>
      <c r="B95" s="716"/>
      <c r="C95" s="691"/>
      <c r="D95" s="691"/>
      <c r="E95" s="691"/>
      <c r="F95" s="993"/>
    </row>
    <row r="96" spans="1:6">
      <c r="A96" s="338"/>
      <c r="B96" s="716"/>
      <c r="C96" s="691"/>
      <c r="D96" s="691"/>
      <c r="E96" s="691"/>
      <c r="F96" s="691"/>
    </row>
    <row r="97" spans="1:6">
      <c r="A97" s="338"/>
      <c r="B97" s="39"/>
      <c r="C97" s="261"/>
      <c r="D97" s="26"/>
      <c r="E97" s="26"/>
      <c r="F97" s="32"/>
    </row>
    <row r="98" spans="1:6">
      <c r="A98" s="338"/>
      <c r="B98" s="32"/>
      <c r="C98" s="261"/>
      <c r="D98" s="26"/>
      <c r="E98" s="26"/>
      <c r="F98" s="26"/>
    </row>
    <row r="99" spans="1:6">
      <c r="A99" s="338"/>
      <c r="B99" s="32"/>
      <c r="C99" s="261"/>
      <c r="D99" s="26"/>
      <c r="E99" s="26"/>
      <c r="F99" s="26"/>
    </row>
    <row r="100" spans="1:6">
      <c r="A100" s="338"/>
      <c r="B100" s="32"/>
      <c r="C100" s="261"/>
      <c r="D100" s="26"/>
      <c r="E100" s="26"/>
      <c r="F100" s="26"/>
    </row>
    <row r="101" spans="1:6">
      <c r="A101" s="338"/>
      <c r="B101" s="32"/>
      <c r="C101" s="261"/>
      <c r="D101" s="26"/>
      <c r="E101" s="26"/>
      <c r="F101" s="26"/>
    </row>
    <row r="102" spans="1:6">
      <c r="A102" s="338"/>
      <c r="B102" s="992"/>
      <c r="C102" s="261"/>
      <c r="D102" s="26"/>
      <c r="E102" s="26"/>
      <c r="F102" s="26"/>
    </row>
    <row r="103" spans="1:6">
      <c r="A103" s="338"/>
      <c r="B103" s="992"/>
      <c r="C103" s="261"/>
      <c r="D103" s="26"/>
      <c r="E103" s="26"/>
      <c r="F103" s="26"/>
    </row>
    <row r="104" spans="1:6">
      <c r="A104" s="338"/>
      <c r="B104" s="713"/>
      <c r="C104" s="261"/>
      <c r="D104" s="26"/>
      <c r="E104" s="26"/>
      <c r="F104" s="26"/>
    </row>
    <row r="105" spans="1:6">
      <c r="A105" s="338"/>
      <c r="B105" s="713"/>
      <c r="C105" s="261"/>
      <c r="D105" s="26"/>
      <c r="E105" s="26"/>
      <c r="F105" s="26"/>
    </row>
    <row r="106" spans="1:6">
      <c r="A106" s="338"/>
      <c r="B106" s="713"/>
      <c r="C106" s="261"/>
      <c r="D106" s="26"/>
      <c r="E106" s="26"/>
      <c r="F106" s="26"/>
    </row>
    <row r="107" spans="1:6">
      <c r="A107" s="338"/>
      <c r="B107" s="39"/>
      <c r="C107" s="261"/>
      <c r="D107" s="261"/>
      <c r="E107" s="261"/>
      <c r="F107" s="261"/>
    </row>
    <row r="108" spans="1:6">
      <c r="A108" s="338"/>
      <c r="B108" s="39"/>
      <c r="C108" s="261"/>
      <c r="D108" s="26"/>
      <c r="E108" s="26"/>
      <c r="F108" s="32"/>
    </row>
    <row r="109" spans="1:6">
      <c r="A109" s="338"/>
      <c r="B109" s="690"/>
      <c r="C109" s="599"/>
      <c r="D109" s="599"/>
      <c r="E109" s="599"/>
      <c r="F109" s="994"/>
    </row>
    <row r="110" spans="1:6">
      <c r="A110" s="13"/>
      <c r="B110" s="13"/>
      <c r="C110" s="13"/>
      <c r="D110" s="13"/>
      <c r="E110" s="13"/>
      <c r="F110" s="13"/>
    </row>
    <row r="111" spans="1:6">
      <c r="A111" s="1154"/>
      <c r="B111" s="1154"/>
      <c r="C111" s="1154"/>
      <c r="D111" s="1154"/>
      <c r="E111" s="1154"/>
      <c r="F111" s="1154"/>
    </row>
    <row r="112" spans="1:6">
      <c r="A112" s="1201"/>
      <c r="B112" s="1201"/>
      <c r="C112" s="1201"/>
      <c r="D112" s="1201"/>
      <c r="E112" s="1201"/>
      <c r="F112" s="13"/>
    </row>
    <row r="113" spans="1:6">
      <c r="A113" s="985"/>
      <c r="B113" s="985"/>
      <c r="C113" s="985"/>
      <c r="D113" s="985"/>
      <c r="E113" s="985"/>
      <c r="F113" s="13"/>
    </row>
    <row r="114" spans="1:6" ht="14.25">
      <c r="A114" s="1202"/>
      <c r="B114" s="1203"/>
      <c r="C114" s="1203"/>
      <c r="D114" s="1203"/>
      <c r="E114" s="1203"/>
      <c r="F114" s="1203"/>
    </row>
    <row r="115" spans="1:6" ht="15.75">
      <c r="A115" s="13"/>
      <c r="B115" s="982"/>
      <c r="C115" s="982"/>
      <c r="D115" s="982"/>
      <c r="E115" s="982"/>
      <c r="F115" s="13"/>
    </row>
    <row r="116" spans="1:6" ht="15.75">
      <c r="A116" s="13"/>
      <c r="B116" s="982"/>
      <c r="C116" s="982"/>
      <c r="D116" s="982"/>
      <c r="E116" s="982"/>
      <c r="F116" s="13"/>
    </row>
    <row r="117" spans="1:6">
      <c r="A117" s="13"/>
      <c r="B117" s="32"/>
      <c r="C117" s="32"/>
      <c r="D117" s="32"/>
      <c r="E117" s="983"/>
      <c r="F117" s="13"/>
    </row>
    <row r="118" spans="1:6" ht="15.75">
      <c r="A118" s="646"/>
      <c r="B118" s="986"/>
      <c r="C118" s="987"/>
      <c r="D118" s="987"/>
      <c r="E118" s="987"/>
      <c r="F118" s="987"/>
    </row>
    <row r="119" spans="1:6">
      <c r="A119" s="988"/>
      <c r="B119" s="989"/>
      <c r="C119" s="990"/>
      <c r="D119" s="990"/>
      <c r="E119" s="990"/>
      <c r="F119" s="991"/>
    </row>
    <row r="120" spans="1:6">
      <c r="A120" s="338"/>
      <c r="B120" s="39"/>
      <c r="C120" s="26"/>
      <c r="D120" s="26"/>
      <c r="E120" s="26"/>
      <c r="F120" s="32"/>
    </row>
    <row r="121" spans="1:6">
      <c r="A121" s="338"/>
      <c r="B121" s="32"/>
      <c r="C121" s="26"/>
      <c r="D121" s="26"/>
      <c r="E121" s="26"/>
      <c r="F121" s="26"/>
    </row>
    <row r="122" spans="1:6">
      <c r="A122" s="338"/>
      <c r="B122" s="32"/>
      <c r="C122" s="26"/>
      <c r="D122" s="26"/>
      <c r="E122" s="26"/>
      <c r="F122" s="26"/>
    </row>
    <row r="123" spans="1:6">
      <c r="A123" s="338"/>
      <c r="B123" s="32"/>
      <c r="C123" s="26"/>
      <c r="D123" s="26"/>
      <c r="E123" s="26"/>
      <c r="F123" s="26"/>
    </row>
    <row r="124" spans="1:6">
      <c r="A124" s="338"/>
      <c r="B124" s="32"/>
      <c r="C124" s="26"/>
      <c r="D124" s="26"/>
      <c r="E124" s="26"/>
      <c r="F124" s="26"/>
    </row>
    <row r="125" spans="1:6">
      <c r="A125" s="338"/>
      <c r="B125" s="32"/>
      <c r="C125" s="26"/>
      <c r="D125" s="26"/>
      <c r="E125" s="26"/>
      <c r="F125" s="26"/>
    </row>
    <row r="126" spans="1:6">
      <c r="A126" s="338"/>
      <c r="B126" s="32"/>
      <c r="C126" s="26"/>
      <c r="D126" s="26"/>
      <c r="E126" s="26"/>
      <c r="F126" s="26"/>
    </row>
    <row r="127" spans="1:6">
      <c r="A127" s="338"/>
      <c r="B127" s="32"/>
      <c r="C127" s="26"/>
      <c r="D127" s="26"/>
      <c r="E127" s="26"/>
      <c r="F127" s="26"/>
    </row>
    <row r="128" spans="1:6">
      <c r="A128" s="338"/>
      <c r="B128" s="32"/>
      <c r="C128" s="26"/>
      <c r="D128" s="26"/>
      <c r="E128" s="26"/>
      <c r="F128" s="26"/>
    </row>
    <row r="129" spans="1:6">
      <c r="A129" s="338"/>
      <c r="B129" s="32"/>
      <c r="C129" s="26"/>
      <c r="D129" s="26"/>
      <c r="E129" s="26"/>
      <c r="F129" s="26"/>
    </row>
    <row r="130" spans="1:6">
      <c r="A130" s="338"/>
      <c r="B130" s="827"/>
      <c r="C130" s="691"/>
      <c r="D130" s="691"/>
      <c r="E130" s="26"/>
      <c r="F130" s="26"/>
    </row>
    <row r="131" spans="1:6">
      <c r="A131" s="338"/>
      <c r="B131" s="32"/>
      <c r="C131" s="691"/>
      <c r="D131" s="691"/>
      <c r="E131" s="26"/>
      <c r="F131" s="26"/>
    </row>
    <row r="132" spans="1:6">
      <c r="A132" s="338"/>
      <c r="B132" s="32"/>
      <c r="C132" s="691"/>
      <c r="D132" s="691"/>
      <c r="E132" s="26"/>
      <c r="F132" s="26"/>
    </row>
    <row r="133" spans="1:6">
      <c r="A133" s="338"/>
      <c r="B133" s="32"/>
      <c r="C133" s="691"/>
      <c r="D133" s="691"/>
      <c r="E133" s="26"/>
      <c r="F133" s="26"/>
    </row>
    <row r="134" spans="1:6">
      <c r="A134" s="338"/>
      <c r="B134" s="32"/>
      <c r="C134" s="26"/>
      <c r="D134" s="26"/>
      <c r="E134" s="26"/>
      <c r="F134" s="26"/>
    </row>
    <row r="135" spans="1:6">
      <c r="A135" s="338"/>
      <c r="B135" s="39"/>
      <c r="C135" s="26"/>
      <c r="D135" s="26"/>
      <c r="E135" s="26"/>
      <c r="F135" s="26"/>
    </row>
    <row r="136" spans="1:6">
      <c r="A136" s="338"/>
      <c r="B136" s="39"/>
      <c r="C136" s="26"/>
      <c r="D136" s="26"/>
      <c r="E136" s="26"/>
      <c r="F136" s="26"/>
    </row>
    <row r="137" spans="1:6">
      <c r="A137" s="338"/>
      <c r="B137" s="39"/>
      <c r="C137" s="26"/>
      <c r="D137" s="26"/>
      <c r="E137" s="26"/>
      <c r="F137" s="32"/>
    </row>
    <row r="138" spans="1:6">
      <c r="A138" s="338"/>
      <c r="B138" s="32"/>
      <c r="C138" s="26"/>
      <c r="D138" s="26"/>
      <c r="E138" s="26"/>
      <c r="F138" s="26"/>
    </row>
    <row r="139" spans="1:6">
      <c r="A139" s="338"/>
      <c r="B139" s="32"/>
      <c r="C139" s="26"/>
      <c r="D139" s="26"/>
      <c r="E139" s="26"/>
      <c r="F139" s="26"/>
    </row>
    <row r="140" spans="1:6">
      <c r="A140" s="338"/>
      <c r="B140" s="32"/>
      <c r="C140" s="691"/>
      <c r="D140" s="691"/>
      <c r="E140" s="691"/>
      <c r="F140" s="691"/>
    </row>
    <row r="141" spans="1:6">
      <c r="A141" s="338"/>
      <c r="B141" s="827"/>
      <c r="C141" s="26"/>
      <c r="D141" s="26"/>
      <c r="E141" s="26"/>
      <c r="F141" s="26"/>
    </row>
    <row r="142" spans="1:6">
      <c r="A142" s="338"/>
      <c r="B142" s="827"/>
      <c r="C142" s="26"/>
      <c r="D142" s="26"/>
      <c r="E142" s="26"/>
      <c r="F142" s="26"/>
    </row>
    <row r="143" spans="1:6">
      <c r="A143" s="338"/>
      <c r="B143" s="827"/>
      <c r="C143" s="26"/>
      <c r="D143" s="26"/>
      <c r="E143" s="26"/>
      <c r="F143" s="26"/>
    </row>
    <row r="144" spans="1:6">
      <c r="A144" s="338"/>
      <c r="B144" s="827"/>
      <c r="C144" s="26"/>
      <c r="D144" s="26"/>
      <c r="E144" s="26"/>
      <c r="F144" s="26"/>
    </row>
    <row r="145" spans="1:6">
      <c r="A145" s="338"/>
      <c r="B145" s="32"/>
      <c r="C145" s="26"/>
      <c r="D145" s="26"/>
      <c r="E145" s="26"/>
      <c r="F145" s="26"/>
    </row>
    <row r="146" spans="1:6">
      <c r="A146" s="338"/>
      <c r="B146" s="32"/>
      <c r="C146" s="26"/>
      <c r="D146" s="26"/>
      <c r="E146" s="26"/>
      <c r="F146" s="26"/>
    </row>
    <row r="147" spans="1:6">
      <c r="A147" s="338"/>
      <c r="B147" s="32"/>
      <c r="C147" s="26"/>
      <c r="D147" s="26"/>
      <c r="E147" s="26"/>
      <c r="F147" s="26"/>
    </row>
    <row r="148" spans="1:6">
      <c r="A148" s="338"/>
      <c r="B148" s="32"/>
      <c r="C148" s="26"/>
      <c r="D148" s="26"/>
      <c r="E148" s="26"/>
      <c r="F148" s="26"/>
    </row>
    <row r="149" spans="1:6">
      <c r="A149" s="338"/>
      <c r="B149" s="32"/>
      <c r="C149" s="26"/>
      <c r="D149" s="26"/>
      <c r="E149" s="26"/>
      <c r="F149" s="26"/>
    </row>
    <row r="150" spans="1:6">
      <c r="A150" s="338"/>
      <c r="B150" s="39"/>
      <c r="C150" s="26"/>
      <c r="D150" s="26"/>
      <c r="E150" s="26"/>
      <c r="F150" s="26"/>
    </row>
    <row r="151" spans="1:6">
      <c r="A151" s="338"/>
      <c r="B151" s="716"/>
      <c r="C151" s="691"/>
      <c r="D151" s="691"/>
      <c r="E151" s="691"/>
      <c r="F151" s="691"/>
    </row>
    <row r="152" spans="1:6">
      <c r="A152" s="338"/>
      <c r="B152" s="716"/>
      <c r="C152" s="691"/>
      <c r="D152" s="691"/>
      <c r="E152" s="691"/>
      <c r="F152" s="691"/>
    </row>
    <row r="153" spans="1:6">
      <c r="A153" s="338"/>
      <c r="B153" s="39"/>
      <c r="C153" s="261"/>
      <c r="D153" s="26"/>
      <c r="E153" s="26"/>
      <c r="F153" s="32"/>
    </row>
    <row r="154" spans="1:6">
      <c r="A154" s="338"/>
      <c r="B154" s="32"/>
      <c r="C154" s="261"/>
      <c r="D154" s="26"/>
      <c r="E154" s="26"/>
      <c r="F154" s="26"/>
    </row>
    <row r="155" spans="1:6">
      <c r="A155" s="338"/>
      <c r="B155" s="32"/>
      <c r="C155" s="261"/>
      <c r="D155" s="26"/>
      <c r="E155" s="26"/>
      <c r="F155" s="26"/>
    </row>
    <row r="156" spans="1:6">
      <c r="A156" s="338"/>
      <c r="B156" s="32"/>
      <c r="C156" s="261"/>
      <c r="D156" s="26"/>
      <c r="E156" s="26"/>
      <c r="F156" s="26"/>
    </row>
    <row r="157" spans="1:6">
      <c r="A157" s="338"/>
      <c r="B157" s="32"/>
      <c r="C157" s="261"/>
      <c r="D157" s="26"/>
      <c r="E157" s="26"/>
      <c r="F157" s="26"/>
    </row>
    <row r="158" spans="1:6">
      <c r="A158" s="338"/>
      <c r="B158" s="992"/>
      <c r="C158" s="261"/>
      <c r="D158" s="26"/>
      <c r="E158" s="26"/>
      <c r="F158" s="26"/>
    </row>
    <row r="159" spans="1:6">
      <c r="A159" s="338"/>
      <c r="B159" s="992"/>
      <c r="C159" s="261"/>
      <c r="D159" s="26"/>
      <c r="E159" s="26"/>
      <c r="F159" s="26"/>
    </row>
    <row r="160" spans="1:6">
      <c r="A160" s="338"/>
      <c r="B160" s="713"/>
      <c r="C160" s="261"/>
      <c r="D160" s="26"/>
      <c r="E160" s="26"/>
      <c r="F160" s="26"/>
    </row>
    <row r="161" spans="1:6">
      <c r="A161" s="338"/>
      <c r="B161" s="713"/>
      <c r="C161" s="261"/>
      <c r="D161" s="26"/>
      <c r="E161" s="26"/>
      <c r="F161" s="26"/>
    </row>
    <row r="162" spans="1:6">
      <c r="A162" s="338"/>
      <c r="B162" s="713"/>
      <c r="C162" s="261"/>
      <c r="D162" s="26"/>
      <c r="E162" s="26"/>
      <c r="F162" s="26"/>
    </row>
    <row r="163" spans="1:6">
      <c r="A163" s="338"/>
      <c r="B163" s="39"/>
      <c r="C163" s="261"/>
      <c r="D163" s="261"/>
      <c r="E163" s="261"/>
      <c r="F163" s="261"/>
    </row>
    <row r="164" spans="1:6">
      <c r="A164" s="338"/>
      <c r="B164" s="39"/>
      <c r="C164" s="261"/>
      <c r="D164" s="26"/>
      <c r="E164" s="26"/>
      <c r="F164" s="32"/>
    </row>
    <row r="165" spans="1:6">
      <c r="A165" s="338"/>
      <c r="B165" s="690"/>
      <c r="C165" s="599"/>
      <c r="D165" s="599"/>
      <c r="E165" s="599"/>
      <c r="F165" s="599"/>
    </row>
    <row r="166" spans="1:6">
      <c r="A166" s="13"/>
      <c r="B166" s="13"/>
      <c r="C166" s="13"/>
      <c r="D166" s="13"/>
      <c r="E166" s="13"/>
      <c r="F166" s="13"/>
    </row>
    <row r="167" spans="1:6">
      <c r="A167" s="1154"/>
      <c r="B167" s="1154"/>
      <c r="C167" s="1154"/>
      <c r="D167" s="1154"/>
      <c r="E167" s="1154"/>
      <c r="F167" s="1154"/>
    </row>
    <row r="168" spans="1:6">
      <c r="A168" s="1201"/>
      <c r="B168" s="1201"/>
      <c r="C168" s="1201"/>
      <c r="D168" s="1201"/>
      <c r="E168" s="1201"/>
      <c r="F168" s="13"/>
    </row>
    <row r="169" spans="1:6">
      <c r="A169" s="985"/>
      <c r="B169" s="985"/>
      <c r="C169" s="985"/>
      <c r="D169" s="985"/>
      <c r="E169" s="985"/>
      <c r="F169" s="13"/>
    </row>
    <row r="170" spans="1:6" ht="14.25">
      <c r="A170" s="1202"/>
      <c r="B170" s="1203"/>
      <c r="C170" s="1203"/>
      <c r="D170" s="1203"/>
      <c r="E170" s="1203"/>
      <c r="F170" s="1203"/>
    </row>
    <row r="171" spans="1:6" ht="15.75">
      <c r="A171" s="13"/>
      <c r="B171" s="982"/>
      <c r="C171" s="982"/>
      <c r="D171" s="982"/>
      <c r="E171" s="982"/>
      <c r="F171" s="13"/>
    </row>
    <row r="172" spans="1:6" ht="15.75">
      <c r="A172" s="13"/>
      <c r="B172" s="982"/>
      <c r="C172" s="982"/>
      <c r="D172" s="982"/>
      <c r="E172" s="982"/>
      <c r="F172" s="13"/>
    </row>
    <row r="173" spans="1:6">
      <c r="A173" s="13"/>
      <c r="B173" s="32"/>
      <c r="C173" s="32"/>
      <c r="D173" s="32"/>
      <c r="E173" s="983"/>
      <c r="F173" s="13"/>
    </row>
    <row r="174" spans="1:6" ht="15.75">
      <c r="A174" s="646"/>
      <c r="B174" s="986"/>
      <c r="C174" s="987"/>
      <c r="D174" s="987"/>
      <c r="E174" s="987"/>
      <c r="F174" s="987"/>
    </row>
    <row r="175" spans="1:6">
      <c r="A175" s="988"/>
      <c r="B175" s="989"/>
      <c r="C175" s="990"/>
      <c r="D175" s="990"/>
      <c r="E175" s="990"/>
      <c r="F175" s="991"/>
    </row>
    <row r="176" spans="1:6">
      <c r="A176" s="338"/>
      <c r="B176" s="39"/>
      <c r="C176" s="26"/>
      <c r="D176" s="26"/>
      <c r="E176" s="26"/>
      <c r="F176" s="32"/>
    </row>
    <row r="177" spans="1:6">
      <c r="A177" s="338"/>
      <c r="B177" s="32"/>
      <c r="C177" s="26"/>
      <c r="D177" s="26"/>
      <c r="E177" s="26"/>
      <c r="F177" s="26"/>
    </row>
    <row r="178" spans="1:6">
      <c r="A178" s="338"/>
      <c r="B178" s="32"/>
      <c r="C178" s="26"/>
      <c r="D178" s="26"/>
      <c r="E178" s="26"/>
      <c r="F178" s="26"/>
    </row>
    <row r="179" spans="1:6">
      <c r="A179" s="338"/>
      <c r="B179" s="32"/>
      <c r="C179" s="26"/>
      <c r="D179" s="26"/>
      <c r="E179" s="26"/>
      <c r="F179" s="26"/>
    </row>
    <row r="180" spans="1:6">
      <c r="A180" s="338"/>
      <c r="B180" s="32"/>
      <c r="C180" s="26"/>
      <c r="D180" s="26"/>
      <c r="E180" s="26"/>
      <c r="F180" s="26"/>
    </row>
    <row r="181" spans="1:6">
      <c r="A181" s="338"/>
      <c r="B181" s="32"/>
      <c r="C181" s="26"/>
      <c r="D181" s="26"/>
      <c r="E181" s="26"/>
      <c r="F181" s="26"/>
    </row>
    <row r="182" spans="1:6">
      <c r="A182" s="338"/>
      <c r="B182" s="32"/>
      <c r="C182" s="26"/>
      <c r="D182" s="26"/>
      <c r="E182" s="26"/>
      <c r="F182" s="26"/>
    </row>
    <row r="183" spans="1:6">
      <c r="A183" s="338"/>
      <c r="B183" s="32"/>
      <c r="C183" s="26"/>
      <c r="D183" s="26"/>
      <c r="E183" s="26"/>
      <c r="F183" s="26"/>
    </row>
    <row r="184" spans="1:6">
      <c r="A184" s="338"/>
      <c r="B184" s="32"/>
      <c r="C184" s="26"/>
      <c r="D184" s="26"/>
      <c r="E184" s="26"/>
      <c r="F184" s="26"/>
    </row>
    <row r="185" spans="1:6">
      <c r="A185" s="338"/>
      <c r="B185" s="32"/>
      <c r="C185" s="26"/>
      <c r="D185" s="26"/>
      <c r="E185" s="26"/>
      <c r="F185" s="26"/>
    </row>
    <row r="186" spans="1:6">
      <c r="A186" s="338"/>
      <c r="B186" s="827"/>
      <c r="C186" s="691"/>
      <c r="D186" s="26"/>
      <c r="E186" s="26"/>
      <c r="F186" s="26"/>
    </row>
    <row r="187" spans="1:6">
      <c r="A187" s="338"/>
      <c r="B187" s="32"/>
      <c r="C187" s="691"/>
      <c r="D187" s="26"/>
      <c r="E187" s="26"/>
      <c r="F187" s="26"/>
    </row>
    <row r="188" spans="1:6">
      <c r="A188" s="338"/>
      <c r="B188" s="32"/>
      <c r="C188" s="691"/>
      <c r="D188" s="691"/>
      <c r="E188" s="26"/>
      <c r="F188" s="26"/>
    </row>
    <row r="189" spans="1:6">
      <c r="A189" s="338"/>
      <c r="B189" s="32"/>
      <c r="C189" s="691"/>
      <c r="D189" s="691"/>
      <c r="E189" s="26"/>
      <c r="F189" s="26"/>
    </row>
    <row r="190" spans="1:6">
      <c r="A190" s="338"/>
      <c r="B190" s="32"/>
      <c r="C190" s="26"/>
      <c r="D190" s="26"/>
      <c r="E190" s="26"/>
      <c r="F190" s="26"/>
    </row>
    <row r="191" spans="1:6">
      <c r="A191" s="338"/>
      <c r="B191" s="39"/>
      <c r="C191" s="26"/>
      <c r="D191" s="26"/>
      <c r="E191" s="26"/>
      <c r="F191" s="26"/>
    </row>
    <row r="192" spans="1:6">
      <c r="A192" s="338"/>
      <c r="B192" s="39"/>
      <c r="C192" s="26"/>
      <c r="D192" s="26"/>
      <c r="E192" s="26"/>
      <c r="F192" s="26"/>
    </row>
    <row r="193" spans="1:6">
      <c r="A193" s="338"/>
      <c r="B193" s="39"/>
      <c r="C193" s="26"/>
      <c r="D193" s="26"/>
      <c r="E193" s="26"/>
      <c r="F193" s="32"/>
    </row>
    <row r="194" spans="1:6">
      <c r="A194" s="338"/>
      <c r="B194" s="32"/>
      <c r="C194" s="26"/>
      <c r="D194" s="26"/>
      <c r="E194" s="26"/>
      <c r="F194" s="26"/>
    </row>
    <row r="195" spans="1:6">
      <c r="A195" s="338"/>
      <c r="B195" s="32"/>
      <c r="C195" s="26"/>
      <c r="D195" s="26"/>
      <c r="E195" s="26"/>
      <c r="F195" s="26"/>
    </row>
    <row r="196" spans="1:6">
      <c r="A196" s="338"/>
      <c r="B196" s="32"/>
      <c r="C196" s="691"/>
      <c r="D196" s="691"/>
      <c r="E196" s="691"/>
      <c r="F196" s="691"/>
    </row>
    <row r="197" spans="1:6">
      <c r="A197" s="338"/>
      <c r="B197" s="827"/>
      <c r="C197" s="26"/>
      <c r="D197" s="26"/>
      <c r="E197" s="26"/>
      <c r="F197" s="26"/>
    </row>
    <row r="198" spans="1:6">
      <c r="A198" s="338"/>
      <c r="B198" s="827"/>
      <c r="C198" s="26"/>
      <c r="D198" s="26"/>
      <c r="E198" s="26"/>
      <c r="F198" s="26"/>
    </row>
    <row r="199" spans="1:6">
      <c r="A199" s="338"/>
      <c r="B199" s="827"/>
      <c r="C199" s="26"/>
      <c r="D199" s="26"/>
      <c r="E199" s="26"/>
      <c r="F199" s="26"/>
    </row>
    <row r="200" spans="1:6">
      <c r="A200" s="338"/>
      <c r="B200" s="827"/>
      <c r="C200" s="26"/>
      <c r="D200" s="26"/>
      <c r="E200" s="26"/>
      <c r="F200" s="26"/>
    </row>
    <row r="201" spans="1:6">
      <c r="A201" s="338"/>
      <c r="B201" s="32"/>
      <c r="C201" s="26"/>
      <c r="D201" s="26"/>
      <c r="E201" s="26"/>
      <c r="F201" s="26"/>
    </row>
    <row r="202" spans="1:6">
      <c r="A202" s="338"/>
      <c r="B202" s="32"/>
      <c r="C202" s="26"/>
      <c r="D202" s="26"/>
      <c r="E202" s="26"/>
      <c r="F202" s="26"/>
    </row>
    <row r="203" spans="1:6">
      <c r="A203" s="338"/>
      <c r="B203" s="32"/>
      <c r="C203" s="26"/>
      <c r="D203" s="26"/>
      <c r="E203" s="26"/>
      <c r="F203" s="26"/>
    </row>
    <row r="204" spans="1:6">
      <c r="A204" s="338"/>
      <c r="B204" s="32"/>
      <c r="C204" s="26"/>
      <c r="D204" s="26"/>
      <c r="E204" s="26"/>
      <c r="F204" s="26"/>
    </row>
    <row r="205" spans="1:6">
      <c r="A205" s="338"/>
      <c r="B205" s="32"/>
      <c r="C205" s="691"/>
      <c r="D205" s="691"/>
      <c r="E205" s="691"/>
      <c r="F205" s="691"/>
    </row>
    <row r="206" spans="1:6">
      <c r="A206" s="338"/>
      <c r="B206" s="39"/>
      <c r="C206" s="26"/>
      <c r="D206" s="26"/>
      <c r="E206" s="26"/>
      <c r="F206" s="26"/>
    </row>
    <row r="207" spans="1:6">
      <c r="A207" s="338"/>
      <c r="B207" s="716"/>
      <c r="C207" s="691"/>
      <c r="D207" s="691"/>
      <c r="E207" s="691"/>
      <c r="F207" s="691"/>
    </row>
    <row r="208" spans="1:6">
      <c r="A208" s="338"/>
      <c r="B208" s="716"/>
      <c r="C208" s="691"/>
      <c r="D208" s="691"/>
      <c r="E208" s="691"/>
      <c r="F208" s="691"/>
    </row>
    <row r="209" spans="1:6">
      <c r="A209" s="338"/>
      <c r="B209" s="39"/>
      <c r="C209" s="261"/>
      <c r="D209" s="26"/>
      <c r="E209" s="26"/>
      <c r="F209" s="32"/>
    </row>
    <row r="210" spans="1:6">
      <c r="A210" s="338"/>
      <c r="B210" s="32"/>
      <c r="C210" s="261"/>
      <c r="D210" s="26"/>
      <c r="E210" s="26"/>
      <c r="F210" s="26"/>
    </row>
    <row r="211" spans="1:6">
      <c r="A211" s="338"/>
      <c r="B211" s="32"/>
      <c r="C211" s="261"/>
      <c r="D211" s="26"/>
      <c r="E211" s="26"/>
      <c r="F211" s="26"/>
    </row>
    <row r="212" spans="1:6">
      <c r="A212" s="338"/>
      <c r="B212" s="32"/>
      <c r="C212" s="261"/>
      <c r="D212" s="26"/>
      <c r="E212" s="26"/>
      <c r="F212" s="26"/>
    </row>
    <row r="213" spans="1:6">
      <c r="A213" s="338"/>
      <c r="B213" s="32"/>
      <c r="C213" s="261"/>
      <c r="D213" s="26"/>
      <c r="E213" s="26"/>
      <c r="F213" s="26"/>
    </row>
    <row r="214" spans="1:6">
      <c r="A214" s="338"/>
      <c r="B214" s="992"/>
      <c r="C214" s="261"/>
      <c r="D214" s="26"/>
      <c r="E214" s="26"/>
      <c r="F214" s="26"/>
    </row>
    <row r="215" spans="1:6">
      <c r="A215" s="338"/>
      <c r="B215" s="992"/>
      <c r="C215" s="261"/>
      <c r="D215" s="26"/>
      <c r="E215" s="26"/>
      <c r="F215" s="26"/>
    </row>
    <row r="216" spans="1:6">
      <c r="A216" s="338"/>
      <c r="B216" s="713"/>
      <c r="C216" s="261"/>
      <c r="D216" s="26"/>
      <c r="E216" s="26"/>
      <c r="F216" s="26"/>
    </row>
    <row r="217" spans="1:6">
      <c r="A217" s="338"/>
      <c r="B217" s="713"/>
      <c r="C217" s="261"/>
      <c r="D217" s="26"/>
      <c r="E217" s="26"/>
      <c r="F217" s="26"/>
    </row>
    <row r="218" spans="1:6">
      <c r="A218" s="338"/>
      <c r="B218" s="713"/>
      <c r="C218" s="261"/>
      <c r="D218" s="26"/>
      <c r="E218" s="26"/>
      <c r="F218" s="26"/>
    </row>
    <row r="219" spans="1:6">
      <c r="A219" s="338"/>
      <c r="B219" s="39"/>
      <c r="C219" s="261"/>
      <c r="D219" s="261"/>
      <c r="E219" s="261"/>
      <c r="F219" s="261"/>
    </row>
    <row r="220" spans="1:6">
      <c r="A220" s="338"/>
      <c r="B220" s="39"/>
      <c r="C220" s="261"/>
      <c r="D220" s="26"/>
      <c r="E220" s="26"/>
      <c r="F220" s="32"/>
    </row>
    <row r="221" spans="1:6">
      <c r="A221" s="338"/>
      <c r="B221" s="690"/>
      <c r="C221" s="599"/>
      <c r="D221" s="599"/>
      <c r="E221" s="599"/>
      <c r="F221" s="599"/>
    </row>
    <row r="222" spans="1:6">
      <c r="A222" s="13"/>
      <c r="B222" s="13"/>
      <c r="C222" s="13"/>
      <c r="D222" s="13"/>
      <c r="E222" s="13"/>
      <c r="F222" s="13"/>
    </row>
    <row r="223" spans="1:6">
      <c r="A223" s="1154"/>
      <c r="B223" s="1154"/>
      <c r="C223" s="1154"/>
      <c r="D223" s="1154"/>
      <c r="E223" s="1154"/>
      <c r="F223" s="1154"/>
    </row>
    <row r="224" spans="1:6">
      <c r="A224" s="1201"/>
      <c r="B224" s="1201"/>
      <c r="C224" s="1201"/>
      <c r="D224" s="1201"/>
      <c r="E224" s="1201"/>
      <c r="F224" s="13"/>
    </row>
    <row r="225" spans="1:6">
      <c r="A225" s="985"/>
      <c r="B225" s="985"/>
      <c r="C225" s="985"/>
      <c r="D225" s="985"/>
      <c r="E225" s="985"/>
      <c r="F225" s="13"/>
    </row>
    <row r="226" spans="1:6" ht="14.25">
      <c r="A226" s="1202"/>
      <c r="B226" s="1203"/>
      <c r="C226" s="1203"/>
      <c r="D226" s="1203"/>
      <c r="E226" s="1203"/>
      <c r="F226" s="1203"/>
    </row>
    <row r="227" spans="1:6" ht="15.75">
      <c r="A227" s="13"/>
      <c r="B227" s="982"/>
      <c r="C227" s="982"/>
      <c r="D227" s="982"/>
      <c r="E227" s="982"/>
      <c r="F227" s="13"/>
    </row>
    <row r="228" spans="1:6" ht="15.75">
      <c r="A228" s="13"/>
      <c r="B228" s="982"/>
      <c r="C228" s="982"/>
      <c r="D228" s="982"/>
      <c r="E228" s="982"/>
      <c r="F228" s="13"/>
    </row>
    <row r="229" spans="1:6">
      <c r="A229" s="13"/>
      <c r="B229" s="32"/>
      <c r="C229" s="32"/>
      <c r="D229" s="32"/>
      <c r="E229" s="983"/>
      <c r="F229" s="13"/>
    </row>
    <row r="230" spans="1:6" ht="15.75">
      <c r="A230" s="646"/>
      <c r="B230" s="986"/>
      <c r="C230" s="987"/>
      <c r="D230" s="987"/>
      <c r="E230" s="987"/>
      <c r="F230" s="987"/>
    </row>
    <row r="231" spans="1:6">
      <c r="A231" s="988"/>
      <c r="B231" s="989"/>
      <c r="C231" s="990"/>
      <c r="D231" s="990"/>
      <c r="E231" s="990"/>
      <c r="F231" s="991"/>
    </row>
    <row r="232" spans="1:6">
      <c r="A232" s="338"/>
      <c r="B232" s="39"/>
      <c r="C232" s="26"/>
      <c r="D232" s="26"/>
      <c r="E232" s="26"/>
      <c r="F232" s="32"/>
    </row>
    <row r="233" spans="1:6">
      <c r="A233" s="338"/>
      <c r="B233" s="32"/>
      <c r="C233" s="26"/>
      <c r="D233" s="26"/>
      <c r="E233" s="26"/>
      <c r="F233" s="26"/>
    </row>
    <row r="234" spans="1:6">
      <c r="A234" s="338"/>
      <c r="B234" s="32"/>
      <c r="C234" s="26"/>
      <c r="D234" s="26"/>
      <c r="E234" s="26"/>
      <c r="F234" s="26"/>
    </row>
    <row r="235" spans="1:6">
      <c r="A235" s="338"/>
      <c r="B235" s="32"/>
      <c r="C235" s="26"/>
      <c r="D235" s="26"/>
      <c r="E235" s="26"/>
      <c r="F235" s="26"/>
    </row>
    <row r="236" spans="1:6">
      <c r="A236" s="338"/>
      <c r="B236" s="32"/>
      <c r="C236" s="26"/>
      <c r="D236" s="26"/>
      <c r="E236" s="26"/>
      <c r="F236" s="26"/>
    </row>
    <row r="237" spans="1:6">
      <c r="A237" s="338"/>
      <c r="B237" s="32"/>
      <c r="C237" s="26"/>
      <c r="D237" s="26"/>
      <c r="E237" s="26"/>
      <c r="F237" s="26"/>
    </row>
    <row r="238" spans="1:6">
      <c r="A238" s="338"/>
      <c r="B238" s="32"/>
      <c r="C238" s="26"/>
      <c r="D238" s="26"/>
      <c r="E238" s="26"/>
      <c r="F238" s="26"/>
    </row>
    <row r="239" spans="1:6">
      <c r="A239" s="338"/>
      <c r="B239" s="32"/>
      <c r="C239" s="26"/>
      <c r="D239" s="26"/>
      <c r="E239" s="26"/>
      <c r="F239" s="26"/>
    </row>
    <row r="240" spans="1:6">
      <c r="A240" s="338"/>
      <c r="B240" s="32"/>
      <c r="C240" s="26"/>
      <c r="D240" s="26"/>
      <c r="E240" s="26"/>
      <c r="F240" s="26"/>
    </row>
    <row r="241" spans="1:6">
      <c r="A241" s="338"/>
      <c r="B241" s="32"/>
      <c r="C241" s="26"/>
      <c r="D241" s="26"/>
      <c r="E241" s="26"/>
      <c r="F241" s="26"/>
    </row>
    <row r="242" spans="1:6">
      <c r="A242" s="338"/>
      <c r="B242" s="827"/>
      <c r="C242" s="26"/>
      <c r="D242" s="691"/>
      <c r="E242" s="26"/>
      <c r="F242" s="26"/>
    </row>
    <row r="243" spans="1:6">
      <c r="A243" s="338"/>
      <c r="B243" s="32"/>
      <c r="C243" s="691"/>
      <c r="D243" s="691"/>
      <c r="E243" s="26"/>
      <c r="F243" s="26"/>
    </row>
    <row r="244" spans="1:6">
      <c r="A244" s="338"/>
      <c r="B244" s="32"/>
      <c r="C244" s="691"/>
      <c r="D244" s="691"/>
      <c r="E244" s="26"/>
      <c r="F244" s="26"/>
    </row>
    <row r="245" spans="1:6">
      <c r="A245" s="338"/>
      <c r="B245" s="32"/>
      <c r="C245" s="691"/>
      <c r="D245" s="691"/>
      <c r="E245" s="26"/>
      <c r="F245" s="26"/>
    </row>
    <row r="246" spans="1:6">
      <c r="A246" s="338"/>
      <c r="B246" s="32"/>
      <c r="C246" s="26"/>
      <c r="D246" s="26"/>
      <c r="E246" s="26"/>
      <c r="F246" s="26"/>
    </row>
    <row r="247" spans="1:6">
      <c r="A247" s="338"/>
      <c r="B247" s="39"/>
      <c r="C247" s="26"/>
      <c r="D247" s="26"/>
      <c r="E247" s="26"/>
      <c r="F247" s="26"/>
    </row>
    <row r="248" spans="1:6">
      <c r="A248" s="338"/>
      <c r="B248" s="39"/>
      <c r="C248" s="26"/>
      <c r="D248" s="26"/>
      <c r="E248" s="26"/>
      <c r="F248" s="26"/>
    </row>
    <row r="249" spans="1:6">
      <c r="A249" s="338"/>
      <c r="B249" s="39"/>
      <c r="C249" s="26"/>
      <c r="D249" s="26"/>
      <c r="E249" s="26"/>
      <c r="F249" s="32"/>
    </row>
    <row r="250" spans="1:6">
      <c r="A250" s="338"/>
      <c r="B250" s="32"/>
      <c r="C250" s="26"/>
      <c r="D250" s="26"/>
      <c r="E250" s="26"/>
      <c r="F250" s="26"/>
    </row>
    <row r="251" spans="1:6">
      <c r="A251" s="338"/>
      <c r="B251" s="32"/>
      <c r="C251" s="26"/>
      <c r="D251" s="26"/>
      <c r="E251" s="26"/>
      <c r="F251" s="26"/>
    </row>
    <row r="252" spans="1:6">
      <c r="A252" s="338"/>
      <c r="B252" s="32"/>
      <c r="C252" s="691"/>
      <c r="D252" s="691"/>
      <c r="E252" s="691"/>
      <c r="F252" s="993"/>
    </row>
    <row r="253" spans="1:6">
      <c r="A253" s="338"/>
      <c r="B253" s="827"/>
      <c r="C253" s="26"/>
      <c r="D253" s="26"/>
      <c r="E253" s="26"/>
      <c r="F253" s="26"/>
    </row>
    <row r="254" spans="1:6">
      <c r="A254" s="338"/>
      <c r="B254" s="827"/>
      <c r="C254" s="26"/>
      <c r="D254" s="26"/>
      <c r="E254" s="26"/>
      <c r="F254" s="26"/>
    </row>
    <row r="255" spans="1:6">
      <c r="A255" s="338"/>
      <c r="B255" s="827"/>
      <c r="C255" s="26"/>
      <c r="D255" s="26"/>
      <c r="E255" s="26"/>
      <c r="F255" s="26"/>
    </row>
    <row r="256" spans="1:6">
      <c r="A256" s="338"/>
      <c r="B256" s="827"/>
      <c r="C256" s="26"/>
      <c r="D256" s="26"/>
      <c r="E256" s="26"/>
      <c r="F256" s="26"/>
    </row>
    <row r="257" spans="1:6">
      <c r="A257" s="338"/>
      <c r="B257" s="32"/>
      <c r="C257" s="26"/>
      <c r="D257" s="26"/>
      <c r="E257" s="26"/>
      <c r="F257" s="26"/>
    </row>
    <row r="258" spans="1:6">
      <c r="A258" s="338"/>
      <c r="B258" s="32"/>
      <c r="C258" s="26"/>
      <c r="D258" s="26"/>
      <c r="E258" s="26"/>
      <c r="F258" s="26"/>
    </row>
    <row r="259" spans="1:6">
      <c r="A259" s="338"/>
      <c r="B259" s="32"/>
      <c r="C259" s="26"/>
      <c r="D259" s="26"/>
      <c r="E259" s="26"/>
      <c r="F259" s="26"/>
    </row>
    <row r="260" spans="1:6">
      <c r="A260" s="338"/>
      <c r="B260" s="32"/>
      <c r="C260" s="26"/>
      <c r="D260" s="26"/>
      <c r="E260" s="26"/>
      <c r="F260" s="26"/>
    </row>
    <row r="261" spans="1:6">
      <c r="A261" s="338"/>
      <c r="B261" s="32"/>
      <c r="C261" s="691"/>
      <c r="D261" s="691"/>
      <c r="E261" s="691"/>
      <c r="F261" s="691"/>
    </row>
    <row r="262" spans="1:6">
      <c r="A262" s="338"/>
      <c r="B262" s="39"/>
      <c r="C262" s="26"/>
      <c r="D262" s="26"/>
      <c r="E262" s="26"/>
      <c r="F262" s="26"/>
    </row>
    <row r="263" spans="1:6">
      <c r="A263" s="338"/>
      <c r="B263" s="716"/>
      <c r="C263" s="691"/>
      <c r="D263" s="691"/>
      <c r="E263" s="691"/>
      <c r="F263" s="993"/>
    </row>
    <row r="264" spans="1:6">
      <c r="A264" s="338"/>
      <c r="B264" s="716"/>
      <c r="C264" s="691"/>
      <c r="D264" s="691"/>
      <c r="E264" s="691"/>
      <c r="F264" s="691"/>
    </row>
    <row r="265" spans="1:6">
      <c r="A265" s="338"/>
      <c r="B265" s="39"/>
      <c r="C265" s="261"/>
      <c r="D265" s="26"/>
      <c r="E265" s="26"/>
      <c r="F265" s="32"/>
    </row>
    <row r="266" spans="1:6">
      <c r="A266" s="338"/>
      <c r="B266" s="32"/>
      <c r="C266" s="261"/>
      <c r="D266" s="26"/>
      <c r="E266" s="26"/>
      <c r="F266" s="32"/>
    </row>
    <row r="267" spans="1:6">
      <c r="A267" s="338"/>
      <c r="B267" s="32"/>
      <c r="C267" s="261"/>
      <c r="D267" s="26"/>
      <c r="E267" s="26"/>
      <c r="F267" s="32"/>
    </row>
    <row r="268" spans="1:6">
      <c r="A268" s="338"/>
      <c r="B268" s="32"/>
      <c r="C268" s="261"/>
      <c r="D268" s="26"/>
      <c r="E268" s="26"/>
      <c r="F268" s="32"/>
    </row>
    <row r="269" spans="1:6">
      <c r="A269" s="338"/>
      <c r="B269" s="32"/>
      <c r="C269" s="261"/>
      <c r="D269" s="26"/>
      <c r="E269" s="26"/>
      <c r="F269" s="32"/>
    </row>
    <row r="270" spans="1:6">
      <c r="A270" s="338"/>
      <c r="B270" s="992"/>
      <c r="C270" s="261"/>
      <c r="D270" s="26"/>
      <c r="E270" s="26"/>
      <c r="F270" s="32"/>
    </row>
    <row r="271" spans="1:6">
      <c r="A271" s="338"/>
      <c r="B271" s="992"/>
      <c r="C271" s="261"/>
      <c r="D271" s="26"/>
      <c r="E271" s="26"/>
      <c r="F271" s="32"/>
    </row>
    <row r="272" spans="1:6">
      <c r="A272" s="338"/>
      <c r="B272" s="713"/>
      <c r="C272" s="261"/>
      <c r="D272" s="26"/>
      <c r="E272" s="26"/>
      <c r="F272" s="32"/>
    </row>
    <row r="273" spans="1:6">
      <c r="A273" s="338"/>
      <c r="B273" s="713"/>
      <c r="C273" s="261"/>
      <c r="D273" s="26"/>
      <c r="E273" s="26"/>
      <c r="F273" s="32"/>
    </row>
    <row r="274" spans="1:6">
      <c r="A274" s="338"/>
      <c r="B274" s="713"/>
      <c r="C274" s="261"/>
      <c r="D274" s="26"/>
      <c r="E274" s="26"/>
      <c r="F274" s="32"/>
    </row>
    <row r="275" spans="1:6">
      <c r="A275" s="338"/>
      <c r="B275" s="39"/>
      <c r="C275" s="261"/>
      <c r="D275" s="261"/>
      <c r="E275" s="261"/>
      <c r="F275" s="261"/>
    </row>
    <row r="276" spans="1:6">
      <c r="A276" s="338"/>
      <c r="B276" s="39"/>
      <c r="C276" s="261"/>
      <c r="D276" s="26"/>
      <c r="E276" s="26"/>
      <c r="F276" s="32"/>
    </row>
    <row r="277" spans="1:6">
      <c r="A277" s="338"/>
      <c r="B277" s="690"/>
      <c r="C277" s="599"/>
      <c r="D277" s="599"/>
      <c r="E277" s="599"/>
      <c r="F277" s="994"/>
    </row>
    <row r="278" spans="1:6">
      <c r="A278" s="13"/>
      <c r="B278" s="13"/>
      <c r="C278" s="13"/>
      <c r="D278" s="13"/>
      <c r="E278" s="13"/>
      <c r="F278" s="13"/>
    </row>
    <row r="279" spans="1:6">
      <c r="A279" s="13"/>
      <c r="B279" s="13"/>
      <c r="C279" s="13"/>
      <c r="D279" s="13"/>
      <c r="E279" s="13"/>
      <c r="F279" s="13"/>
    </row>
    <row r="280" spans="1:6">
      <c r="A280" s="1201"/>
      <c r="B280" s="1201"/>
      <c r="C280" s="1201"/>
      <c r="D280" s="1201"/>
      <c r="E280" s="1201"/>
      <c r="F280" s="13"/>
    </row>
    <row r="281" spans="1:6">
      <c r="A281" s="985"/>
      <c r="B281" s="985"/>
      <c r="C281" s="985"/>
      <c r="D281" s="985"/>
      <c r="E281" s="985"/>
      <c r="F281" s="13"/>
    </row>
    <row r="282" spans="1:6" ht="14.25">
      <c r="A282" s="1202"/>
      <c r="B282" s="1203"/>
      <c r="C282" s="1203"/>
      <c r="D282" s="1203"/>
      <c r="E282" s="1203"/>
      <c r="F282" s="1203"/>
    </row>
    <row r="283" spans="1:6" ht="15.75">
      <c r="A283" s="13"/>
      <c r="B283" s="982"/>
      <c r="C283" s="982"/>
      <c r="D283" s="982"/>
      <c r="E283" s="982"/>
      <c r="F283" s="13"/>
    </row>
    <row r="284" spans="1:6" ht="15.75">
      <c r="A284" s="13"/>
      <c r="B284" s="982"/>
      <c r="C284" s="982"/>
      <c r="D284" s="982"/>
      <c r="E284" s="982"/>
      <c r="F284" s="13"/>
    </row>
    <row r="285" spans="1:6">
      <c r="A285" s="13"/>
      <c r="B285" s="32"/>
      <c r="C285" s="32"/>
      <c r="D285" s="32"/>
      <c r="E285" s="983"/>
      <c r="F285" s="13"/>
    </row>
    <row r="286" spans="1:6" ht="15.75">
      <c r="A286" s="646"/>
      <c r="B286" s="986"/>
      <c r="C286" s="987"/>
      <c r="D286" s="987"/>
      <c r="E286" s="987"/>
      <c r="F286" s="987"/>
    </row>
    <row r="287" spans="1:6">
      <c r="A287" s="988"/>
      <c r="B287" s="989"/>
      <c r="C287" s="990"/>
      <c r="D287" s="990"/>
      <c r="E287" s="990"/>
      <c r="F287" s="991"/>
    </row>
    <row r="288" spans="1:6">
      <c r="A288" s="338"/>
      <c r="B288" s="39"/>
      <c r="C288" s="26"/>
      <c r="D288" s="26"/>
      <c r="E288" s="26"/>
      <c r="F288" s="32"/>
    </row>
    <row r="289" spans="1:6">
      <c r="A289" s="338"/>
      <c r="B289" s="32"/>
      <c r="C289" s="26"/>
      <c r="D289" s="26"/>
      <c r="E289" s="26"/>
      <c r="F289" s="26"/>
    </row>
    <row r="290" spans="1:6">
      <c r="A290" s="338"/>
      <c r="B290" s="32"/>
      <c r="C290" s="26"/>
      <c r="D290" s="26"/>
      <c r="E290" s="26"/>
      <c r="F290" s="26"/>
    </row>
    <row r="291" spans="1:6">
      <c r="A291" s="338"/>
      <c r="B291" s="32"/>
      <c r="C291" s="26"/>
      <c r="D291" s="26"/>
      <c r="E291" s="26"/>
      <c r="F291" s="26"/>
    </row>
    <row r="292" spans="1:6">
      <c r="A292" s="338"/>
      <c r="B292" s="32"/>
      <c r="C292" s="26"/>
      <c r="D292" s="26"/>
      <c r="E292" s="26"/>
      <c r="F292" s="26"/>
    </row>
    <row r="293" spans="1:6">
      <c r="A293" s="338"/>
      <c r="B293" s="32"/>
      <c r="C293" s="26"/>
      <c r="D293" s="26"/>
      <c r="E293" s="26"/>
      <c r="F293" s="26"/>
    </row>
    <row r="294" spans="1:6">
      <c r="A294" s="338"/>
      <c r="B294" s="32"/>
      <c r="C294" s="26"/>
      <c r="D294" s="26"/>
      <c r="E294" s="26"/>
      <c r="F294" s="26"/>
    </row>
    <row r="295" spans="1:6">
      <c r="A295" s="338"/>
      <c r="B295" s="32"/>
      <c r="C295" s="26"/>
      <c r="D295" s="26"/>
      <c r="E295" s="26"/>
      <c r="F295" s="26"/>
    </row>
    <row r="296" spans="1:6">
      <c r="A296" s="338"/>
      <c r="B296" s="32"/>
      <c r="C296" s="26"/>
      <c r="D296" s="26"/>
      <c r="E296" s="26"/>
      <c r="F296" s="26"/>
    </row>
    <row r="297" spans="1:6">
      <c r="A297" s="338"/>
      <c r="B297" s="32"/>
      <c r="C297" s="26"/>
      <c r="D297" s="26"/>
      <c r="E297" s="26"/>
      <c r="F297" s="26"/>
    </row>
    <row r="298" spans="1:6">
      <c r="A298" s="338"/>
      <c r="B298" s="827"/>
      <c r="C298" s="26"/>
      <c r="D298" s="691"/>
      <c r="E298" s="26"/>
      <c r="F298" s="26"/>
    </row>
    <row r="299" spans="1:6">
      <c r="A299" s="338"/>
      <c r="B299" s="32"/>
      <c r="C299" s="691"/>
      <c r="D299" s="691"/>
      <c r="E299" s="26"/>
      <c r="F299" s="26"/>
    </row>
    <row r="300" spans="1:6">
      <c r="A300" s="338"/>
      <c r="B300" s="32"/>
      <c r="C300" s="691"/>
      <c r="D300" s="691"/>
      <c r="E300" s="26"/>
      <c r="F300" s="26"/>
    </row>
    <row r="301" spans="1:6">
      <c r="A301" s="338"/>
      <c r="B301" s="32"/>
      <c r="C301" s="691"/>
      <c r="D301" s="691"/>
      <c r="E301" s="26"/>
      <c r="F301" s="26"/>
    </row>
    <row r="302" spans="1:6">
      <c r="A302" s="338"/>
      <c r="B302" s="32"/>
      <c r="C302" s="26"/>
      <c r="D302" s="26"/>
      <c r="E302" s="26"/>
      <c r="F302" s="26"/>
    </row>
    <row r="303" spans="1:6">
      <c r="A303" s="338"/>
      <c r="B303" s="39"/>
      <c r="C303" s="26"/>
      <c r="D303" s="26"/>
      <c r="E303" s="26"/>
      <c r="F303" s="26"/>
    </row>
    <row r="304" spans="1:6">
      <c r="A304" s="338"/>
      <c r="B304" s="39"/>
      <c r="C304" s="26"/>
      <c r="D304" s="26"/>
      <c r="E304" s="26"/>
      <c r="F304" s="26"/>
    </row>
    <row r="305" spans="1:6">
      <c r="A305" s="338"/>
      <c r="B305" s="39"/>
      <c r="C305" s="26"/>
      <c r="D305" s="26"/>
      <c r="E305" s="26"/>
      <c r="F305" s="32"/>
    </row>
    <row r="306" spans="1:6">
      <c r="A306" s="338"/>
      <c r="B306" s="32"/>
      <c r="C306" s="26"/>
      <c r="D306" s="26"/>
      <c r="E306" s="26"/>
      <c r="F306" s="26"/>
    </row>
    <row r="307" spans="1:6">
      <c r="A307" s="338"/>
      <c r="B307" s="32"/>
      <c r="C307" s="26"/>
      <c r="D307" s="26"/>
      <c r="E307" s="26"/>
      <c r="F307" s="26"/>
    </row>
    <row r="308" spans="1:6">
      <c r="A308" s="338"/>
      <c r="B308" s="32"/>
      <c r="C308" s="691"/>
      <c r="D308" s="691"/>
      <c r="E308" s="691"/>
      <c r="F308" s="691"/>
    </row>
    <row r="309" spans="1:6">
      <c r="A309" s="338"/>
      <c r="B309" s="827"/>
      <c r="C309" s="26"/>
      <c r="D309" s="26"/>
      <c r="E309" s="26"/>
      <c r="F309" s="26"/>
    </row>
    <row r="310" spans="1:6">
      <c r="A310" s="338"/>
      <c r="B310" s="827"/>
      <c r="C310" s="26"/>
      <c r="D310" s="26"/>
      <c r="E310" s="26"/>
      <c r="F310" s="26"/>
    </row>
    <row r="311" spans="1:6">
      <c r="A311" s="338"/>
      <c r="B311" s="827"/>
      <c r="C311" s="26"/>
      <c r="D311" s="26"/>
      <c r="E311" s="26"/>
      <c r="F311" s="26"/>
    </row>
    <row r="312" spans="1:6">
      <c r="A312" s="338"/>
      <c r="B312" s="827"/>
      <c r="C312" s="26"/>
      <c r="D312" s="26"/>
      <c r="E312" s="26"/>
      <c r="F312" s="26"/>
    </row>
    <row r="313" spans="1:6">
      <c r="A313" s="338"/>
      <c r="B313" s="32"/>
      <c r="C313" s="26"/>
      <c r="D313" s="26"/>
      <c r="E313" s="26"/>
      <c r="F313" s="26"/>
    </row>
    <row r="314" spans="1:6">
      <c r="A314" s="338"/>
      <c r="B314" s="32"/>
      <c r="C314" s="26"/>
      <c r="D314" s="26"/>
      <c r="E314" s="26"/>
      <c r="F314" s="26"/>
    </row>
    <row r="315" spans="1:6">
      <c r="A315" s="338"/>
      <c r="B315" s="32"/>
      <c r="C315" s="26"/>
      <c r="D315" s="26"/>
      <c r="E315" s="26"/>
      <c r="F315" s="26"/>
    </row>
    <row r="316" spans="1:6">
      <c r="A316" s="338"/>
      <c r="B316" s="32"/>
      <c r="C316" s="26"/>
      <c r="D316" s="26"/>
      <c r="E316" s="26"/>
      <c r="F316" s="26"/>
    </row>
    <row r="317" spans="1:6">
      <c r="A317" s="338"/>
      <c r="B317" s="32"/>
      <c r="C317" s="691"/>
      <c r="D317" s="691"/>
      <c r="E317" s="691"/>
      <c r="F317" s="691"/>
    </row>
    <row r="318" spans="1:6">
      <c r="A318" s="338"/>
      <c r="B318" s="39"/>
      <c r="C318" s="26"/>
      <c r="D318" s="26"/>
      <c r="E318" s="26"/>
      <c r="F318" s="26"/>
    </row>
    <row r="319" spans="1:6">
      <c r="A319" s="338"/>
      <c r="B319" s="716"/>
      <c r="C319" s="691"/>
      <c r="D319" s="691"/>
      <c r="E319" s="691"/>
      <c r="F319" s="691"/>
    </row>
    <row r="320" spans="1:6">
      <c r="A320" s="338"/>
      <c r="B320" s="716"/>
      <c r="C320" s="691"/>
      <c r="D320" s="691"/>
      <c r="E320" s="691"/>
      <c r="F320" s="691"/>
    </row>
    <row r="321" spans="1:6">
      <c r="A321" s="338"/>
      <c r="B321" s="39"/>
      <c r="C321" s="261"/>
      <c r="D321" s="26"/>
      <c r="E321" s="26"/>
      <c r="F321" s="32"/>
    </row>
    <row r="322" spans="1:6">
      <c r="A322" s="338"/>
      <c r="B322" s="32"/>
      <c r="C322" s="261"/>
      <c r="D322" s="26"/>
      <c r="E322" s="26"/>
      <c r="F322" s="32"/>
    </row>
    <row r="323" spans="1:6">
      <c r="A323" s="338"/>
      <c r="B323" s="32"/>
      <c r="C323" s="261"/>
      <c r="D323" s="26"/>
      <c r="E323" s="26"/>
      <c r="F323" s="32"/>
    </row>
    <row r="324" spans="1:6">
      <c r="A324" s="338"/>
      <c r="B324" s="32"/>
      <c r="C324" s="261"/>
      <c r="D324" s="26"/>
      <c r="E324" s="26"/>
      <c r="F324" s="32"/>
    </row>
    <row r="325" spans="1:6">
      <c r="A325" s="338"/>
      <c r="B325" s="32"/>
      <c r="C325" s="261"/>
      <c r="D325" s="26"/>
      <c r="E325" s="26"/>
      <c r="F325" s="32"/>
    </row>
    <row r="326" spans="1:6">
      <c r="A326" s="338"/>
      <c r="B326" s="992"/>
      <c r="C326" s="261"/>
      <c r="D326" s="26"/>
      <c r="E326" s="26"/>
      <c r="F326" s="32"/>
    </row>
    <row r="327" spans="1:6">
      <c r="A327" s="338"/>
      <c r="B327" s="992"/>
      <c r="C327" s="261"/>
      <c r="D327" s="26"/>
      <c r="E327" s="26"/>
      <c r="F327" s="32"/>
    </row>
    <row r="328" spans="1:6">
      <c r="A328" s="338"/>
      <c r="B328" s="713"/>
      <c r="C328" s="261"/>
      <c r="D328" s="26"/>
      <c r="E328" s="26"/>
      <c r="F328" s="32"/>
    </row>
    <row r="329" spans="1:6">
      <c r="A329" s="338"/>
      <c r="B329" s="713"/>
      <c r="C329" s="261"/>
      <c r="D329" s="26"/>
      <c r="E329" s="26"/>
      <c r="F329" s="32"/>
    </row>
    <row r="330" spans="1:6">
      <c r="A330" s="338"/>
      <c r="B330" s="713"/>
      <c r="C330" s="261"/>
      <c r="D330" s="26"/>
      <c r="E330" s="26"/>
      <c r="F330" s="32"/>
    </row>
    <row r="331" spans="1:6">
      <c r="A331" s="338"/>
      <c r="B331" s="39"/>
      <c r="C331" s="261"/>
      <c r="D331" s="261"/>
      <c r="E331" s="261"/>
      <c r="F331" s="261"/>
    </row>
    <row r="332" spans="1:6">
      <c r="A332" s="338"/>
      <c r="B332" s="39"/>
      <c r="C332" s="261"/>
      <c r="D332" s="26"/>
      <c r="E332" s="26"/>
      <c r="F332" s="32"/>
    </row>
    <row r="333" spans="1:6">
      <c r="A333" s="338"/>
      <c r="B333" s="690"/>
      <c r="C333" s="599"/>
      <c r="D333" s="599"/>
      <c r="E333" s="599"/>
      <c r="F333" s="599"/>
    </row>
    <row r="334" spans="1:6">
      <c r="A334" s="13"/>
      <c r="B334" s="13"/>
      <c r="C334" s="13"/>
      <c r="D334" s="13"/>
      <c r="E334" s="13"/>
      <c r="F334" s="13"/>
    </row>
    <row r="335" spans="1:6">
      <c r="A335" s="13"/>
      <c r="B335" s="13"/>
      <c r="C335" s="13"/>
      <c r="D335" s="13"/>
      <c r="E335" s="13"/>
      <c r="F335" s="13"/>
    </row>
    <row r="336" spans="1:6">
      <c r="A336" s="1201"/>
      <c r="B336" s="1201"/>
      <c r="C336" s="1201"/>
      <c r="D336" s="1201"/>
      <c r="E336" s="1201"/>
      <c r="F336" s="13"/>
    </row>
    <row r="337" spans="1:6">
      <c r="A337" s="985"/>
      <c r="B337" s="985"/>
      <c r="C337" s="985"/>
      <c r="D337" s="985"/>
      <c r="E337" s="985"/>
      <c r="F337" s="13"/>
    </row>
    <row r="338" spans="1:6" ht="14.25">
      <c r="A338" s="1202"/>
      <c r="B338" s="1203"/>
      <c r="C338" s="1203"/>
      <c r="D338" s="1203"/>
      <c r="E338" s="1203"/>
      <c r="F338" s="1203"/>
    </row>
    <row r="339" spans="1:6" ht="15.75">
      <c r="A339" s="13"/>
      <c r="B339" s="982"/>
      <c r="C339" s="982"/>
      <c r="D339" s="982"/>
      <c r="E339" s="982"/>
      <c r="F339" s="13"/>
    </row>
    <row r="340" spans="1:6" ht="15.75">
      <c r="A340" s="13"/>
      <c r="B340" s="982"/>
      <c r="C340" s="982"/>
      <c r="D340" s="982"/>
      <c r="E340" s="982"/>
      <c r="F340" s="13"/>
    </row>
    <row r="341" spans="1:6">
      <c r="A341" s="13"/>
      <c r="B341" s="32"/>
      <c r="C341" s="32"/>
      <c r="D341" s="32"/>
      <c r="E341" s="983"/>
      <c r="F341" s="13"/>
    </row>
    <row r="342" spans="1:6" ht="15.75">
      <c r="A342" s="646"/>
      <c r="B342" s="986"/>
      <c r="C342" s="987"/>
      <c r="D342" s="987"/>
      <c r="E342" s="987"/>
      <c r="F342" s="987"/>
    </row>
    <row r="343" spans="1:6">
      <c r="A343" s="988"/>
      <c r="B343" s="989"/>
      <c r="C343" s="990"/>
      <c r="D343" s="990"/>
      <c r="E343" s="990"/>
      <c r="F343" s="991"/>
    </row>
    <row r="344" spans="1:6">
      <c r="A344" s="338"/>
      <c r="B344" s="39"/>
      <c r="C344" s="26"/>
      <c r="D344" s="26"/>
      <c r="E344" s="26"/>
      <c r="F344" s="32"/>
    </row>
    <row r="345" spans="1:6">
      <c r="A345" s="338"/>
      <c r="B345" s="32"/>
      <c r="C345" s="26"/>
      <c r="D345" s="26"/>
      <c r="E345" s="26"/>
      <c r="F345" s="26"/>
    </row>
    <row r="346" spans="1:6">
      <c r="A346" s="338"/>
      <c r="B346" s="32"/>
      <c r="C346" s="26"/>
      <c r="D346" s="26"/>
      <c r="E346" s="26"/>
      <c r="F346" s="26"/>
    </row>
    <row r="347" spans="1:6">
      <c r="A347" s="338"/>
      <c r="B347" s="32"/>
      <c r="C347" s="26"/>
      <c r="D347" s="26"/>
      <c r="E347" s="26"/>
      <c r="F347" s="26"/>
    </row>
    <row r="348" spans="1:6">
      <c r="A348" s="338"/>
      <c r="B348" s="32"/>
      <c r="C348" s="26"/>
      <c r="D348" s="26"/>
      <c r="E348" s="26"/>
      <c r="F348" s="26"/>
    </row>
    <row r="349" spans="1:6">
      <c r="A349" s="338"/>
      <c r="B349" s="32"/>
      <c r="C349" s="26"/>
      <c r="D349" s="26"/>
      <c r="E349" s="26"/>
      <c r="F349" s="26"/>
    </row>
    <row r="350" spans="1:6">
      <c r="A350" s="338"/>
      <c r="B350" s="32"/>
      <c r="C350" s="26"/>
      <c r="D350" s="26"/>
      <c r="E350" s="26"/>
      <c r="F350" s="26"/>
    </row>
    <row r="351" spans="1:6">
      <c r="A351" s="338"/>
      <c r="B351" s="32"/>
      <c r="C351" s="26"/>
      <c r="D351" s="26"/>
      <c r="E351" s="26"/>
      <c r="F351" s="26"/>
    </row>
    <row r="352" spans="1:6">
      <c r="A352" s="338"/>
      <c r="B352" s="32"/>
      <c r="C352" s="26"/>
      <c r="D352" s="26"/>
      <c r="E352" s="26"/>
      <c r="F352" s="26"/>
    </row>
    <row r="353" spans="1:6">
      <c r="A353" s="338"/>
      <c r="B353" s="32"/>
      <c r="C353" s="26"/>
      <c r="D353" s="26"/>
      <c r="E353" s="26"/>
      <c r="F353" s="26"/>
    </row>
    <row r="354" spans="1:6">
      <c r="A354" s="338"/>
      <c r="B354" s="827"/>
      <c r="C354" s="691"/>
      <c r="D354" s="691"/>
      <c r="E354" s="26"/>
      <c r="F354" s="26"/>
    </row>
    <row r="355" spans="1:6">
      <c r="A355" s="338"/>
      <c r="B355" s="32"/>
      <c r="C355" s="691"/>
      <c r="D355" s="691"/>
      <c r="E355" s="26"/>
      <c r="F355" s="26"/>
    </row>
    <row r="356" spans="1:6">
      <c r="A356" s="338"/>
      <c r="B356" s="32"/>
      <c r="C356" s="691"/>
      <c r="D356" s="691"/>
      <c r="E356" s="26"/>
      <c r="F356" s="26"/>
    </row>
    <row r="357" spans="1:6">
      <c r="A357" s="338"/>
      <c r="B357" s="32"/>
      <c r="C357" s="691"/>
      <c r="D357" s="691"/>
      <c r="E357" s="26"/>
      <c r="F357" s="26"/>
    </row>
    <row r="358" spans="1:6">
      <c r="A358" s="338"/>
      <c r="B358" s="32"/>
      <c r="C358" s="26"/>
      <c r="D358" s="26"/>
      <c r="E358" s="26"/>
      <c r="F358" s="26"/>
    </row>
    <row r="359" spans="1:6">
      <c r="A359" s="338"/>
      <c r="B359" s="39"/>
      <c r="C359" s="26"/>
      <c r="D359" s="26"/>
      <c r="E359" s="26"/>
      <c r="F359" s="26"/>
    </row>
    <row r="360" spans="1:6">
      <c r="A360" s="338"/>
      <c r="B360" s="39"/>
      <c r="C360" s="26"/>
      <c r="D360" s="26"/>
      <c r="E360" s="26"/>
      <c r="F360" s="26"/>
    </row>
    <row r="361" spans="1:6">
      <c r="A361" s="338"/>
      <c r="B361" s="39"/>
      <c r="C361" s="26"/>
      <c r="D361" s="26"/>
      <c r="E361" s="26"/>
      <c r="F361" s="32"/>
    </row>
    <row r="362" spans="1:6">
      <c r="A362" s="338"/>
      <c r="B362" s="32"/>
      <c r="C362" s="26"/>
      <c r="D362" s="26"/>
      <c r="E362" s="26"/>
      <c r="F362" s="26"/>
    </row>
    <row r="363" spans="1:6">
      <c r="A363" s="338"/>
      <c r="B363" s="32"/>
      <c r="C363" s="26"/>
      <c r="D363" s="26"/>
      <c r="E363" s="26"/>
      <c r="F363" s="26"/>
    </row>
    <row r="364" spans="1:6">
      <c r="A364" s="338"/>
      <c r="B364" s="32"/>
      <c r="C364" s="691"/>
      <c r="D364" s="691"/>
      <c r="E364" s="691"/>
      <c r="F364" s="691"/>
    </row>
    <row r="365" spans="1:6">
      <c r="A365" s="338"/>
      <c r="B365" s="827"/>
      <c r="C365" s="26"/>
      <c r="D365" s="26"/>
      <c r="E365" s="26"/>
      <c r="F365" s="26"/>
    </row>
    <row r="366" spans="1:6">
      <c r="A366" s="338"/>
      <c r="B366" s="827"/>
      <c r="C366" s="26"/>
      <c r="D366" s="26"/>
      <c r="E366" s="26"/>
      <c r="F366" s="26"/>
    </row>
    <row r="367" spans="1:6">
      <c r="A367" s="338"/>
      <c r="B367" s="827"/>
      <c r="C367" s="26"/>
      <c r="D367" s="26"/>
      <c r="E367" s="26"/>
      <c r="F367" s="26"/>
    </row>
    <row r="368" spans="1:6">
      <c r="A368" s="338"/>
      <c r="B368" s="827"/>
      <c r="C368" s="26"/>
      <c r="D368" s="26"/>
      <c r="E368" s="26"/>
      <c r="F368" s="26"/>
    </row>
    <row r="369" spans="1:6">
      <c r="A369" s="338"/>
      <c r="B369" s="32"/>
      <c r="C369" s="26"/>
      <c r="D369" s="26"/>
      <c r="E369" s="26"/>
      <c r="F369" s="26"/>
    </row>
    <row r="370" spans="1:6">
      <c r="A370" s="338"/>
      <c r="B370" s="32"/>
      <c r="C370" s="26"/>
      <c r="D370" s="26"/>
      <c r="E370" s="26"/>
      <c r="F370" s="26"/>
    </row>
    <row r="371" spans="1:6">
      <c r="A371" s="338"/>
      <c r="B371" s="32"/>
      <c r="C371" s="26"/>
      <c r="D371" s="26"/>
      <c r="E371" s="26"/>
      <c r="F371" s="26"/>
    </row>
    <row r="372" spans="1:6">
      <c r="A372" s="338"/>
      <c r="B372" s="32"/>
      <c r="C372" s="26"/>
      <c r="D372" s="26"/>
      <c r="E372" s="26"/>
      <c r="F372" s="26"/>
    </row>
    <row r="373" spans="1:6">
      <c r="A373" s="338"/>
      <c r="B373" s="32"/>
      <c r="C373" s="691"/>
      <c r="D373" s="691"/>
      <c r="E373" s="691"/>
      <c r="F373" s="691"/>
    </row>
    <row r="374" spans="1:6">
      <c r="A374" s="338"/>
      <c r="B374" s="39"/>
      <c r="C374" s="26"/>
      <c r="D374" s="26"/>
      <c r="E374" s="26"/>
      <c r="F374" s="26"/>
    </row>
    <row r="375" spans="1:6">
      <c r="A375" s="338"/>
      <c r="B375" s="716"/>
      <c r="C375" s="691"/>
      <c r="D375" s="691"/>
      <c r="E375" s="691"/>
      <c r="F375" s="691"/>
    </row>
    <row r="376" spans="1:6">
      <c r="A376" s="338"/>
      <c r="B376" s="716"/>
      <c r="C376" s="691"/>
      <c r="D376" s="691"/>
      <c r="E376" s="691"/>
      <c r="F376" s="691"/>
    </row>
    <row r="377" spans="1:6">
      <c r="A377" s="338"/>
      <c r="B377" s="39"/>
      <c r="C377" s="261"/>
      <c r="D377" s="26"/>
      <c r="E377" s="26"/>
      <c r="F377" s="32"/>
    </row>
    <row r="378" spans="1:6">
      <c r="A378" s="338"/>
      <c r="B378" s="32"/>
      <c r="C378" s="261"/>
      <c r="D378" s="26"/>
      <c r="E378" s="26"/>
      <c r="F378" s="26"/>
    </row>
    <row r="379" spans="1:6">
      <c r="A379" s="338"/>
      <c r="B379" s="32"/>
      <c r="C379" s="261"/>
      <c r="D379" s="26"/>
      <c r="E379" s="26"/>
      <c r="F379" s="26"/>
    </row>
    <row r="380" spans="1:6">
      <c r="A380" s="338"/>
      <c r="B380" s="32"/>
      <c r="C380" s="261"/>
      <c r="D380" s="26"/>
      <c r="E380" s="26"/>
      <c r="F380" s="26"/>
    </row>
    <row r="381" spans="1:6">
      <c r="A381" s="338"/>
      <c r="B381" s="32"/>
      <c r="C381" s="261"/>
      <c r="D381" s="26"/>
      <c r="E381" s="26"/>
      <c r="F381" s="26"/>
    </row>
    <row r="382" spans="1:6">
      <c r="A382" s="338"/>
      <c r="B382" s="992"/>
      <c r="C382" s="261"/>
      <c r="D382" s="26"/>
      <c r="E382" s="26"/>
      <c r="F382" s="26"/>
    </row>
    <row r="383" spans="1:6">
      <c r="A383" s="338"/>
      <c r="B383" s="992"/>
      <c r="C383" s="261"/>
      <c r="D383" s="26"/>
      <c r="E383" s="26"/>
      <c r="F383" s="26"/>
    </row>
    <row r="384" spans="1:6">
      <c r="A384" s="338"/>
      <c r="B384" s="713"/>
      <c r="C384" s="261"/>
      <c r="D384" s="26"/>
      <c r="E384" s="26"/>
      <c r="F384" s="26"/>
    </row>
    <row r="385" spans="1:6">
      <c r="A385" s="338"/>
      <c r="B385" s="713"/>
      <c r="C385" s="261"/>
      <c r="D385" s="26"/>
      <c r="E385" s="26"/>
      <c r="F385" s="26"/>
    </row>
    <row r="386" spans="1:6">
      <c r="A386" s="338"/>
      <c r="B386" s="713"/>
      <c r="C386" s="261"/>
      <c r="D386" s="26"/>
      <c r="E386" s="26"/>
      <c r="F386" s="26"/>
    </row>
    <row r="387" spans="1:6">
      <c r="A387" s="338"/>
      <c r="B387" s="39"/>
      <c r="C387" s="261"/>
      <c r="D387" s="261"/>
      <c r="E387" s="261"/>
      <c r="F387" s="261"/>
    </row>
    <row r="388" spans="1:6">
      <c r="A388" s="338"/>
      <c r="B388" s="39"/>
      <c r="C388" s="261"/>
      <c r="D388" s="26"/>
      <c r="E388" s="26"/>
      <c r="F388" s="32"/>
    </row>
    <row r="389" spans="1:6">
      <c r="A389" s="338"/>
      <c r="B389" s="690"/>
      <c r="C389" s="599"/>
      <c r="D389" s="599"/>
      <c r="E389" s="599"/>
      <c r="F389" s="599"/>
    </row>
    <row r="390" spans="1:6">
      <c r="A390" s="13"/>
      <c r="B390" s="13"/>
      <c r="C390" s="13"/>
      <c r="D390" s="13"/>
      <c r="E390" s="13"/>
      <c r="F390" s="13"/>
    </row>
    <row r="391" spans="1:6">
      <c r="A391" s="13"/>
      <c r="B391" s="13"/>
      <c r="C391" s="13"/>
      <c r="D391" s="13"/>
      <c r="E391" s="13"/>
      <c r="F391" s="13"/>
    </row>
    <row r="392" spans="1:6">
      <c r="A392" s="1201"/>
      <c r="B392" s="1201"/>
      <c r="C392" s="1201"/>
      <c r="D392" s="1201"/>
      <c r="E392" s="1201"/>
      <c r="F392" s="13"/>
    </row>
    <row r="393" spans="1:6">
      <c r="A393" s="985"/>
      <c r="B393" s="985"/>
      <c r="C393" s="985"/>
      <c r="D393" s="985"/>
      <c r="E393" s="985"/>
      <c r="F393" s="13"/>
    </row>
    <row r="394" spans="1:6" ht="14.25">
      <c r="A394" s="1202"/>
      <c r="B394" s="1203"/>
      <c r="C394" s="1203"/>
      <c r="D394" s="1203"/>
      <c r="E394" s="1203"/>
      <c r="F394" s="1203"/>
    </row>
    <row r="395" spans="1:6" ht="15.75">
      <c r="A395" s="13"/>
      <c r="B395" s="982"/>
      <c r="C395" s="982"/>
      <c r="D395" s="982"/>
      <c r="E395" s="982"/>
      <c r="F395" s="13"/>
    </row>
    <row r="396" spans="1:6" ht="15.75">
      <c r="A396" s="13"/>
      <c r="B396" s="982"/>
      <c r="C396" s="982"/>
      <c r="D396" s="982"/>
      <c r="E396" s="982"/>
      <c r="F396" s="13"/>
    </row>
    <row r="397" spans="1:6">
      <c r="A397" s="13"/>
      <c r="B397" s="32"/>
      <c r="C397" s="32"/>
      <c r="D397" s="32"/>
      <c r="E397" s="983"/>
      <c r="F397" s="13"/>
    </row>
    <row r="398" spans="1:6" ht="15.75">
      <c r="A398" s="646"/>
      <c r="B398" s="986"/>
      <c r="C398" s="987"/>
      <c r="D398" s="987"/>
      <c r="E398" s="987"/>
      <c r="F398" s="987"/>
    </row>
    <row r="399" spans="1:6">
      <c r="A399" s="988"/>
      <c r="B399" s="989"/>
      <c r="C399" s="990"/>
      <c r="D399" s="990"/>
      <c r="E399" s="990"/>
      <c r="F399" s="991"/>
    </row>
    <row r="400" spans="1:6">
      <c r="A400" s="338"/>
      <c r="B400" s="39"/>
      <c r="C400" s="26"/>
      <c r="D400" s="26"/>
      <c r="E400" s="26"/>
      <c r="F400" s="32"/>
    </row>
    <row r="401" spans="1:6">
      <c r="A401" s="338"/>
      <c r="B401" s="32"/>
      <c r="C401" s="26"/>
      <c r="D401" s="26"/>
      <c r="E401" s="26"/>
      <c r="F401" s="26"/>
    </row>
    <row r="402" spans="1:6">
      <c r="A402" s="338"/>
      <c r="B402" s="32"/>
      <c r="C402" s="26"/>
      <c r="D402" s="26"/>
      <c r="E402" s="26"/>
      <c r="F402" s="26"/>
    </row>
    <row r="403" spans="1:6">
      <c r="A403" s="338"/>
      <c r="B403" s="32"/>
      <c r="C403" s="26"/>
      <c r="D403" s="26"/>
      <c r="E403" s="26"/>
      <c r="F403" s="26"/>
    </row>
    <row r="404" spans="1:6">
      <c r="A404" s="338"/>
      <c r="B404" s="32"/>
      <c r="C404" s="26"/>
      <c r="D404" s="26"/>
      <c r="E404" s="26"/>
      <c r="F404" s="26"/>
    </row>
    <row r="405" spans="1:6">
      <c r="A405" s="338"/>
      <c r="B405" s="32"/>
      <c r="C405" s="26"/>
      <c r="D405" s="26"/>
      <c r="E405" s="26"/>
      <c r="F405" s="26"/>
    </row>
    <row r="406" spans="1:6">
      <c r="A406" s="338"/>
      <c r="B406" s="32"/>
      <c r="C406" s="26"/>
      <c r="D406" s="26"/>
      <c r="E406" s="26"/>
      <c r="F406" s="26"/>
    </row>
    <row r="407" spans="1:6">
      <c r="A407" s="338"/>
      <c r="B407" s="32"/>
      <c r="C407" s="26"/>
      <c r="D407" s="26"/>
      <c r="E407" s="26"/>
      <c r="F407" s="26"/>
    </row>
    <row r="408" spans="1:6">
      <c r="A408" s="338"/>
      <c r="B408" s="32"/>
      <c r="C408" s="26"/>
      <c r="D408" s="26"/>
      <c r="E408" s="26"/>
      <c r="F408" s="26"/>
    </row>
    <row r="409" spans="1:6">
      <c r="A409" s="338"/>
      <c r="B409" s="32"/>
      <c r="C409" s="26"/>
      <c r="D409" s="26"/>
      <c r="E409" s="26"/>
      <c r="F409" s="26"/>
    </row>
    <row r="410" spans="1:6">
      <c r="A410" s="338"/>
      <c r="B410" s="827"/>
      <c r="C410" s="691"/>
      <c r="D410" s="691"/>
      <c r="E410" s="26"/>
      <c r="F410" s="26"/>
    </row>
    <row r="411" spans="1:6">
      <c r="A411" s="338"/>
      <c r="B411" s="32"/>
      <c r="C411" s="691"/>
      <c r="D411" s="691"/>
      <c r="E411" s="26"/>
      <c r="F411" s="26"/>
    </row>
    <row r="412" spans="1:6">
      <c r="A412" s="338"/>
      <c r="B412" s="32"/>
      <c r="C412" s="691"/>
      <c r="D412" s="691"/>
      <c r="E412" s="26"/>
      <c r="F412" s="26"/>
    </row>
    <row r="413" spans="1:6">
      <c r="A413" s="338"/>
      <c r="B413" s="32"/>
      <c r="C413" s="691"/>
      <c r="D413" s="691"/>
      <c r="E413" s="26"/>
      <c r="F413" s="26"/>
    </row>
    <row r="414" spans="1:6">
      <c r="A414" s="338"/>
      <c r="B414" s="32"/>
      <c r="C414" s="26"/>
      <c r="D414" s="26"/>
      <c r="E414" s="26"/>
      <c r="F414" s="26"/>
    </row>
    <row r="415" spans="1:6">
      <c r="A415" s="338"/>
      <c r="B415" s="39"/>
      <c r="C415" s="26"/>
      <c r="D415" s="26"/>
      <c r="E415" s="26"/>
      <c r="F415" s="26"/>
    </row>
    <row r="416" spans="1:6">
      <c r="A416" s="338"/>
      <c r="B416" s="39"/>
      <c r="C416" s="26"/>
      <c r="D416" s="26"/>
      <c r="E416" s="26"/>
      <c r="F416" s="26"/>
    </row>
    <row r="417" spans="1:6">
      <c r="A417" s="338"/>
      <c r="B417" s="39"/>
      <c r="C417" s="26"/>
      <c r="D417" s="26"/>
      <c r="E417" s="26"/>
      <c r="F417" s="32"/>
    </row>
    <row r="418" spans="1:6">
      <c r="A418" s="338"/>
      <c r="B418" s="32"/>
      <c r="C418" s="26"/>
      <c r="D418" s="26"/>
      <c r="E418" s="26"/>
      <c r="F418" s="26"/>
    </row>
    <row r="419" spans="1:6">
      <c r="A419" s="338"/>
      <c r="B419" s="32"/>
      <c r="C419" s="26"/>
      <c r="D419" s="26"/>
      <c r="E419" s="26"/>
      <c r="F419" s="26"/>
    </row>
    <row r="420" spans="1:6">
      <c r="A420" s="338"/>
      <c r="B420" s="32"/>
      <c r="C420" s="691"/>
      <c r="D420" s="691"/>
      <c r="E420" s="691"/>
      <c r="F420" s="691"/>
    </row>
    <row r="421" spans="1:6">
      <c r="A421" s="338"/>
      <c r="B421" s="827"/>
      <c r="C421" s="26"/>
      <c r="D421" s="26"/>
      <c r="E421" s="26"/>
      <c r="F421" s="26"/>
    </row>
    <row r="422" spans="1:6">
      <c r="A422" s="338"/>
      <c r="B422" s="827"/>
      <c r="C422" s="26"/>
      <c r="D422" s="26"/>
      <c r="E422" s="26"/>
      <c r="F422" s="26"/>
    </row>
    <row r="423" spans="1:6">
      <c r="A423" s="338"/>
      <c r="B423" s="827"/>
      <c r="C423" s="26"/>
      <c r="D423" s="26"/>
      <c r="E423" s="26"/>
      <c r="F423" s="26"/>
    </row>
    <row r="424" spans="1:6">
      <c r="A424" s="338"/>
      <c r="B424" s="827"/>
      <c r="C424" s="26"/>
      <c r="D424" s="26"/>
      <c r="E424" s="26"/>
      <c r="F424" s="26"/>
    </row>
    <row r="425" spans="1:6">
      <c r="A425" s="338"/>
      <c r="B425" s="32"/>
      <c r="C425" s="26"/>
      <c r="D425" s="26"/>
      <c r="E425" s="26"/>
      <c r="F425" s="26"/>
    </row>
    <row r="426" spans="1:6">
      <c r="A426" s="338"/>
      <c r="B426" s="32"/>
      <c r="C426" s="26"/>
      <c r="D426" s="26"/>
      <c r="E426" s="26"/>
      <c r="F426" s="26"/>
    </row>
    <row r="427" spans="1:6">
      <c r="A427" s="338"/>
      <c r="B427" s="32"/>
      <c r="C427" s="26"/>
      <c r="D427" s="26"/>
      <c r="E427" s="26"/>
      <c r="F427" s="26"/>
    </row>
    <row r="428" spans="1:6">
      <c r="A428" s="338"/>
      <c r="B428" s="32"/>
      <c r="C428" s="26"/>
      <c r="D428" s="26"/>
      <c r="E428" s="26"/>
      <c r="F428" s="26"/>
    </row>
    <row r="429" spans="1:6">
      <c r="A429" s="338"/>
      <c r="B429" s="32"/>
      <c r="C429" s="691"/>
      <c r="D429" s="691"/>
      <c r="E429" s="691"/>
      <c r="F429" s="691"/>
    </row>
    <row r="430" spans="1:6">
      <c r="A430" s="338"/>
      <c r="B430" s="39"/>
      <c r="C430" s="26"/>
      <c r="D430" s="26"/>
      <c r="E430" s="26"/>
      <c r="F430" s="26"/>
    </row>
    <row r="431" spans="1:6">
      <c r="A431" s="338"/>
      <c r="B431" s="716"/>
      <c r="C431" s="691"/>
      <c r="D431" s="691"/>
      <c r="E431" s="691"/>
      <c r="F431" s="691"/>
    </row>
    <row r="432" spans="1:6">
      <c r="A432" s="338"/>
      <c r="B432" s="716"/>
      <c r="C432" s="691"/>
      <c r="D432" s="691"/>
      <c r="E432" s="691"/>
      <c r="F432" s="691"/>
    </row>
    <row r="433" spans="1:6">
      <c r="A433" s="338"/>
      <c r="B433" s="39"/>
      <c r="C433" s="261"/>
      <c r="D433" s="26"/>
      <c r="E433" s="26"/>
      <c r="F433" s="32"/>
    </row>
    <row r="434" spans="1:6">
      <c r="A434" s="338"/>
      <c r="B434" s="32"/>
      <c r="C434" s="261"/>
      <c r="D434" s="26"/>
      <c r="E434" s="26"/>
      <c r="F434" s="26"/>
    </row>
    <row r="435" spans="1:6">
      <c r="A435" s="338"/>
      <c r="B435" s="32"/>
      <c r="C435" s="261"/>
      <c r="D435" s="26"/>
      <c r="E435" s="26"/>
      <c r="F435" s="26"/>
    </row>
    <row r="436" spans="1:6">
      <c r="A436" s="338"/>
      <c r="B436" s="32"/>
      <c r="C436" s="261"/>
      <c r="D436" s="26"/>
      <c r="E436" s="26"/>
      <c r="F436" s="26"/>
    </row>
    <row r="437" spans="1:6">
      <c r="A437" s="338"/>
      <c r="B437" s="32"/>
      <c r="C437" s="261"/>
      <c r="D437" s="26"/>
      <c r="E437" s="26"/>
      <c r="F437" s="26"/>
    </row>
    <row r="438" spans="1:6">
      <c r="A438" s="338"/>
      <c r="B438" s="992"/>
      <c r="C438" s="261"/>
      <c r="D438" s="26"/>
      <c r="E438" s="26"/>
      <c r="F438" s="26"/>
    </row>
    <row r="439" spans="1:6">
      <c r="A439" s="338"/>
      <c r="B439" s="992"/>
      <c r="C439" s="261"/>
      <c r="D439" s="26"/>
      <c r="E439" s="26"/>
      <c r="F439" s="26"/>
    </row>
    <row r="440" spans="1:6">
      <c r="A440" s="338"/>
      <c r="B440" s="713"/>
      <c r="C440" s="261"/>
      <c r="D440" s="26"/>
      <c r="E440" s="26"/>
      <c r="F440" s="26"/>
    </row>
    <row r="441" spans="1:6">
      <c r="A441" s="338"/>
      <c r="B441" s="713"/>
      <c r="C441" s="261"/>
      <c r="D441" s="26"/>
      <c r="E441" s="26"/>
      <c r="F441" s="26"/>
    </row>
    <row r="442" spans="1:6">
      <c r="A442" s="338"/>
      <c r="B442" s="713"/>
      <c r="C442" s="261"/>
      <c r="D442" s="26"/>
      <c r="E442" s="26"/>
      <c r="F442" s="26"/>
    </row>
    <row r="443" spans="1:6">
      <c r="A443" s="338"/>
      <c r="B443" s="39"/>
      <c r="C443" s="261"/>
      <c r="D443" s="261"/>
      <c r="E443" s="261"/>
      <c r="F443" s="261"/>
    </row>
    <row r="444" spans="1:6">
      <c r="A444" s="338"/>
      <c r="B444" s="39"/>
      <c r="C444" s="261"/>
      <c r="D444" s="26"/>
      <c r="E444" s="26"/>
      <c r="F444" s="32"/>
    </row>
    <row r="445" spans="1:6" ht="14.25" customHeight="1">
      <c r="A445" s="338"/>
      <c r="B445" s="690"/>
      <c r="C445" s="599"/>
      <c r="D445" s="599"/>
      <c r="E445" s="599"/>
      <c r="F445" s="599"/>
    </row>
    <row r="446" spans="1:6" ht="14.25" customHeight="1">
      <c r="A446" s="13"/>
      <c r="B446" s="13"/>
      <c r="C446" s="13"/>
      <c r="D446" s="13"/>
      <c r="E446" s="13"/>
      <c r="F446" s="13"/>
    </row>
    <row r="447" spans="1:6">
      <c r="A447" s="1154"/>
      <c r="B447" s="1154"/>
      <c r="C447" s="1154"/>
      <c r="D447" s="1154"/>
      <c r="E447" s="1154"/>
      <c r="F447" s="1154"/>
    </row>
    <row r="448" spans="1:6">
      <c r="A448" s="1201"/>
      <c r="B448" s="1201"/>
      <c r="C448" s="1201"/>
      <c r="D448" s="1201"/>
      <c r="E448" s="1201"/>
      <c r="F448" s="13"/>
    </row>
    <row r="449" spans="1:6">
      <c r="A449" s="985"/>
      <c r="B449" s="985"/>
      <c r="C449" s="985"/>
      <c r="D449" s="985"/>
      <c r="E449" s="985"/>
      <c r="F449" s="13"/>
    </row>
    <row r="450" spans="1:6" ht="14.25">
      <c r="A450" s="1202"/>
      <c r="B450" s="1203"/>
      <c r="C450" s="1203"/>
      <c r="D450" s="1203"/>
      <c r="E450" s="1203"/>
      <c r="F450" s="1203"/>
    </row>
    <row r="451" spans="1:6" ht="15.75">
      <c r="A451" s="13"/>
      <c r="B451" s="982"/>
      <c r="C451" s="982"/>
      <c r="D451" s="982"/>
      <c r="E451" s="982"/>
      <c r="F451" s="13"/>
    </row>
    <row r="452" spans="1:6" ht="15.75">
      <c r="A452" s="13"/>
      <c r="B452" s="982"/>
      <c r="C452" s="982"/>
      <c r="D452" s="982"/>
      <c r="E452" s="982"/>
      <c r="F452" s="13"/>
    </row>
    <row r="453" spans="1:6">
      <c r="A453" s="13"/>
      <c r="B453" s="32"/>
      <c r="C453" s="32"/>
      <c r="D453" s="32"/>
      <c r="E453" s="983"/>
      <c r="F453" s="13"/>
    </row>
    <row r="454" spans="1:6" ht="15.75">
      <c r="A454" s="646"/>
      <c r="B454" s="986"/>
      <c r="C454" s="987"/>
      <c r="D454" s="987"/>
      <c r="E454" s="987"/>
      <c r="F454" s="987"/>
    </row>
    <row r="455" spans="1:6">
      <c r="A455" s="988"/>
      <c r="B455" s="989"/>
      <c r="C455" s="990"/>
      <c r="D455" s="990"/>
      <c r="E455" s="990"/>
      <c r="F455" s="991"/>
    </row>
    <row r="456" spans="1:6">
      <c r="A456" s="338"/>
      <c r="B456" s="39"/>
      <c r="C456" s="26"/>
      <c r="D456" s="26"/>
      <c r="E456" s="26"/>
      <c r="F456" s="32"/>
    </row>
    <row r="457" spans="1:6">
      <c r="A457" s="338"/>
      <c r="B457" s="32"/>
      <c r="C457" s="26"/>
      <c r="D457" s="26"/>
      <c r="E457" s="26"/>
      <c r="F457" s="26"/>
    </row>
    <row r="458" spans="1:6">
      <c r="A458" s="338"/>
      <c r="B458" s="32"/>
      <c r="C458" s="26"/>
      <c r="D458" s="26"/>
      <c r="E458" s="26"/>
      <c r="F458" s="26"/>
    </row>
    <row r="459" spans="1:6">
      <c r="A459" s="338"/>
      <c r="B459" s="32"/>
      <c r="C459" s="26"/>
      <c r="D459" s="26"/>
      <c r="E459" s="26"/>
      <c r="F459" s="26"/>
    </row>
    <row r="460" spans="1:6">
      <c r="A460" s="338"/>
      <c r="B460" s="32"/>
      <c r="C460" s="26"/>
      <c r="D460" s="26"/>
      <c r="E460" s="26"/>
      <c r="F460" s="26"/>
    </row>
    <row r="461" spans="1:6">
      <c r="A461" s="338"/>
      <c r="B461" s="32"/>
      <c r="C461" s="26"/>
      <c r="D461" s="26"/>
      <c r="E461" s="26"/>
      <c r="F461" s="26"/>
    </row>
    <row r="462" spans="1:6">
      <c r="A462" s="338"/>
      <c r="B462" s="32"/>
      <c r="C462" s="26"/>
      <c r="D462" s="26"/>
      <c r="E462" s="26"/>
      <c r="F462" s="26"/>
    </row>
    <row r="463" spans="1:6">
      <c r="A463" s="338"/>
      <c r="B463" s="32"/>
      <c r="C463" s="26"/>
      <c r="D463" s="26"/>
      <c r="E463" s="26"/>
      <c r="F463" s="26"/>
    </row>
    <row r="464" spans="1:6">
      <c r="A464" s="338"/>
      <c r="B464" s="32"/>
      <c r="C464" s="26"/>
      <c r="D464" s="26"/>
      <c r="E464" s="26"/>
      <c r="F464" s="26"/>
    </row>
    <row r="465" spans="1:6">
      <c r="A465" s="338"/>
      <c r="B465" s="32"/>
      <c r="C465" s="26"/>
      <c r="D465" s="26"/>
      <c r="E465" s="26"/>
      <c r="F465" s="26"/>
    </row>
    <row r="466" spans="1:6">
      <c r="A466" s="338"/>
      <c r="B466" s="827"/>
      <c r="C466" s="691"/>
      <c r="D466" s="691"/>
      <c r="E466" s="26"/>
      <c r="F466" s="26"/>
    </row>
    <row r="467" spans="1:6">
      <c r="A467" s="338"/>
      <c r="B467" s="32"/>
      <c r="C467" s="691"/>
      <c r="D467" s="691"/>
      <c r="E467" s="26"/>
      <c r="F467" s="26"/>
    </row>
    <row r="468" spans="1:6">
      <c r="A468" s="338"/>
      <c r="B468" s="32"/>
      <c r="C468" s="691"/>
      <c r="D468" s="691"/>
      <c r="E468" s="26"/>
      <c r="F468" s="26"/>
    </row>
    <row r="469" spans="1:6">
      <c r="A469" s="338"/>
      <c r="B469" s="32"/>
      <c r="C469" s="691"/>
      <c r="D469" s="691"/>
      <c r="E469" s="26"/>
      <c r="F469" s="26"/>
    </row>
    <row r="470" spans="1:6">
      <c r="A470" s="338"/>
      <c r="B470" s="32"/>
      <c r="C470" s="26"/>
      <c r="D470" s="26"/>
      <c r="E470" s="26"/>
      <c r="F470" s="26"/>
    </row>
    <row r="471" spans="1:6">
      <c r="A471" s="338"/>
      <c r="B471" s="39"/>
      <c r="C471" s="26"/>
      <c r="D471" s="26"/>
      <c r="E471" s="26"/>
      <c r="F471" s="26"/>
    </row>
    <row r="472" spans="1:6">
      <c r="A472" s="338"/>
      <c r="B472" s="39"/>
      <c r="C472" s="26"/>
      <c r="D472" s="26"/>
      <c r="E472" s="26"/>
      <c r="F472" s="26"/>
    </row>
    <row r="473" spans="1:6">
      <c r="A473" s="338"/>
      <c r="B473" s="39"/>
      <c r="C473" s="26"/>
      <c r="D473" s="26"/>
      <c r="E473" s="26"/>
      <c r="F473" s="32"/>
    </row>
    <row r="474" spans="1:6">
      <c r="A474" s="338"/>
      <c r="B474" s="32"/>
      <c r="C474" s="26"/>
      <c r="D474" s="26"/>
      <c r="E474" s="26"/>
      <c r="F474" s="26"/>
    </row>
    <row r="475" spans="1:6">
      <c r="A475" s="338"/>
      <c r="B475" s="32"/>
      <c r="C475" s="26"/>
      <c r="D475" s="26"/>
      <c r="E475" s="26"/>
      <c r="F475" s="26"/>
    </row>
    <row r="476" spans="1:6">
      <c r="A476" s="338"/>
      <c r="B476" s="32"/>
      <c r="C476" s="691"/>
      <c r="D476" s="691"/>
      <c r="E476" s="691"/>
      <c r="F476" s="691"/>
    </row>
    <row r="477" spans="1:6">
      <c r="A477" s="338"/>
      <c r="B477" s="827"/>
      <c r="C477" s="26"/>
      <c r="D477" s="26"/>
      <c r="E477" s="26"/>
      <c r="F477" s="26"/>
    </row>
    <row r="478" spans="1:6">
      <c r="A478" s="338"/>
      <c r="B478" s="827"/>
      <c r="C478" s="26"/>
      <c r="D478" s="26"/>
      <c r="E478" s="26"/>
      <c r="F478" s="26"/>
    </row>
    <row r="479" spans="1:6">
      <c r="A479" s="338"/>
      <c r="B479" s="827"/>
      <c r="C479" s="26"/>
      <c r="D479" s="26"/>
      <c r="E479" s="26"/>
      <c r="F479" s="26"/>
    </row>
    <row r="480" spans="1:6">
      <c r="A480" s="338"/>
      <c r="B480" s="827"/>
      <c r="C480" s="26"/>
      <c r="D480" s="26"/>
      <c r="E480" s="26"/>
      <c r="F480" s="26"/>
    </row>
    <row r="481" spans="1:6">
      <c r="A481" s="338"/>
      <c r="B481" s="32"/>
      <c r="C481" s="26"/>
      <c r="D481" s="26"/>
      <c r="E481" s="26"/>
      <c r="F481" s="26"/>
    </row>
    <row r="482" spans="1:6">
      <c r="A482" s="338"/>
      <c r="B482" s="32"/>
      <c r="C482" s="26"/>
      <c r="D482" s="26"/>
      <c r="E482" s="26"/>
      <c r="F482" s="26"/>
    </row>
    <row r="483" spans="1:6">
      <c r="A483" s="338"/>
      <c r="B483" s="32"/>
      <c r="C483" s="26"/>
      <c r="D483" s="26"/>
      <c r="E483" s="26"/>
      <c r="F483" s="26"/>
    </row>
    <row r="484" spans="1:6">
      <c r="A484" s="338"/>
      <c r="B484" s="32"/>
      <c r="C484" s="26"/>
      <c r="D484" s="26"/>
      <c r="E484" s="26"/>
      <c r="F484" s="26"/>
    </row>
    <row r="485" spans="1:6">
      <c r="A485" s="338"/>
      <c r="B485" s="32"/>
      <c r="C485" s="691"/>
      <c r="D485" s="691"/>
      <c r="E485" s="691"/>
      <c r="F485" s="691"/>
    </row>
    <row r="486" spans="1:6">
      <c r="A486" s="338"/>
      <c r="B486" s="39"/>
      <c r="C486" s="26"/>
      <c r="D486" s="26"/>
      <c r="E486" s="26"/>
      <c r="F486" s="26"/>
    </row>
    <row r="487" spans="1:6">
      <c r="A487" s="338"/>
      <c r="B487" s="716"/>
      <c r="C487" s="691"/>
      <c r="D487" s="691"/>
      <c r="E487" s="691"/>
      <c r="F487" s="691"/>
    </row>
    <row r="488" spans="1:6">
      <c r="A488" s="338"/>
      <c r="B488" s="716"/>
      <c r="C488" s="691"/>
      <c r="D488" s="691"/>
      <c r="E488" s="691"/>
      <c r="F488" s="691"/>
    </row>
    <row r="489" spans="1:6">
      <c r="A489" s="338"/>
      <c r="B489" s="39"/>
      <c r="C489" s="261"/>
      <c r="D489" s="26"/>
      <c r="E489" s="26"/>
      <c r="F489" s="32"/>
    </row>
    <row r="490" spans="1:6">
      <c r="A490" s="338"/>
      <c r="B490" s="32"/>
      <c r="C490" s="261"/>
      <c r="D490" s="26"/>
      <c r="E490" s="26"/>
      <c r="F490" s="26"/>
    </row>
    <row r="491" spans="1:6">
      <c r="A491" s="338"/>
      <c r="B491" s="32"/>
      <c r="C491" s="261"/>
      <c r="D491" s="26"/>
      <c r="E491" s="26"/>
      <c r="F491" s="26"/>
    </row>
    <row r="492" spans="1:6">
      <c r="A492" s="338"/>
      <c r="B492" s="32"/>
      <c r="C492" s="261"/>
      <c r="D492" s="26"/>
      <c r="E492" s="26"/>
      <c r="F492" s="26"/>
    </row>
    <row r="493" spans="1:6">
      <c r="A493" s="338"/>
      <c r="B493" s="32"/>
      <c r="C493" s="261"/>
      <c r="D493" s="26"/>
      <c r="E493" s="26"/>
      <c r="F493" s="26"/>
    </row>
    <row r="494" spans="1:6">
      <c r="A494" s="338"/>
      <c r="B494" s="992"/>
      <c r="C494" s="261"/>
      <c r="D494" s="26"/>
      <c r="E494" s="26"/>
      <c r="F494" s="26"/>
    </row>
    <row r="495" spans="1:6">
      <c r="A495" s="338"/>
      <c r="B495" s="992"/>
      <c r="C495" s="261"/>
      <c r="D495" s="26"/>
      <c r="E495" s="26"/>
      <c r="F495" s="26"/>
    </row>
    <row r="496" spans="1:6">
      <c r="A496" s="338"/>
      <c r="B496" s="713"/>
      <c r="C496" s="261"/>
      <c r="D496" s="26"/>
      <c r="E496" s="26"/>
      <c r="F496" s="26"/>
    </row>
    <row r="497" spans="1:6">
      <c r="A497" s="338"/>
      <c r="B497" s="713"/>
      <c r="C497" s="261"/>
      <c r="D497" s="26"/>
      <c r="E497" s="26"/>
      <c r="F497" s="26"/>
    </row>
    <row r="498" spans="1:6">
      <c r="A498" s="338"/>
      <c r="B498" s="713"/>
      <c r="C498" s="261"/>
      <c r="D498" s="26"/>
      <c r="E498" s="26"/>
      <c r="F498" s="26"/>
    </row>
    <row r="499" spans="1:6">
      <c r="A499" s="338"/>
      <c r="B499" s="39"/>
      <c r="C499" s="261"/>
      <c r="D499" s="261"/>
      <c r="E499" s="261"/>
      <c r="F499" s="261"/>
    </row>
    <row r="500" spans="1:6">
      <c r="A500" s="338"/>
      <c r="B500" s="39"/>
      <c r="C500" s="261"/>
      <c r="D500" s="26"/>
      <c r="E500" s="26"/>
      <c r="F500" s="32"/>
    </row>
    <row r="501" spans="1:6">
      <c r="A501" s="338"/>
      <c r="B501" s="690"/>
      <c r="C501" s="599"/>
      <c r="D501" s="599"/>
      <c r="E501" s="599"/>
      <c r="F501" s="599"/>
    </row>
    <row r="502" spans="1:6">
      <c r="A502" s="13"/>
      <c r="B502" s="13"/>
      <c r="C502" s="13"/>
      <c r="D502" s="13"/>
      <c r="E502" s="13"/>
      <c r="F502" s="13"/>
    </row>
    <row r="503" spans="1:6">
      <c r="A503" s="1154"/>
      <c r="B503" s="1154"/>
      <c r="C503" s="1154"/>
      <c r="D503" s="1154"/>
      <c r="E503" s="1154"/>
      <c r="F503" s="1154"/>
    </row>
    <row r="504" spans="1:6">
      <c r="A504" s="1201"/>
      <c r="B504" s="1201"/>
      <c r="C504" s="1201"/>
      <c r="D504" s="1201"/>
      <c r="E504" s="1201"/>
      <c r="F504" s="13"/>
    </row>
    <row r="505" spans="1:6">
      <c r="A505" s="985"/>
      <c r="B505" s="985"/>
      <c r="C505" s="985"/>
      <c r="D505" s="985"/>
      <c r="E505" s="985"/>
      <c r="F505" s="13"/>
    </row>
    <row r="506" spans="1:6" ht="14.25">
      <c r="A506" s="1202"/>
      <c r="B506" s="1203"/>
      <c r="C506" s="1203"/>
      <c r="D506" s="1203"/>
      <c r="E506" s="1203"/>
      <c r="F506" s="1203"/>
    </row>
    <row r="507" spans="1:6" ht="15.75">
      <c r="A507" s="13"/>
      <c r="B507" s="982"/>
      <c r="C507" s="982"/>
      <c r="D507" s="982"/>
      <c r="E507" s="982"/>
      <c r="F507" s="13"/>
    </row>
    <row r="508" spans="1:6" ht="15.75">
      <c r="A508" s="13"/>
      <c r="B508" s="982"/>
      <c r="C508" s="982"/>
      <c r="D508" s="982"/>
      <c r="E508" s="982"/>
      <c r="F508" s="13"/>
    </row>
    <row r="509" spans="1:6">
      <c r="A509" s="13"/>
      <c r="B509" s="32"/>
      <c r="C509" s="32"/>
      <c r="D509" s="32"/>
      <c r="E509" s="983"/>
      <c r="F509" s="13"/>
    </row>
    <row r="510" spans="1:6" ht="15.75">
      <c r="A510" s="646"/>
      <c r="B510" s="986"/>
      <c r="C510" s="987"/>
      <c r="D510" s="987"/>
      <c r="E510" s="987"/>
      <c r="F510" s="987"/>
    </row>
    <row r="511" spans="1:6">
      <c r="A511" s="988"/>
      <c r="B511" s="989"/>
      <c r="C511" s="990"/>
      <c r="D511" s="990"/>
      <c r="E511" s="990"/>
      <c r="F511" s="991"/>
    </row>
    <row r="512" spans="1:6">
      <c r="A512" s="338"/>
      <c r="B512" s="39"/>
      <c r="C512" s="26"/>
      <c r="D512" s="26"/>
      <c r="E512" s="26"/>
      <c r="F512" s="32"/>
    </row>
    <row r="513" spans="1:6">
      <c r="A513" s="338"/>
      <c r="B513" s="32"/>
      <c r="C513" s="26"/>
      <c r="D513" s="26"/>
      <c r="E513" s="26"/>
      <c r="F513" s="26"/>
    </row>
    <row r="514" spans="1:6">
      <c r="A514" s="338"/>
      <c r="B514" s="32"/>
      <c r="C514" s="26"/>
      <c r="D514" s="26"/>
      <c r="E514" s="26"/>
      <c r="F514" s="26"/>
    </row>
    <row r="515" spans="1:6">
      <c r="A515" s="338"/>
      <c r="B515" s="32"/>
      <c r="C515" s="26"/>
      <c r="D515" s="26"/>
      <c r="E515" s="26"/>
      <c r="F515" s="26"/>
    </row>
    <row r="516" spans="1:6">
      <c r="A516" s="338"/>
      <c r="B516" s="32"/>
      <c r="C516" s="26"/>
      <c r="D516" s="26"/>
      <c r="E516" s="26"/>
      <c r="F516" s="26"/>
    </row>
    <row r="517" spans="1:6">
      <c r="A517" s="338"/>
      <c r="B517" s="32"/>
      <c r="C517" s="26"/>
      <c r="D517" s="26"/>
      <c r="E517" s="26"/>
      <c r="F517" s="26"/>
    </row>
    <row r="518" spans="1:6">
      <c r="A518" s="338"/>
      <c r="B518" s="32"/>
      <c r="C518" s="26"/>
      <c r="D518" s="26"/>
      <c r="E518" s="26"/>
      <c r="F518" s="26"/>
    </row>
    <row r="519" spans="1:6">
      <c r="A519" s="338"/>
      <c r="B519" s="32"/>
      <c r="C519" s="26"/>
      <c r="D519" s="26"/>
      <c r="E519" s="26"/>
      <c r="F519" s="26"/>
    </row>
    <row r="520" spans="1:6">
      <c r="A520" s="338"/>
      <c r="B520" s="32"/>
      <c r="C520" s="26"/>
      <c r="D520" s="26"/>
      <c r="E520" s="26"/>
      <c r="F520" s="26"/>
    </row>
    <row r="521" spans="1:6">
      <c r="A521" s="338"/>
      <c r="B521" s="32"/>
      <c r="C521" s="26"/>
      <c r="D521" s="26"/>
      <c r="E521" s="26"/>
      <c r="F521" s="26"/>
    </row>
    <row r="522" spans="1:6">
      <c r="A522" s="338"/>
      <c r="B522" s="827"/>
      <c r="C522" s="691"/>
      <c r="D522" s="691"/>
      <c r="E522" s="26"/>
      <c r="F522" s="26"/>
    </row>
    <row r="523" spans="1:6">
      <c r="A523" s="338"/>
      <c r="B523" s="32"/>
      <c r="C523" s="691"/>
      <c r="D523" s="691"/>
      <c r="E523" s="26"/>
      <c r="F523" s="26"/>
    </row>
    <row r="524" spans="1:6">
      <c r="A524" s="338"/>
      <c r="B524" s="32"/>
      <c r="C524" s="691"/>
      <c r="D524" s="691"/>
      <c r="E524" s="26"/>
      <c r="F524" s="26"/>
    </row>
    <row r="525" spans="1:6">
      <c r="A525" s="338"/>
      <c r="B525" s="32"/>
      <c r="C525" s="691"/>
      <c r="D525" s="691"/>
      <c r="E525" s="26"/>
      <c r="F525" s="26"/>
    </row>
    <row r="526" spans="1:6">
      <c r="A526" s="338"/>
      <c r="B526" s="32"/>
      <c r="C526" s="26"/>
      <c r="D526" s="26"/>
      <c r="E526" s="26"/>
      <c r="F526" s="26"/>
    </row>
    <row r="527" spans="1:6">
      <c r="A527" s="338"/>
      <c r="B527" s="39"/>
      <c r="C527" s="26"/>
      <c r="D527" s="26"/>
      <c r="E527" s="26"/>
      <c r="F527" s="26"/>
    </row>
    <row r="528" spans="1:6">
      <c r="A528" s="338"/>
      <c r="B528" s="39"/>
      <c r="C528" s="26"/>
      <c r="D528" s="26"/>
      <c r="E528" s="26"/>
      <c r="F528" s="26"/>
    </row>
    <row r="529" spans="1:6">
      <c r="A529" s="338"/>
      <c r="B529" s="39"/>
      <c r="C529" s="26"/>
      <c r="D529" s="26"/>
      <c r="E529" s="26"/>
      <c r="F529" s="32"/>
    </row>
    <row r="530" spans="1:6">
      <c r="A530" s="338"/>
      <c r="B530" s="32"/>
      <c r="C530" s="26"/>
      <c r="D530" s="26"/>
      <c r="E530" s="26"/>
      <c r="F530" s="26"/>
    </row>
    <row r="531" spans="1:6">
      <c r="A531" s="338"/>
      <c r="B531" s="32"/>
      <c r="C531" s="26"/>
      <c r="D531" s="26"/>
      <c r="E531" s="26"/>
      <c r="F531" s="26"/>
    </row>
    <row r="532" spans="1:6">
      <c r="A532" s="338"/>
      <c r="B532" s="32"/>
      <c r="C532" s="691"/>
      <c r="D532" s="691"/>
      <c r="E532" s="691"/>
      <c r="F532" s="691"/>
    </row>
    <row r="533" spans="1:6">
      <c r="A533" s="338"/>
      <c r="B533" s="827"/>
      <c r="C533" s="26"/>
      <c r="D533" s="26"/>
      <c r="E533" s="26"/>
      <c r="F533" s="26"/>
    </row>
    <row r="534" spans="1:6">
      <c r="A534" s="338"/>
      <c r="B534" s="827"/>
      <c r="C534" s="26"/>
      <c r="D534" s="26"/>
      <c r="E534" s="26"/>
      <c r="F534" s="26"/>
    </row>
    <row r="535" spans="1:6">
      <c r="A535" s="338"/>
      <c r="B535" s="827"/>
      <c r="C535" s="26"/>
      <c r="D535" s="26"/>
      <c r="E535" s="26"/>
      <c r="F535" s="26"/>
    </row>
    <row r="536" spans="1:6">
      <c r="A536" s="338"/>
      <c r="B536" s="827"/>
      <c r="C536" s="26"/>
      <c r="D536" s="26"/>
      <c r="E536" s="26"/>
      <c r="F536" s="26"/>
    </row>
    <row r="537" spans="1:6">
      <c r="A537" s="338"/>
      <c r="B537" s="32"/>
      <c r="C537" s="26"/>
      <c r="D537" s="26"/>
      <c r="E537" s="26"/>
      <c r="F537" s="26"/>
    </row>
    <row r="538" spans="1:6">
      <c r="A538" s="338"/>
      <c r="B538" s="32"/>
      <c r="C538" s="26"/>
      <c r="D538" s="26"/>
      <c r="E538" s="26"/>
      <c r="F538" s="26"/>
    </row>
    <row r="539" spans="1:6">
      <c r="A539" s="338"/>
      <c r="B539" s="32"/>
      <c r="C539" s="26"/>
      <c r="D539" s="26"/>
      <c r="E539" s="26"/>
      <c r="F539" s="26"/>
    </row>
    <row r="540" spans="1:6">
      <c r="A540" s="338"/>
      <c r="B540" s="32"/>
      <c r="C540" s="26"/>
      <c r="D540" s="26"/>
      <c r="E540" s="26"/>
      <c r="F540" s="26"/>
    </row>
    <row r="541" spans="1:6">
      <c r="A541" s="338"/>
      <c r="B541" s="32"/>
      <c r="C541" s="691"/>
      <c r="D541" s="691"/>
      <c r="E541" s="691"/>
      <c r="F541" s="691"/>
    </row>
    <row r="542" spans="1:6">
      <c r="A542" s="338"/>
      <c r="B542" s="39"/>
      <c r="C542" s="26"/>
      <c r="D542" s="26"/>
      <c r="E542" s="26"/>
      <c r="F542" s="26"/>
    </row>
    <row r="543" spans="1:6">
      <c r="A543" s="338"/>
      <c r="B543" s="716"/>
      <c r="C543" s="691"/>
      <c r="D543" s="691"/>
      <c r="E543" s="691"/>
      <c r="F543" s="993"/>
    </row>
    <row r="544" spans="1:6">
      <c r="A544" s="338"/>
      <c r="B544" s="716"/>
      <c r="C544" s="691"/>
      <c r="D544" s="691"/>
      <c r="E544" s="691"/>
      <c r="F544" s="691"/>
    </row>
    <row r="545" spans="1:6">
      <c r="A545" s="338"/>
      <c r="B545" s="39"/>
      <c r="C545" s="261"/>
      <c r="D545" s="26"/>
      <c r="E545" s="26"/>
      <c r="F545" s="32"/>
    </row>
    <row r="546" spans="1:6">
      <c r="A546" s="338"/>
      <c r="B546" s="32"/>
      <c r="C546" s="261"/>
      <c r="D546" s="26"/>
      <c r="E546" s="26"/>
      <c r="F546" s="26"/>
    </row>
    <row r="547" spans="1:6">
      <c r="A547" s="338"/>
      <c r="B547" s="32"/>
      <c r="C547" s="261"/>
      <c r="D547" s="26"/>
      <c r="E547" s="26"/>
      <c r="F547" s="26"/>
    </row>
    <row r="548" spans="1:6">
      <c r="A548" s="338"/>
      <c r="B548" s="32"/>
      <c r="C548" s="261"/>
      <c r="D548" s="26"/>
      <c r="E548" s="26"/>
      <c r="F548" s="26"/>
    </row>
    <row r="549" spans="1:6">
      <c r="A549" s="338"/>
      <c r="B549" s="32"/>
      <c r="C549" s="261"/>
      <c r="D549" s="26"/>
      <c r="E549" s="26"/>
      <c r="F549" s="26"/>
    </row>
    <row r="550" spans="1:6">
      <c r="A550" s="338"/>
      <c r="B550" s="992"/>
      <c r="C550" s="261"/>
      <c r="D550" s="26"/>
      <c r="E550" s="26"/>
      <c r="F550" s="26"/>
    </row>
    <row r="551" spans="1:6">
      <c r="A551" s="338"/>
      <c r="B551" s="992"/>
      <c r="C551" s="261"/>
      <c r="D551" s="26"/>
      <c r="E551" s="26"/>
      <c r="F551" s="26"/>
    </row>
    <row r="552" spans="1:6">
      <c r="A552" s="338"/>
      <c r="B552" s="713"/>
      <c r="C552" s="261"/>
      <c r="D552" s="26"/>
      <c r="E552" s="26"/>
      <c r="F552" s="26"/>
    </row>
    <row r="553" spans="1:6">
      <c r="A553" s="338"/>
      <c r="B553" s="713"/>
      <c r="C553" s="261"/>
      <c r="D553" s="26"/>
      <c r="E553" s="26"/>
      <c r="F553" s="26"/>
    </row>
    <row r="554" spans="1:6">
      <c r="A554" s="338"/>
      <c r="B554" s="713"/>
      <c r="C554" s="261"/>
      <c r="D554" s="26"/>
      <c r="E554" s="26"/>
      <c r="F554" s="26"/>
    </row>
    <row r="555" spans="1:6">
      <c r="A555" s="338"/>
      <c r="B555" s="39"/>
      <c r="C555" s="261"/>
      <c r="D555" s="261"/>
      <c r="E555" s="261"/>
      <c r="F555" s="261"/>
    </row>
    <row r="556" spans="1:6">
      <c r="A556" s="338"/>
      <c r="B556" s="39"/>
      <c r="C556" s="261"/>
      <c r="D556" s="26"/>
      <c r="E556" s="26"/>
      <c r="F556" s="32"/>
    </row>
    <row r="557" spans="1:6">
      <c r="A557" s="338"/>
      <c r="B557" s="690"/>
      <c r="C557" s="599"/>
      <c r="D557" s="599"/>
      <c r="E557" s="599"/>
      <c r="F557" s="994"/>
    </row>
    <row r="558" spans="1:6">
      <c r="A558" s="13"/>
      <c r="B558" s="13"/>
      <c r="C558" s="13"/>
      <c r="D558" s="13"/>
      <c r="E558" s="13"/>
      <c r="F558" s="13"/>
    </row>
    <row r="559" spans="1:6">
      <c r="A559" s="1154"/>
      <c r="B559" s="1154"/>
      <c r="C559" s="1154"/>
      <c r="D559" s="1154"/>
      <c r="E559" s="1154"/>
      <c r="F559" s="1154"/>
    </row>
    <row r="560" spans="1:6">
      <c r="A560" s="1201"/>
      <c r="B560" s="1201"/>
      <c r="C560" s="1201"/>
      <c r="D560" s="1201"/>
      <c r="E560" s="1201"/>
      <c r="F560" s="13"/>
    </row>
    <row r="561" spans="1:6">
      <c r="A561" s="985"/>
      <c r="B561" s="985"/>
      <c r="C561" s="985"/>
      <c r="D561" s="985"/>
      <c r="E561" s="985"/>
      <c r="F561" s="13"/>
    </row>
    <row r="562" spans="1:6" ht="14.25">
      <c r="A562" s="1202"/>
      <c r="B562" s="1203"/>
      <c r="C562" s="1203"/>
      <c r="D562" s="1203"/>
      <c r="E562" s="1203"/>
      <c r="F562" s="1203"/>
    </row>
    <row r="563" spans="1:6" ht="15.75">
      <c r="A563" s="13"/>
      <c r="B563" s="982"/>
      <c r="C563" s="982"/>
      <c r="D563" s="982"/>
      <c r="E563" s="982"/>
      <c r="F563" s="13"/>
    </row>
    <row r="564" spans="1:6" ht="15.75">
      <c r="A564" s="13"/>
      <c r="B564" s="982"/>
      <c r="C564" s="982"/>
      <c r="D564" s="982"/>
      <c r="E564" s="982"/>
      <c r="F564" s="13"/>
    </row>
    <row r="565" spans="1:6">
      <c r="A565" s="13"/>
      <c r="B565" s="32"/>
      <c r="C565" s="32"/>
      <c r="D565" s="32"/>
      <c r="E565" s="983"/>
      <c r="F565" s="13"/>
    </row>
    <row r="566" spans="1:6" ht="15.75">
      <c r="A566" s="646"/>
      <c r="B566" s="986"/>
      <c r="C566" s="987"/>
      <c r="D566" s="987"/>
      <c r="E566" s="987"/>
      <c r="F566" s="987"/>
    </row>
    <row r="567" spans="1:6">
      <c r="A567" s="988"/>
      <c r="B567" s="989"/>
      <c r="C567" s="990"/>
      <c r="D567" s="990"/>
      <c r="E567" s="990"/>
      <c r="F567" s="991"/>
    </row>
    <row r="568" spans="1:6">
      <c r="A568" s="338"/>
      <c r="B568" s="39"/>
      <c r="C568" s="26"/>
      <c r="D568" s="26"/>
      <c r="E568" s="26"/>
      <c r="F568" s="32"/>
    </row>
    <row r="569" spans="1:6">
      <c r="A569" s="338"/>
      <c r="B569" s="32"/>
      <c r="C569" s="26"/>
      <c r="D569" s="26"/>
      <c r="E569" s="26"/>
      <c r="F569" s="26"/>
    </row>
    <row r="570" spans="1:6">
      <c r="A570" s="338"/>
      <c r="B570" s="32"/>
      <c r="C570" s="26"/>
      <c r="D570" s="26"/>
      <c r="E570" s="26"/>
      <c r="F570" s="26"/>
    </row>
    <row r="571" spans="1:6">
      <c r="A571" s="338"/>
      <c r="B571" s="32"/>
      <c r="C571" s="26"/>
      <c r="D571" s="26"/>
      <c r="E571" s="26"/>
      <c r="F571" s="26"/>
    </row>
    <row r="572" spans="1:6">
      <c r="A572" s="338"/>
      <c r="B572" s="32"/>
      <c r="C572" s="26"/>
      <c r="D572" s="26"/>
      <c r="E572" s="26"/>
      <c r="F572" s="26"/>
    </row>
    <row r="573" spans="1:6">
      <c r="A573" s="338"/>
      <c r="B573" s="32"/>
      <c r="C573" s="26"/>
      <c r="D573" s="26"/>
      <c r="E573" s="26"/>
      <c r="F573" s="26"/>
    </row>
    <row r="574" spans="1:6">
      <c r="A574" s="338"/>
      <c r="B574" s="32"/>
      <c r="C574" s="26"/>
      <c r="D574" s="26"/>
      <c r="E574" s="26"/>
      <c r="F574" s="26"/>
    </row>
    <row r="575" spans="1:6">
      <c r="A575" s="338"/>
      <c r="B575" s="32"/>
      <c r="C575" s="26"/>
      <c r="D575" s="26"/>
      <c r="E575" s="26"/>
      <c r="F575" s="26"/>
    </row>
    <row r="576" spans="1:6">
      <c r="A576" s="338"/>
      <c r="B576" s="32"/>
      <c r="C576" s="26"/>
      <c r="D576" s="26"/>
      <c r="E576" s="26"/>
      <c r="F576" s="26"/>
    </row>
    <row r="577" spans="1:6">
      <c r="A577" s="338"/>
      <c r="B577" s="32"/>
      <c r="C577" s="26"/>
      <c r="D577" s="26"/>
      <c r="E577" s="26"/>
      <c r="F577" s="26"/>
    </row>
    <row r="578" spans="1:6">
      <c r="A578" s="338"/>
      <c r="B578" s="827"/>
      <c r="C578" s="691"/>
      <c r="D578" s="691"/>
      <c r="E578" s="26"/>
      <c r="F578" s="26"/>
    </row>
    <row r="579" spans="1:6">
      <c r="A579" s="338"/>
      <c r="B579" s="32"/>
      <c r="C579" s="691"/>
      <c r="D579" s="691"/>
      <c r="E579" s="26"/>
      <c r="F579" s="26"/>
    </row>
    <row r="580" spans="1:6">
      <c r="A580" s="338"/>
      <c r="B580" s="32"/>
      <c r="C580" s="691"/>
      <c r="D580" s="691"/>
      <c r="E580" s="26"/>
      <c r="F580" s="26"/>
    </row>
    <row r="581" spans="1:6">
      <c r="A581" s="338"/>
      <c r="B581" s="32"/>
      <c r="C581" s="691"/>
      <c r="D581" s="691"/>
      <c r="E581" s="26"/>
      <c r="F581" s="26"/>
    </row>
    <row r="582" spans="1:6">
      <c r="A582" s="338"/>
      <c r="B582" s="32"/>
      <c r="C582" s="26"/>
      <c r="D582" s="26"/>
      <c r="E582" s="26"/>
      <c r="F582" s="26"/>
    </row>
    <row r="583" spans="1:6">
      <c r="A583" s="338"/>
      <c r="B583" s="39"/>
      <c r="C583" s="26"/>
      <c r="D583" s="26"/>
      <c r="E583" s="26"/>
      <c r="F583" s="26"/>
    </row>
    <row r="584" spans="1:6">
      <c r="A584" s="338"/>
      <c r="B584" s="39"/>
      <c r="C584" s="26"/>
      <c r="D584" s="26"/>
      <c r="E584" s="26"/>
      <c r="F584" s="26"/>
    </row>
    <row r="585" spans="1:6">
      <c r="A585" s="338"/>
      <c r="B585" s="39"/>
      <c r="C585" s="26"/>
      <c r="D585" s="26"/>
      <c r="E585" s="26"/>
      <c r="F585" s="32"/>
    </row>
    <row r="586" spans="1:6">
      <c r="A586" s="338"/>
      <c r="B586" s="32"/>
      <c r="C586" s="26"/>
      <c r="D586" s="26"/>
      <c r="E586" s="26"/>
      <c r="F586" s="26"/>
    </row>
    <row r="587" spans="1:6">
      <c r="A587" s="338"/>
      <c r="B587" s="32"/>
      <c r="C587" s="26"/>
      <c r="D587" s="26"/>
      <c r="E587" s="26"/>
      <c r="F587" s="26"/>
    </row>
    <row r="588" spans="1:6">
      <c r="A588" s="338"/>
      <c r="B588" s="32"/>
      <c r="C588" s="691"/>
      <c r="D588" s="691"/>
      <c r="E588" s="691"/>
      <c r="F588" s="691"/>
    </row>
    <row r="589" spans="1:6">
      <c r="A589" s="338"/>
      <c r="B589" s="827"/>
      <c r="C589" s="26"/>
      <c r="D589" s="26"/>
      <c r="E589" s="26"/>
      <c r="F589" s="26"/>
    </row>
    <row r="590" spans="1:6">
      <c r="A590" s="338"/>
      <c r="B590" s="827"/>
      <c r="C590" s="26"/>
      <c r="D590" s="26"/>
      <c r="E590" s="26"/>
      <c r="F590" s="26"/>
    </row>
    <row r="591" spans="1:6">
      <c r="A591" s="338"/>
      <c r="B591" s="827"/>
      <c r="C591" s="26"/>
      <c r="D591" s="26"/>
      <c r="E591" s="26"/>
      <c r="F591" s="26"/>
    </row>
    <row r="592" spans="1:6">
      <c r="A592" s="338"/>
      <c r="B592" s="827"/>
      <c r="C592" s="26"/>
      <c r="D592" s="26"/>
      <c r="E592" s="26"/>
      <c r="F592" s="26"/>
    </row>
    <row r="593" spans="1:6">
      <c r="A593" s="338"/>
      <c r="B593" s="32"/>
      <c r="C593" s="26"/>
      <c r="D593" s="26"/>
      <c r="E593" s="26"/>
      <c r="F593" s="26"/>
    </row>
    <row r="594" spans="1:6">
      <c r="A594" s="338"/>
      <c r="B594" s="32"/>
      <c r="C594" s="26"/>
      <c r="D594" s="26"/>
      <c r="E594" s="26"/>
      <c r="F594" s="26"/>
    </row>
    <row r="595" spans="1:6">
      <c r="A595" s="338"/>
      <c r="B595" s="32"/>
      <c r="C595" s="26"/>
      <c r="D595" s="26"/>
      <c r="E595" s="26"/>
      <c r="F595" s="26"/>
    </row>
    <row r="596" spans="1:6">
      <c r="A596" s="338"/>
      <c r="B596" s="32"/>
      <c r="C596" s="26"/>
      <c r="D596" s="26"/>
      <c r="E596" s="26"/>
      <c r="F596" s="26"/>
    </row>
    <row r="597" spans="1:6">
      <c r="A597" s="338"/>
      <c r="B597" s="32"/>
      <c r="C597" s="691"/>
      <c r="D597" s="691"/>
      <c r="E597" s="691"/>
      <c r="F597" s="691"/>
    </row>
    <row r="598" spans="1:6">
      <c r="A598" s="338"/>
      <c r="B598" s="39"/>
      <c r="C598" s="26"/>
      <c r="D598" s="26"/>
      <c r="E598" s="26"/>
      <c r="F598" s="26"/>
    </row>
    <row r="599" spans="1:6">
      <c r="A599" s="338"/>
      <c r="B599" s="716"/>
      <c r="C599" s="691"/>
      <c r="D599" s="691"/>
      <c r="E599" s="691"/>
      <c r="F599" s="691"/>
    </row>
    <row r="600" spans="1:6">
      <c r="A600" s="338"/>
      <c r="B600" s="716"/>
      <c r="C600" s="691"/>
      <c r="D600" s="691"/>
      <c r="E600" s="691"/>
      <c r="F600" s="691"/>
    </row>
    <row r="601" spans="1:6">
      <c r="A601" s="338"/>
      <c r="B601" s="39"/>
      <c r="C601" s="261"/>
      <c r="D601" s="26"/>
      <c r="E601" s="26"/>
      <c r="F601" s="32"/>
    </row>
    <row r="602" spans="1:6">
      <c r="A602" s="338"/>
      <c r="B602" s="32"/>
      <c r="C602" s="261"/>
      <c r="D602" s="26"/>
      <c r="E602" s="26"/>
      <c r="F602" s="26"/>
    </row>
    <row r="603" spans="1:6">
      <c r="A603" s="338"/>
      <c r="B603" s="32"/>
      <c r="C603" s="261"/>
      <c r="D603" s="26"/>
      <c r="E603" s="26"/>
      <c r="F603" s="26"/>
    </row>
    <row r="604" spans="1:6">
      <c r="A604" s="338"/>
      <c r="B604" s="32"/>
      <c r="C604" s="261"/>
      <c r="D604" s="26"/>
      <c r="E604" s="26"/>
      <c r="F604" s="26"/>
    </row>
    <row r="605" spans="1:6">
      <c r="A605" s="338"/>
      <c r="B605" s="32"/>
      <c r="C605" s="261"/>
      <c r="D605" s="26"/>
      <c r="E605" s="26"/>
      <c r="F605" s="26"/>
    </row>
    <row r="606" spans="1:6">
      <c r="A606" s="338"/>
      <c r="B606" s="992"/>
      <c r="C606" s="261"/>
      <c r="D606" s="26"/>
      <c r="E606" s="26"/>
      <c r="F606" s="26"/>
    </row>
    <row r="607" spans="1:6">
      <c r="A607" s="338"/>
      <c r="B607" s="992"/>
      <c r="C607" s="261"/>
      <c r="D607" s="26"/>
      <c r="E607" s="26"/>
      <c r="F607" s="26"/>
    </row>
    <row r="608" spans="1:6">
      <c r="A608" s="338"/>
      <c r="B608" s="713"/>
      <c r="C608" s="261"/>
      <c r="D608" s="26"/>
      <c r="E608" s="26"/>
      <c r="F608" s="26"/>
    </row>
    <row r="609" spans="1:6">
      <c r="A609" s="338"/>
      <c r="B609" s="713"/>
      <c r="C609" s="261"/>
      <c r="D609" s="26"/>
      <c r="E609" s="26"/>
      <c r="F609" s="26"/>
    </row>
    <row r="610" spans="1:6">
      <c r="A610" s="338"/>
      <c r="B610" s="713"/>
      <c r="C610" s="261"/>
      <c r="D610" s="26"/>
      <c r="E610" s="26"/>
      <c r="F610" s="26"/>
    </row>
    <row r="611" spans="1:6">
      <c r="A611" s="338"/>
      <c r="B611" s="39"/>
      <c r="C611" s="261"/>
      <c r="D611" s="261"/>
      <c r="E611" s="261"/>
      <c r="F611" s="261"/>
    </row>
    <row r="612" spans="1:6">
      <c r="A612" s="338"/>
      <c r="B612" s="39"/>
      <c r="C612" s="261"/>
      <c r="D612" s="26"/>
      <c r="E612" s="26"/>
      <c r="F612" s="32"/>
    </row>
    <row r="613" spans="1:6">
      <c r="A613" s="338"/>
      <c r="B613" s="690"/>
      <c r="C613" s="599"/>
      <c r="D613" s="599"/>
      <c r="E613" s="599"/>
      <c r="F613" s="599"/>
    </row>
    <row r="614" spans="1:6">
      <c r="A614" s="13"/>
      <c r="B614" s="13"/>
      <c r="C614" s="13"/>
      <c r="D614" s="13"/>
      <c r="E614" s="13"/>
      <c r="F614" s="13"/>
    </row>
    <row r="615" spans="1:6">
      <c r="A615" s="1154"/>
      <c r="B615" s="1154"/>
      <c r="C615" s="1154"/>
      <c r="D615" s="1154"/>
      <c r="E615" s="1154"/>
      <c r="F615" s="1154"/>
    </row>
    <row r="616" spans="1:6">
      <c r="A616" s="1201"/>
      <c r="B616" s="1201"/>
      <c r="C616" s="1201"/>
      <c r="D616" s="1201"/>
      <c r="E616" s="1201"/>
      <c r="F616" s="13"/>
    </row>
    <row r="617" spans="1:6">
      <c r="A617" s="985"/>
      <c r="B617" s="985"/>
      <c r="C617" s="985"/>
      <c r="D617" s="985"/>
      <c r="E617" s="985"/>
      <c r="F617" s="13"/>
    </row>
    <row r="618" spans="1:6" ht="14.25">
      <c r="A618" s="1202"/>
      <c r="B618" s="1203"/>
      <c r="C618" s="1203"/>
      <c r="D618" s="1203"/>
      <c r="E618" s="1203"/>
      <c r="F618" s="1203"/>
    </row>
    <row r="619" spans="1:6" ht="15.75">
      <c r="A619" s="13"/>
      <c r="B619" s="982"/>
      <c r="C619" s="982"/>
      <c r="D619" s="982"/>
      <c r="E619" s="982"/>
      <c r="F619" s="13"/>
    </row>
    <row r="620" spans="1:6" ht="15.75">
      <c r="A620" s="13"/>
      <c r="B620" s="982"/>
      <c r="C620" s="982"/>
      <c r="D620" s="982"/>
      <c r="E620" s="982"/>
      <c r="F620" s="13"/>
    </row>
    <row r="621" spans="1:6">
      <c r="A621" s="13"/>
      <c r="B621" s="32"/>
      <c r="C621" s="32"/>
      <c r="D621" s="32"/>
      <c r="E621" s="983"/>
      <c r="F621" s="13"/>
    </row>
    <row r="622" spans="1:6" ht="15.75">
      <c r="A622" s="646"/>
      <c r="B622" s="986"/>
      <c r="C622" s="987"/>
      <c r="D622" s="987"/>
      <c r="E622" s="987"/>
      <c r="F622" s="987"/>
    </row>
    <row r="623" spans="1:6">
      <c r="A623" s="988"/>
      <c r="B623" s="989"/>
      <c r="C623" s="990"/>
      <c r="D623" s="990"/>
      <c r="E623" s="990"/>
      <c r="F623" s="991"/>
    </row>
    <row r="624" spans="1:6">
      <c r="A624" s="338"/>
      <c r="B624" s="39"/>
      <c r="C624" s="26"/>
      <c r="D624" s="26"/>
      <c r="E624" s="26"/>
      <c r="F624" s="32"/>
    </row>
    <row r="625" spans="1:6">
      <c r="A625" s="338"/>
      <c r="B625" s="32"/>
      <c r="C625" s="26"/>
      <c r="D625" s="26"/>
      <c r="E625" s="26"/>
      <c r="F625" s="26"/>
    </row>
    <row r="626" spans="1:6">
      <c r="A626" s="338"/>
      <c r="B626" s="32"/>
      <c r="C626" s="26"/>
      <c r="D626" s="26"/>
      <c r="E626" s="26"/>
      <c r="F626" s="26"/>
    </row>
    <row r="627" spans="1:6">
      <c r="A627" s="338"/>
      <c r="B627" s="32"/>
      <c r="C627" s="26"/>
      <c r="D627" s="26"/>
      <c r="E627" s="26"/>
      <c r="F627" s="26"/>
    </row>
    <row r="628" spans="1:6">
      <c r="A628" s="338"/>
      <c r="B628" s="32"/>
      <c r="C628" s="26"/>
      <c r="D628" s="26"/>
      <c r="E628" s="26"/>
      <c r="F628" s="26"/>
    </row>
    <row r="629" spans="1:6">
      <c r="A629" s="338"/>
      <c r="B629" s="32"/>
      <c r="C629" s="26"/>
      <c r="D629" s="26"/>
      <c r="E629" s="26"/>
      <c r="F629" s="26"/>
    </row>
    <row r="630" spans="1:6">
      <c r="A630" s="338"/>
      <c r="B630" s="32"/>
      <c r="C630" s="26"/>
      <c r="D630" s="26"/>
      <c r="E630" s="26"/>
      <c r="F630" s="26"/>
    </row>
    <row r="631" spans="1:6">
      <c r="A631" s="338"/>
      <c r="B631" s="32"/>
      <c r="C631" s="26"/>
      <c r="D631" s="26"/>
      <c r="E631" s="26"/>
      <c r="F631" s="26"/>
    </row>
    <row r="632" spans="1:6">
      <c r="A632" s="338"/>
      <c r="B632" s="32"/>
      <c r="C632" s="26"/>
      <c r="D632" s="26"/>
      <c r="E632" s="26"/>
      <c r="F632" s="26"/>
    </row>
    <row r="633" spans="1:6">
      <c r="A633" s="338"/>
      <c r="B633" s="32"/>
      <c r="C633" s="26"/>
      <c r="D633" s="26"/>
      <c r="E633" s="26"/>
      <c r="F633" s="26"/>
    </row>
    <row r="634" spans="1:6">
      <c r="A634" s="338"/>
      <c r="B634" s="827"/>
      <c r="C634" s="691"/>
      <c r="D634" s="691"/>
      <c r="E634" s="26"/>
      <c r="F634" s="26"/>
    </row>
    <row r="635" spans="1:6">
      <c r="A635" s="338"/>
      <c r="B635" s="32"/>
      <c r="C635" s="691"/>
      <c r="D635" s="691"/>
      <c r="E635" s="26"/>
      <c r="F635" s="26"/>
    </row>
    <row r="636" spans="1:6">
      <c r="A636" s="338"/>
      <c r="B636" s="32"/>
      <c r="C636" s="691"/>
      <c r="D636" s="691"/>
      <c r="E636" s="26"/>
      <c r="F636" s="26"/>
    </row>
    <row r="637" spans="1:6">
      <c r="A637" s="338"/>
      <c r="B637" s="32"/>
      <c r="C637" s="691"/>
      <c r="D637" s="691"/>
      <c r="E637" s="26"/>
      <c r="F637" s="26"/>
    </row>
    <row r="638" spans="1:6">
      <c r="A638" s="338"/>
      <c r="B638" s="32"/>
      <c r="C638" s="26"/>
      <c r="D638" s="26"/>
      <c r="E638" s="26"/>
      <c r="F638" s="26"/>
    </row>
    <row r="639" spans="1:6">
      <c r="A639" s="338"/>
      <c r="B639" s="39"/>
      <c r="C639" s="26"/>
      <c r="D639" s="26"/>
      <c r="E639" s="26"/>
      <c r="F639" s="26"/>
    </row>
    <row r="640" spans="1:6">
      <c r="A640" s="338"/>
      <c r="B640" s="39"/>
      <c r="C640" s="26"/>
      <c r="D640" s="26"/>
      <c r="E640" s="26"/>
      <c r="F640" s="26"/>
    </row>
    <row r="641" spans="1:6">
      <c r="A641" s="338"/>
      <c r="B641" s="39"/>
      <c r="C641" s="26"/>
      <c r="D641" s="26"/>
      <c r="E641" s="26"/>
      <c r="F641" s="32"/>
    </row>
    <row r="642" spans="1:6">
      <c r="A642" s="338"/>
      <c r="B642" s="32"/>
      <c r="C642" s="26"/>
      <c r="D642" s="26"/>
      <c r="E642" s="26"/>
      <c r="F642" s="26"/>
    </row>
    <row r="643" spans="1:6">
      <c r="A643" s="338"/>
      <c r="B643" s="32"/>
      <c r="C643" s="26"/>
      <c r="D643" s="26"/>
      <c r="E643" s="26"/>
      <c r="F643" s="26"/>
    </row>
    <row r="644" spans="1:6">
      <c r="A644" s="338"/>
      <c r="B644" s="32"/>
      <c r="C644" s="691"/>
      <c r="D644" s="691"/>
      <c r="E644" s="691"/>
      <c r="F644" s="691"/>
    </row>
    <row r="645" spans="1:6">
      <c r="A645" s="338"/>
      <c r="B645" s="827"/>
      <c r="C645" s="26"/>
      <c r="D645" s="26"/>
      <c r="E645" s="26"/>
      <c r="F645" s="26"/>
    </row>
    <row r="646" spans="1:6">
      <c r="A646" s="338"/>
      <c r="B646" s="827"/>
      <c r="C646" s="26"/>
      <c r="D646" s="26"/>
      <c r="E646" s="26"/>
      <c r="F646" s="26"/>
    </row>
    <row r="647" spans="1:6">
      <c r="A647" s="338"/>
      <c r="B647" s="827"/>
      <c r="C647" s="26"/>
      <c r="D647" s="26"/>
      <c r="E647" s="26"/>
      <c r="F647" s="26"/>
    </row>
    <row r="648" spans="1:6">
      <c r="A648" s="338"/>
      <c r="B648" s="827"/>
      <c r="C648" s="26"/>
      <c r="D648" s="26"/>
      <c r="E648" s="26"/>
      <c r="F648" s="26"/>
    </row>
    <row r="649" spans="1:6">
      <c r="A649" s="338"/>
      <c r="B649" s="32"/>
      <c r="C649" s="26"/>
      <c r="D649" s="26"/>
      <c r="E649" s="26"/>
      <c r="F649" s="26"/>
    </row>
    <row r="650" spans="1:6">
      <c r="A650" s="338"/>
      <c r="B650" s="32"/>
      <c r="C650" s="26"/>
      <c r="D650" s="26"/>
      <c r="E650" s="26"/>
      <c r="F650" s="26"/>
    </row>
    <row r="651" spans="1:6">
      <c r="A651" s="338"/>
      <c r="B651" s="32"/>
      <c r="C651" s="26"/>
      <c r="D651" s="26"/>
      <c r="E651" s="26"/>
      <c r="F651" s="26"/>
    </row>
    <row r="652" spans="1:6">
      <c r="A652" s="338"/>
      <c r="B652" s="32"/>
      <c r="C652" s="26"/>
      <c r="D652" s="26"/>
      <c r="E652" s="26"/>
      <c r="F652" s="26"/>
    </row>
    <row r="653" spans="1:6">
      <c r="A653" s="338"/>
      <c r="B653" s="32"/>
      <c r="C653" s="691"/>
      <c r="D653" s="691"/>
      <c r="E653" s="691"/>
      <c r="F653" s="691"/>
    </row>
    <row r="654" spans="1:6">
      <c r="A654" s="338"/>
      <c r="B654" s="39"/>
      <c r="C654" s="26"/>
      <c r="D654" s="26"/>
      <c r="E654" s="26"/>
      <c r="F654" s="26"/>
    </row>
    <row r="655" spans="1:6">
      <c r="A655" s="338"/>
      <c r="B655" s="716"/>
      <c r="C655" s="691"/>
      <c r="D655" s="691"/>
      <c r="E655" s="691"/>
      <c r="F655" s="691"/>
    </row>
    <row r="656" spans="1:6">
      <c r="A656" s="338"/>
      <c r="B656" s="716"/>
      <c r="C656" s="691"/>
      <c r="D656" s="691"/>
      <c r="E656" s="691"/>
      <c r="F656" s="691"/>
    </row>
    <row r="657" spans="1:6">
      <c r="A657" s="338"/>
      <c r="B657" s="39"/>
      <c r="C657" s="261"/>
      <c r="D657" s="26"/>
      <c r="E657" s="26"/>
      <c r="F657" s="32"/>
    </row>
    <row r="658" spans="1:6">
      <c r="A658" s="338"/>
      <c r="B658" s="32"/>
      <c r="C658" s="261"/>
      <c r="D658" s="26"/>
      <c r="E658" s="26"/>
      <c r="F658" s="26"/>
    </row>
    <row r="659" spans="1:6">
      <c r="A659" s="338"/>
      <c r="B659" s="32"/>
      <c r="C659" s="261"/>
      <c r="D659" s="26"/>
      <c r="E659" s="26"/>
      <c r="F659" s="26"/>
    </row>
    <row r="660" spans="1:6">
      <c r="A660" s="338"/>
      <c r="B660" s="32"/>
      <c r="C660" s="261"/>
      <c r="D660" s="26"/>
      <c r="E660" s="26"/>
      <c r="F660" s="26"/>
    </row>
    <row r="661" spans="1:6">
      <c r="A661" s="338"/>
      <c r="B661" s="32"/>
      <c r="C661" s="261"/>
      <c r="D661" s="26"/>
      <c r="E661" s="26"/>
      <c r="F661" s="26"/>
    </row>
    <row r="662" spans="1:6">
      <c r="A662" s="338"/>
      <c r="B662" s="992"/>
      <c r="C662" s="261"/>
      <c r="D662" s="26"/>
      <c r="E662" s="26"/>
      <c r="F662" s="26"/>
    </row>
    <row r="663" spans="1:6">
      <c r="A663" s="338"/>
      <c r="B663" s="992"/>
      <c r="C663" s="261"/>
      <c r="D663" s="26"/>
      <c r="E663" s="26"/>
      <c r="F663" s="26"/>
    </row>
    <row r="664" spans="1:6">
      <c r="A664" s="338"/>
      <c r="B664" s="713"/>
      <c r="C664" s="261"/>
      <c r="D664" s="26"/>
      <c r="E664" s="26"/>
      <c r="F664" s="26"/>
    </row>
    <row r="665" spans="1:6">
      <c r="A665" s="338"/>
      <c r="B665" s="713"/>
      <c r="C665" s="261"/>
      <c r="D665" s="26"/>
      <c r="E665" s="26"/>
      <c r="F665" s="26"/>
    </row>
    <row r="666" spans="1:6">
      <c r="A666" s="338"/>
      <c r="B666" s="713"/>
      <c r="C666" s="261"/>
      <c r="D666" s="26"/>
      <c r="E666" s="26"/>
      <c r="F666" s="26"/>
    </row>
    <row r="667" spans="1:6">
      <c r="A667" s="338"/>
      <c r="B667" s="39"/>
      <c r="C667" s="261"/>
      <c r="D667" s="261"/>
      <c r="E667" s="261"/>
      <c r="F667" s="261"/>
    </row>
    <row r="668" spans="1:6">
      <c r="A668" s="338"/>
      <c r="B668" s="39"/>
      <c r="C668" s="261"/>
      <c r="D668" s="26"/>
      <c r="E668" s="26"/>
      <c r="F668" s="32"/>
    </row>
    <row r="669" spans="1:6">
      <c r="A669" s="338"/>
      <c r="B669" s="690"/>
      <c r="C669" s="599"/>
      <c r="D669" s="599"/>
      <c r="E669" s="599"/>
      <c r="F669" s="599"/>
    </row>
    <row r="670" spans="1:6">
      <c r="A670" s="13"/>
      <c r="B670" s="13"/>
      <c r="C670" s="13"/>
      <c r="D670" s="13"/>
      <c r="E670" s="13"/>
      <c r="F670" s="13"/>
    </row>
    <row r="671" spans="1:6">
      <c r="A671" s="1154"/>
      <c r="B671" s="1154"/>
      <c r="C671" s="1154"/>
      <c r="D671" s="1154"/>
      <c r="E671" s="1154"/>
      <c r="F671" s="1154"/>
    </row>
    <row r="672" spans="1:6">
      <c r="A672" s="1201"/>
      <c r="B672" s="1201"/>
      <c r="C672" s="1201"/>
      <c r="D672" s="1201"/>
      <c r="E672" s="1201"/>
      <c r="F672" s="13"/>
    </row>
    <row r="673" spans="1:6">
      <c r="A673" s="985"/>
      <c r="B673" s="985"/>
      <c r="C673" s="985"/>
      <c r="D673" s="985"/>
      <c r="E673" s="985"/>
      <c r="F673" s="13"/>
    </row>
    <row r="674" spans="1:6" ht="14.25">
      <c r="A674" s="1202"/>
      <c r="B674" s="1203"/>
      <c r="C674" s="1203"/>
      <c r="D674" s="1203"/>
      <c r="E674" s="1203"/>
      <c r="F674" s="1203"/>
    </row>
    <row r="675" spans="1:6" ht="15.75">
      <c r="A675" s="13"/>
      <c r="B675" s="982"/>
      <c r="C675" s="982"/>
      <c r="D675" s="982"/>
      <c r="E675" s="982"/>
      <c r="F675" s="13"/>
    </row>
    <row r="676" spans="1:6" ht="15.75">
      <c r="A676" s="13"/>
      <c r="B676" s="982"/>
      <c r="C676" s="982"/>
      <c r="D676" s="982"/>
      <c r="E676" s="982"/>
      <c r="F676" s="13"/>
    </row>
    <row r="677" spans="1:6">
      <c r="A677" s="13"/>
      <c r="B677" s="32"/>
      <c r="C677" s="32"/>
      <c r="D677" s="32"/>
      <c r="E677" s="983"/>
      <c r="F677" s="13"/>
    </row>
    <row r="678" spans="1:6" ht="15.75">
      <c r="A678" s="646"/>
      <c r="B678" s="986"/>
      <c r="C678" s="987"/>
      <c r="D678" s="987"/>
      <c r="E678" s="987"/>
      <c r="F678" s="987"/>
    </row>
    <row r="679" spans="1:6">
      <c r="A679" s="988"/>
      <c r="B679" s="989"/>
      <c r="C679" s="990"/>
      <c r="D679" s="990"/>
      <c r="E679" s="990"/>
      <c r="F679" s="991"/>
    </row>
    <row r="680" spans="1:6">
      <c r="A680" s="338"/>
      <c r="B680" s="39"/>
      <c r="C680" s="26"/>
      <c r="D680" s="26"/>
      <c r="E680" s="26"/>
      <c r="F680" s="32"/>
    </row>
    <row r="681" spans="1:6">
      <c r="A681" s="338"/>
      <c r="B681" s="32"/>
      <c r="C681" s="26"/>
      <c r="D681" s="26"/>
      <c r="E681" s="26"/>
      <c r="F681" s="26"/>
    </row>
    <row r="682" spans="1:6">
      <c r="A682" s="338"/>
      <c r="B682" s="32"/>
      <c r="C682" s="26"/>
      <c r="D682" s="26"/>
      <c r="E682" s="26"/>
      <c r="F682" s="26"/>
    </row>
    <row r="683" spans="1:6">
      <c r="A683" s="338"/>
      <c r="B683" s="32"/>
      <c r="C683" s="26"/>
      <c r="D683" s="26"/>
      <c r="E683" s="26"/>
      <c r="F683" s="26"/>
    </row>
    <row r="684" spans="1:6">
      <c r="A684" s="338"/>
      <c r="B684" s="32"/>
      <c r="C684" s="26"/>
      <c r="D684" s="26"/>
      <c r="E684" s="26"/>
      <c r="F684" s="26"/>
    </row>
    <row r="685" spans="1:6">
      <c r="A685" s="338"/>
      <c r="B685" s="32"/>
      <c r="C685" s="26"/>
      <c r="D685" s="26"/>
      <c r="E685" s="26"/>
      <c r="F685" s="26"/>
    </row>
    <row r="686" spans="1:6">
      <c r="A686" s="338"/>
      <c r="B686" s="32"/>
      <c r="C686" s="26"/>
      <c r="D686" s="26"/>
      <c r="E686" s="26"/>
      <c r="F686" s="26"/>
    </row>
    <row r="687" spans="1:6">
      <c r="A687" s="338"/>
      <c r="B687" s="32"/>
      <c r="C687" s="26"/>
      <c r="D687" s="26"/>
      <c r="E687" s="26"/>
      <c r="F687" s="26"/>
    </row>
    <row r="688" spans="1:6">
      <c r="A688" s="338"/>
      <c r="B688" s="32"/>
      <c r="C688" s="26"/>
      <c r="D688" s="26"/>
      <c r="E688" s="26"/>
      <c r="F688" s="26"/>
    </row>
    <row r="689" spans="1:6">
      <c r="A689" s="338"/>
      <c r="B689" s="32"/>
      <c r="C689" s="26"/>
      <c r="D689" s="26"/>
      <c r="E689" s="26"/>
      <c r="F689" s="26"/>
    </row>
    <row r="690" spans="1:6">
      <c r="A690" s="338"/>
      <c r="B690" s="827"/>
      <c r="C690" s="691"/>
      <c r="D690" s="691"/>
      <c r="E690" s="26"/>
      <c r="F690" s="26"/>
    </row>
    <row r="691" spans="1:6">
      <c r="A691" s="338"/>
      <c r="B691" s="32"/>
      <c r="C691" s="691"/>
      <c r="D691" s="691"/>
      <c r="E691" s="26"/>
      <c r="F691" s="26"/>
    </row>
    <row r="692" spans="1:6">
      <c r="A692" s="338"/>
      <c r="B692" s="32"/>
      <c r="C692" s="691"/>
      <c r="D692" s="691"/>
      <c r="E692" s="26"/>
      <c r="F692" s="26"/>
    </row>
    <row r="693" spans="1:6">
      <c r="A693" s="338"/>
      <c r="B693" s="32"/>
      <c r="C693" s="691"/>
      <c r="D693" s="691"/>
      <c r="E693" s="26"/>
      <c r="F693" s="26"/>
    </row>
    <row r="694" spans="1:6">
      <c r="A694" s="338"/>
      <c r="B694" s="32"/>
      <c r="C694" s="26"/>
      <c r="D694" s="26"/>
      <c r="E694" s="26"/>
      <c r="F694" s="26"/>
    </row>
    <row r="695" spans="1:6">
      <c r="A695" s="338"/>
      <c r="B695" s="39"/>
      <c r="C695" s="26"/>
      <c r="D695" s="26"/>
      <c r="E695" s="26"/>
      <c r="F695" s="26"/>
    </row>
    <row r="696" spans="1:6">
      <c r="A696" s="338"/>
      <c r="B696" s="39"/>
      <c r="C696" s="26"/>
      <c r="D696" s="26"/>
      <c r="E696" s="26"/>
      <c r="F696" s="26"/>
    </row>
    <row r="697" spans="1:6">
      <c r="A697" s="338"/>
      <c r="B697" s="39"/>
      <c r="C697" s="26"/>
      <c r="D697" s="26"/>
      <c r="E697" s="26"/>
      <c r="F697" s="32"/>
    </row>
    <row r="698" spans="1:6">
      <c r="A698" s="338"/>
      <c r="B698" s="32"/>
      <c r="C698" s="26"/>
      <c r="D698" s="26"/>
      <c r="E698" s="26"/>
      <c r="F698" s="26"/>
    </row>
    <row r="699" spans="1:6">
      <c r="A699" s="338"/>
      <c r="B699" s="32"/>
      <c r="C699" s="26"/>
      <c r="D699" s="26"/>
      <c r="E699" s="26"/>
      <c r="F699" s="26"/>
    </row>
    <row r="700" spans="1:6">
      <c r="A700" s="338"/>
      <c r="B700" s="32"/>
      <c r="C700" s="26"/>
      <c r="D700" s="691"/>
      <c r="E700" s="691"/>
      <c r="F700" s="26"/>
    </row>
    <row r="701" spans="1:6">
      <c r="A701" s="338"/>
      <c r="B701" s="827"/>
      <c r="C701" s="26"/>
      <c r="D701" s="26"/>
      <c r="E701" s="26"/>
      <c r="F701" s="26"/>
    </row>
    <row r="702" spans="1:6">
      <c r="A702" s="338"/>
      <c r="B702" s="827"/>
      <c r="C702" s="26"/>
      <c r="D702" s="26"/>
      <c r="E702" s="26"/>
      <c r="F702" s="26"/>
    </row>
    <row r="703" spans="1:6">
      <c r="A703" s="338"/>
      <c r="B703" s="827"/>
      <c r="C703" s="26"/>
      <c r="D703" s="26"/>
      <c r="E703" s="26"/>
      <c r="F703" s="26"/>
    </row>
    <row r="704" spans="1:6">
      <c r="A704" s="338"/>
      <c r="B704" s="827"/>
      <c r="C704" s="26"/>
      <c r="D704" s="26"/>
      <c r="E704" s="26"/>
      <c r="F704" s="26"/>
    </row>
    <row r="705" spans="1:6">
      <c r="A705" s="338"/>
      <c r="B705" s="32"/>
      <c r="C705" s="26"/>
      <c r="D705" s="26"/>
      <c r="E705" s="26"/>
      <c r="F705" s="26"/>
    </row>
    <row r="706" spans="1:6">
      <c r="A706" s="338"/>
      <c r="B706" s="32"/>
      <c r="C706" s="26"/>
      <c r="D706" s="26"/>
      <c r="E706" s="26"/>
      <c r="F706" s="26"/>
    </row>
    <row r="707" spans="1:6">
      <c r="A707" s="338"/>
      <c r="B707" s="32"/>
      <c r="C707" s="26"/>
      <c r="D707" s="26"/>
      <c r="E707" s="26"/>
      <c r="F707" s="26"/>
    </row>
    <row r="708" spans="1:6">
      <c r="A708" s="338"/>
      <c r="B708" s="32"/>
      <c r="C708" s="26"/>
      <c r="D708" s="26"/>
      <c r="E708" s="26"/>
      <c r="F708" s="26"/>
    </row>
    <row r="709" spans="1:6">
      <c r="A709" s="338"/>
      <c r="B709" s="32"/>
      <c r="C709" s="26"/>
      <c r="D709" s="26"/>
      <c r="E709" s="26"/>
      <c r="F709" s="26"/>
    </row>
    <row r="710" spans="1:6">
      <c r="A710" s="338"/>
      <c r="B710" s="39"/>
      <c r="C710" s="26"/>
      <c r="D710" s="26"/>
      <c r="E710" s="26"/>
      <c r="F710" s="26"/>
    </row>
    <row r="711" spans="1:6">
      <c r="A711" s="338"/>
      <c r="B711" s="716"/>
      <c r="C711" s="691"/>
      <c r="D711" s="691"/>
      <c r="E711" s="691"/>
      <c r="F711" s="691"/>
    </row>
    <row r="712" spans="1:6">
      <c r="A712" s="338"/>
      <c r="B712" s="716"/>
      <c r="C712" s="691"/>
      <c r="D712" s="691"/>
      <c r="E712" s="691"/>
      <c r="F712" s="691"/>
    </row>
    <row r="713" spans="1:6">
      <c r="A713" s="338"/>
      <c r="B713" s="39"/>
      <c r="C713" s="261"/>
      <c r="D713" s="26"/>
      <c r="E713" s="26"/>
      <c r="F713" s="32"/>
    </row>
    <row r="714" spans="1:6">
      <c r="A714" s="338"/>
      <c r="B714" s="32"/>
      <c r="C714" s="261"/>
      <c r="D714" s="26"/>
      <c r="E714" s="26"/>
      <c r="F714" s="26"/>
    </row>
    <row r="715" spans="1:6">
      <c r="A715" s="338"/>
      <c r="B715" s="32"/>
      <c r="C715" s="261"/>
      <c r="D715" s="26"/>
      <c r="E715" s="26"/>
      <c r="F715" s="26"/>
    </row>
    <row r="716" spans="1:6">
      <c r="A716" s="338"/>
      <c r="B716" s="32"/>
      <c r="C716" s="261"/>
      <c r="D716" s="26"/>
      <c r="E716" s="26"/>
      <c r="F716" s="26"/>
    </row>
    <row r="717" spans="1:6">
      <c r="A717" s="338"/>
      <c r="B717" s="32"/>
      <c r="C717" s="261"/>
      <c r="D717" s="26"/>
      <c r="E717" s="26"/>
      <c r="F717" s="26"/>
    </row>
    <row r="718" spans="1:6">
      <c r="A718" s="338"/>
      <c r="B718" s="992"/>
      <c r="C718" s="261"/>
      <c r="D718" s="26"/>
      <c r="E718" s="26"/>
      <c r="F718" s="26"/>
    </row>
    <row r="719" spans="1:6">
      <c r="A719" s="338"/>
      <c r="B719" s="992"/>
      <c r="C719" s="261"/>
      <c r="D719" s="26"/>
      <c r="E719" s="26"/>
      <c r="F719" s="26"/>
    </row>
    <row r="720" spans="1:6">
      <c r="A720" s="338"/>
      <c r="B720" s="713"/>
      <c r="C720" s="261"/>
      <c r="D720" s="26"/>
      <c r="E720" s="26"/>
      <c r="F720" s="26"/>
    </row>
    <row r="721" spans="1:6">
      <c r="A721" s="338"/>
      <c r="B721" s="713"/>
      <c r="C721" s="261"/>
      <c r="D721" s="26"/>
      <c r="E721" s="26"/>
      <c r="F721" s="26"/>
    </row>
    <row r="722" spans="1:6">
      <c r="A722" s="338"/>
      <c r="B722" s="713"/>
      <c r="C722" s="261"/>
      <c r="D722" s="26"/>
      <c r="E722" s="26"/>
      <c r="F722" s="26"/>
    </row>
    <row r="723" spans="1:6">
      <c r="A723" s="338"/>
      <c r="B723" s="39"/>
      <c r="C723" s="261"/>
      <c r="D723" s="261"/>
      <c r="E723" s="261"/>
      <c r="F723" s="261"/>
    </row>
    <row r="724" spans="1:6">
      <c r="A724" s="338"/>
      <c r="B724" s="39"/>
      <c r="C724" s="261"/>
      <c r="D724" s="26"/>
      <c r="E724" s="26"/>
      <c r="F724" s="32"/>
    </row>
    <row r="725" spans="1:6">
      <c r="A725" s="338"/>
      <c r="B725" s="690"/>
      <c r="C725" s="599"/>
      <c r="D725" s="599"/>
      <c r="E725" s="599"/>
      <c r="F725" s="599"/>
    </row>
    <row r="726" spans="1:6">
      <c r="A726" s="13"/>
      <c r="B726" s="13"/>
      <c r="C726" s="13"/>
      <c r="D726" s="13"/>
      <c r="E726" s="13"/>
      <c r="F726" s="13"/>
    </row>
    <row r="727" spans="1:6">
      <c r="A727" s="1154"/>
      <c r="B727" s="1154"/>
      <c r="C727" s="1154"/>
      <c r="D727" s="1154"/>
      <c r="E727" s="1154"/>
      <c r="F727" s="1154"/>
    </row>
    <row r="728" spans="1:6">
      <c r="A728" s="1201"/>
      <c r="B728" s="1201"/>
      <c r="C728" s="1201"/>
      <c r="D728" s="1201"/>
      <c r="E728" s="1201"/>
      <c r="F728" s="13"/>
    </row>
    <row r="729" spans="1:6">
      <c r="A729" s="985"/>
      <c r="B729" s="985"/>
      <c r="C729" s="985"/>
      <c r="D729" s="985"/>
      <c r="E729" s="985"/>
      <c r="F729" s="13"/>
    </row>
    <row r="730" spans="1:6" ht="14.25">
      <c r="A730" s="1202"/>
      <c r="B730" s="1203"/>
      <c r="C730" s="1203"/>
      <c r="D730" s="1203"/>
      <c r="E730" s="1203"/>
      <c r="F730" s="1203"/>
    </row>
    <row r="731" spans="1:6" ht="15.75">
      <c r="A731" s="13"/>
      <c r="B731" s="982"/>
      <c r="C731" s="982"/>
      <c r="D731" s="982"/>
      <c r="E731" s="982"/>
      <c r="F731" s="13"/>
    </row>
    <row r="732" spans="1:6" ht="15.75">
      <c r="A732" s="13"/>
      <c r="B732" s="982"/>
      <c r="C732" s="982"/>
      <c r="D732" s="982"/>
      <c r="E732" s="982"/>
      <c r="F732" s="13"/>
    </row>
    <row r="733" spans="1:6">
      <c r="A733" s="13"/>
      <c r="B733" s="32"/>
      <c r="C733" s="32"/>
      <c r="D733" s="32"/>
      <c r="E733" s="983"/>
      <c r="F733" s="13"/>
    </row>
    <row r="734" spans="1:6" ht="15.75">
      <c r="A734" s="646"/>
      <c r="B734" s="986"/>
      <c r="C734" s="987"/>
      <c r="D734" s="987"/>
      <c r="E734" s="987"/>
      <c r="F734" s="987"/>
    </row>
    <row r="735" spans="1:6">
      <c r="A735" s="988"/>
      <c r="B735" s="989"/>
      <c r="C735" s="990"/>
      <c r="D735" s="990"/>
      <c r="E735" s="990"/>
      <c r="F735" s="991"/>
    </row>
    <row r="736" spans="1:6">
      <c r="A736" s="338"/>
      <c r="B736" s="39"/>
      <c r="C736" s="26"/>
      <c r="D736" s="26"/>
      <c r="E736" s="26"/>
      <c r="F736" s="32"/>
    </row>
    <row r="737" spans="1:6">
      <c r="A737" s="338"/>
      <c r="B737" s="32"/>
      <c r="C737" s="26"/>
      <c r="D737" s="26"/>
      <c r="E737" s="26"/>
      <c r="F737" s="26"/>
    </row>
    <row r="738" spans="1:6">
      <c r="A738" s="338"/>
      <c r="B738" s="32"/>
      <c r="C738" s="26"/>
      <c r="D738" s="26"/>
      <c r="E738" s="26"/>
      <c r="F738" s="26"/>
    </row>
    <row r="739" spans="1:6">
      <c r="A739" s="338"/>
      <c r="B739" s="32"/>
      <c r="C739" s="26"/>
      <c r="D739" s="26"/>
      <c r="E739" s="26"/>
      <c r="F739" s="26"/>
    </row>
    <row r="740" spans="1:6">
      <c r="A740" s="338"/>
      <c r="B740" s="32"/>
      <c r="C740" s="26"/>
      <c r="D740" s="26"/>
      <c r="E740" s="26"/>
      <c r="F740" s="26"/>
    </row>
    <row r="741" spans="1:6">
      <c r="A741" s="338"/>
      <c r="B741" s="32"/>
      <c r="C741" s="26"/>
      <c r="D741" s="26"/>
      <c r="E741" s="26"/>
      <c r="F741" s="26"/>
    </row>
    <row r="742" spans="1:6">
      <c r="A742" s="338"/>
      <c r="B742" s="32"/>
      <c r="C742" s="26"/>
      <c r="D742" s="26"/>
      <c r="E742" s="26"/>
      <c r="F742" s="26"/>
    </row>
    <row r="743" spans="1:6">
      <c r="A743" s="338"/>
      <c r="B743" s="32"/>
      <c r="C743" s="26"/>
      <c r="D743" s="26"/>
      <c r="E743" s="26"/>
      <c r="F743" s="26"/>
    </row>
    <row r="744" spans="1:6">
      <c r="A744" s="338"/>
      <c r="B744" s="32"/>
      <c r="C744" s="26"/>
      <c r="D744" s="26"/>
      <c r="E744" s="26"/>
      <c r="F744" s="26"/>
    </row>
    <row r="745" spans="1:6">
      <c r="A745" s="338"/>
      <c r="B745" s="32"/>
      <c r="C745" s="26"/>
      <c r="D745" s="26"/>
      <c r="E745" s="26"/>
      <c r="F745" s="26"/>
    </row>
    <row r="746" spans="1:6">
      <c r="A746" s="338"/>
      <c r="B746" s="827"/>
      <c r="C746" s="691"/>
      <c r="D746" s="691"/>
      <c r="E746" s="26"/>
      <c r="F746" s="26"/>
    </row>
    <row r="747" spans="1:6">
      <c r="A747" s="338"/>
      <c r="B747" s="32"/>
      <c r="C747" s="691"/>
      <c r="D747" s="691"/>
      <c r="E747" s="26"/>
      <c r="F747" s="26"/>
    </row>
    <row r="748" spans="1:6">
      <c r="A748" s="338"/>
      <c r="B748" s="32"/>
      <c r="C748" s="691"/>
      <c r="D748" s="691"/>
      <c r="E748" s="26"/>
      <c r="F748" s="26"/>
    </row>
    <row r="749" spans="1:6">
      <c r="A749" s="338"/>
      <c r="B749" s="32"/>
      <c r="C749" s="691"/>
      <c r="D749" s="691"/>
      <c r="E749" s="26"/>
      <c r="F749" s="26"/>
    </row>
    <row r="750" spans="1:6">
      <c r="A750" s="338"/>
      <c r="B750" s="32"/>
      <c r="C750" s="26"/>
      <c r="D750" s="26"/>
      <c r="E750" s="26"/>
      <c r="F750" s="26"/>
    </row>
    <row r="751" spans="1:6">
      <c r="A751" s="338"/>
      <c r="B751" s="39"/>
      <c r="C751" s="26"/>
      <c r="D751" s="26"/>
      <c r="E751" s="26"/>
      <c r="F751" s="26"/>
    </row>
    <row r="752" spans="1:6">
      <c r="A752" s="338"/>
      <c r="B752" s="39"/>
      <c r="C752" s="26"/>
      <c r="D752" s="26"/>
      <c r="E752" s="26"/>
      <c r="F752" s="26"/>
    </row>
    <row r="753" spans="1:6">
      <c r="A753" s="338"/>
      <c r="B753" s="39"/>
      <c r="C753" s="26"/>
      <c r="D753" s="26"/>
      <c r="E753" s="26"/>
      <c r="F753" s="32"/>
    </row>
    <row r="754" spans="1:6">
      <c r="A754" s="338"/>
      <c r="B754" s="32"/>
      <c r="C754" s="26"/>
      <c r="D754" s="26"/>
      <c r="E754" s="26"/>
      <c r="F754" s="26"/>
    </row>
    <row r="755" spans="1:6">
      <c r="A755" s="338"/>
      <c r="B755" s="32"/>
      <c r="C755" s="26"/>
      <c r="D755" s="26"/>
      <c r="E755" s="26"/>
      <c r="F755" s="26"/>
    </row>
    <row r="756" spans="1:6">
      <c r="A756" s="338"/>
      <c r="B756" s="32"/>
      <c r="C756" s="26"/>
      <c r="D756" s="26"/>
      <c r="E756" s="26"/>
      <c r="F756" s="26"/>
    </row>
    <row r="757" spans="1:6">
      <c r="A757" s="338"/>
      <c r="B757" s="827"/>
      <c r="C757" s="26"/>
      <c r="D757" s="26"/>
      <c r="E757" s="26"/>
      <c r="F757" s="26"/>
    </row>
    <row r="758" spans="1:6">
      <c r="A758" s="338"/>
      <c r="B758" s="827"/>
      <c r="C758" s="26"/>
      <c r="D758" s="26"/>
      <c r="E758" s="26"/>
      <c r="F758" s="26"/>
    </row>
    <row r="759" spans="1:6">
      <c r="A759" s="338"/>
      <c r="B759" s="827"/>
      <c r="C759" s="26"/>
      <c r="D759" s="26"/>
      <c r="E759" s="26"/>
      <c r="F759" s="26"/>
    </row>
    <row r="760" spans="1:6">
      <c r="A760" s="338"/>
      <c r="B760" s="827"/>
      <c r="C760" s="26"/>
      <c r="D760" s="26"/>
      <c r="E760" s="26"/>
      <c r="F760" s="26"/>
    </row>
    <row r="761" spans="1:6">
      <c r="A761" s="338"/>
      <c r="B761" s="32"/>
      <c r="C761" s="26"/>
      <c r="D761" s="26"/>
      <c r="E761" s="26"/>
      <c r="F761" s="26"/>
    </row>
    <row r="762" spans="1:6">
      <c r="A762" s="338"/>
      <c r="B762" s="32"/>
      <c r="C762" s="26"/>
      <c r="D762" s="26"/>
      <c r="E762" s="26"/>
      <c r="F762" s="26"/>
    </row>
    <row r="763" spans="1:6">
      <c r="A763" s="338"/>
      <c r="B763" s="32"/>
      <c r="C763" s="26"/>
      <c r="D763" s="26"/>
      <c r="E763" s="26"/>
      <c r="F763" s="26"/>
    </row>
    <row r="764" spans="1:6">
      <c r="A764" s="338"/>
      <c r="B764" s="32"/>
      <c r="C764" s="26"/>
      <c r="D764" s="26"/>
      <c r="E764" s="26"/>
      <c r="F764" s="26"/>
    </row>
    <row r="765" spans="1:6">
      <c r="A765" s="338"/>
      <c r="B765" s="32"/>
      <c r="C765" s="691"/>
      <c r="D765" s="691"/>
      <c r="E765" s="691"/>
      <c r="F765" s="691"/>
    </row>
    <row r="766" spans="1:6">
      <c r="A766" s="338"/>
      <c r="B766" s="39"/>
      <c r="C766" s="26"/>
      <c r="D766" s="26"/>
      <c r="E766" s="26"/>
      <c r="F766" s="26"/>
    </row>
    <row r="767" spans="1:6">
      <c r="A767" s="338"/>
      <c r="B767" s="716"/>
      <c r="C767" s="691"/>
      <c r="D767" s="691"/>
      <c r="E767" s="691"/>
      <c r="F767" s="691"/>
    </row>
    <row r="768" spans="1:6">
      <c r="A768" s="338"/>
      <c r="B768" s="716"/>
      <c r="C768" s="691"/>
      <c r="D768" s="691"/>
      <c r="E768" s="691"/>
      <c r="F768" s="691"/>
    </row>
    <row r="769" spans="1:6">
      <c r="A769" s="338"/>
      <c r="B769" s="39"/>
      <c r="C769" s="261"/>
      <c r="D769" s="26"/>
      <c r="E769" s="26"/>
      <c r="F769" s="32"/>
    </row>
    <row r="770" spans="1:6">
      <c r="A770" s="338"/>
      <c r="B770" s="32"/>
      <c r="C770" s="261"/>
      <c r="D770" s="26"/>
      <c r="E770" s="26"/>
      <c r="F770" s="26"/>
    </row>
    <row r="771" spans="1:6">
      <c r="A771" s="338"/>
      <c r="B771" s="32"/>
      <c r="C771" s="261"/>
      <c r="D771" s="26"/>
      <c r="E771" s="26"/>
      <c r="F771" s="26"/>
    </row>
    <row r="772" spans="1:6">
      <c r="A772" s="338"/>
      <c r="B772" s="32"/>
      <c r="C772" s="261"/>
      <c r="D772" s="26"/>
      <c r="E772" s="26"/>
      <c r="F772" s="26"/>
    </row>
    <row r="773" spans="1:6">
      <c r="A773" s="338"/>
      <c r="B773" s="32"/>
      <c r="C773" s="261"/>
      <c r="D773" s="26"/>
      <c r="E773" s="26"/>
      <c r="F773" s="26"/>
    </row>
    <row r="774" spans="1:6">
      <c r="A774" s="338"/>
      <c r="B774" s="992"/>
      <c r="C774" s="261"/>
      <c r="D774" s="26"/>
      <c r="E774" s="26"/>
      <c r="F774" s="26"/>
    </row>
    <row r="775" spans="1:6">
      <c r="A775" s="338"/>
      <c r="B775" s="992"/>
      <c r="C775" s="261"/>
      <c r="D775" s="26"/>
      <c r="E775" s="26"/>
      <c r="F775" s="26"/>
    </row>
    <row r="776" spans="1:6">
      <c r="A776" s="338"/>
      <c r="B776" s="713"/>
      <c r="C776" s="261"/>
      <c r="D776" s="26"/>
      <c r="E776" s="26"/>
      <c r="F776" s="26"/>
    </row>
    <row r="777" spans="1:6">
      <c r="A777" s="338"/>
      <c r="B777" s="713"/>
      <c r="C777" s="261"/>
      <c r="D777" s="26"/>
      <c r="E777" s="26"/>
      <c r="F777" s="26"/>
    </row>
    <row r="778" spans="1:6">
      <c r="A778" s="338"/>
      <c r="B778" s="713"/>
      <c r="C778" s="261"/>
      <c r="D778" s="26"/>
      <c r="E778" s="26"/>
      <c r="F778" s="26"/>
    </row>
    <row r="779" spans="1:6">
      <c r="A779" s="338"/>
      <c r="B779" s="39"/>
      <c r="C779" s="261"/>
      <c r="D779" s="261"/>
      <c r="E779" s="261"/>
      <c r="F779" s="261"/>
    </row>
    <row r="780" spans="1:6">
      <c r="A780" s="338"/>
      <c r="B780" s="39"/>
      <c r="C780" s="261"/>
      <c r="D780" s="26"/>
      <c r="E780" s="26"/>
      <c r="F780" s="32"/>
    </row>
    <row r="781" spans="1:6">
      <c r="A781" s="338"/>
      <c r="B781" s="690"/>
      <c r="C781" s="599"/>
      <c r="D781" s="599"/>
      <c r="E781" s="599"/>
      <c r="F781" s="599"/>
    </row>
    <row r="782" spans="1:6">
      <c r="A782" s="13"/>
      <c r="B782" s="13"/>
      <c r="C782" s="13"/>
      <c r="D782" s="13"/>
      <c r="E782" s="13"/>
      <c r="F782" s="13"/>
    </row>
    <row r="783" spans="1:6">
      <c r="A783" s="1154"/>
      <c r="B783" s="1154"/>
      <c r="C783" s="1154"/>
      <c r="D783" s="1154"/>
      <c r="E783" s="1154"/>
      <c r="F783" s="1154"/>
    </row>
    <row r="784" spans="1:6">
      <c r="A784" s="1201"/>
      <c r="B784" s="1201"/>
      <c r="C784" s="1201"/>
      <c r="D784" s="1201"/>
      <c r="E784" s="1201"/>
      <c r="F784" s="13"/>
    </row>
    <row r="785" spans="1:6">
      <c r="A785" s="985"/>
      <c r="B785" s="985"/>
      <c r="C785" s="985"/>
      <c r="D785" s="985"/>
      <c r="E785" s="985"/>
      <c r="F785" s="13"/>
    </row>
    <row r="786" spans="1:6" ht="14.25">
      <c r="A786" s="1202"/>
      <c r="B786" s="1203"/>
      <c r="C786" s="1203"/>
      <c r="D786" s="1203"/>
      <c r="E786" s="1203"/>
      <c r="F786" s="1203"/>
    </row>
    <row r="787" spans="1:6" ht="15.75">
      <c r="A787" s="13"/>
      <c r="B787" s="982"/>
      <c r="C787" s="982"/>
      <c r="D787" s="982"/>
      <c r="E787" s="982"/>
      <c r="F787" s="13"/>
    </row>
    <row r="788" spans="1:6" ht="15.75">
      <c r="A788" s="13"/>
      <c r="B788" s="982"/>
      <c r="C788" s="982"/>
      <c r="D788" s="982"/>
      <c r="E788" s="982"/>
      <c r="F788" s="13"/>
    </row>
    <row r="789" spans="1:6">
      <c r="A789" s="13"/>
      <c r="B789" s="32"/>
      <c r="C789" s="32"/>
      <c r="D789" s="32"/>
      <c r="E789" s="983"/>
      <c r="F789" s="13"/>
    </row>
    <row r="790" spans="1:6" ht="15.75">
      <c r="A790" s="646"/>
      <c r="B790" s="986"/>
      <c r="C790" s="987"/>
      <c r="D790" s="987"/>
      <c r="E790" s="987"/>
      <c r="F790" s="987"/>
    </row>
    <row r="791" spans="1:6">
      <c r="A791" s="988"/>
      <c r="B791" s="989"/>
      <c r="C791" s="990"/>
      <c r="D791" s="990"/>
      <c r="E791" s="990"/>
      <c r="F791" s="991"/>
    </row>
    <row r="792" spans="1:6">
      <c r="A792" s="338"/>
      <c r="B792" s="39"/>
      <c r="C792" s="26"/>
      <c r="D792" s="26"/>
      <c r="E792" s="26"/>
      <c r="F792" s="32"/>
    </row>
    <row r="793" spans="1:6">
      <c r="A793" s="338"/>
      <c r="B793" s="32"/>
      <c r="C793" s="26"/>
      <c r="D793" s="26"/>
      <c r="E793" s="26"/>
      <c r="F793" s="26"/>
    </row>
    <row r="794" spans="1:6">
      <c r="A794" s="338"/>
      <c r="B794" s="32"/>
      <c r="C794" s="26"/>
      <c r="D794" s="26"/>
      <c r="E794" s="26"/>
      <c r="F794" s="26"/>
    </row>
    <row r="795" spans="1:6">
      <c r="A795" s="338"/>
      <c r="B795" s="32"/>
      <c r="C795" s="26"/>
      <c r="D795" s="26"/>
      <c r="E795" s="26"/>
      <c r="F795" s="26"/>
    </row>
    <row r="796" spans="1:6">
      <c r="A796" s="338"/>
      <c r="B796" s="32"/>
      <c r="C796" s="26"/>
      <c r="D796" s="26"/>
      <c r="E796" s="26"/>
      <c r="F796" s="26"/>
    </row>
    <row r="797" spans="1:6">
      <c r="A797" s="338"/>
      <c r="B797" s="32"/>
      <c r="C797" s="26"/>
      <c r="D797" s="26"/>
      <c r="E797" s="26"/>
      <c r="F797" s="26"/>
    </row>
    <row r="798" spans="1:6">
      <c r="A798" s="338"/>
      <c r="B798" s="32"/>
      <c r="C798" s="26"/>
      <c r="D798" s="26"/>
      <c r="E798" s="26"/>
      <c r="F798" s="26"/>
    </row>
    <row r="799" spans="1:6">
      <c r="A799" s="338"/>
      <c r="B799" s="32"/>
      <c r="C799" s="26"/>
      <c r="D799" s="26"/>
      <c r="E799" s="26"/>
      <c r="F799" s="26"/>
    </row>
    <row r="800" spans="1:6">
      <c r="A800" s="338"/>
      <c r="B800" s="32"/>
      <c r="C800" s="26"/>
      <c r="D800" s="26"/>
      <c r="E800" s="26"/>
      <c r="F800" s="26"/>
    </row>
    <row r="801" spans="1:6">
      <c r="A801" s="338"/>
      <c r="B801" s="32"/>
      <c r="C801" s="26"/>
      <c r="D801" s="26"/>
      <c r="E801" s="26"/>
      <c r="F801" s="26"/>
    </row>
    <row r="802" spans="1:6">
      <c r="A802" s="338"/>
      <c r="B802" s="827"/>
      <c r="C802" s="691"/>
      <c r="D802" s="691"/>
      <c r="E802" s="26"/>
      <c r="F802" s="26"/>
    </row>
    <row r="803" spans="1:6">
      <c r="A803" s="338"/>
      <c r="B803" s="32"/>
      <c r="C803" s="691"/>
      <c r="D803" s="691"/>
      <c r="E803" s="26"/>
      <c r="F803" s="26"/>
    </row>
    <row r="804" spans="1:6">
      <c r="A804" s="338"/>
      <c r="B804" s="32"/>
      <c r="C804" s="691"/>
      <c r="D804" s="691"/>
      <c r="E804" s="26"/>
      <c r="F804" s="26"/>
    </row>
    <row r="805" spans="1:6">
      <c r="A805" s="338"/>
      <c r="B805" s="32"/>
      <c r="C805" s="691"/>
      <c r="D805" s="691"/>
      <c r="E805" s="26"/>
      <c r="F805" s="26"/>
    </row>
    <row r="806" spans="1:6">
      <c r="A806" s="338"/>
      <c r="B806" s="32"/>
      <c r="C806" s="26"/>
      <c r="D806" s="26"/>
      <c r="E806" s="26"/>
      <c r="F806" s="26"/>
    </row>
    <row r="807" spans="1:6">
      <c r="A807" s="338"/>
      <c r="B807" s="39"/>
      <c r="C807" s="26"/>
      <c r="D807" s="26"/>
      <c r="E807" s="26"/>
      <c r="F807" s="26"/>
    </row>
    <row r="808" spans="1:6">
      <c r="A808" s="338"/>
      <c r="B808" s="39"/>
      <c r="C808" s="26"/>
      <c r="D808" s="26"/>
      <c r="E808" s="26"/>
      <c r="F808" s="26"/>
    </row>
    <row r="809" spans="1:6">
      <c r="A809" s="338"/>
      <c r="B809" s="39"/>
      <c r="C809" s="26"/>
      <c r="D809" s="26"/>
      <c r="E809" s="26"/>
      <c r="F809" s="32"/>
    </row>
    <row r="810" spans="1:6">
      <c r="A810" s="338"/>
      <c r="B810" s="32"/>
      <c r="C810" s="26"/>
      <c r="D810" s="26"/>
      <c r="E810" s="26"/>
      <c r="F810" s="26"/>
    </row>
    <row r="811" spans="1:6">
      <c r="A811" s="338"/>
      <c r="B811" s="32"/>
      <c r="C811" s="26"/>
      <c r="D811" s="26"/>
      <c r="E811" s="26"/>
      <c r="F811" s="26"/>
    </row>
    <row r="812" spans="1:6">
      <c r="A812" s="338"/>
      <c r="B812" s="32"/>
      <c r="C812" s="26"/>
      <c r="D812" s="26"/>
      <c r="E812" s="26"/>
      <c r="F812" s="26"/>
    </row>
    <row r="813" spans="1:6">
      <c r="A813" s="338"/>
      <c r="B813" s="827"/>
      <c r="C813" s="26"/>
      <c r="D813" s="26"/>
      <c r="E813" s="26"/>
      <c r="F813" s="26"/>
    </row>
    <row r="814" spans="1:6">
      <c r="A814" s="338"/>
      <c r="B814" s="827"/>
      <c r="C814" s="26"/>
      <c r="D814" s="26"/>
      <c r="E814" s="26"/>
      <c r="F814" s="26"/>
    </row>
    <row r="815" spans="1:6">
      <c r="A815" s="338"/>
      <c r="B815" s="827"/>
      <c r="C815" s="26"/>
      <c r="D815" s="26"/>
      <c r="E815" s="26"/>
      <c r="F815" s="26"/>
    </row>
    <row r="816" spans="1:6">
      <c r="A816" s="338"/>
      <c r="B816" s="827"/>
      <c r="C816" s="26"/>
      <c r="D816" s="26"/>
      <c r="E816" s="26"/>
      <c r="F816" s="26"/>
    </row>
    <row r="817" spans="1:6">
      <c r="A817" s="338"/>
      <c r="B817" s="32"/>
      <c r="C817" s="26"/>
      <c r="D817" s="26"/>
      <c r="E817" s="26"/>
      <c r="F817" s="26"/>
    </row>
    <row r="818" spans="1:6">
      <c r="A818" s="338"/>
      <c r="B818" s="32"/>
      <c r="C818" s="26"/>
      <c r="D818" s="26"/>
      <c r="E818" s="26"/>
      <c r="F818" s="26"/>
    </row>
    <row r="819" spans="1:6">
      <c r="A819" s="338"/>
      <c r="B819" s="32"/>
      <c r="C819" s="26"/>
      <c r="D819" s="26"/>
      <c r="E819" s="26"/>
      <c r="F819" s="26"/>
    </row>
    <row r="820" spans="1:6">
      <c r="A820" s="338"/>
      <c r="B820" s="32"/>
      <c r="C820" s="26"/>
      <c r="D820" s="26"/>
      <c r="E820" s="26"/>
      <c r="F820" s="26"/>
    </row>
    <row r="821" spans="1:6">
      <c r="A821" s="338"/>
      <c r="B821" s="32"/>
      <c r="C821" s="691"/>
      <c r="D821" s="691"/>
      <c r="E821" s="691"/>
      <c r="F821" s="691"/>
    </row>
    <row r="822" spans="1:6">
      <c r="A822" s="338"/>
      <c r="B822" s="39"/>
      <c r="C822" s="26"/>
      <c r="D822" s="26"/>
      <c r="E822" s="26"/>
      <c r="F822" s="26"/>
    </row>
    <row r="823" spans="1:6">
      <c r="A823" s="338"/>
      <c r="B823" s="716"/>
      <c r="C823" s="691"/>
      <c r="D823" s="691"/>
      <c r="E823" s="691"/>
      <c r="F823" s="691"/>
    </row>
    <row r="824" spans="1:6">
      <c r="A824" s="338"/>
      <c r="B824" s="716"/>
      <c r="C824" s="691"/>
      <c r="D824" s="691"/>
      <c r="E824" s="691"/>
      <c r="F824" s="691"/>
    </row>
    <row r="825" spans="1:6">
      <c r="A825" s="338"/>
      <c r="B825" s="39"/>
      <c r="C825" s="261"/>
      <c r="D825" s="26"/>
      <c r="E825" s="26"/>
      <c r="F825" s="32"/>
    </row>
    <row r="826" spans="1:6">
      <c r="A826" s="338"/>
      <c r="B826" s="32"/>
      <c r="C826" s="261"/>
      <c r="D826" s="26"/>
      <c r="E826" s="26"/>
      <c r="F826" s="26"/>
    </row>
    <row r="827" spans="1:6">
      <c r="A827" s="338"/>
      <c r="B827" s="32"/>
      <c r="C827" s="261"/>
      <c r="D827" s="26"/>
      <c r="E827" s="26"/>
      <c r="F827" s="26"/>
    </row>
    <row r="828" spans="1:6">
      <c r="A828" s="338"/>
      <c r="B828" s="32"/>
      <c r="C828" s="261"/>
      <c r="D828" s="26"/>
      <c r="E828" s="26"/>
      <c r="F828" s="26"/>
    </row>
    <row r="829" spans="1:6">
      <c r="A829" s="338"/>
      <c r="B829" s="32"/>
      <c r="C829" s="261"/>
      <c r="D829" s="26"/>
      <c r="E829" s="26"/>
      <c r="F829" s="26"/>
    </row>
    <row r="830" spans="1:6">
      <c r="A830" s="338"/>
      <c r="B830" s="992"/>
      <c r="C830" s="261"/>
      <c r="D830" s="26"/>
      <c r="E830" s="26"/>
      <c r="F830" s="26"/>
    </row>
    <row r="831" spans="1:6">
      <c r="A831" s="338"/>
      <c r="B831" s="992"/>
      <c r="C831" s="261"/>
      <c r="D831" s="26"/>
      <c r="E831" s="26"/>
      <c r="F831" s="26"/>
    </row>
    <row r="832" spans="1:6">
      <c r="A832" s="338"/>
      <c r="B832" s="713"/>
      <c r="C832" s="261"/>
      <c r="D832" s="26"/>
      <c r="E832" s="26"/>
      <c r="F832" s="26"/>
    </row>
    <row r="833" spans="1:6">
      <c r="A833" s="338"/>
      <c r="B833" s="713"/>
      <c r="C833" s="261"/>
      <c r="D833" s="26"/>
      <c r="E833" s="26"/>
      <c r="F833" s="26"/>
    </row>
    <row r="834" spans="1:6">
      <c r="A834" s="338"/>
      <c r="B834" s="713"/>
      <c r="C834" s="261"/>
      <c r="D834" s="26"/>
      <c r="E834" s="26"/>
      <c r="F834" s="26"/>
    </row>
    <row r="835" spans="1:6">
      <c r="A835" s="338"/>
      <c r="B835" s="39"/>
      <c r="C835" s="261"/>
      <c r="D835" s="261"/>
      <c r="E835" s="261"/>
      <c r="F835" s="261"/>
    </row>
    <row r="836" spans="1:6">
      <c r="A836" s="338"/>
      <c r="B836" s="39"/>
      <c r="C836" s="261"/>
      <c r="D836" s="26"/>
      <c r="E836" s="26"/>
      <c r="F836" s="32"/>
    </row>
    <row r="837" spans="1:6">
      <c r="A837" s="338"/>
      <c r="B837" s="690"/>
      <c r="C837" s="599"/>
      <c r="D837" s="599"/>
      <c r="E837" s="599"/>
      <c r="F837" s="599"/>
    </row>
    <row r="838" spans="1:6">
      <c r="A838" s="13"/>
      <c r="B838" s="13"/>
      <c r="C838" s="13"/>
      <c r="D838" s="13"/>
      <c r="E838" s="13"/>
      <c r="F838" s="13"/>
    </row>
    <row r="839" spans="1:6">
      <c r="A839" s="1154"/>
      <c r="B839" s="1154"/>
      <c r="C839" s="1154"/>
      <c r="D839" s="1154"/>
      <c r="E839" s="1154"/>
      <c r="F839" s="1154"/>
    </row>
    <row r="840" spans="1:6">
      <c r="A840" s="1201"/>
      <c r="B840" s="1201"/>
      <c r="C840" s="1201"/>
      <c r="D840" s="1201"/>
      <c r="E840" s="1201"/>
      <c r="F840" s="13"/>
    </row>
    <row r="841" spans="1:6">
      <c r="A841" s="985"/>
      <c r="B841" s="985"/>
      <c r="C841" s="985"/>
      <c r="D841" s="985"/>
      <c r="E841" s="985"/>
      <c r="F841" s="13"/>
    </row>
    <row r="842" spans="1:6" ht="14.25">
      <c r="A842" s="1202"/>
      <c r="B842" s="1203"/>
      <c r="C842" s="1203"/>
      <c r="D842" s="1203"/>
      <c r="E842" s="1203"/>
      <c r="F842" s="1203"/>
    </row>
    <row r="843" spans="1:6" ht="15.75">
      <c r="A843" s="13"/>
      <c r="B843" s="982"/>
      <c r="C843" s="982"/>
      <c r="D843" s="982"/>
      <c r="E843" s="982"/>
      <c r="F843" s="13"/>
    </row>
    <row r="844" spans="1:6" ht="15.75">
      <c r="A844" s="13"/>
      <c r="B844" s="982"/>
      <c r="C844" s="982"/>
      <c r="D844" s="982"/>
      <c r="E844" s="982"/>
      <c r="F844" s="13"/>
    </row>
    <row r="845" spans="1:6">
      <c r="A845" s="13"/>
      <c r="B845" s="32"/>
      <c r="C845" s="32"/>
      <c r="D845" s="32"/>
      <c r="E845" s="983"/>
      <c r="F845" s="13"/>
    </row>
    <row r="846" spans="1:6" ht="15.75">
      <c r="A846" s="646"/>
      <c r="B846" s="986"/>
      <c r="C846" s="987"/>
      <c r="D846" s="987"/>
      <c r="E846" s="987"/>
      <c r="F846" s="987"/>
    </row>
    <row r="847" spans="1:6">
      <c r="A847" s="988"/>
      <c r="B847" s="989"/>
      <c r="C847" s="990"/>
      <c r="D847" s="990"/>
      <c r="E847" s="990"/>
      <c r="F847" s="991"/>
    </row>
    <row r="848" spans="1:6">
      <c r="A848" s="338"/>
      <c r="B848" s="39"/>
      <c r="C848" s="26"/>
      <c r="D848" s="26"/>
      <c r="E848" s="26"/>
      <c r="F848" s="32"/>
    </row>
    <row r="849" spans="1:6">
      <c r="A849" s="338"/>
      <c r="B849" s="32"/>
      <c r="C849" s="26"/>
      <c r="D849" s="26"/>
      <c r="E849" s="26"/>
      <c r="F849" s="26"/>
    </row>
    <row r="850" spans="1:6">
      <c r="A850" s="338"/>
      <c r="B850" s="32"/>
      <c r="C850" s="26"/>
      <c r="D850" s="26"/>
      <c r="E850" s="26"/>
      <c r="F850" s="26"/>
    </row>
    <row r="851" spans="1:6">
      <c r="A851" s="338"/>
      <c r="B851" s="32"/>
      <c r="C851" s="26"/>
      <c r="D851" s="26"/>
      <c r="E851" s="26"/>
      <c r="F851" s="26"/>
    </row>
    <row r="852" spans="1:6">
      <c r="A852" s="338"/>
      <c r="B852" s="32"/>
      <c r="C852" s="26"/>
      <c r="D852" s="26"/>
      <c r="E852" s="26"/>
      <c r="F852" s="26"/>
    </row>
    <row r="853" spans="1:6">
      <c r="A853" s="338"/>
      <c r="B853" s="32"/>
      <c r="C853" s="26"/>
      <c r="D853" s="26"/>
      <c r="E853" s="26"/>
      <c r="F853" s="26"/>
    </row>
    <row r="854" spans="1:6">
      <c r="A854" s="338"/>
      <c r="B854" s="32"/>
      <c r="C854" s="26"/>
      <c r="D854" s="26"/>
      <c r="E854" s="26"/>
      <c r="F854" s="26"/>
    </row>
    <row r="855" spans="1:6">
      <c r="A855" s="338"/>
      <c r="B855" s="32"/>
      <c r="C855" s="26"/>
      <c r="D855" s="26"/>
      <c r="E855" s="26"/>
      <c r="F855" s="26"/>
    </row>
    <row r="856" spans="1:6">
      <c r="A856" s="338"/>
      <c r="B856" s="32"/>
      <c r="C856" s="26"/>
      <c r="D856" s="26"/>
      <c r="E856" s="26"/>
      <c r="F856" s="26"/>
    </row>
    <row r="857" spans="1:6">
      <c r="A857" s="338"/>
      <c r="B857" s="32"/>
      <c r="C857" s="26"/>
      <c r="D857" s="26"/>
      <c r="E857" s="26"/>
      <c r="F857" s="26"/>
    </row>
    <row r="858" spans="1:6">
      <c r="A858" s="338"/>
      <c r="B858" s="827"/>
      <c r="C858" s="691"/>
      <c r="D858" s="691"/>
      <c r="E858" s="26"/>
      <c r="F858" s="26"/>
    </row>
    <row r="859" spans="1:6">
      <c r="A859" s="338"/>
      <c r="B859" s="32"/>
      <c r="C859" s="691"/>
      <c r="D859" s="691"/>
      <c r="E859" s="26"/>
      <c r="F859" s="26"/>
    </row>
    <row r="860" spans="1:6">
      <c r="A860" s="338"/>
      <c r="B860" s="32"/>
      <c r="C860" s="691"/>
      <c r="D860" s="691"/>
      <c r="E860" s="26"/>
      <c r="F860" s="26"/>
    </row>
    <row r="861" spans="1:6">
      <c r="A861" s="338"/>
      <c r="B861" s="32"/>
      <c r="C861" s="691"/>
      <c r="D861" s="691"/>
      <c r="E861" s="26"/>
      <c r="F861" s="26"/>
    </row>
    <row r="862" spans="1:6">
      <c r="A862" s="338"/>
      <c r="B862" s="32"/>
      <c r="C862" s="26"/>
      <c r="D862" s="26"/>
      <c r="E862" s="26"/>
      <c r="F862" s="26"/>
    </row>
    <row r="863" spans="1:6">
      <c r="A863" s="338"/>
      <c r="B863" s="39"/>
      <c r="C863" s="26"/>
      <c r="D863" s="26"/>
      <c r="E863" s="26"/>
      <c r="F863" s="26"/>
    </row>
    <row r="864" spans="1:6">
      <c r="A864" s="338"/>
      <c r="B864" s="39"/>
      <c r="C864" s="26"/>
      <c r="D864" s="26"/>
      <c r="E864" s="26"/>
      <c r="F864" s="26"/>
    </row>
    <row r="865" spans="1:6">
      <c r="A865" s="338"/>
      <c r="B865" s="39"/>
      <c r="C865" s="26"/>
      <c r="D865" s="26"/>
      <c r="E865" s="26"/>
      <c r="F865" s="32"/>
    </row>
    <row r="866" spans="1:6">
      <c r="A866" s="338"/>
      <c r="B866" s="32"/>
      <c r="C866" s="26"/>
      <c r="D866" s="26"/>
      <c r="E866" s="26"/>
      <c r="F866" s="26"/>
    </row>
    <row r="867" spans="1:6">
      <c r="A867" s="338"/>
      <c r="B867" s="32"/>
      <c r="C867" s="26"/>
      <c r="D867" s="26"/>
      <c r="E867" s="26"/>
      <c r="F867" s="26"/>
    </row>
    <row r="868" spans="1:6">
      <c r="A868" s="338"/>
      <c r="B868" s="32"/>
      <c r="C868" s="26"/>
      <c r="D868" s="26"/>
      <c r="E868" s="26"/>
      <c r="F868" s="26"/>
    </row>
    <row r="869" spans="1:6">
      <c r="A869" s="338"/>
      <c r="B869" s="827"/>
      <c r="C869" s="26"/>
      <c r="D869" s="26"/>
      <c r="E869" s="26"/>
      <c r="F869" s="26"/>
    </row>
    <row r="870" spans="1:6">
      <c r="A870" s="338"/>
      <c r="B870" s="827"/>
      <c r="C870" s="26"/>
      <c r="D870" s="26"/>
      <c r="E870" s="26"/>
      <c r="F870" s="26"/>
    </row>
    <row r="871" spans="1:6">
      <c r="A871" s="338"/>
      <c r="B871" s="827"/>
      <c r="C871" s="26"/>
      <c r="D871" s="26"/>
      <c r="E871" s="26"/>
      <c r="F871" s="26"/>
    </row>
    <row r="872" spans="1:6">
      <c r="A872" s="338"/>
      <c r="B872" s="827"/>
      <c r="C872" s="26"/>
      <c r="D872" s="26"/>
      <c r="E872" s="26"/>
      <c r="F872" s="26"/>
    </row>
    <row r="873" spans="1:6">
      <c r="A873" s="338"/>
      <c r="B873" s="32"/>
      <c r="C873" s="26"/>
      <c r="D873" s="26"/>
      <c r="E873" s="26"/>
      <c r="F873" s="26"/>
    </row>
    <row r="874" spans="1:6">
      <c r="A874" s="338"/>
      <c r="B874" s="32"/>
      <c r="C874" s="26"/>
      <c r="D874" s="26"/>
      <c r="E874" s="26"/>
      <c r="F874" s="26"/>
    </row>
    <row r="875" spans="1:6">
      <c r="A875" s="338"/>
      <c r="B875" s="32"/>
      <c r="C875" s="26"/>
      <c r="D875" s="26"/>
      <c r="E875" s="26"/>
      <c r="F875" s="26"/>
    </row>
    <row r="876" spans="1:6">
      <c r="A876" s="338"/>
      <c r="B876" s="32"/>
      <c r="C876" s="26"/>
      <c r="D876" s="26"/>
      <c r="E876" s="26"/>
      <c r="F876" s="26"/>
    </row>
    <row r="877" spans="1:6">
      <c r="A877" s="338"/>
      <c r="B877" s="32"/>
      <c r="C877" s="691"/>
      <c r="D877" s="691"/>
      <c r="E877" s="691"/>
      <c r="F877" s="691"/>
    </row>
    <row r="878" spans="1:6">
      <c r="A878" s="338"/>
      <c r="B878" s="39"/>
      <c r="C878" s="26"/>
      <c r="D878" s="26"/>
      <c r="E878" s="26"/>
      <c r="F878" s="26"/>
    </row>
    <row r="879" spans="1:6">
      <c r="A879" s="338"/>
      <c r="B879" s="716"/>
      <c r="C879" s="691"/>
      <c r="D879" s="691"/>
      <c r="E879" s="691"/>
      <c r="F879" s="691"/>
    </row>
    <row r="880" spans="1:6">
      <c r="A880" s="338"/>
      <c r="B880" s="716"/>
      <c r="C880" s="691"/>
      <c r="D880" s="691"/>
      <c r="E880" s="691"/>
      <c r="F880" s="691"/>
    </row>
    <row r="881" spans="1:6">
      <c r="A881" s="338"/>
      <c r="B881" s="39"/>
      <c r="C881" s="261"/>
      <c r="D881" s="26"/>
      <c r="E881" s="26"/>
      <c r="F881" s="32"/>
    </row>
    <row r="882" spans="1:6">
      <c r="A882" s="338"/>
      <c r="B882" s="32"/>
      <c r="C882" s="261"/>
      <c r="D882" s="26"/>
      <c r="E882" s="26"/>
      <c r="F882" s="26"/>
    </row>
    <row r="883" spans="1:6">
      <c r="A883" s="338"/>
      <c r="B883" s="32"/>
      <c r="C883" s="261"/>
      <c r="D883" s="26"/>
      <c r="E883" s="26"/>
      <c r="F883" s="26"/>
    </row>
    <row r="884" spans="1:6">
      <c r="A884" s="338"/>
      <c r="B884" s="32"/>
      <c r="C884" s="261"/>
      <c r="D884" s="26"/>
      <c r="E884" s="26"/>
      <c r="F884" s="26"/>
    </row>
    <row r="885" spans="1:6">
      <c r="A885" s="338"/>
      <c r="B885" s="32"/>
      <c r="C885" s="261"/>
      <c r="D885" s="26"/>
      <c r="E885" s="26"/>
      <c r="F885" s="26"/>
    </row>
    <row r="886" spans="1:6">
      <c r="A886" s="338"/>
      <c r="B886" s="992"/>
      <c r="C886" s="261"/>
      <c r="D886" s="26"/>
      <c r="E886" s="26"/>
      <c r="F886" s="26"/>
    </row>
    <row r="887" spans="1:6">
      <c r="A887" s="338"/>
      <c r="B887" s="992"/>
      <c r="C887" s="261"/>
      <c r="D887" s="26"/>
      <c r="E887" s="26"/>
      <c r="F887" s="26"/>
    </row>
    <row r="888" spans="1:6">
      <c r="A888" s="338"/>
      <c r="B888" s="713"/>
      <c r="C888" s="261"/>
      <c r="D888" s="26"/>
      <c r="E888" s="26"/>
      <c r="F888" s="26"/>
    </row>
    <row r="889" spans="1:6">
      <c r="A889" s="338"/>
      <c r="B889" s="713"/>
      <c r="C889" s="261"/>
      <c r="D889" s="26"/>
      <c r="E889" s="26"/>
      <c r="F889" s="26"/>
    </row>
    <row r="890" spans="1:6">
      <c r="A890" s="338"/>
      <c r="B890" s="713"/>
      <c r="C890" s="261"/>
      <c r="D890" s="26"/>
      <c r="E890" s="26"/>
      <c r="F890" s="26"/>
    </row>
    <row r="891" spans="1:6">
      <c r="A891" s="338"/>
      <c r="B891" s="39"/>
      <c r="C891" s="261"/>
      <c r="D891" s="261"/>
      <c r="E891" s="261"/>
      <c r="F891" s="261"/>
    </row>
    <row r="892" spans="1:6">
      <c r="A892" s="338"/>
      <c r="B892" s="39"/>
      <c r="C892" s="261"/>
      <c r="D892" s="26"/>
      <c r="E892" s="26"/>
      <c r="F892" s="32"/>
    </row>
    <row r="893" spans="1:6">
      <c r="A893" s="338"/>
      <c r="B893" s="690"/>
      <c r="C893" s="599"/>
      <c r="D893" s="599"/>
      <c r="E893" s="599"/>
      <c r="F893" s="599"/>
    </row>
    <row r="894" spans="1:6">
      <c r="A894" s="13"/>
      <c r="B894" s="13"/>
      <c r="C894" s="13"/>
      <c r="D894" s="13"/>
      <c r="E894" s="13"/>
      <c r="F894" s="13"/>
    </row>
    <row r="895" spans="1:6">
      <c r="A895" s="1154"/>
      <c r="B895" s="1154"/>
      <c r="C895" s="1154"/>
      <c r="D895" s="1154"/>
      <c r="E895" s="1154"/>
      <c r="F895" s="1154"/>
    </row>
    <row r="896" spans="1:6">
      <c r="A896" s="1201"/>
      <c r="B896" s="1201"/>
      <c r="C896" s="1201"/>
      <c r="D896" s="1201"/>
      <c r="E896" s="1201"/>
      <c r="F896" s="13"/>
    </row>
    <row r="897" spans="1:6">
      <c r="A897" s="985"/>
      <c r="B897" s="985"/>
      <c r="C897" s="985"/>
      <c r="D897" s="985"/>
      <c r="E897" s="985"/>
      <c r="F897" s="13"/>
    </row>
    <row r="898" spans="1:6" ht="14.25">
      <c r="A898" s="1202"/>
      <c r="B898" s="1203"/>
      <c r="C898" s="1203"/>
      <c r="D898" s="1203"/>
      <c r="E898" s="1203"/>
      <c r="F898" s="1203"/>
    </row>
    <row r="899" spans="1:6" ht="15.75">
      <c r="A899" s="13"/>
      <c r="B899" s="982"/>
      <c r="C899" s="982"/>
      <c r="D899" s="982"/>
      <c r="E899" s="982"/>
      <c r="F899" s="13"/>
    </row>
    <row r="900" spans="1:6" ht="15.75">
      <c r="A900" s="13"/>
      <c r="B900" s="982"/>
      <c r="C900" s="982"/>
      <c r="D900" s="982"/>
      <c r="E900" s="982"/>
      <c r="F900" s="13"/>
    </row>
    <row r="901" spans="1:6">
      <c r="A901" s="13"/>
      <c r="B901" s="32"/>
      <c r="C901" s="32"/>
      <c r="D901" s="32"/>
      <c r="E901" s="983"/>
      <c r="F901" s="13"/>
    </row>
    <row r="902" spans="1:6" ht="15.75">
      <c r="A902" s="646"/>
      <c r="B902" s="986"/>
      <c r="C902" s="987"/>
      <c r="D902" s="987"/>
      <c r="E902" s="987"/>
      <c r="F902" s="987"/>
    </row>
    <row r="903" spans="1:6">
      <c r="A903" s="988"/>
      <c r="B903" s="989"/>
      <c r="C903" s="990"/>
      <c r="D903" s="990"/>
      <c r="E903" s="990"/>
      <c r="F903" s="991"/>
    </row>
    <row r="904" spans="1:6">
      <c r="A904" s="338"/>
      <c r="B904" s="39"/>
      <c r="C904" s="26"/>
      <c r="D904" s="26"/>
      <c r="E904" s="26"/>
      <c r="F904" s="32"/>
    </row>
    <row r="905" spans="1:6">
      <c r="A905" s="338"/>
      <c r="B905" s="32"/>
      <c r="C905" s="26"/>
      <c r="D905" s="26"/>
      <c r="E905" s="26"/>
      <c r="F905" s="26"/>
    </row>
    <row r="906" spans="1:6">
      <c r="A906" s="338"/>
      <c r="B906" s="32"/>
      <c r="C906" s="26"/>
      <c r="D906" s="26"/>
      <c r="E906" s="26"/>
      <c r="F906" s="26"/>
    </row>
    <row r="907" spans="1:6">
      <c r="A907" s="338"/>
      <c r="B907" s="32"/>
      <c r="C907" s="26"/>
      <c r="D907" s="26"/>
      <c r="E907" s="26"/>
      <c r="F907" s="26"/>
    </row>
    <row r="908" spans="1:6">
      <c r="A908" s="338"/>
      <c r="B908" s="32"/>
      <c r="C908" s="26"/>
      <c r="D908" s="26"/>
      <c r="E908" s="26"/>
      <c r="F908" s="26"/>
    </row>
    <row r="909" spans="1:6">
      <c r="A909" s="338"/>
      <c r="B909" s="32"/>
      <c r="C909" s="26"/>
      <c r="D909" s="26"/>
      <c r="E909" s="26"/>
      <c r="F909" s="26"/>
    </row>
    <row r="910" spans="1:6">
      <c r="A910" s="338"/>
      <c r="B910" s="32"/>
      <c r="C910" s="26"/>
      <c r="D910" s="26"/>
      <c r="E910" s="26"/>
      <c r="F910" s="26"/>
    </row>
    <row r="911" spans="1:6">
      <c r="A911" s="338"/>
      <c r="B911" s="32"/>
      <c r="C911" s="26"/>
      <c r="D911" s="26"/>
      <c r="E911" s="26"/>
      <c r="F911" s="26"/>
    </row>
    <row r="912" spans="1:6">
      <c r="A912" s="338"/>
      <c r="B912" s="32"/>
      <c r="C912" s="26"/>
      <c r="D912" s="26"/>
      <c r="E912" s="26"/>
      <c r="F912" s="26"/>
    </row>
    <row r="913" spans="1:6">
      <c r="A913" s="338"/>
      <c r="B913" s="32"/>
      <c r="C913" s="26"/>
      <c r="D913" s="26"/>
      <c r="E913" s="26"/>
      <c r="F913" s="26"/>
    </row>
    <row r="914" spans="1:6">
      <c r="A914" s="338"/>
      <c r="B914" s="827"/>
      <c r="C914" s="26"/>
      <c r="D914" s="26"/>
      <c r="E914" s="26"/>
      <c r="F914" s="26"/>
    </row>
    <row r="915" spans="1:6">
      <c r="A915" s="338"/>
      <c r="B915" s="32"/>
      <c r="C915" s="26"/>
      <c r="D915" s="26"/>
      <c r="E915" s="26"/>
      <c r="F915" s="26"/>
    </row>
    <row r="916" spans="1:6">
      <c r="A916" s="338"/>
      <c r="B916" s="32"/>
      <c r="C916" s="691"/>
      <c r="D916" s="691"/>
      <c r="E916" s="26"/>
      <c r="F916" s="26"/>
    </row>
    <row r="917" spans="1:6">
      <c r="A917" s="338"/>
      <c r="B917" s="32"/>
      <c r="C917" s="691"/>
      <c r="D917" s="691"/>
      <c r="E917" s="26"/>
      <c r="F917" s="26"/>
    </row>
    <row r="918" spans="1:6">
      <c r="A918" s="338"/>
      <c r="B918" s="32"/>
      <c r="C918" s="26"/>
      <c r="D918" s="26"/>
      <c r="E918" s="26"/>
      <c r="F918" s="26"/>
    </row>
    <row r="919" spans="1:6">
      <c r="A919" s="338"/>
      <c r="B919" s="39"/>
      <c r="C919" s="26"/>
      <c r="D919" s="26"/>
      <c r="E919" s="26"/>
      <c r="F919" s="26"/>
    </row>
    <row r="920" spans="1:6">
      <c r="A920" s="338"/>
      <c r="B920" s="39"/>
      <c r="C920" s="26"/>
      <c r="D920" s="26"/>
      <c r="E920" s="26"/>
      <c r="F920" s="26"/>
    </row>
    <row r="921" spans="1:6">
      <c r="A921" s="338"/>
      <c r="B921" s="39"/>
      <c r="C921" s="26"/>
      <c r="D921" s="26"/>
      <c r="E921" s="26"/>
      <c r="F921" s="32"/>
    </row>
    <row r="922" spans="1:6">
      <c r="A922" s="338"/>
      <c r="B922" s="32"/>
      <c r="C922" s="26"/>
      <c r="D922" s="26"/>
      <c r="E922" s="26"/>
      <c r="F922" s="26"/>
    </row>
    <row r="923" spans="1:6">
      <c r="A923" s="338"/>
      <c r="B923" s="32"/>
      <c r="C923" s="26"/>
      <c r="D923" s="26"/>
      <c r="E923" s="26"/>
      <c r="F923" s="26"/>
    </row>
    <row r="924" spans="1:6">
      <c r="A924" s="338"/>
      <c r="B924" s="32"/>
      <c r="C924" s="26"/>
      <c r="D924" s="26"/>
      <c r="E924" s="26"/>
      <c r="F924" s="26"/>
    </row>
    <row r="925" spans="1:6">
      <c r="A925" s="338"/>
      <c r="B925" s="827"/>
      <c r="C925" s="26"/>
      <c r="D925" s="26"/>
      <c r="E925" s="26"/>
      <c r="F925" s="26"/>
    </row>
    <row r="926" spans="1:6">
      <c r="A926" s="338"/>
      <c r="B926" s="827"/>
      <c r="C926" s="26"/>
      <c r="D926" s="26"/>
      <c r="E926" s="26"/>
      <c r="F926" s="26"/>
    </row>
    <row r="927" spans="1:6">
      <c r="A927" s="338"/>
      <c r="B927" s="827"/>
      <c r="C927" s="26"/>
      <c r="D927" s="26"/>
      <c r="E927" s="26"/>
      <c r="F927" s="26"/>
    </row>
    <row r="928" spans="1:6">
      <c r="A928" s="338"/>
      <c r="B928" s="827"/>
      <c r="C928" s="26"/>
      <c r="D928" s="26"/>
      <c r="E928" s="26"/>
      <c r="F928" s="26"/>
    </row>
    <row r="929" spans="1:6">
      <c r="A929" s="338"/>
      <c r="B929" s="32"/>
      <c r="C929" s="26"/>
      <c r="D929" s="26"/>
      <c r="E929" s="26"/>
      <c r="F929" s="26"/>
    </row>
    <row r="930" spans="1:6">
      <c r="A930" s="338"/>
      <c r="B930" s="32"/>
      <c r="C930" s="26"/>
      <c r="D930" s="26"/>
      <c r="E930" s="26"/>
      <c r="F930" s="26"/>
    </row>
    <row r="931" spans="1:6">
      <c r="A931" s="338"/>
      <c r="B931" s="32"/>
      <c r="C931" s="26"/>
      <c r="D931" s="26"/>
      <c r="E931" s="26"/>
      <c r="F931" s="26"/>
    </row>
    <row r="932" spans="1:6">
      <c r="A932" s="338"/>
      <c r="B932" s="32"/>
      <c r="C932" s="26"/>
      <c r="D932" s="26"/>
      <c r="E932" s="26"/>
      <c r="F932" s="26"/>
    </row>
    <row r="933" spans="1:6">
      <c r="A933" s="338"/>
      <c r="B933" s="32"/>
      <c r="C933" s="691"/>
      <c r="D933" s="691"/>
      <c r="E933" s="691"/>
      <c r="F933" s="691"/>
    </row>
    <row r="934" spans="1:6">
      <c r="A934" s="338"/>
      <c r="B934" s="39"/>
      <c r="C934" s="26"/>
      <c r="D934" s="26"/>
      <c r="E934" s="26"/>
      <c r="F934" s="26"/>
    </row>
    <row r="935" spans="1:6">
      <c r="A935" s="338"/>
      <c r="B935" s="716"/>
      <c r="C935" s="691"/>
      <c r="D935" s="691"/>
      <c r="E935" s="691"/>
      <c r="F935" s="691"/>
    </row>
    <row r="936" spans="1:6">
      <c r="A936" s="338"/>
      <c r="B936" s="716"/>
      <c r="C936" s="691"/>
      <c r="D936" s="691"/>
      <c r="E936" s="691"/>
      <c r="F936" s="691"/>
    </row>
    <row r="937" spans="1:6">
      <c r="A937" s="338"/>
      <c r="B937" s="39"/>
      <c r="C937" s="261"/>
      <c r="D937" s="26"/>
      <c r="E937" s="26"/>
      <c r="F937" s="32"/>
    </row>
    <row r="938" spans="1:6">
      <c r="A938" s="338"/>
      <c r="B938" s="32"/>
      <c r="C938" s="261"/>
      <c r="D938" s="26"/>
      <c r="E938" s="26"/>
      <c r="F938" s="26"/>
    </row>
    <row r="939" spans="1:6">
      <c r="A939" s="338"/>
      <c r="B939" s="32"/>
      <c r="C939" s="261"/>
      <c r="D939" s="26"/>
      <c r="E939" s="26"/>
      <c r="F939" s="26"/>
    </row>
    <row r="940" spans="1:6">
      <c r="A940" s="338"/>
      <c r="B940" s="32"/>
      <c r="C940" s="261"/>
      <c r="D940" s="26"/>
      <c r="E940" s="26"/>
      <c r="F940" s="26"/>
    </row>
    <row r="941" spans="1:6">
      <c r="A941" s="338"/>
      <c r="B941" s="32"/>
      <c r="C941" s="261"/>
      <c r="D941" s="26"/>
      <c r="E941" s="26"/>
      <c r="F941" s="26"/>
    </row>
    <row r="942" spans="1:6">
      <c r="A942" s="338"/>
      <c r="B942" s="992"/>
      <c r="C942" s="261"/>
      <c r="D942" s="26"/>
      <c r="E942" s="26"/>
      <c r="F942" s="26"/>
    </row>
    <row r="943" spans="1:6">
      <c r="A943" s="338"/>
      <c r="B943" s="992"/>
      <c r="C943" s="261"/>
      <c r="D943" s="26"/>
      <c r="E943" s="26"/>
      <c r="F943" s="26"/>
    </row>
    <row r="944" spans="1:6">
      <c r="A944" s="338"/>
      <c r="B944" s="713"/>
      <c r="C944" s="261"/>
      <c r="D944" s="26"/>
      <c r="E944" s="26"/>
      <c r="F944" s="26"/>
    </row>
    <row r="945" spans="1:7">
      <c r="A945" s="338"/>
      <c r="B945" s="713"/>
      <c r="C945" s="261"/>
      <c r="D945" s="26"/>
      <c r="E945" s="26"/>
      <c r="F945" s="26"/>
    </row>
    <row r="946" spans="1:7">
      <c r="A946" s="338"/>
      <c r="B946" s="713"/>
      <c r="C946" s="261"/>
      <c r="D946" s="26"/>
      <c r="E946" s="26"/>
      <c r="F946" s="26"/>
    </row>
    <row r="947" spans="1:7">
      <c r="A947" s="338"/>
      <c r="B947" s="39"/>
      <c r="C947" s="261"/>
      <c r="D947" s="261"/>
      <c r="E947" s="261"/>
      <c r="F947" s="261"/>
    </row>
    <row r="948" spans="1:7">
      <c r="A948" s="338"/>
      <c r="B948" s="39"/>
      <c r="C948" s="261"/>
      <c r="D948" s="26"/>
      <c r="E948" s="26"/>
      <c r="F948" s="32"/>
    </row>
    <row r="949" spans="1:7">
      <c r="A949" s="338"/>
      <c r="B949" s="690"/>
      <c r="C949" s="599"/>
      <c r="D949" s="599"/>
      <c r="E949" s="599"/>
      <c r="F949" s="599"/>
      <c r="G949" s="13"/>
    </row>
    <row r="950" spans="1:7" s="13" customFormat="1">
      <c r="A950" s="338"/>
      <c r="B950" s="690"/>
      <c r="C950" s="599"/>
      <c r="D950" s="599"/>
      <c r="E950" s="599"/>
      <c r="F950" s="599"/>
    </row>
    <row r="951" spans="1:7">
      <c r="G951" s="13"/>
    </row>
    <row r="952" spans="1:7">
      <c r="A952" s="1132"/>
      <c r="B952" s="1132"/>
      <c r="C952" s="1132"/>
      <c r="D952" s="1132"/>
      <c r="E952" s="1132"/>
    </row>
    <row r="953" spans="1:7">
      <c r="A953" s="330"/>
      <c r="B953" s="330"/>
      <c r="C953" s="330"/>
      <c r="D953" s="330"/>
      <c r="E953" s="330"/>
    </row>
    <row r="954" spans="1:7" ht="14.25">
      <c r="A954" s="1202"/>
      <c r="B954" s="1204"/>
      <c r="C954" s="1204"/>
      <c r="D954" s="1204"/>
      <c r="E954" s="1204"/>
      <c r="F954" s="1204"/>
    </row>
    <row r="955" spans="1:7" ht="15.75">
      <c r="B955" s="18"/>
      <c r="C955" s="18"/>
      <c r="D955" s="18"/>
      <c r="E955" s="18"/>
    </row>
    <row r="956" spans="1:7" ht="15.75">
      <c r="B956" s="18"/>
      <c r="C956" s="18"/>
      <c r="D956" s="18"/>
      <c r="E956" s="18"/>
    </row>
    <row r="957" spans="1:7">
      <c r="B957" s="1"/>
      <c r="C957" s="1"/>
      <c r="D957" s="1"/>
      <c r="E957" s="19"/>
    </row>
    <row r="958" spans="1:7" ht="15.75">
      <c r="A958" s="646"/>
      <c r="B958" s="986"/>
      <c r="C958" s="987"/>
      <c r="D958" s="987"/>
      <c r="E958" s="987"/>
      <c r="F958" s="987"/>
    </row>
    <row r="959" spans="1:7">
      <c r="A959" s="988"/>
      <c r="B959" s="989"/>
      <c r="C959" s="990"/>
      <c r="D959" s="990"/>
      <c r="E959" s="990"/>
      <c r="F959" s="991"/>
    </row>
    <row r="960" spans="1:7">
      <c r="A960" s="338"/>
      <c r="B960" s="39"/>
      <c r="C960" s="26"/>
      <c r="D960" s="26"/>
      <c r="E960" s="26"/>
      <c r="F960" s="32"/>
    </row>
    <row r="961" spans="1:7">
      <c r="A961" s="338"/>
      <c r="B961" s="32"/>
      <c r="C961" s="26"/>
      <c r="D961" s="26"/>
      <c r="E961" s="26"/>
      <c r="F961" s="26"/>
    </row>
    <row r="962" spans="1:7">
      <c r="A962" s="338"/>
      <c r="B962" s="32"/>
      <c r="C962" s="26"/>
      <c r="D962" s="26"/>
      <c r="E962" s="26"/>
      <c r="F962" s="26"/>
    </row>
    <row r="963" spans="1:7">
      <c r="A963" s="338"/>
      <c r="B963" s="32"/>
      <c r="C963" s="26"/>
      <c r="D963" s="26"/>
      <c r="E963" s="26"/>
      <c r="F963" s="26"/>
    </row>
    <row r="964" spans="1:7">
      <c r="A964" s="338"/>
      <c r="B964" s="32"/>
      <c r="C964" s="26"/>
      <c r="D964" s="26"/>
      <c r="E964" s="26"/>
      <c r="F964" s="26"/>
    </row>
    <row r="965" spans="1:7">
      <c r="A965" s="338"/>
      <c r="B965" s="32"/>
      <c r="C965" s="26"/>
      <c r="D965" s="26"/>
      <c r="E965" s="26"/>
      <c r="F965" s="26"/>
    </row>
    <row r="966" spans="1:7">
      <c r="A966" s="338"/>
      <c r="B966" s="32"/>
      <c r="C966" s="26"/>
      <c r="D966" s="26"/>
      <c r="E966" s="26"/>
      <c r="F966" s="26"/>
      <c r="G966" s="13"/>
    </row>
    <row r="967" spans="1:7">
      <c r="A967" s="338"/>
      <c r="B967" s="32"/>
      <c r="C967" s="26"/>
      <c r="D967" s="26"/>
      <c r="E967" s="26"/>
      <c r="F967" s="26"/>
    </row>
    <row r="968" spans="1:7">
      <c r="A968" s="338"/>
      <c r="B968" s="32"/>
      <c r="C968" s="26"/>
      <c r="D968" s="26"/>
      <c r="E968" s="26"/>
      <c r="F968" s="26"/>
    </row>
    <row r="969" spans="1:7">
      <c r="A969" s="338"/>
      <c r="B969" s="32"/>
      <c r="C969" s="26"/>
      <c r="D969" s="26"/>
      <c r="E969" s="26"/>
      <c r="F969" s="26"/>
    </row>
    <row r="970" spans="1:7">
      <c r="A970" s="338"/>
      <c r="B970" s="827"/>
      <c r="C970" s="26"/>
      <c r="D970" s="26"/>
      <c r="E970" s="26"/>
      <c r="F970" s="26"/>
    </row>
    <row r="971" spans="1:7">
      <c r="A971" s="338"/>
      <c r="B971" s="32"/>
      <c r="C971" s="26"/>
      <c r="D971" s="26"/>
      <c r="E971" s="26"/>
      <c r="F971" s="26"/>
    </row>
    <row r="972" spans="1:7">
      <c r="A972" s="338"/>
      <c r="B972" s="32"/>
      <c r="C972" s="691"/>
      <c r="D972" s="691"/>
      <c r="E972" s="26"/>
      <c r="F972" s="26"/>
    </row>
    <row r="973" spans="1:7">
      <c r="A973" s="338"/>
      <c r="B973" s="32"/>
      <c r="C973" s="691"/>
      <c r="D973" s="691"/>
      <c r="E973" s="26"/>
      <c r="F973" s="26"/>
    </row>
    <row r="974" spans="1:7">
      <c r="A974" s="338"/>
      <c r="B974" s="32"/>
      <c r="C974" s="26"/>
      <c r="D974" s="26"/>
      <c r="E974" s="26"/>
      <c r="F974" s="26"/>
    </row>
    <row r="975" spans="1:7">
      <c r="A975" s="338"/>
      <c r="B975" s="39"/>
      <c r="C975" s="26"/>
      <c r="D975" s="26"/>
      <c r="E975" s="26"/>
      <c r="F975" s="26"/>
    </row>
    <row r="976" spans="1:7">
      <c r="A976" s="338"/>
      <c r="B976" s="39"/>
      <c r="C976" s="26"/>
      <c r="D976" s="26"/>
      <c r="E976" s="26"/>
      <c r="F976" s="26"/>
    </row>
    <row r="977" spans="1:6">
      <c r="A977" s="338"/>
      <c r="B977" s="39"/>
      <c r="C977" s="26"/>
      <c r="D977" s="26"/>
      <c r="E977" s="26"/>
      <c r="F977" s="32"/>
    </row>
    <row r="978" spans="1:6">
      <c r="A978" s="338"/>
      <c r="B978" s="32"/>
      <c r="C978" s="26"/>
      <c r="D978" s="26"/>
      <c r="E978" s="26"/>
      <c r="F978" s="26"/>
    </row>
    <row r="979" spans="1:6">
      <c r="A979" s="338"/>
      <c r="B979" s="32"/>
      <c r="C979" s="26"/>
      <c r="D979" s="26"/>
      <c r="E979" s="26"/>
      <c r="F979" s="26"/>
    </row>
    <row r="980" spans="1:6">
      <c r="A980" s="338"/>
      <c r="B980" s="32"/>
      <c r="C980" s="26"/>
      <c r="D980" s="26"/>
      <c r="E980" s="26"/>
      <c r="F980" s="26"/>
    </row>
    <row r="981" spans="1:6">
      <c r="A981" s="338"/>
      <c r="B981" s="827"/>
      <c r="C981" s="26"/>
      <c r="D981" s="26"/>
      <c r="E981" s="26"/>
      <c r="F981" s="26"/>
    </row>
    <row r="982" spans="1:6">
      <c r="A982" s="338"/>
      <c r="B982" s="827"/>
      <c r="C982" s="26"/>
      <c r="D982" s="26"/>
      <c r="E982" s="26"/>
      <c r="F982" s="26"/>
    </row>
    <row r="983" spans="1:6">
      <c r="A983" s="338"/>
      <c r="B983" s="827"/>
      <c r="C983" s="26"/>
      <c r="D983" s="26"/>
      <c r="E983" s="26"/>
      <c r="F983" s="26"/>
    </row>
    <row r="984" spans="1:6">
      <c r="A984" s="338"/>
      <c r="B984" s="827"/>
      <c r="C984" s="26"/>
      <c r="D984" s="26"/>
      <c r="E984" s="26"/>
      <c r="F984" s="26"/>
    </row>
    <row r="985" spans="1:6">
      <c r="A985" s="338"/>
      <c r="B985" s="32"/>
      <c r="C985" s="26"/>
      <c r="D985" s="26"/>
      <c r="E985" s="26"/>
      <c r="F985" s="26"/>
    </row>
    <row r="986" spans="1:6">
      <c r="A986" s="338"/>
      <c r="B986" s="32"/>
      <c r="C986" s="26"/>
      <c r="D986" s="26"/>
      <c r="E986" s="26"/>
      <c r="F986" s="26"/>
    </row>
    <row r="987" spans="1:6">
      <c r="A987" s="338"/>
      <c r="B987" s="32"/>
      <c r="C987" s="26"/>
      <c r="D987" s="26"/>
      <c r="E987" s="26"/>
      <c r="F987" s="26"/>
    </row>
    <row r="988" spans="1:6">
      <c r="A988" s="338"/>
      <c r="B988" s="32"/>
      <c r="C988" s="26"/>
      <c r="D988" s="26"/>
      <c r="E988" s="26"/>
      <c r="F988" s="26"/>
    </row>
    <row r="989" spans="1:6">
      <c r="A989" s="338"/>
      <c r="B989" s="32"/>
      <c r="C989" s="691"/>
      <c r="D989" s="691"/>
      <c r="E989" s="691"/>
      <c r="F989" s="691"/>
    </row>
    <row r="990" spans="1:6">
      <c r="A990" s="338"/>
      <c r="B990" s="39"/>
      <c r="C990" s="26"/>
      <c r="D990" s="26"/>
      <c r="E990" s="26"/>
      <c r="F990" s="26"/>
    </row>
    <row r="991" spans="1:6">
      <c r="A991" s="338"/>
      <c r="B991" s="716"/>
      <c r="C991" s="691"/>
      <c r="D991" s="691"/>
      <c r="E991" s="691"/>
      <c r="F991" s="691"/>
    </row>
    <row r="992" spans="1:6">
      <c r="A992" s="338"/>
      <c r="B992" s="716"/>
      <c r="C992" s="691"/>
      <c r="D992" s="691"/>
      <c r="E992" s="691"/>
      <c r="F992" s="691"/>
    </row>
    <row r="993" spans="1:6">
      <c r="A993" s="338"/>
      <c r="B993" s="39"/>
      <c r="C993" s="261"/>
      <c r="D993" s="26"/>
      <c r="E993" s="26"/>
      <c r="F993" s="32"/>
    </row>
    <row r="994" spans="1:6">
      <c r="A994" s="338"/>
      <c r="B994" s="32"/>
      <c r="C994" s="261"/>
      <c r="D994" s="26"/>
      <c r="E994" s="26"/>
      <c r="F994" s="26"/>
    </row>
    <row r="995" spans="1:6">
      <c r="A995" s="338"/>
      <c r="B995" s="32"/>
      <c r="C995" s="261"/>
      <c r="D995" s="26"/>
      <c r="E995" s="26"/>
      <c r="F995" s="26"/>
    </row>
    <row r="996" spans="1:6">
      <c r="A996" s="338"/>
      <c r="B996" s="32"/>
      <c r="C996" s="261"/>
      <c r="D996" s="26"/>
      <c r="E996" s="26"/>
      <c r="F996" s="26"/>
    </row>
    <row r="997" spans="1:6">
      <c r="A997" s="338"/>
      <c r="B997" s="32"/>
      <c r="C997" s="261"/>
      <c r="D997" s="26"/>
      <c r="E997" s="26"/>
      <c r="F997" s="26"/>
    </row>
    <row r="998" spans="1:6">
      <c r="A998" s="338"/>
      <c r="B998" s="992"/>
      <c r="C998" s="261"/>
      <c r="D998" s="26"/>
      <c r="E998" s="26"/>
      <c r="F998" s="26"/>
    </row>
    <row r="999" spans="1:6">
      <c r="A999" s="338"/>
      <c r="B999" s="992"/>
      <c r="C999" s="261"/>
      <c r="D999" s="26"/>
      <c r="E999" s="26"/>
      <c r="F999" s="26"/>
    </row>
    <row r="1000" spans="1:6">
      <c r="A1000" s="338"/>
      <c r="B1000" s="713"/>
      <c r="C1000" s="261"/>
      <c r="D1000" s="26"/>
      <c r="E1000" s="26"/>
      <c r="F1000" s="26"/>
    </row>
    <row r="1001" spans="1:6">
      <c r="A1001" s="338"/>
      <c r="B1001" s="713"/>
      <c r="C1001" s="261"/>
      <c r="D1001" s="26"/>
      <c r="E1001" s="26"/>
      <c r="F1001" s="26"/>
    </row>
    <row r="1002" spans="1:6">
      <c r="A1002" s="338"/>
      <c r="B1002" s="713"/>
      <c r="C1002" s="261"/>
      <c r="D1002" s="26"/>
      <c r="E1002" s="26"/>
      <c r="F1002" s="26"/>
    </row>
    <row r="1003" spans="1:6">
      <c r="A1003" s="338"/>
      <c r="B1003" s="39"/>
      <c r="C1003" s="261"/>
      <c r="D1003" s="261"/>
      <c r="E1003" s="261"/>
      <c r="F1003" s="261"/>
    </row>
    <row r="1004" spans="1:6">
      <c r="A1004" s="338"/>
      <c r="B1004" s="39"/>
      <c r="C1004" s="261"/>
      <c r="D1004" s="26"/>
      <c r="E1004" s="26"/>
      <c r="F1004" s="32"/>
    </row>
    <row r="1005" spans="1:6">
      <c r="A1005" s="338"/>
      <c r="B1005" s="690"/>
      <c r="C1005" s="599"/>
      <c r="D1005" s="599"/>
      <c r="E1005" s="599"/>
      <c r="F1005" s="599"/>
    </row>
    <row r="1006" spans="1:6">
      <c r="A1006" s="13"/>
      <c r="B1006" s="13"/>
      <c r="C1006" s="13"/>
      <c r="D1006" s="13"/>
      <c r="E1006" s="13"/>
      <c r="F1006" s="13"/>
    </row>
    <row r="1007" spans="1:6">
      <c r="A1007" s="13"/>
      <c r="B1007" s="13"/>
      <c r="C1007" s="13"/>
      <c r="D1007" s="13"/>
      <c r="E1007" s="13"/>
      <c r="F1007" s="13"/>
    </row>
    <row r="1008" spans="1:6">
      <c r="A1008" s="1201"/>
      <c r="B1008" s="1201"/>
      <c r="C1008" s="1201"/>
      <c r="D1008" s="1201"/>
      <c r="E1008" s="1201"/>
      <c r="F1008" s="13"/>
    </row>
    <row r="1009" spans="1:7">
      <c r="A1009" s="985"/>
      <c r="B1009" s="985"/>
      <c r="C1009" s="985"/>
      <c r="D1009" s="985"/>
      <c r="E1009" s="985"/>
      <c r="F1009" s="13"/>
    </row>
    <row r="1010" spans="1:7" ht="14.25">
      <c r="A1010" s="1202"/>
      <c r="B1010" s="1203"/>
      <c r="C1010" s="1203"/>
      <c r="D1010" s="1203"/>
      <c r="E1010" s="1203"/>
      <c r="F1010" s="1203"/>
    </row>
    <row r="1011" spans="1:7" ht="15.75">
      <c r="A1011" s="13"/>
      <c r="B1011" s="982"/>
      <c r="C1011" s="982"/>
      <c r="D1011" s="982"/>
      <c r="E1011" s="982"/>
      <c r="F1011" s="13"/>
    </row>
    <row r="1012" spans="1:7" ht="15.75">
      <c r="A1012" s="13"/>
      <c r="B1012" s="982"/>
      <c r="C1012" s="982"/>
      <c r="D1012" s="982"/>
      <c r="E1012" s="982"/>
      <c r="F1012" s="13"/>
    </row>
    <row r="1013" spans="1:7">
      <c r="A1013" s="13"/>
      <c r="B1013" s="32"/>
      <c r="C1013" s="32"/>
      <c r="D1013" s="32"/>
      <c r="E1013" s="983"/>
      <c r="F1013" s="13"/>
    </row>
    <row r="1014" spans="1:7" ht="15.75">
      <c r="A1014" s="646"/>
      <c r="B1014" s="986"/>
      <c r="C1014" s="987"/>
      <c r="D1014" s="987"/>
      <c r="E1014" s="987"/>
      <c r="F1014" s="987"/>
    </row>
    <row r="1015" spans="1:7">
      <c r="A1015" s="988"/>
      <c r="B1015" s="989"/>
      <c r="C1015" s="990"/>
      <c r="D1015" s="990"/>
      <c r="E1015" s="990"/>
      <c r="F1015" s="991"/>
    </row>
    <row r="1016" spans="1:7">
      <c r="A1016" s="338"/>
      <c r="B1016" s="39"/>
      <c r="C1016" s="26"/>
      <c r="D1016" s="26"/>
      <c r="E1016" s="26"/>
      <c r="F1016" s="32"/>
    </row>
    <row r="1017" spans="1:7">
      <c r="A1017" s="338"/>
      <c r="B1017" s="32"/>
      <c r="C1017" s="26"/>
      <c r="D1017" s="26"/>
      <c r="E1017" s="26"/>
      <c r="F1017" s="26"/>
    </row>
    <row r="1018" spans="1:7">
      <c r="A1018" s="338"/>
      <c r="B1018" s="32"/>
      <c r="C1018" s="26"/>
      <c r="D1018" s="26"/>
      <c r="E1018" s="26"/>
      <c r="F1018" s="26"/>
    </row>
    <row r="1019" spans="1:7">
      <c r="A1019" s="338"/>
      <c r="B1019" s="32"/>
      <c r="C1019" s="26"/>
      <c r="D1019" s="26"/>
      <c r="E1019" s="26"/>
      <c r="F1019" s="26"/>
    </row>
    <row r="1020" spans="1:7">
      <c r="A1020" s="338"/>
      <c r="B1020" s="32"/>
      <c r="C1020" s="26"/>
      <c r="D1020" s="26"/>
      <c r="E1020" s="26"/>
      <c r="F1020" s="26"/>
    </row>
    <row r="1021" spans="1:7">
      <c r="A1021" s="338"/>
      <c r="B1021" s="32"/>
      <c r="C1021" s="26"/>
      <c r="D1021" s="26"/>
      <c r="E1021" s="26"/>
      <c r="F1021" s="26"/>
    </row>
    <row r="1022" spans="1:7">
      <c r="A1022" s="338"/>
      <c r="B1022" s="32"/>
      <c r="C1022" s="26"/>
      <c r="D1022" s="26"/>
      <c r="E1022" s="26"/>
      <c r="F1022" s="26"/>
      <c r="G1022" s="13"/>
    </row>
    <row r="1023" spans="1:7">
      <c r="A1023" s="338"/>
      <c r="B1023" s="32"/>
      <c r="C1023" s="26"/>
      <c r="D1023" s="26"/>
      <c r="E1023" s="26"/>
      <c r="F1023" s="26"/>
    </row>
    <row r="1024" spans="1:7">
      <c r="A1024" s="338"/>
      <c r="B1024" s="32"/>
      <c r="C1024" s="26"/>
      <c r="D1024" s="26"/>
      <c r="E1024" s="26"/>
      <c r="F1024" s="26"/>
    </row>
    <row r="1025" spans="1:6">
      <c r="A1025" s="338"/>
      <c r="B1025" s="32"/>
      <c r="C1025" s="26"/>
      <c r="D1025" s="26"/>
      <c r="E1025" s="26"/>
      <c r="F1025" s="26"/>
    </row>
    <row r="1026" spans="1:6">
      <c r="A1026" s="338"/>
      <c r="B1026" s="827"/>
      <c r="C1026" s="26"/>
      <c r="D1026" s="26"/>
      <c r="E1026" s="26"/>
      <c r="F1026" s="26"/>
    </row>
    <row r="1027" spans="1:6">
      <c r="A1027" s="338"/>
      <c r="B1027" s="32"/>
      <c r="C1027" s="26"/>
      <c r="D1027" s="26"/>
      <c r="E1027" s="26"/>
      <c r="F1027" s="26"/>
    </row>
    <row r="1028" spans="1:6">
      <c r="A1028" s="338"/>
      <c r="B1028" s="32"/>
      <c r="C1028" s="691"/>
      <c r="D1028" s="691"/>
      <c r="E1028" s="26"/>
      <c r="F1028" s="26"/>
    </row>
    <row r="1029" spans="1:6">
      <c r="A1029" s="338"/>
      <c r="B1029" s="32"/>
      <c r="C1029" s="691"/>
      <c r="D1029" s="691"/>
      <c r="E1029" s="26"/>
      <c r="F1029" s="26"/>
    </row>
    <row r="1030" spans="1:6">
      <c r="A1030" s="338"/>
      <c r="B1030" s="32"/>
      <c r="C1030" s="26"/>
      <c r="D1030" s="26"/>
      <c r="E1030" s="26"/>
      <c r="F1030" s="26"/>
    </row>
    <row r="1031" spans="1:6">
      <c r="A1031" s="338"/>
      <c r="B1031" s="39"/>
      <c r="C1031" s="26"/>
      <c r="D1031" s="26"/>
      <c r="E1031" s="26"/>
      <c r="F1031" s="26"/>
    </row>
    <row r="1032" spans="1:6">
      <c r="A1032" s="338"/>
      <c r="B1032" s="39"/>
      <c r="C1032" s="26"/>
      <c r="D1032" s="26"/>
      <c r="E1032" s="26"/>
      <c r="F1032" s="26"/>
    </row>
    <row r="1033" spans="1:6">
      <c r="A1033" s="338"/>
      <c r="B1033" s="39"/>
      <c r="C1033" s="26"/>
      <c r="D1033" s="26"/>
      <c r="E1033" s="26"/>
      <c r="F1033" s="32"/>
    </row>
    <row r="1034" spans="1:6">
      <c r="A1034" s="338"/>
      <c r="B1034" s="32"/>
      <c r="C1034" s="26"/>
      <c r="D1034" s="26"/>
      <c r="E1034" s="26"/>
      <c r="F1034" s="26"/>
    </row>
    <row r="1035" spans="1:6">
      <c r="A1035" s="338"/>
      <c r="B1035" s="32"/>
      <c r="C1035" s="26"/>
      <c r="D1035" s="26"/>
      <c r="E1035" s="26"/>
      <c r="F1035" s="26"/>
    </row>
    <row r="1036" spans="1:6">
      <c r="A1036" s="338"/>
      <c r="B1036" s="32"/>
      <c r="C1036" s="26"/>
      <c r="D1036" s="26"/>
      <c r="E1036" s="26"/>
      <c r="F1036" s="26"/>
    </row>
    <row r="1037" spans="1:6">
      <c r="A1037" s="338"/>
      <c r="B1037" s="827"/>
      <c r="C1037" s="26"/>
      <c r="D1037" s="26"/>
      <c r="E1037" s="26"/>
      <c r="F1037" s="26"/>
    </row>
    <row r="1038" spans="1:6">
      <c r="A1038" s="338"/>
      <c r="B1038" s="827"/>
      <c r="C1038" s="26"/>
      <c r="D1038" s="26"/>
      <c r="E1038" s="26"/>
      <c r="F1038" s="26"/>
    </row>
    <row r="1039" spans="1:6">
      <c r="A1039" s="338"/>
      <c r="B1039" s="827"/>
      <c r="C1039" s="26"/>
      <c r="D1039" s="26"/>
      <c r="E1039" s="26"/>
      <c r="F1039" s="26"/>
    </row>
    <row r="1040" spans="1:6">
      <c r="A1040" s="338"/>
      <c r="B1040" s="827"/>
      <c r="C1040" s="26"/>
      <c r="D1040" s="26"/>
      <c r="E1040" s="26"/>
      <c r="F1040" s="26"/>
    </row>
    <row r="1041" spans="1:6">
      <c r="A1041" s="338"/>
      <c r="B1041" s="32"/>
      <c r="C1041" s="26"/>
      <c r="D1041" s="26"/>
      <c r="E1041" s="26"/>
      <c r="F1041" s="26"/>
    </row>
    <row r="1042" spans="1:6">
      <c r="A1042" s="338"/>
      <c r="B1042" s="32"/>
      <c r="C1042" s="26"/>
      <c r="D1042" s="26"/>
      <c r="E1042" s="26"/>
      <c r="F1042" s="26"/>
    </row>
    <row r="1043" spans="1:6">
      <c r="A1043" s="338"/>
      <c r="B1043" s="32"/>
      <c r="C1043" s="26"/>
      <c r="D1043" s="26"/>
      <c r="E1043" s="26"/>
      <c r="F1043" s="26"/>
    </row>
    <row r="1044" spans="1:6">
      <c r="A1044" s="338"/>
      <c r="B1044" s="32"/>
      <c r="C1044" s="26"/>
      <c r="D1044" s="26"/>
      <c r="E1044" s="26"/>
      <c r="F1044" s="26"/>
    </row>
    <row r="1045" spans="1:6">
      <c r="A1045" s="338"/>
      <c r="B1045" s="32"/>
      <c r="C1045" s="691"/>
      <c r="D1045" s="691"/>
      <c r="E1045" s="691"/>
      <c r="F1045" s="691"/>
    </row>
    <row r="1046" spans="1:6">
      <c r="A1046" s="338"/>
      <c r="B1046" s="39"/>
      <c r="C1046" s="26"/>
      <c r="D1046" s="26"/>
      <c r="E1046" s="26"/>
      <c r="F1046" s="26"/>
    </row>
    <row r="1047" spans="1:6">
      <c r="A1047" s="338"/>
      <c r="B1047" s="716"/>
      <c r="C1047" s="691"/>
      <c r="D1047" s="691"/>
      <c r="E1047" s="691"/>
      <c r="F1047" s="691"/>
    </row>
    <row r="1048" spans="1:6">
      <c r="A1048" s="338"/>
      <c r="B1048" s="716"/>
      <c r="C1048" s="691"/>
      <c r="D1048" s="691"/>
      <c r="E1048" s="691"/>
      <c r="F1048" s="691"/>
    </row>
    <row r="1049" spans="1:6">
      <c r="A1049" s="338"/>
      <c r="B1049" s="39"/>
      <c r="C1049" s="261"/>
      <c r="D1049" s="26"/>
      <c r="E1049" s="26"/>
      <c r="F1049" s="32"/>
    </row>
    <row r="1050" spans="1:6">
      <c r="A1050" s="338"/>
      <c r="B1050" s="32"/>
      <c r="C1050" s="261"/>
      <c r="D1050" s="26"/>
      <c r="E1050" s="26"/>
      <c r="F1050" s="26"/>
    </row>
    <row r="1051" spans="1:6">
      <c r="A1051" s="338"/>
      <c r="B1051" s="32"/>
      <c r="C1051" s="261"/>
      <c r="D1051" s="26"/>
      <c r="E1051" s="26"/>
      <c r="F1051" s="26"/>
    </row>
    <row r="1052" spans="1:6">
      <c r="A1052" s="338"/>
      <c r="B1052" s="32"/>
      <c r="C1052" s="261"/>
      <c r="D1052" s="26"/>
      <c r="E1052" s="26"/>
      <c r="F1052" s="26"/>
    </row>
    <row r="1053" spans="1:6">
      <c r="A1053" s="338"/>
      <c r="B1053" s="32"/>
      <c r="C1053" s="261"/>
      <c r="D1053" s="26"/>
      <c r="E1053" s="26"/>
      <c r="F1053" s="26"/>
    </row>
    <row r="1054" spans="1:6">
      <c r="A1054" s="338"/>
      <c r="B1054" s="992"/>
      <c r="C1054" s="261"/>
      <c r="D1054" s="26"/>
      <c r="E1054" s="26"/>
      <c r="F1054" s="26"/>
    </row>
    <row r="1055" spans="1:6">
      <c r="A1055" s="338"/>
      <c r="B1055" s="992"/>
      <c r="C1055" s="261"/>
      <c r="D1055" s="26"/>
      <c r="E1055" s="26"/>
      <c r="F1055" s="26"/>
    </row>
    <row r="1056" spans="1:6">
      <c r="A1056" s="338"/>
      <c r="B1056" s="713"/>
      <c r="C1056" s="261"/>
      <c r="D1056" s="26"/>
      <c r="E1056" s="26"/>
      <c r="F1056" s="26"/>
    </row>
    <row r="1057" spans="1:6">
      <c r="A1057" s="338"/>
      <c r="B1057" s="713"/>
      <c r="C1057" s="261"/>
      <c r="D1057" s="26"/>
      <c r="E1057" s="26"/>
      <c r="F1057" s="26"/>
    </row>
    <row r="1058" spans="1:6">
      <c r="A1058" s="338"/>
      <c r="B1058" s="713"/>
      <c r="C1058" s="261"/>
      <c r="D1058" s="26"/>
      <c r="E1058" s="26"/>
      <c r="F1058" s="26"/>
    </row>
    <row r="1059" spans="1:6">
      <c r="A1059" s="338"/>
      <c r="B1059" s="39"/>
      <c r="C1059" s="261"/>
      <c r="D1059" s="261"/>
      <c r="E1059" s="261"/>
      <c r="F1059" s="261"/>
    </row>
    <row r="1060" spans="1:6">
      <c r="A1060" s="338"/>
      <c r="B1060" s="39"/>
      <c r="C1060" s="261"/>
      <c r="D1060" s="26"/>
      <c r="E1060" s="26"/>
      <c r="F1060" s="32"/>
    </row>
    <row r="1061" spans="1:6">
      <c r="A1061" s="338"/>
      <c r="B1061" s="690"/>
      <c r="C1061" s="599"/>
      <c r="D1061" s="599"/>
      <c r="E1061" s="599"/>
      <c r="F1061" s="599"/>
    </row>
    <row r="1062" spans="1:6">
      <c r="A1062" s="13"/>
      <c r="B1062" s="13"/>
      <c r="C1062" s="13"/>
      <c r="D1062" s="13"/>
      <c r="E1062" s="13"/>
      <c r="F1062" s="13"/>
    </row>
    <row r="1063" spans="1:6">
      <c r="A1063" s="13"/>
      <c r="B1063" s="13"/>
      <c r="C1063" s="13"/>
      <c r="D1063" s="13"/>
      <c r="E1063" s="13"/>
      <c r="F1063" s="13"/>
    </row>
    <row r="1064" spans="1:6">
      <c r="A1064" s="1201"/>
      <c r="B1064" s="1201"/>
      <c r="C1064" s="1201"/>
      <c r="D1064" s="1201"/>
      <c r="E1064" s="1201"/>
      <c r="F1064" s="13"/>
    </row>
    <row r="1065" spans="1:6">
      <c r="A1065" s="985"/>
      <c r="B1065" s="985"/>
      <c r="C1065" s="985"/>
      <c r="D1065" s="985"/>
      <c r="E1065" s="985"/>
      <c r="F1065" s="13"/>
    </row>
    <row r="1066" spans="1:6" ht="14.25">
      <c r="A1066" s="1202"/>
      <c r="B1066" s="1203"/>
      <c r="C1066" s="1203"/>
      <c r="D1066" s="1203"/>
      <c r="E1066" s="1203"/>
      <c r="F1066" s="1203"/>
    </row>
    <row r="1067" spans="1:6" ht="15.75">
      <c r="A1067" s="13"/>
      <c r="B1067" s="982"/>
      <c r="C1067" s="982"/>
      <c r="D1067" s="982"/>
      <c r="E1067" s="982"/>
      <c r="F1067" s="13"/>
    </row>
    <row r="1068" spans="1:6" ht="15.75">
      <c r="A1068" s="13"/>
      <c r="B1068" s="982"/>
      <c r="C1068" s="982"/>
      <c r="D1068" s="982"/>
      <c r="E1068" s="982"/>
      <c r="F1068" s="13"/>
    </row>
    <row r="1069" spans="1:6">
      <c r="A1069" s="13"/>
      <c r="B1069" s="32"/>
      <c r="C1069" s="32"/>
      <c r="D1069" s="32"/>
      <c r="E1069" s="983"/>
      <c r="F1069" s="13"/>
    </row>
    <row r="1070" spans="1:6" ht="15.75">
      <c r="A1070" s="646"/>
      <c r="B1070" s="986"/>
      <c r="C1070" s="987"/>
      <c r="D1070" s="987"/>
      <c r="E1070" s="987"/>
      <c r="F1070" s="987"/>
    </row>
    <row r="1071" spans="1:6">
      <c r="A1071" s="988"/>
      <c r="B1071" s="989"/>
      <c r="C1071" s="990"/>
      <c r="D1071" s="990"/>
      <c r="E1071" s="990"/>
      <c r="F1071" s="991"/>
    </row>
    <row r="1072" spans="1:6">
      <c r="A1072" s="338"/>
      <c r="B1072" s="39"/>
      <c r="C1072" s="26"/>
      <c r="D1072" s="26"/>
      <c r="E1072" s="26"/>
      <c r="F1072" s="32"/>
    </row>
    <row r="1073" spans="1:7">
      <c r="A1073" s="338"/>
      <c r="B1073" s="32"/>
      <c r="C1073" s="26"/>
      <c r="D1073" s="26"/>
      <c r="E1073" s="26"/>
      <c r="F1073" s="26"/>
    </row>
    <row r="1074" spans="1:7">
      <c r="A1074" s="338"/>
      <c r="B1074" s="32"/>
      <c r="C1074" s="26"/>
      <c r="D1074" s="26"/>
      <c r="E1074" s="26"/>
      <c r="F1074" s="26"/>
    </row>
    <row r="1075" spans="1:7">
      <c r="A1075" s="338"/>
      <c r="B1075" s="32"/>
      <c r="C1075" s="26"/>
      <c r="D1075" s="26"/>
      <c r="E1075" s="26"/>
      <c r="F1075" s="26"/>
    </row>
    <row r="1076" spans="1:7">
      <c r="A1076" s="338"/>
      <c r="B1076" s="32"/>
      <c r="C1076" s="26"/>
      <c r="D1076" s="26"/>
      <c r="E1076" s="26"/>
      <c r="F1076" s="26"/>
    </row>
    <row r="1077" spans="1:7">
      <c r="A1077" s="338"/>
      <c r="B1077" s="32"/>
      <c r="C1077" s="26"/>
      <c r="D1077" s="26"/>
      <c r="E1077" s="26"/>
      <c r="F1077" s="26"/>
    </row>
    <row r="1078" spans="1:7">
      <c r="A1078" s="338"/>
      <c r="B1078" s="32"/>
      <c r="C1078" s="26"/>
      <c r="D1078" s="26"/>
      <c r="E1078" s="26"/>
      <c r="F1078" s="26"/>
      <c r="G1078" s="13"/>
    </row>
    <row r="1079" spans="1:7">
      <c r="A1079" s="338"/>
      <c r="B1079" s="32"/>
      <c r="C1079" s="26"/>
      <c r="D1079" s="26"/>
      <c r="E1079" s="26"/>
      <c r="F1079" s="26"/>
    </row>
    <row r="1080" spans="1:7">
      <c r="A1080" s="338"/>
      <c r="B1080" s="32"/>
      <c r="C1080" s="26"/>
      <c r="D1080" s="26"/>
      <c r="E1080" s="26"/>
      <c r="F1080" s="26"/>
    </row>
    <row r="1081" spans="1:7">
      <c r="A1081" s="338"/>
      <c r="B1081" s="32"/>
      <c r="C1081" s="26"/>
      <c r="D1081" s="26"/>
      <c r="E1081" s="26"/>
      <c r="F1081" s="26"/>
    </row>
    <row r="1082" spans="1:7">
      <c r="A1082" s="338"/>
      <c r="B1082" s="827"/>
      <c r="C1082" s="26"/>
      <c r="D1082" s="26"/>
      <c r="E1082" s="26"/>
      <c r="F1082" s="26"/>
    </row>
    <row r="1083" spans="1:7">
      <c r="A1083" s="338"/>
      <c r="B1083" s="32"/>
      <c r="C1083" s="26"/>
      <c r="D1083" s="26"/>
      <c r="E1083" s="26"/>
      <c r="F1083" s="26"/>
    </row>
    <row r="1084" spans="1:7">
      <c r="A1084" s="338"/>
      <c r="B1084" s="32"/>
      <c r="C1084" s="691"/>
      <c r="D1084" s="691"/>
      <c r="E1084" s="26"/>
      <c r="F1084" s="26"/>
    </row>
    <row r="1085" spans="1:7">
      <c r="A1085" s="338"/>
      <c r="B1085" s="32"/>
      <c r="C1085" s="691"/>
      <c r="D1085" s="691"/>
      <c r="E1085" s="26"/>
      <c r="F1085" s="26"/>
    </row>
    <row r="1086" spans="1:7">
      <c r="A1086" s="338"/>
      <c r="B1086" s="32"/>
      <c r="C1086" s="26"/>
      <c r="D1086" s="26"/>
      <c r="E1086" s="26"/>
      <c r="F1086" s="26"/>
    </row>
    <row r="1087" spans="1:7">
      <c r="A1087" s="338"/>
      <c r="B1087" s="39"/>
      <c r="C1087" s="26"/>
      <c r="D1087" s="26"/>
      <c r="E1087" s="26"/>
      <c r="F1087" s="26"/>
    </row>
    <row r="1088" spans="1:7">
      <c r="A1088" s="338"/>
      <c r="B1088" s="39"/>
      <c r="C1088" s="26"/>
      <c r="D1088" s="26"/>
      <c r="E1088" s="26"/>
      <c r="F1088" s="26"/>
    </row>
    <row r="1089" spans="1:6">
      <c r="A1089" s="338"/>
      <c r="B1089" s="39"/>
      <c r="C1089" s="26"/>
      <c r="D1089" s="26"/>
      <c r="E1089" s="26"/>
      <c r="F1089" s="32"/>
    </row>
    <row r="1090" spans="1:6">
      <c r="A1090" s="338"/>
      <c r="B1090" s="32"/>
      <c r="C1090" s="26"/>
      <c r="D1090" s="26"/>
      <c r="E1090" s="26"/>
      <c r="F1090" s="26"/>
    </row>
    <row r="1091" spans="1:6">
      <c r="A1091" s="338"/>
      <c r="B1091" s="32"/>
      <c r="C1091" s="26"/>
      <c r="D1091" s="26"/>
      <c r="E1091" s="26"/>
      <c r="F1091" s="26"/>
    </row>
    <row r="1092" spans="1:6">
      <c r="A1092" s="338"/>
      <c r="B1092" s="32"/>
      <c r="C1092" s="26"/>
      <c r="D1092" s="26"/>
      <c r="E1092" s="26"/>
      <c r="F1092" s="26"/>
    </row>
    <row r="1093" spans="1:6">
      <c r="A1093" s="338"/>
      <c r="B1093" s="827"/>
      <c r="C1093" s="26"/>
      <c r="D1093" s="26"/>
      <c r="E1093" s="26"/>
      <c r="F1093" s="26"/>
    </row>
    <row r="1094" spans="1:6">
      <c r="A1094" s="338"/>
      <c r="B1094" s="827"/>
      <c r="C1094" s="26"/>
      <c r="D1094" s="26"/>
      <c r="E1094" s="26"/>
      <c r="F1094" s="26"/>
    </row>
    <row r="1095" spans="1:6">
      <c r="A1095" s="338"/>
      <c r="B1095" s="827"/>
      <c r="C1095" s="26"/>
      <c r="D1095" s="26"/>
      <c r="E1095" s="26"/>
      <c r="F1095" s="26"/>
    </row>
    <row r="1096" spans="1:6">
      <c r="A1096" s="338"/>
      <c r="B1096" s="827"/>
      <c r="C1096" s="26"/>
      <c r="D1096" s="26"/>
      <c r="E1096" s="26"/>
      <c r="F1096" s="26"/>
    </row>
    <row r="1097" spans="1:6">
      <c r="A1097" s="338"/>
      <c r="B1097" s="32"/>
      <c r="C1097" s="26"/>
      <c r="D1097" s="26"/>
      <c r="E1097" s="26"/>
      <c r="F1097" s="26"/>
    </row>
    <row r="1098" spans="1:6">
      <c r="A1098" s="338"/>
      <c r="B1098" s="32"/>
      <c r="C1098" s="26"/>
      <c r="D1098" s="26"/>
      <c r="E1098" s="26"/>
      <c r="F1098" s="26"/>
    </row>
    <row r="1099" spans="1:6">
      <c r="A1099" s="338"/>
      <c r="B1099" s="32"/>
      <c r="C1099" s="26"/>
      <c r="D1099" s="26"/>
      <c r="E1099" s="26"/>
      <c r="F1099" s="26"/>
    </row>
    <row r="1100" spans="1:6">
      <c r="A1100" s="338"/>
      <c r="B1100" s="32"/>
      <c r="C1100" s="26"/>
      <c r="D1100" s="26"/>
      <c r="E1100" s="26"/>
      <c r="F1100" s="26"/>
    </row>
    <row r="1101" spans="1:6">
      <c r="A1101" s="338"/>
      <c r="B1101" s="32"/>
      <c r="C1101" s="691"/>
      <c r="D1101" s="691"/>
      <c r="E1101" s="691"/>
      <c r="F1101" s="691"/>
    </row>
    <row r="1102" spans="1:6">
      <c r="A1102" s="338"/>
      <c r="B1102" s="39"/>
      <c r="C1102" s="26"/>
      <c r="D1102" s="26"/>
      <c r="E1102" s="26"/>
      <c r="F1102" s="26"/>
    </row>
    <row r="1103" spans="1:6">
      <c r="A1103" s="338"/>
      <c r="B1103" s="716"/>
      <c r="C1103" s="691"/>
      <c r="D1103" s="691"/>
      <c r="E1103" s="691"/>
      <c r="F1103" s="691"/>
    </row>
    <row r="1104" spans="1:6">
      <c r="A1104" s="338"/>
      <c r="B1104" s="716"/>
      <c r="C1104" s="691"/>
      <c r="D1104" s="691"/>
      <c r="E1104" s="691"/>
      <c r="F1104" s="691"/>
    </row>
    <row r="1105" spans="1:7">
      <c r="A1105" s="338"/>
      <c r="B1105" s="39"/>
      <c r="C1105" s="261"/>
      <c r="D1105" s="26"/>
      <c r="E1105" s="26"/>
      <c r="F1105" s="32"/>
    </row>
    <row r="1106" spans="1:7">
      <c r="A1106" s="338"/>
      <c r="B1106" s="32"/>
      <c r="C1106" s="261"/>
      <c r="D1106" s="26"/>
      <c r="E1106" s="26"/>
      <c r="F1106" s="26"/>
    </row>
    <row r="1107" spans="1:7">
      <c r="A1107" s="338"/>
      <c r="B1107" s="32"/>
      <c r="C1107" s="261"/>
      <c r="D1107" s="26"/>
      <c r="E1107" s="26"/>
      <c r="F1107" s="26"/>
    </row>
    <row r="1108" spans="1:7">
      <c r="A1108" s="338"/>
      <c r="B1108" s="32"/>
      <c r="C1108" s="261"/>
      <c r="D1108" s="26"/>
      <c r="E1108" s="26"/>
      <c r="F1108" s="26"/>
    </row>
    <row r="1109" spans="1:7">
      <c r="A1109" s="338"/>
      <c r="B1109" s="32"/>
      <c r="C1109" s="261"/>
      <c r="D1109" s="26"/>
      <c r="E1109" s="26"/>
      <c r="F1109" s="26"/>
    </row>
    <row r="1110" spans="1:7">
      <c r="A1110" s="338"/>
      <c r="B1110" s="992"/>
      <c r="C1110" s="261"/>
      <c r="D1110" s="26"/>
      <c r="E1110" s="26"/>
      <c r="F1110" s="26"/>
    </row>
    <row r="1111" spans="1:7">
      <c r="A1111" s="338"/>
      <c r="B1111" s="992"/>
      <c r="C1111" s="261"/>
      <c r="D1111" s="26"/>
      <c r="E1111" s="26"/>
      <c r="F1111" s="26"/>
    </row>
    <row r="1112" spans="1:7">
      <c r="A1112" s="338"/>
      <c r="B1112" s="713"/>
      <c r="C1112" s="261"/>
      <c r="D1112" s="26"/>
      <c r="E1112" s="26"/>
      <c r="F1112" s="26"/>
    </row>
    <row r="1113" spans="1:7">
      <c r="A1113" s="338"/>
      <c r="B1113" s="713"/>
      <c r="C1113" s="261"/>
      <c r="D1113" s="26"/>
      <c r="E1113" s="26"/>
      <c r="F1113" s="26"/>
    </row>
    <row r="1114" spans="1:7">
      <c r="A1114" s="338"/>
      <c r="B1114" s="713"/>
      <c r="C1114" s="261"/>
      <c r="D1114" s="26"/>
      <c r="E1114" s="26"/>
      <c r="F1114" s="26"/>
    </row>
    <row r="1115" spans="1:7">
      <c r="A1115" s="338"/>
      <c r="B1115" s="39"/>
      <c r="C1115" s="261"/>
      <c r="D1115" s="261"/>
      <c r="E1115" s="261"/>
      <c r="F1115" s="261"/>
      <c r="G1115" s="13"/>
    </row>
    <row r="1116" spans="1:7">
      <c r="A1116" s="338"/>
      <c r="B1116" s="39"/>
      <c r="C1116" s="261"/>
      <c r="D1116" s="26"/>
      <c r="E1116" s="26"/>
      <c r="F1116" s="32"/>
    </row>
    <row r="1117" spans="1:7">
      <c r="A1117" s="338"/>
      <c r="B1117" s="690"/>
      <c r="C1117" s="599"/>
      <c r="D1117" s="599"/>
      <c r="E1117" s="599"/>
      <c r="F1117" s="599"/>
    </row>
    <row r="1118" spans="1:7">
      <c r="A1118" s="13"/>
      <c r="B1118" s="13"/>
      <c r="C1118" s="13"/>
      <c r="D1118" s="13"/>
      <c r="E1118" s="13"/>
      <c r="F1118" s="13"/>
    </row>
    <row r="1119" spans="1:7">
      <c r="A1119" s="13"/>
      <c r="B1119" s="13"/>
      <c r="C1119" s="13"/>
      <c r="D1119" s="13"/>
      <c r="E1119" s="13"/>
      <c r="F1119" s="13"/>
    </row>
    <row r="1120" spans="1:7">
      <c r="A1120" s="1201"/>
      <c r="B1120" s="1201"/>
      <c r="C1120" s="1201"/>
      <c r="D1120" s="1201"/>
      <c r="E1120" s="1201"/>
      <c r="F1120" s="13"/>
    </row>
    <row r="1121" spans="1:7">
      <c r="A1121" s="985"/>
      <c r="B1121" s="985"/>
      <c r="C1121" s="985"/>
      <c r="D1121" s="985"/>
      <c r="E1121" s="985"/>
      <c r="F1121" s="13"/>
    </row>
    <row r="1122" spans="1:7" ht="14.25">
      <c r="A1122" s="1202"/>
      <c r="B1122" s="1203"/>
      <c r="C1122" s="1203"/>
      <c r="D1122" s="1203"/>
      <c r="E1122" s="1203"/>
      <c r="F1122" s="1203"/>
    </row>
    <row r="1123" spans="1:7" ht="15.75">
      <c r="A1123" s="13"/>
      <c r="B1123" s="982"/>
      <c r="C1123" s="982"/>
      <c r="D1123" s="982"/>
      <c r="E1123" s="982"/>
      <c r="F1123" s="13"/>
    </row>
    <row r="1124" spans="1:7" ht="15.75">
      <c r="A1124" s="13"/>
      <c r="B1124" s="982"/>
      <c r="C1124" s="982"/>
      <c r="D1124" s="982"/>
      <c r="E1124" s="982"/>
      <c r="F1124" s="13"/>
    </row>
    <row r="1125" spans="1:7">
      <c r="A1125" s="13"/>
      <c r="B1125" s="32"/>
      <c r="C1125" s="32"/>
      <c r="D1125" s="32"/>
      <c r="E1125" s="983"/>
      <c r="F1125" s="13"/>
    </row>
    <row r="1126" spans="1:7" ht="15.75">
      <c r="A1126" s="646"/>
      <c r="B1126" s="986"/>
      <c r="C1126" s="987"/>
      <c r="D1126" s="987"/>
      <c r="E1126" s="987"/>
      <c r="F1126" s="987"/>
    </row>
    <row r="1127" spans="1:7">
      <c r="A1127" s="988"/>
      <c r="B1127" s="989"/>
      <c r="C1127" s="990"/>
      <c r="D1127" s="990"/>
      <c r="E1127" s="990"/>
      <c r="F1127" s="991"/>
    </row>
    <row r="1128" spans="1:7">
      <c r="A1128" s="338"/>
      <c r="B1128" s="39"/>
      <c r="C1128" s="26"/>
      <c r="D1128" s="26"/>
      <c r="E1128" s="26"/>
      <c r="F1128" s="32"/>
    </row>
    <row r="1129" spans="1:7">
      <c r="A1129" s="338"/>
      <c r="B1129" s="32"/>
      <c r="C1129" s="26"/>
      <c r="D1129" s="26"/>
      <c r="E1129" s="26"/>
      <c r="F1129" s="26"/>
    </row>
    <row r="1130" spans="1:7">
      <c r="A1130" s="338"/>
      <c r="B1130" s="32"/>
      <c r="C1130" s="26"/>
      <c r="D1130" s="26"/>
      <c r="E1130" s="26"/>
      <c r="F1130" s="26"/>
    </row>
    <row r="1131" spans="1:7">
      <c r="A1131" s="338"/>
      <c r="B1131" s="32"/>
      <c r="C1131" s="26"/>
      <c r="D1131" s="26"/>
      <c r="E1131" s="26"/>
      <c r="F1131" s="26"/>
    </row>
    <row r="1132" spans="1:7">
      <c r="A1132" s="338"/>
      <c r="B1132" s="32"/>
      <c r="C1132" s="26"/>
      <c r="D1132" s="26"/>
      <c r="E1132" s="26"/>
      <c r="F1132" s="26"/>
    </row>
    <row r="1133" spans="1:7">
      <c r="A1133" s="338"/>
      <c r="B1133" s="32"/>
      <c r="C1133" s="26"/>
      <c r="D1133" s="26"/>
      <c r="E1133" s="26"/>
      <c r="F1133" s="26"/>
    </row>
    <row r="1134" spans="1:7">
      <c r="A1134" s="338"/>
      <c r="B1134" s="32"/>
      <c r="C1134" s="26"/>
      <c r="D1134" s="26"/>
      <c r="E1134" s="26"/>
      <c r="F1134" s="26"/>
      <c r="G1134" s="13"/>
    </row>
    <row r="1135" spans="1:7">
      <c r="A1135" s="338"/>
      <c r="B1135" s="32"/>
      <c r="C1135" s="26"/>
      <c r="D1135" s="26"/>
      <c r="E1135" s="26"/>
      <c r="F1135" s="26"/>
    </row>
    <row r="1136" spans="1:7">
      <c r="A1136" s="338"/>
      <c r="B1136" s="32"/>
      <c r="C1136" s="26"/>
      <c r="D1136" s="26"/>
      <c r="E1136" s="26"/>
      <c r="F1136" s="26"/>
    </row>
    <row r="1137" spans="1:6">
      <c r="A1137" s="338"/>
      <c r="B1137" s="32"/>
      <c r="C1137" s="26"/>
      <c r="D1137" s="26"/>
      <c r="E1137" s="26"/>
      <c r="F1137" s="26"/>
    </row>
    <row r="1138" spans="1:6">
      <c r="A1138" s="338"/>
      <c r="B1138" s="827"/>
      <c r="C1138" s="26"/>
      <c r="D1138" s="26"/>
      <c r="E1138" s="26"/>
      <c r="F1138" s="26"/>
    </row>
    <row r="1139" spans="1:6">
      <c r="A1139" s="338"/>
      <c r="B1139" s="32"/>
      <c r="C1139" s="26"/>
      <c r="D1139" s="26"/>
      <c r="E1139" s="26"/>
      <c r="F1139" s="26"/>
    </row>
    <row r="1140" spans="1:6">
      <c r="A1140" s="338"/>
      <c r="B1140" s="32"/>
      <c r="C1140" s="691"/>
      <c r="D1140" s="691"/>
      <c r="E1140" s="26"/>
      <c r="F1140" s="26"/>
    </row>
    <row r="1141" spans="1:6">
      <c r="A1141" s="338"/>
      <c r="B1141" s="32"/>
      <c r="C1141" s="691"/>
      <c r="D1141" s="691"/>
      <c r="E1141" s="26"/>
      <c r="F1141" s="26"/>
    </row>
    <row r="1142" spans="1:6">
      <c r="A1142" s="338"/>
      <c r="B1142" s="32"/>
      <c r="C1142" s="26"/>
      <c r="D1142" s="26"/>
      <c r="E1142" s="26"/>
      <c r="F1142" s="26"/>
    </row>
    <row r="1143" spans="1:6">
      <c r="A1143" s="338"/>
      <c r="B1143" s="39"/>
      <c r="C1143" s="26"/>
      <c r="D1143" s="26"/>
      <c r="E1143" s="26"/>
      <c r="F1143" s="26"/>
    </row>
    <row r="1144" spans="1:6">
      <c r="A1144" s="338"/>
      <c r="B1144" s="39"/>
      <c r="C1144" s="26"/>
      <c r="D1144" s="26"/>
      <c r="E1144" s="26"/>
      <c r="F1144" s="26"/>
    </row>
    <row r="1145" spans="1:6">
      <c r="A1145" s="338"/>
      <c r="B1145" s="39"/>
      <c r="C1145" s="26"/>
      <c r="D1145" s="26"/>
      <c r="E1145" s="26"/>
      <c r="F1145" s="32"/>
    </row>
    <row r="1146" spans="1:6">
      <c r="A1146" s="338"/>
      <c r="B1146" s="32"/>
      <c r="C1146" s="26"/>
      <c r="D1146" s="26"/>
      <c r="E1146" s="26"/>
      <c r="F1146" s="26"/>
    </row>
    <row r="1147" spans="1:6">
      <c r="A1147" s="338"/>
      <c r="B1147" s="32"/>
      <c r="C1147" s="26"/>
      <c r="D1147" s="26"/>
      <c r="E1147" s="26"/>
      <c r="F1147" s="26"/>
    </row>
    <row r="1148" spans="1:6">
      <c r="A1148" s="338"/>
      <c r="B1148" s="32"/>
      <c r="C1148" s="26"/>
      <c r="D1148" s="26"/>
      <c r="E1148" s="26"/>
      <c r="F1148" s="26"/>
    </row>
    <row r="1149" spans="1:6">
      <c r="A1149" s="338"/>
      <c r="B1149" s="827"/>
      <c r="C1149" s="26"/>
      <c r="D1149" s="26"/>
      <c r="E1149" s="26"/>
      <c r="F1149" s="26"/>
    </row>
    <row r="1150" spans="1:6">
      <c r="A1150" s="338"/>
      <c r="B1150" s="827"/>
      <c r="C1150" s="26"/>
      <c r="D1150" s="26"/>
      <c r="E1150" s="26"/>
      <c r="F1150" s="26"/>
    </row>
    <row r="1151" spans="1:6">
      <c r="A1151" s="338"/>
      <c r="B1151" s="827"/>
      <c r="C1151" s="26"/>
      <c r="D1151" s="26"/>
      <c r="E1151" s="26"/>
      <c r="F1151" s="26"/>
    </row>
    <row r="1152" spans="1:6">
      <c r="A1152" s="338"/>
      <c r="B1152" s="827"/>
      <c r="C1152" s="26"/>
      <c r="D1152" s="26"/>
      <c r="E1152" s="26"/>
      <c r="F1152" s="26"/>
    </row>
    <row r="1153" spans="1:6">
      <c r="A1153" s="338"/>
      <c r="B1153" s="32"/>
      <c r="C1153" s="26"/>
      <c r="D1153" s="26"/>
      <c r="E1153" s="26"/>
      <c r="F1153" s="26"/>
    </row>
    <row r="1154" spans="1:6">
      <c r="A1154" s="338"/>
      <c r="B1154" s="32"/>
      <c r="C1154" s="26"/>
      <c r="D1154" s="26"/>
      <c r="E1154" s="26"/>
      <c r="F1154" s="26"/>
    </row>
    <row r="1155" spans="1:6">
      <c r="A1155" s="338"/>
      <c r="B1155" s="32"/>
      <c r="C1155" s="26"/>
      <c r="D1155" s="26"/>
      <c r="E1155" s="26"/>
      <c r="F1155" s="26"/>
    </row>
    <row r="1156" spans="1:6">
      <c r="A1156" s="338"/>
      <c r="B1156" s="32"/>
      <c r="C1156" s="26"/>
      <c r="D1156" s="26"/>
      <c r="E1156" s="26"/>
      <c r="F1156" s="26"/>
    </row>
    <row r="1157" spans="1:6">
      <c r="A1157" s="338"/>
      <c r="B1157" s="32"/>
      <c r="C1157" s="691"/>
      <c r="D1157" s="691"/>
      <c r="E1157" s="691"/>
      <c r="F1157" s="691"/>
    </row>
    <row r="1158" spans="1:6">
      <c r="A1158" s="338"/>
      <c r="B1158" s="39"/>
      <c r="C1158" s="26"/>
      <c r="D1158" s="26"/>
      <c r="E1158" s="26"/>
      <c r="F1158" s="26"/>
    </row>
    <row r="1159" spans="1:6">
      <c r="A1159" s="338"/>
      <c r="B1159" s="716"/>
      <c r="C1159" s="691"/>
      <c r="D1159" s="691"/>
      <c r="E1159" s="691"/>
      <c r="F1159" s="691"/>
    </row>
    <row r="1160" spans="1:6">
      <c r="A1160" s="338"/>
      <c r="B1160" s="716"/>
      <c r="C1160" s="691"/>
      <c r="D1160" s="691"/>
      <c r="E1160" s="691"/>
      <c r="F1160" s="691"/>
    </row>
    <row r="1161" spans="1:6">
      <c r="A1161" s="338"/>
      <c r="B1161" s="39"/>
      <c r="C1161" s="261"/>
      <c r="D1161" s="26"/>
      <c r="E1161" s="26"/>
      <c r="F1161" s="32"/>
    </row>
    <row r="1162" spans="1:6">
      <c r="A1162" s="338"/>
      <c r="B1162" s="32"/>
      <c r="C1162" s="261"/>
      <c r="D1162" s="26"/>
      <c r="E1162" s="26"/>
      <c r="F1162" s="26"/>
    </row>
    <row r="1163" spans="1:6">
      <c r="A1163" s="338"/>
      <c r="B1163" s="32"/>
      <c r="C1163" s="261"/>
      <c r="D1163" s="26"/>
      <c r="E1163" s="26"/>
      <c r="F1163" s="26"/>
    </row>
    <row r="1164" spans="1:6">
      <c r="A1164" s="338"/>
      <c r="B1164" s="32"/>
      <c r="C1164" s="261"/>
      <c r="D1164" s="26"/>
      <c r="E1164" s="26"/>
      <c r="F1164" s="26"/>
    </row>
    <row r="1165" spans="1:6">
      <c r="A1165" s="338"/>
      <c r="B1165" s="32"/>
      <c r="C1165" s="261"/>
      <c r="D1165" s="26"/>
      <c r="E1165" s="26"/>
      <c r="F1165" s="26"/>
    </row>
    <row r="1166" spans="1:6">
      <c r="A1166" s="338"/>
      <c r="B1166" s="992"/>
      <c r="C1166" s="261"/>
      <c r="D1166" s="26"/>
      <c r="E1166" s="26"/>
      <c r="F1166" s="26"/>
    </row>
    <row r="1167" spans="1:6">
      <c r="A1167" s="338"/>
      <c r="B1167" s="992"/>
      <c r="C1167" s="261"/>
      <c r="D1167" s="26"/>
      <c r="E1167" s="26"/>
      <c r="F1167" s="26"/>
    </row>
    <row r="1168" spans="1:6">
      <c r="A1168" s="338"/>
      <c r="B1168" s="713"/>
      <c r="C1168" s="261"/>
      <c r="D1168" s="26"/>
      <c r="E1168" s="26"/>
      <c r="F1168" s="26"/>
    </row>
    <row r="1169" spans="1:7">
      <c r="A1169" s="338"/>
      <c r="B1169" s="713"/>
      <c r="C1169" s="261"/>
      <c r="D1169" s="26"/>
      <c r="E1169" s="26"/>
      <c r="F1169" s="26"/>
    </row>
    <row r="1170" spans="1:7">
      <c r="A1170" s="338"/>
      <c r="B1170" s="713"/>
      <c r="C1170" s="261"/>
      <c r="D1170" s="26"/>
      <c r="E1170" s="26"/>
      <c r="F1170" s="26"/>
    </row>
    <row r="1171" spans="1:7">
      <c r="A1171" s="338"/>
      <c r="B1171" s="39"/>
      <c r="C1171" s="261"/>
      <c r="D1171" s="261"/>
      <c r="E1171" s="261"/>
      <c r="F1171" s="261"/>
      <c r="G1171" s="13"/>
    </row>
    <row r="1172" spans="1:7">
      <c r="A1172" s="338"/>
      <c r="B1172" s="39"/>
      <c r="C1172" s="261"/>
      <c r="D1172" s="26"/>
      <c r="E1172" s="26"/>
      <c r="F1172" s="32"/>
    </row>
    <row r="1173" spans="1:7">
      <c r="A1173" s="338"/>
      <c r="B1173" s="690"/>
      <c r="C1173" s="599"/>
      <c r="D1173" s="599"/>
      <c r="E1173" s="599"/>
      <c r="F1173" s="599"/>
    </row>
    <row r="1175" spans="1:7">
      <c r="A1175" s="1153"/>
      <c r="B1175" s="1153"/>
      <c r="C1175" s="1153"/>
      <c r="D1175" s="1153"/>
      <c r="E1175" s="1153"/>
      <c r="F1175" s="1153"/>
    </row>
    <row r="1176" spans="1:7">
      <c r="A1176" s="1201"/>
      <c r="B1176" s="1201"/>
      <c r="C1176" s="1201"/>
      <c r="D1176" s="1201"/>
      <c r="E1176" s="1201"/>
      <c r="F1176" s="13"/>
    </row>
    <row r="1177" spans="1:7">
      <c r="A1177" s="985"/>
      <c r="B1177" s="985"/>
      <c r="C1177" s="985"/>
      <c r="D1177" s="985"/>
      <c r="E1177" s="985"/>
      <c r="F1177" s="13"/>
    </row>
    <row r="1178" spans="1:7" ht="14.25">
      <c r="A1178" s="1202"/>
      <c r="B1178" s="1203"/>
      <c r="C1178" s="1203"/>
      <c r="D1178" s="1203"/>
      <c r="E1178" s="1203"/>
      <c r="F1178" s="1203"/>
    </row>
    <row r="1179" spans="1:7" ht="15.75">
      <c r="A1179" s="13"/>
      <c r="B1179" s="982"/>
      <c r="C1179" s="982"/>
      <c r="D1179" s="982"/>
      <c r="E1179" s="982"/>
      <c r="F1179" s="13"/>
    </row>
    <row r="1180" spans="1:7" ht="15.75">
      <c r="A1180" s="13"/>
      <c r="B1180" s="982"/>
      <c r="C1180" s="982"/>
      <c r="D1180" s="982"/>
      <c r="E1180" s="982"/>
      <c r="F1180" s="13"/>
    </row>
    <row r="1181" spans="1:7">
      <c r="A1181" s="13"/>
      <c r="B1181" s="32"/>
      <c r="C1181" s="32"/>
      <c r="D1181" s="32"/>
      <c r="E1181" s="983"/>
      <c r="F1181" s="13"/>
    </row>
    <row r="1182" spans="1:7" ht="15.75">
      <c r="A1182" s="646"/>
      <c r="B1182" s="986"/>
      <c r="C1182" s="987"/>
      <c r="D1182" s="987"/>
      <c r="E1182" s="987"/>
      <c r="F1182" s="987"/>
    </row>
    <row r="1183" spans="1:7">
      <c r="A1183" s="988"/>
      <c r="B1183" s="989"/>
      <c r="C1183" s="990"/>
      <c r="D1183" s="990"/>
      <c r="E1183" s="990"/>
      <c r="F1183" s="991"/>
    </row>
    <row r="1184" spans="1:7">
      <c r="A1184" s="338"/>
      <c r="B1184" s="39"/>
      <c r="C1184" s="26"/>
      <c r="D1184" s="26"/>
      <c r="E1184" s="26"/>
      <c r="F1184" s="32"/>
    </row>
    <row r="1185" spans="1:6">
      <c r="A1185" s="338"/>
      <c r="B1185" s="32"/>
      <c r="C1185" s="26"/>
      <c r="D1185" s="26"/>
      <c r="E1185" s="26"/>
      <c r="F1185" s="26"/>
    </row>
    <row r="1186" spans="1:6">
      <c r="A1186" s="338"/>
      <c r="B1186" s="32"/>
      <c r="C1186" s="26"/>
      <c r="D1186" s="26"/>
      <c r="E1186" s="26"/>
      <c r="F1186" s="26"/>
    </row>
    <row r="1187" spans="1:6">
      <c r="A1187" s="338"/>
      <c r="B1187" s="32"/>
      <c r="C1187" s="26"/>
      <c r="D1187" s="26"/>
      <c r="E1187" s="26"/>
      <c r="F1187" s="26"/>
    </row>
    <row r="1188" spans="1:6">
      <c r="A1188" s="338"/>
      <c r="B1188" s="32"/>
      <c r="C1188" s="26"/>
      <c r="D1188" s="26"/>
      <c r="E1188" s="26"/>
      <c r="F1188" s="26"/>
    </row>
    <row r="1189" spans="1:6">
      <c r="A1189" s="338"/>
      <c r="B1189" s="32"/>
      <c r="C1189" s="26"/>
      <c r="D1189" s="26"/>
      <c r="E1189" s="26"/>
      <c r="F1189" s="26"/>
    </row>
    <row r="1190" spans="1:6">
      <c r="A1190" s="338"/>
      <c r="B1190" s="32"/>
      <c r="C1190" s="26"/>
      <c r="D1190" s="26"/>
      <c r="E1190" s="26"/>
      <c r="F1190" s="26"/>
    </row>
    <row r="1191" spans="1:6">
      <c r="A1191" s="338"/>
      <c r="B1191" s="32"/>
      <c r="C1191" s="26"/>
      <c r="D1191" s="26"/>
      <c r="E1191" s="26"/>
      <c r="F1191" s="26"/>
    </row>
    <row r="1192" spans="1:6">
      <c r="A1192" s="338"/>
      <c r="B1192" s="32"/>
      <c r="C1192" s="26"/>
      <c r="D1192" s="26"/>
      <c r="E1192" s="26"/>
      <c r="F1192" s="26"/>
    </row>
    <row r="1193" spans="1:6">
      <c r="A1193" s="338"/>
      <c r="B1193" s="32"/>
      <c r="C1193" s="26"/>
      <c r="D1193" s="26"/>
      <c r="E1193" s="26"/>
      <c r="F1193" s="26"/>
    </row>
    <row r="1194" spans="1:6">
      <c r="A1194" s="338"/>
      <c r="B1194" s="827"/>
      <c r="C1194" s="26"/>
      <c r="D1194" s="26"/>
      <c r="E1194" s="26"/>
      <c r="F1194" s="26"/>
    </row>
    <row r="1195" spans="1:6">
      <c r="A1195" s="338"/>
      <c r="B1195" s="32"/>
      <c r="C1195" s="26"/>
      <c r="D1195" s="26"/>
      <c r="E1195" s="26"/>
      <c r="F1195" s="26"/>
    </row>
    <row r="1196" spans="1:6">
      <c r="A1196" s="338"/>
      <c r="B1196" s="32"/>
      <c r="C1196" s="26"/>
      <c r="D1196" s="26"/>
      <c r="E1196" s="26"/>
      <c r="F1196" s="26"/>
    </row>
    <row r="1197" spans="1:6">
      <c r="A1197" s="338"/>
      <c r="B1197" s="32"/>
      <c r="C1197" s="26"/>
      <c r="D1197" s="26"/>
      <c r="E1197" s="26"/>
      <c r="F1197" s="26"/>
    </row>
    <row r="1198" spans="1:6">
      <c r="A1198" s="338"/>
      <c r="B1198" s="32"/>
      <c r="C1198" s="26"/>
      <c r="D1198" s="26"/>
      <c r="E1198" s="26"/>
      <c r="F1198" s="26"/>
    </row>
    <row r="1199" spans="1:6">
      <c r="A1199" s="338"/>
      <c r="B1199" s="32"/>
      <c r="C1199" s="26"/>
      <c r="D1199" s="26"/>
      <c r="E1199" s="26"/>
      <c r="F1199" s="26"/>
    </row>
    <row r="1200" spans="1:6">
      <c r="A1200" s="338"/>
      <c r="B1200" s="32"/>
      <c r="C1200" s="26"/>
      <c r="D1200" s="26"/>
      <c r="E1200" s="26"/>
      <c r="F1200" s="26"/>
    </row>
    <row r="1201" spans="1:6">
      <c r="A1201" s="338"/>
      <c r="B1201" s="32"/>
      <c r="C1201" s="26"/>
      <c r="D1201" s="26"/>
      <c r="E1201" s="26"/>
      <c r="F1201" s="26"/>
    </row>
    <row r="1202" spans="1:6">
      <c r="A1202" s="338"/>
      <c r="B1202" s="992"/>
      <c r="C1202" s="26"/>
      <c r="D1202" s="26"/>
      <c r="E1202" s="26"/>
      <c r="F1202" s="26"/>
    </row>
    <row r="1203" spans="1:6">
      <c r="A1203" s="338"/>
      <c r="B1203" s="992"/>
      <c r="C1203" s="26"/>
      <c r="D1203" s="26"/>
      <c r="E1203" s="26"/>
      <c r="F1203" s="26"/>
    </row>
    <row r="1204" spans="1:6">
      <c r="A1204" s="338"/>
      <c r="B1204" s="713"/>
      <c r="C1204" s="26"/>
      <c r="D1204" s="26"/>
      <c r="E1204" s="26"/>
      <c r="F1204" s="26"/>
    </row>
    <row r="1205" spans="1:6">
      <c r="A1205" s="338"/>
      <c r="B1205" s="713"/>
      <c r="C1205" s="26"/>
      <c r="D1205" s="26"/>
      <c r="E1205" s="26"/>
      <c r="F1205" s="26"/>
    </row>
    <row r="1206" spans="1:6">
      <c r="A1206" s="338"/>
      <c r="B1206" s="713"/>
      <c r="C1206" s="26"/>
      <c r="D1206" s="26"/>
      <c r="E1206" s="26"/>
      <c r="F1206" s="26"/>
    </row>
    <row r="1207" spans="1:6">
      <c r="A1207" s="338"/>
      <c r="B1207" s="39"/>
      <c r="C1207" s="261"/>
      <c r="D1207" s="261"/>
      <c r="E1207" s="26"/>
      <c r="F1207" s="261"/>
    </row>
    <row r="1208" spans="1:6">
      <c r="A1208" s="338"/>
      <c r="B1208" s="39"/>
      <c r="C1208" s="261"/>
      <c r="D1208" s="26"/>
      <c r="E1208" s="26"/>
      <c r="F1208" s="32"/>
    </row>
    <row r="1209" spans="1:6">
      <c r="A1209" s="338"/>
      <c r="B1209" s="690"/>
      <c r="C1209" s="994"/>
      <c r="D1209" s="599"/>
      <c r="E1209" s="599"/>
      <c r="F1209" s="994"/>
    </row>
    <row r="1210" spans="1:6">
      <c r="A1210" s="13"/>
      <c r="B1210" s="13"/>
      <c r="C1210" s="13"/>
      <c r="D1210" s="13"/>
      <c r="E1210" s="13"/>
      <c r="F1210" s="13"/>
    </row>
    <row r="1211" spans="1:6">
      <c r="A1211" s="1154"/>
      <c r="B1211" s="1154"/>
      <c r="C1211" s="1154"/>
      <c r="D1211" s="1154"/>
      <c r="E1211" s="1154"/>
      <c r="F1211" s="1154"/>
    </row>
    <row r="1212" spans="1:6">
      <c r="A1212" s="1201"/>
      <c r="B1212" s="1201"/>
      <c r="C1212" s="1201"/>
      <c r="D1212" s="1201"/>
      <c r="E1212" s="1201"/>
      <c r="F1212" s="13"/>
    </row>
    <row r="1213" spans="1:6">
      <c r="A1213" s="985"/>
      <c r="B1213" s="985"/>
      <c r="C1213" s="985"/>
      <c r="D1213" s="985"/>
      <c r="E1213" s="985"/>
      <c r="F1213" s="13"/>
    </row>
    <row r="1214" spans="1:6" ht="14.25">
      <c r="A1214" s="1202"/>
      <c r="B1214" s="1203"/>
      <c r="C1214" s="1203"/>
      <c r="D1214" s="1203"/>
      <c r="E1214" s="1203"/>
      <c r="F1214" s="1203"/>
    </row>
    <row r="1215" spans="1:6" ht="15.75">
      <c r="A1215" s="13"/>
      <c r="B1215" s="982"/>
      <c r="C1215" s="982"/>
      <c r="D1215" s="982"/>
      <c r="E1215" s="982"/>
      <c r="F1215" s="13"/>
    </row>
    <row r="1216" spans="1:6" ht="15.75">
      <c r="A1216" s="13"/>
      <c r="B1216" s="982"/>
      <c r="C1216" s="982"/>
      <c r="D1216" s="982"/>
      <c r="E1216" s="982"/>
      <c r="F1216" s="13"/>
    </row>
    <row r="1217" spans="1:6">
      <c r="A1217" s="13"/>
      <c r="B1217" s="32"/>
      <c r="C1217" s="32"/>
      <c r="D1217" s="32"/>
      <c r="E1217" s="983"/>
      <c r="F1217" s="13"/>
    </row>
    <row r="1218" spans="1:6" ht="15.75">
      <c r="A1218" s="646"/>
      <c r="B1218" s="986"/>
      <c r="C1218" s="987"/>
      <c r="D1218" s="987"/>
      <c r="E1218" s="987"/>
      <c r="F1218" s="987"/>
    </row>
    <row r="1219" spans="1:6">
      <c r="A1219" s="988"/>
      <c r="B1219" s="989"/>
      <c r="C1219" s="990"/>
      <c r="D1219" s="990"/>
      <c r="E1219" s="990"/>
      <c r="F1219" s="991"/>
    </row>
    <row r="1220" spans="1:6">
      <c r="A1220" s="338"/>
      <c r="B1220" s="39"/>
      <c r="C1220" s="26"/>
      <c r="D1220" s="26"/>
      <c r="E1220" s="26"/>
      <c r="F1220" s="32"/>
    </row>
    <row r="1221" spans="1:6">
      <c r="A1221" s="338"/>
      <c r="B1221" s="32"/>
      <c r="C1221" s="26"/>
      <c r="D1221" s="26"/>
      <c r="E1221" s="26"/>
      <c r="F1221" s="26"/>
    </row>
    <row r="1222" spans="1:6">
      <c r="A1222" s="338"/>
      <c r="B1222" s="32"/>
      <c r="C1222" s="26"/>
      <c r="D1222" s="26"/>
      <c r="E1222" s="26"/>
      <c r="F1222" s="26"/>
    </row>
    <row r="1223" spans="1:6">
      <c r="A1223" s="338"/>
      <c r="B1223" s="32"/>
      <c r="C1223" s="26"/>
      <c r="D1223" s="26"/>
      <c r="E1223" s="26"/>
      <c r="F1223" s="26"/>
    </row>
    <row r="1224" spans="1:6">
      <c r="A1224" s="338"/>
      <c r="B1224" s="32"/>
      <c r="C1224" s="26"/>
      <c r="D1224" s="26"/>
      <c r="E1224" s="26"/>
      <c r="F1224" s="26"/>
    </row>
    <row r="1225" spans="1:6">
      <c r="A1225" s="338"/>
      <c r="B1225" s="32"/>
      <c r="C1225" s="26"/>
      <c r="D1225" s="26"/>
      <c r="E1225" s="26"/>
      <c r="F1225" s="26"/>
    </row>
    <row r="1226" spans="1:6">
      <c r="A1226" s="338"/>
      <c r="B1226" s="32"/>
      <c r="C1226" s="26"/>
      <c r="D1226" s="26"/>
      <c r="E1226" s="26"/>
      <c r="F1226" s="26"/>
    </row>
    <row r="1227" spans="1:6">
      <c r="A1227" s="338"/>
      <c r="B1227" s="32"/>
      <c r="C1227" s="26"/>
      <c r="D1227" s="26"/>
      <c r="E1227" s="26"/>
      <c r="F1227" s="26"/>
    </row>
    <row r="1228" spans="1:6">
      <c r="A1228" s="338"/>
      <c r="B1228" s="32"/>
      <c r="C1228" s="26"/>
      <c r="D1228" s="26"/>
      <c r="E1228" s="26"/>
      <c r="F1228" s="26"/>
    </row>
    <row r="1229" spans="1:6">
      <c r="A1229" s="338"/>
      <c r="B1229" s="32"/>
      <c r="C1229" s="26"/>
      <c r="D1229" s="26"/>
      <c r="E1229" s="26"/>
      <c r="F1229" s="26"/>
    </row>
    <row r="1230" spans="1:6">
      <c r="A1230" s="338"/>
      <c r="B1230" s="827"/>
      <c r="C1230" s="691"/>
      <c r="D1230" s="691"/>
      <c r="E1230" s="26"/>
      <c r="F1230" s="26"/>
    </row>
    <row r="1231" spans="1:6">
      <c r="A1231" s="338"/>
      <c r="B1231" s="32"/>
      <c r="C1231" s="26"/>
      <c r="D1231" s="691"/>
      <c r="E1231" s="26"/>
      <c r="F1231" s="26"/>
    </row>
    <row r="1232" spans="1:6">
      <c r="A1232" s="338"/>
      <c r="B1232" s="32"/>
      <c r="C1232" s="26"/>
      <c r="D1232" s="26"/>
      <c r="E1232" s="26"/>
      <c r="F1232" s="26"/>
    </row>
    <row r="1233" spans="1:6">
      <c r="A1233" s="338"/>
      <c r="B1233" s="32"/>
      <c r="C1233" s="26"/>
      <c r="D1233" s="26"/>
      <c r="E1233" s="26"/>
      <c r="F1233" s="26"/>
    </row>
    <row r="1234" spans="1:6">
      <c r="A1234" s="338"/>
      <c r="B1234" s="32"/>
      <c r="C1234" s="26"/>
      <c r="D1234" s="26"/>
      <c r="E1234" s="26"/>
      <c r="F1234" s="26"/>
    </row>
    <row r="1235" spans="1:6">
      <c r="A1235" s="338"/>
      <c r="B1235" s="39"/>
      <c r="C1235" s="26"/>
      <c r="D1235" s="26"/>
      <c r="E1235" s="26"/>
      <c r="F1235" s="26"/>
    </row>
    <row r="1236" spans="1:6">
      <c r="A1236" s="338"/>
      <c r="B1236" s="39"/>
      <c r="C1236" s="26"/>
      <c r="D1236" s="26"/>
      <c r="E1236" s="26"/>
      <c r="F1236" s="26"/>
    </row>
    <row r="1237" spans="1:6">
      <c r="A1237" s="338"/>
      <c r="B1237" s="39"/>
      <c r="C1237" s="26"/>
      <c r="D1237" s="26"/>
      <c r="E1237" s="26"/>
      <c r="F1237" s="32"/>
    </row>
    <row r="1238" spans="1:6">
      <c r="A1238" s="338"/>
      <c r="B1238" s="32"/>
      <c r="C1238" s="26"/>
      <c r="D1238" s="26"/>
      <c r="E1238" s="26"/>
      <c r="F1238" s="26"/>
    </row>
    <row r="1239" spans="1:6">
      <c r="A1239" s="338"/>
      <c r="B1239" s="32"/>
      <c r="C1239" s="26"/>
      <c r="D1239" s="26"/>
      <c r="E1239" s="26"/>
      <c r="F1239" s="26"/>
    </row>
    <row r="1240" spans="1:6">
      <c r="A1240" s="338"/>
      <c r="B1240" s="32"/>
      <c r="C1240" s="26"/>
      <c r="D1240" s="26"/>
      <c r="E1240" s="26"/>
      <c r="F1240" s="26"/>
    </row>
    <row r="1241" spans="1:6">
      <c r="A1241" s="338"/>
      <c r="B1241" s="827"/>
      <c r="C1241" s="26"/>
      <c r="D1241" s="26"/>
      <c r="E1241" s="26"/>
      <c r="F1241" s="26"/>
    </row>
    <row r="1242" spans="1:6">
      <c r="A1242" s="338"/>
      <c r="B1242" s="827"/>
      <c r="C1242" s="26"/>
      <c r="D1242" s="26"/>
      <c r="E1242" s="26"/>
      <c r="F1242" s="26"/>
    </row>
    <row r="1243" spans="1:6">
      <c r="A1243" s="338"/>
      <c r="B1243" s="827"/>
      <c r="C1243" s="26"/>
      <c r="D1243" s="26"/>
      <c r="E1243" s="26"/>
      <c r="F1243" s="26"/>
    </row>
    <row r="1244" spans="1:6">
      <c r="A1244" s="338"/>
      <c r="B1244" s="827"/>
      <c r="C1244" s="26"/>
      <c r="D1244" s="26"/>
      <c r="E1244" s="26"/>
      <c r="F1244" s="26"/>
    </row>
    <row r="1245" spans="1:6">
      <c r="A1245" s="338"/>
      <c r="B1245" s="32"/>
      <c r="C1245" s="26"/>
      <c r="D1245" s="26"/>
      <c r="E1245" s="26"/>
      <c r="F1245" s="26"/>
    </row>
    <row r="1246" spans="1:6">
      <c r="A1246" s="338"/>
      <c r="B1246" s="32"/>
      <c r="C1246" s="26"/>
      <c r="D1246" s="26"/>
      <c r="E1246" s="26"/>
      <c r="F1246" s="26"/>
    </row>
    <row r="1247" spans="1:6">
      <c r="A1247" s="338"/>
      <c r="B1247" s="32"/>
      <c r="C1247" s="26"/>
      <c r="D1247" s="26"/>
      <c r="E1247" s="26"/>
      <c r="F1247" s="26"/>
    </row>
    <row r="1248" spans="1:6">
      <c r="A1248" s="338"/>
      <c r="B1248" s="32"/>
      <c r="C1248" s="26"/>
      <c r="D1248" s="26"/>
      <c r="E1248" s="26"/>
      <c r="F1248" s="26"/>
    </row>
    <row r="1249" spans="1:6">
      <c r="A1249" s="338"/>
      <c r="B1249" s="32"/>
      <c r="C1249" s="691"/>
      <c r="D1249" s="691"/>
      <c r="E1249" s="691"/>
      <c r="F1249" s="691"/>
    </row>
    <row r="1250" spans="1:6">
      <c r="A1250" s="338"/>
      <c r="B1250" s="39"/>
      <c r="C1250" s="26"/>
      <c r="D1250" s="26"/>
      <c r="E1250" s="26"/>
      <c r="F1250" s="26"/>
    </row>
    <row r="1251" spans="1:6">
      <c r="A1251" s="338"/>
      <c r="B1251" s="716"/>
      <c r="C1251" s="691"/>
      <c r="D1251" s="691"/>
      <c r="E1251" s="691"/>
      <c r="F1251" s="691"/>
    </row>
    <row r="1252" spans="1:6">
      <c r="A1252" s="338"/>
      <c r="B1252" s="716"/>
      <c r="C1252" s="691"/>
      <c r="D1252" s="691"/>
      <c r="E1252" s="691"/>
      <c r="F1252" s="691"/>
    </row>
    <row r="1253" spans="1:6">
      <c r="A1253" s="338"/>
      <c r="B1253" s="39"/>
      <c r="C1253" s="261"/>
      <c r="D1253" s="26"/>
      <c r="E1253" s="26"/>
      <c r="F1253" s="32"/>
    </row>
    <row r="1254" spans="1:6">
      <c r="A1254" s="338"/>
      <c r="B1254" s="32"/>
      <c r="C1254" s="261"/>
      <c r="D1254" s="26"/>
      <c r="E1254" s="26"/>
      <c r="F1254" s="26"/>
    </row>
    <row r="1255" spans="1:6">
      <c r="A1255" s="338"/>
      <c r="B1255" s="32"/>
      <c r="C1255" s="261"/>
      <c r="D1255" s="26"/>
      <c r="E1255" s="26"/>
      <c r="F1255" s="26"/>
    </row>
    <row r="1256" spans="1:6">
      <c r="A1256" s="338"/>
      <c r="B1256" s="32"/>
      <c r="C1256" s="261"/>
      <c r="D1256" s="26"/>
      <c r="E1256" s="26"/>
      <c r="F1256" s="26"/>
    </row>
    <row r="1257" spans="1:6">
      <c r="A1257" s="338"/>
      <c r="B1257" s="32"/>
      <c r="C1257" s="261"/>
      <c r="D1257" s="26"/>
      <c r="E1257" s="26"/>
      <c r="F1257" s="26"/>
    </row>
    <row r="1258" spans="1:6">
      <c r="A1258" s="338"/>
      <c r="B1258" s="992"/>
      <c r="C1258" s="261"/>
      <c r="D1258" s="26"/>
      <c r="E1258" s="26"/>
      <c r="F1258" s="26"/>
    </row>
    <row r="1259" spans="1:6">
      <c r="A1259" s="338"/>
      <c r="B1259" s="992"/>
      <c r="C1259" s="261"/>
      <c r="D1259" s="26"/>
      <c r="E1259" s="26"/>
      <c r="F1259" s="26"/>
    </row>
    <row r="1260" spans="1:6">
      <c r="A1260" s="338"/>
      <c r="B1260" s="713"/>
      <c r="C1260" s="261"/>
      <c r="D1260" s="26"/>
      <c r="E1260" s="26"/>
      <c r="F1260" s="26"/>
    </row>
    <row r="1261" spans="1:6">
      <c r="A1261" s="338"/>
      <c r="B1261" s="713"/>
      <c r="C1261" s="261"/>
      <c r="D1261" s="26"/>
      <c r="E1261" s="26"/>
      <c r="F1261" s="26"/>
    </row>
    <row r="1262" spans="1:6">
      <c r="A1262" s="338"/>
      <c r="B1262" s="713"/>
      <c r="C1262" s="261"/>
      <c r="D1262" s="26"/>
      <c r="E1262" s="26"/>
      <c r="F1262" s="26"/>
    </row>
    <row r="1263" spans="1:6">
      <c r="A1263" s="338"/>
      <c r="B1263" s="39"/>
      <c r="C1263" s="261"/>
      <c r="D1263" s="261"/>
      <c r="E1263" s="261"/>
      <c r="F1263" s="261"/>
    </row>
    <row r="1264" spans="1:6">
      <c r="A1264" s="338"/>
      <c r="B1264" s="39"/>
      <c r="C1264" s="261"/>
      <c r="D1264" s="26"/>
      <c r="E1264" s="26"/>
      <c r="F1264" s="32"/>
    </row>
    <row r="1265" spans="1:6">
      <c r="A1265" s="338"/>
      <c r="B1265" s="690"/>
      <c r="C1265" s="599"/>
      <c r="D1265" s="599"/>
      <c r="E1265" s="599"/>
      <c r="F1265" s="599"/>
    </row>
    <row r="1266" spans="1:6">
      <c r="A1266" s="338"/>
      <c r="B1266" s="690"/>
      <c r="C1266" s="599"/>
      <c r="D1266" s="599"/>
      <c r="E1266" s="599"/>
      <c r="F1266" s="599"/>
    </row>
    <row r="1268" spans="1:6">
      <c r="A1268" s="1201"/>
      <c r="B1268" s="1201"/>
      <c r="C1268" s="1201"/>
      <c r="D1268" s="1201"/>
      <c r="E1268" s="1201"/>
      <c r="F1268" s="13"/>
    </row>
    <row r="1269" spans="1:6">
      <c r="A1269" s="985"/>
      <c r="B1269" s="985"/>
      <c r="C1269" s="985"/>
      <c r="D1269" s="985"/>
      <c r="E1269" s="985"/>
      <c r="F1269" s="13"/>
    </row>
    <row r="1270" spans="1:6" ht="14.25">
      <c r="A1270" s="1202"/>
      <c r="B1270" s="1203"/>
      <c r="C1270" s="1203"/>
      <c r="D1270" s="1203"/>
      <c r="E1270" s="1203"/>
      <c r="F1270" s="1203"/>
    </row>
    <row r="1271" spans="1:6" ht="15.75">
      <c r="A1271" s="13"/>
      <c r="B1271" s="982"/>
      <c r="C1271" s="982"/>
      <c r="D1271" s="982"/>
      <c r="E1271" s="982"/>
      <c r="F1271" s="13"/>
    </row>
    <row r="1272" spans="1:6" ht="15.75">
      <c r="A1272" s="13"/>
      <c r="B1272" s="982"/>
      <c r="C1272" s="982"/>
      <c r="D1272" s="982"/>
      <c r="E1272" s="982"/>
      <c r="F1272" s="13"/>
    </row>
    <row r="1273" spans="1:6">
      <c r="A1273" s="13"/>
      <c r="B1273" s="32"/>
      <c r="C1273" s="32"/>
      <c r="D1273" s="32"/>
      <c r="E1273" s="983"/>
      <c r="F1273" s="13"/>
    </row>
    <row r="1274" spans="1:6" ht="15.75">
      <c r="A1274" s="646"/>
      <c r="B1274" s="986"/>
      <c r="C1274" s="987"/>
      <c r="D1274" s="987"/>
      <c r="E1274" s="987"/>
      <c r="F1274" s="987"/>
    </row>
    <row r="1275" spans="1:6">
      <c r="A1275" s="988"/>
      <c r="B1275" s="989"/>
      <c r="C1275" s="990"/>
      <c r="D1275" s="990"/>
      <c r="E1275" s="990"/>
      <c r="F1275" s="991"/>
    </row>
    <row r="1276" spans="1:6">
      <c r="A1276" s="338"/>
      <c r="B1276" s="39"/>
      <c r="C1276" s="26"/>
      <c r="D1276" s="26"/>
      <c r="E1276" s="26"/>
      <c r="F1276" s="32"/>
    </row>
    <row r="1277" spans="1:6">
      <c r="A1277" s="338"/>
      <c r="B1277" s="32"/>
      <c r="C1277" s="26"/>
      <c r="D1277" s="26"/>
      <c r="E1277" s="26"/>
      <c r="F1277" s="26"/>
    </row>
    <row r="1278" spans="1:6">
      <c r="A1278" s="338"/>
      <c r="B1278" s="32"/>
      <c r="C1278" s="26"/>
      <c r="D1278" s="26"/>
      <c r="E1278" s="26"/>
      <c r="F1278" s="26"/>
    </row>
    <row r="1279" spans="1:6">
      <c r="A1279" s="338"/>
      <c r="B1279" s="32"/>
      <c r="C1279" s="26"/>
      <c r="D1279" s="26"/>
      <c r="E1279" s="26"/>
      <c r="F1279" s="26"/>
    </row>
    <row r="1280" spans="1:6">
      <c r="A1280" s="338"/>
      <c r="B1280" s="32"/>
      <c r="C1280" s="26"/>
      <c r="D1280" s="26"/>
      <c r="E1280" s="26"/>
      <c r="F1280" s="26"/>
    </row>
    <row r="1281" spans="1:6">
      <c r="A1281" s="338"/>
      <c r="B1281" s="32"/>
      <c r="C1281" s="26"/>
      <c r="D1281" s="26"/>
      <c r="E1281" s="26"/>
      <c r="F1281" s="26"/>
    </row>
    <row r="1282" spans="1:6">
      <c r="A1282" s="338"/>
      <c r="B1282" s="32"/>
      <c r="C1282" s="26"/>
      <c r="D1282" s="26"/>
      <c r="E1282" s="26"/>
      <c r="F1282" s="26"/>
    </row>
    <row r="1283" spans="1:6">
      <c r="A1283" s="338"/>
      <c r="B1283" s="32"/>
      <c r="C1283" s="26"/>
      <c r="D1283" s="26"/>
      <c r="E1283" s="26"/>
      <c r="F1283" s="26"/>
    </row>
    <row r="1284" spans="1:6">
      <c r="A1284" s="338"/>
      <c r="B1284" s="32"/>
      <c r="C1284" s="26"/>
      <c r="D1284" s="26"/>
      <c r="E1284" s="26"/>
      <c r="F1284" s="26"/>
    </row>
    <row r="1285" spans="1:6">
      <c r="A1285" s="338"/>
      <c r="B1285" s="32"/>
      <c r="C1285" s="26"/>
      <c r="D1285" s="26"/>
      <c r="E1285" s="26"/>
      <c r="F1285" s="26"/>
    </row>
    <row r="1286" spans="1:6">
      <c r="A1286" s="338"/>
      <c r="B1286" s="827"/>
      <c r="C1286" s="26"/>
      <c r="D1286" s="26"/>
      <c r="E1286" s="26"/>
      <c r="F1286" s="26"/>
    </row>
    <row r="1287" spans="1:6">
      <c r="A1287" s="338"/>
      <c r="B1287" s="32"/>
      <c r="C1287" s="26"/>
      <c r="D1287" s="26"/>
      <c r="E1287" s="26"/>
      <c r="F1287" s="26"/>
    </row>
    <row r="1288" spans="1:6">
      <c r="A1288" s="338"/>
      <c r="B1288" s="32"/>
      <c r="C1288" s="26"/>
      <c r="D1288" s="26"/>
      <c r="E1288" s="26"/>
      <c r="F1288" s="26"/>
    </row>
    <row r="1289" spans="1:6">
      <c r="A1289" s="338"/>
      <c r="B1289" s="32"/>
      <c r="C1289" s="26"/>
      <c r="D1289" s="26"/>
      <c r="E1289" s="26"/>
      <c r="F1289" s="26"/>
    </row>
    <row r="1290" spans="1:6">
      <c r="A1290" s="338"/>
      <c r="B1290" s="32"/>
      <c r="C1290" s="26"/>
      <c r="D1290" s="26"/>
      <c r="E1290" s="26"/>
      <c r="F1290" s="26"/>
    </row>
    <row r="1291" spans="1:6">
      <c r="A1291" s="338"/>
      <c r="B1291" s="39"/>
      <c r="C1291" s="26"/>
      <c r="D1291" s="26"/>
      <c r="E1291" s="26"/>
      <c r="F1291" s="26"/>
    </row>
    <row r="1292" spans="1:6">
      <c r="A1292" s="338"/>
      <c r="B1292" s="39"/>
      <c r="C1292" s="26"/>
      <c r="D1292" s="26"/>
      <c r="E1292" s="26"/>
      <c r="F1292" s="26"/>
    </row>
    <row r="1293" spans="1:6">
      <c r="A1293" s="338"/>
      <c r="B1293" s="39"/>
      <c r="C1293" s="26"/>
      <c r="D1293" s="26"/>
      <c r="E1293" s="26"/>
      <c r="F1293" s="32"/>
    </row>
    <row r="1294" spans="1:6">
      <c r="A1294" s="338"/>
      <c r="B1294" s="32"/>
      <c r="C1294" s="26"/>
      <c r="D1294" s="26"/>
      <c r="E1294" s="26"/>
      <c r="F1294" s="26"/>
    </row>
    <row r="1295" spans="1:6">
      <c r="A1295" s="338"/>
      <c r="B1295" s="32"/>
      <c r="C1295" s="26"/>
      <c r="D1295" s="26"/>
      <c r="E1295" s="26"/>
      <c r="F1295" s="26"/>
    </row>
    <row r="1296" spans="1:6">
      <c r="A1296" s="338"/>
      <c r="B1296" s="32"/>
      <c r="C1296" s="26"/>
      <c r="D1296" s="26"/>
      <c r="E1296" s="26"/>
      <c r="F1296" s="26"/>
    </row>
    <row r="1297" spans="1:6">
      <c r="A1297" s="338"/>
      <c r="B1297" s="827"/>
      <c r="C1297" s="26"/>
      <c r="D1297" s="26"/>
      <c r="E1297" s="26"/>
      <c r="F1297" s="26"/>
    </row>
    <row r="1298" spans="1:6">
      <c r="A1298" s="338"/>
      <c r="B1298" s="827"/>
      <c r="C1298" s="26"/>
      <c r="D1298" s="26"/>
      <c r="E1298" s="26"/>
      <c r="F1298" s="26"/>
    </row>
    <row r="1299" spans="1:6">
      <c r="A1299" s="338"/>
      <c r="B1299" s="827"/>
      <c r="C1299" s="26"/>
      <c r="D1299" s="26"/>
      <c r="E1299" s="26"/>
      <c r="F1299" s="26"/>
    </row>
    <row r="1300" spans="1:6">
      <c r="A1300" s="338"/>
      <c r="B1300" s="827"/>
      <c r="C1300" s="26"/>
      <c r="D1300" s="26"/>
      <c r="E1300" s="26"/>
      <c r="F1300" s="26"/>
    </row>
    <row r="1301" spans="1:6">
      <c r="A1301" s="338"/>
      <c r="B1301" s="32"/>
      <c r="C1301" s="26"/>
      <c r="D1301" s="26"/>
      <c r="E1301" s="26"/>
      <c r="F1301" s="26"/>
    </row>
    <row r="1302" spans="1:6">
      <c r="A1302" s="338"/>
      <c r="B1302" s="32"/>
      <c r="C1302" s="26"/>
      <c r="D1302" s="26"/>
      <c r="E1302" s="26"/>
      <c r="F1302" s="26"/>
    </row>
    <row r="1303" spans="1:6">
      <c r="A1303" s="338"/>
      <c r="B1303" s="32"/>
      <c r="C1303" s="26"/>
      <c r="D1303" s="26"/>
      <c r="E1303" s="26"/>
      <c r="F1303" s="26"/>
    </row>
    <row r="1304" spans="1:6">
      <c r="A1304" s="338"/>
      <c r="B1304" s="32"/>
      <c r="C1304" s="26"/>
      <c r="D1304" s="26"/>
      <c r="E1304" s="26"/>
      <c r="F1304" s="26"/>
    </row>
    <row r="1305" spans="1:6">
      <c r="A1305" s="338"/>
      <c r="B1305" s="32"/>
      <c r="C1305" s="26"/>
      <c r="D1305" s="26"/>
      <c r="E1305" s="26"/>
      <c r="F1305" s="26"/>
    </row>
    <row r="1306" spans="1:6">
      <c r="A1306" s="338"/>
      <c r="B1306" s="39"/>
      <c r="C1306" s="995"/>
      <c r="D1306" s="26"/>
      <c r="E1306" s="26"/>
      <c r="F1306" s="26"/>
    </row>
    <row r="1307" spans="1:6">
      <c r="A1307" s="338"/>
      <c r="B1307" s="716"/>
      <c r="C1307" s="993"/>
      <c r="D1307" s="691"/>
      <c r="E1307" s="691"/>
      <c r="F1307" s="993"/>
    </row>
    <row r="1308" spans="1:6">
      <c r="A1308" s="338"/>
      <c r="B1308" s="716"/>
      <c r="C1308" s="691"/>
      <c r="D1308" s="691"/>
      <c r="E1308" s="691"/>
      <c r="F1308" s="691"/>
    </row>
    <row r="1309" spans="1:6">
      <c r="A1309" s="338"/>
      <c r="B1309" s="39"/>
      <c r="C1309" s="261"/>
      <c r="D1309" s="26"/>
      <c r="E1309" s="26"/>
      <c r="F1309" s="32"/>
    </row>
    <row r="1310" spans="1:6">
      <c r="A1310" s="338"/>
      <c r="B1310" s="32"/>
      <c r="C1310" s="26"/>
      <c r="D1310" s="26"/>
      <c r="E1310" s="26"/>
      <c r="F1310" s="26"/>
    </row>
    <row r="1311" spans="1:6">
      <c r="A1311" s="338"/>
      <c r="B1311" s="32"/>
      <c r="C1311" s="26"/>
      <c r="D1311" s="26"/>
      <c r="E1311" s="26"/>
      <c r="F1311" s="26"/>
    </row>
    <row r="1312" spans="1:6">
      <c r="A1312" s="338"/>
      <c r="B1312" s="32"/>
      <c r="C1312" s="26"/>
      <c r="D1312" s="26"/>
      <c r="E1312" s="26"/>
      <c r="F1312" s="26"/>
    </row>
    <row r="1313" spans="1:6">
      <c r="A1313" s="338"/>
      <c r="B1313" s="32"/>
      <c r="C1313" s="26"/>
      <c r="D1313" s="26"/>
      <c r="E1313" s="26"/>
      <c r="F1313" s="26"/>
    </row>
    <row r="1314" spans="1:6">
      <c r="A1314" s="338"/>
      <c r="B1314" s="992"/>
      <c r="C1314" s="26"/>
      <c r="D1314" s="26"/>
      <c r="E1314" s="26"/>
      <c r="F1314" s="26"/>
    </row>
    <row r="1315" spans="1:6">
      <c r="A1315" s="338"/>
      <c r="B1315" s="992"/>
      <c r="C1315" s="26"/>
      <c r="D1315" s="26"/>
      <c r="E1315" s="26"/>
      <c r="F1315" s="26"/>
    </row>
    <row r="1316" spans="1:6">
      <c r="A1316" s="338"/>
      <c r="B1316" s="713"/>
      <c r="C1316" s="26"/>
      <c r="D1316" s="26"/>
      <c r="E1316" s="26"/>
      <c r="F1316" s="26"/>
    </row>
    <row r="1317" spans="1:6">
      <c r="A1317" s="338"/>
      <c r="B1317" s="713"/>
      <c r="C1317" s="26"/>
      <c r="D1317" s="26"/>
      <c r="E1317" s="26"/>
      <c r="F1317" s="26"/>
    </row>
    <row r="1318" spans="1:6">
      <c r="A1318" s="338"/>
      <c r="B1318" s="713"/>
      <c r="C1318" s="26"/>
      <c r="D1318" s="26"/>
      <c r="E1318" s="26"/>
      <c r="F1318" s="26"/>
    </row>
    <row r="1319" spans="1:6">
      <c r="A1319" s="338"/>
      <c r="B1319" s="39"/>
      <c r="C1319" s="261"/>
      <c r="D1319" s="261"/>
      <c r="E1319" s="261"/>
      <c r="F1319" s="26"/>
    </row>
    <row r="1320" spans="1:6">
      <c r="A1320" s="338"/>
      <c r="B1320" s="39"/>
      <c r="C1320" s="261"/>
      <c r="D1320" s="26"/>
      <c r="E1320" s="26"/>
      <c r="F1320" s="32"/>
    </row>
    <row r="1321" spans="1:6">
      <c r="A1321" s="338"/>
      <c r="B1321" s="690"/>
      <c r="C1321" s="994"/>
      <c r="D1321" s="599"/>
      <c r="E1321" s="599"/>
      <c r="F1321" s="994"/>
    </row>
  </sheetData>
  <mergeCells count="65">
    <mergeCell ref="A1175:F1175"/>
    <mergeCell ref="A55:F55"/>
    <mergeCell ref="A111:F111"/>
    <mergeCell ref="A167:F167"/>
    <mergeCell ref="A223:F223"/>
    <mergeCell ref="A898:F898"/>
    <mergeCell ref="A786:F786"/>
    <mergeCell ref="A840:E840"/>
    <mergeCell ref="A842:F842"/>
    <mergeCell ref="A896:E896"/>
    <mergeCell ref="A839:F839"/>
    <mergeCell ref="A895:F895"/>
    <mergeCell ref="A282:F282"/>
    <mergeCell ref="A336:E336"/>
    <mergeCell ref="A338:F338"/>
    <mergeCell ref="A560:E560"/>
    <mergeCell ref="A1268:E1268"/>
    <mergeCell ref="A1270:F1270"/>
    <mergeCell ref="A1176:E1176"/>
    <mergeCell ref="A1178:F1178"/>
    <mergeCell ref="A1211:F1211"/>
    <mergeCell ref="A1212:E1212"/>
    <mergeCell ref="A1214:F1214"/>
    <mergeCell ref="A1:E1"/>
    <mergeCell ref="A3:F3"/>
    <mergeCell ref="A58:F58"/>
    <mergeCell ref="A56:E56"/>
    <mergeCell ref="A450:F450"/>
    <mergeCell ref="A447:F447"/>
    <mergeCell ref="A112:E112"/>
    <mergeCell ref="A114:F114"/>
    <mergeCell ref="A168:E168"/>
    <mergeCell ref="A170:F170"/>
    <mergeCell ref="A224:E224"/>
    <mergeCell ref="A226:F226"/>
    <mergeCell ref="A2:E2"/>
    <mergeCell ref="B4:G4"/>
    <mergeCell ref="A448:E448"/>
    <mergeCell ref="A280:E280"/>
    <mergeCell ref="A784:E784"/>
    <mergeCell ref="A618:F618"/>
    <mergeCell ref="A672:E672"/>
    <mergeCell ref="A674:F674"/>
    <mergeCell ref="A728:E728"/>
    <mergeCell ref="A1120:E1120"/>
    <mergeCell ref="A1122:F1122"/>
    <mergeCell ref="A1010:F1010"/>
    <mergeCell ref="A1064:E1064"/>
    <mergeCell ref="A1066:F1066"/>
    <mergeCell ref="A392:E392"/>
    <mergeCell ref="A394:F394"/>
    <mergeCell ref="A952:E952"/>
    <mergeCell ref="A954:F954"/>
    <mergeCell ref="A1008:E1008"/>
    <mergeCell ref="A506:F506"/>
    <mergeCell ref="A504:E504"/>
    <mergeCell ref="A503:F503"/>
    <mergeCell ref="A559:F559"/>
    <mergeCell ref="A562:F562"/>
    <mergeCell ref="A616:E616"/>
    <mergeCell ref="A615:F615"/>
    <mergeCell ref="A671:F671"/>
    <mergeCell ref="A727:F727"/>
    <mergeCell ref="A783:F783"/>
    <mergeCell ref="A730:F730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19"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132" t="s">
        <v>746</v>
      </c>
      <c r="B1" s="1132"/>
      <c r="C1" s="1132"/>
      <c r="D1" s="1132"/>
      <c r="E1" s="1132"/>
    </row>
    <row r="2" spans="1:6">
      <c r="A2" s="330"/>
      <c r="B2" s="330"/>
      <c r="C2" s="330"/>
      <c r="D2" s="330"/>
      <c r="E2" s="330"/>
    </row>
    <row r="3" spans="1:6" ht="15.75">
      <c r="B3" s="1152" t="s">
        <v>584</v>
      </c>
      <c r="C3" s="1152"/>
      <c r="D3" s="1152"/>
      <c r="E3" s="1152"/>
      <c r="F3" s="1158"/>
    </row>
    <row r="4" spans="1:6" ht="13.5" thickBot="1">
      <c r="B4" s="1"/>
      <c r="C4" s="1"/>
      <c r="D4" s="1"/>
      <c r="E4" s="19"/>
      <c r="F4" s="19" t="s">
        <v>540</v>
      </c>
    </row>
    <row r="5" spans="1:6" ht="42" customHeight="1" thickBot="1">
      <c r="A5" s="337" t="s">
        <v>185</v>
      </c>
      <c r="B5" s="265" t="s">
        <v>17</v>
      </c>
      <c r="C5" s="333" t="s">
        <v>458</v>
      </c>
      <c r="D5" s="334" t="s">
        <v>459</v>
      </c>
      <c r="E5" s="333" t="s">
        <v>457</v>
      </c>
      <c r="F5" s="334" t="s">
        <v>456</v>
      </c>
    </row>
    <row r="6" spans="1:6" ht="13.5" thickBot="1">
      <c r="A6" s="466" t="s">
        <v>186</v>
      </c>
      <c r="B6" s="581" t="s">
        <v>187</v>
      </c>
      <c r="C6" s="582" t="s">
        <v>188</v>
      </c>
      <c r="D6" s="583" t="s">
        <v>189</v>
      </c>
      <c r="E6" s="583" t="s">
        <v>209</v>
      </c>
      <c r="F6" s="584" t="s">
        <v>234</v>
      </c>
    </row>
    <row r="7" spans="1:6" ht="13.5" thickBot="1">
      <c r="A7" s="466" t="s">
        <v>190</v>
      </c>
      <c r="B7" s="245" t="s">
        <v>388</v>
      </c>
      <c r="C7" s="61">
        <f>C8+C9+C16</f>
        <v>103907244</v>
      </c>
      <c r="D7" s="61">
        <f>D8+D9+D16</f>
        <v>0</v>
      </c>
      <c r="E7" s="61">
        <f>E8+E9+E16</f>
        <v>0</v>
      </c>
      <c r="F7" s="103">
        <f t="shared" ref="F7:F26" si="0">SUM(C7:E7)</f>
        <v>103907244</v>
      </c>
    </row>
    <row r="8" spans="1:6" ht="13.5" thickBot="1">
      <c r="A8" s="466" t="s">
        <v>191</v>
      </c>
      <c r="B8" s="246" t="s">
        <v>166</v>
      </c>
      <c r="C8" s="31">
        <v>30361653</v>
      </c>
      <c r="D8" s="585"/>
      <c r="E8" s="585"/>
      <c r="F8" s="800">
        <f t="shared" si="0"/>
        <v>30361653</v>
      </c>
    </row>
    <row r="9" spans="1:6" ht="13.5" thickBot="1">
      <c r="A9" s="466" t="s">
        <v>192</v>
      </c>
      <c r="B9" s="247" t="s">
        <v>381</v>
      </c>
      <c r="C9" s="252">
        <v>31532875</v>
      </c>
      <c r="D9" s="252">
        <f>SUM(D10:D15)</f>
        <v>0</v>
      </c>
      <c r="E9" s="252">
        <f>SUM(E10:E15)</f>
        <v>0</v>
      </c>
      <c r="F9" s="801">
        <f>F10+F11+F12+F13+F14+F15</f>
        <v>31532875</v>
      </c>
    </row>
    <row r="10" spans="1:6">
      <c r="A10" s="587" t="s">
        <v>193</v>
      </c>
      <c r="B10" s="752" t="s">
        <v>360</v>
      </c>
      <c r="C10" s="528"/>
      <c r="D10" s="381"/>
      <c r="E10" s="381"/>
      <c r="F10" s="253">
        <f t="shared" si="0"/>
        <v>0</v>
      </c>
    </row>
    <row r="11" spans="1:6">
      <c r="A11" s="160" t="s">
        <v>194</v>
      </c>
      <c r="B11" s="753" t="s">
        <v>361</v>
      </c>
      <c r="C11" s="751"/>
      <c r="D11" s="744"/>
      <c r="E11" s="744"/>
      <c r="F11" s="253">
        <f t="shared" si="0"/>
        <v>0</v>
      </c>
    </row>
    <row r="12" spans="1:6">
      <c r="A12" s="160" t="s">
        <v>195</v>
      </c>
      <c r="B12" s="248" t="s">
        <v>696</v>
      </c>
      <c r="C12" s="751">
        <v>905047</v>
      </c>
      <c r="D12" s="744"/>
      <c r="E12" s="744"/>
      <c r="F12" s="253">
        <f t="shared" si="0"/>
        <v>905047</v>
      </c>
    </row>
    <row r="13" spans="1:6">
      <c r="A13" s="734" t="s">
        <v>196</v>
      </c>
      <c r="B13" s="750" t="s">
        <v>363</v>
      </c>
      <c r="C13" s="751">
        <f>'10.m.bev.ei'!E14</f>
        <v>30525575</v>
      </c>
      <c r="D13" s="199"/>
      <c r="E13" s="199"/>
      <c r="F13" s="253">
        <f t="shared" si="0"/>
        <v>30525575</v>
      </c>
    </row>
    <row r="14" spans="1:6">
      <c r="A14" s="160" t="s">
        <v>197</v>
      </c>
      <c r="B14" s="248" t="s">
        <v>364</v>
      </c>
      <c r="C14" s="751">
        <v>43933</v>
      </c>
      <c r="D14" s="29"/>
      <c r="E14" s="29"/>
      <c r="F14" s="253">
        <f t="shared" si="0"/>
        <v>43933</v>
      </c>
    </row>
    <row r="15" spans="1:6" ht="13.5" thickBot="1">
      <c r="A15" s="588" t="s">
        <v>198</v>
      </c>
      <c r="B15" s="249" t="s">
        <v>365</v>
      </c>
      <c r="C15" s="10">
        <v>58320</v>
      </c>
      <c r="D15" s="203"/>
      <c r="E15" s="203"/>
      <c r="F15" s="253">
        <f t="shared" si="0"/>
        <v>58320</v>
      </c>
    </row>
    <row r="16" spans="1:6" ht="13.5" thickBot="1">
      <c r="A16" s="466" t="s">
        <v>199</v>
      </c>
      <c r="B16" s="245" t="s">
        <v>167</v>
      </c>
      <c r="C16" s="589">
        <v>42012716</v>
      </c>
      <c r="D16" s="589">
        <f>D17+D22+D23+D24+D25+D26</f>
        <v>0</v>
      </c>
      <c r="E16" s="589">
        <f>E17+E22+E23+E24++E25+E26</f>
        <v>0</v>
      </c>
      <c r="F16" s="589">
        <v>42012716</v>
      </c>
    </row>
    <row r="17" spans="1:6">
      <c r="A17" s="587" t="s">
        <v>200</v>
      </c>
      <c r="B17" s="756" t="s">
        <v>382</v>
      </c>
      <c r="C17" s="21">
        <v>41392716</v>
      </c>
      <c r="D17" s="21">
        <f>D18+D19+D20+D21</f>
        <v>0</v>
      </c>
      <c r="E17" s="21">
        <f>E18+E19+E20+E21</f>
        <v>0</v>
      </c>
      <c r="F17" s="21">
        <v>41392716</v>
      </c>
    </row>
    <row r="18" spans="1:6">
      <c r="A18" s="734" t="s">
        <v>201</v>
      </c>
      <c r="B18" s="773" t="s">
        <v>412</v>
      </c>
      <c r="C18" s="21">
        <v>17119927</v>
      </c>
      <c r="D18" s="772"/>
      <c r="E18" s="94"/>
      <c r="F18" s="100">
        <f>SUM(C18:E18)</f>
        <v>17119927</v>
      </c>
    </row>
    <row r="19" spans="1:6">
      <c r="A19" s="734" t="s">
        <v>202</v>
      </c>
      <c r="B19" s="774" t="s">
        <v>413</v>
      </c>
      <c r="C19" s="21">
        <v>13871139</v>
      </c>
      <c r="D19" s="208"/>
      <c r="E19" s="95"/>
      <c r="F19" s="100">
        <f>SUM(C19:E19)</f>
        <v>13871139</v>
      </c>
    </row>
    <row r="20" spans="1:6">
      <c r="A20" s="734" t="s">
        <v>203</v>
      </c>
      <c r="B20" s="774" t="s">
        <v>414</v>
      </c>
      <c r="C20" s="21">
        <f>'10.m.bev.ei'!E21</f>
        <v>3482471</v>
      </c>
      <c r="D20" s="208"/>
      <c r="E20" s="95"/>
      <c r="F20" s="100">
        <f>SUM(C20:E20)</f>
        <v>3482471</v>
      </c>
    </row>
    <row r="21" spans="1:6">
      <c r="A21" s="734" t="s">
        <v>204</v>
      </c>
      <c r="B21" s="771" t="s">
        <v>697</v>
      </c>
      <c r="C21" s="21">
        <v>2919895</v>
      </c>
      <c r="D21" s="199"/>
      <c r="E21" s="199"/>
      <c r="F21" s="100">
        <f>SUM(C21:E21)</f>
        <v>2919895</v>
      </c>
    </row>
    <row r="22" spans="1:6">
      <c r="A22" s="734" t="s">
        <v>205</v>
      </c>
      <c r="B22" s="240" t="s">
        <v>383</v>
      </c>
      <c r="C22" s="21">
        <f>'10.m.bev.ei'!E23</f>
        <v>306560</v>
      </c>
      <c r="D22" s="203"/>
      <c r="E22" s="94"/>
      <c r="F22" s="100">
        <f t="shared" si="0"/>
        <v>306560</v>
      </c>
    </row>
    <row r="23" spans="1:6">
      <c r="A23" s="734" t="s">
        <v>206</v>
      </c>
      <c r="B23" s="757" t="s">
        <v>384</v>
      </c>
      <c r="C23" s="21">
        <f>'10.m.bev.ei'!E24</f>
        <v>0</v>
      </c>
      <c r="D23" s="29"/>
      <c r="E23" s="201"/>
      <c r="F23" s="100">
        <f t="shared" si="0"/>
        <v>0</v>
      </c>
    </row>
    <row r="24" spans="1:6" ht="13.5" customHeight="1">
      <c r="A24" s="734" t="s">
        <v>207</v>
      </c>
      <c r="B24" s="250" t="s">
        <v>385</v>
      </c>
      <c r="C24" s="21">
        <v>3692724</v>
      </c>
      <c r="D24" s="201"/>
      <c r="E24" s="201"/>
      <c r="F24" s="100">
        <f t="shared" si="0"/>
        <v>3692724</v>
      </c>
    </row>
    <row r="25" spans="1:6" ht="13.5" customHeight="1">
      <c r="A25" s="734" t="s">
        <v>208</v>
      </c>
      <c r="B25" s="758" t="s">
        <v>386</v>
      </c>
      <c r="C25" s="21">
        <f>'10.m.bev.ei'!E26</f>
        <v>0</v>
      </c>
      <c r="D25" s="201"/>
      <c r="E25" s="201"/>
      <c r="F25" s="100">
        <f t="shared" si="0"/>
        <v>0</v>
      </c>
    </row>
    <row r="26" spans="1:6" ht="15" customHeight="1" thickBot="1">
      <c r="A26" s="734" t="s">
        <v>210</v>
      </c>
      <c r="B26" s="250" t="s">
        <v>387</v>
      </c>
      <c r="C26" s="854">
        <f>'10.m.bev.ei'!E27</f>
        <v>620000</v>
      </c>
      <c r="D26" s="855"/>
      <c r="E26" s="855"/>
      <c r="F26" s="856">
        <f t="shared" si="0"/>
        <v>620000</v>
      </c>
    </row>
    <row r="27" spans="1:6" ht="6.75" customHeight="1" thickBot="1">
      <c r="A27" s="466"/>
      <c r="B27" s="251"/>
      <c r="C27" s="24"/>
      <c r="D27" s="199"/>
      <c r="E27" s="199"/>
      <c r="F27" s="102"/>
    </row>
    <row r="28" spans="1:6" ht="13.5" thickBot="1">
      <c r="A28" s="466" t="s">
        <v>211</v>
      </c>
      <c r="B28" s="211" t="s">
        <v>463</v>
      </c>
      <c r="C28" s="139">
        <f>C29+C34+C37</f>
        <v>11466747</v>
      </c>
      <c r="D28" s="792">
        <f>D29+D34+D37</f>
        <v>2200000</v>
      </c>
      <c r="E28" s="93">
        <f>E29+E34+E37</f>
        <v>0</v>
      </c>
      <c r="F28" s="770">
        <v>13666747</v>
      </c>
    </row>
    <row r="29" spans="1:6">
      <c r="A29" s="587" t="s">
        <v>212</v>
      </c>
      <c r="B29" s="120" t="s">
        <v>389</v>
      </c>
      <c r="C29" s="229">
        <f>C30+C32+C33+C31</f>
        <v>7900000</v>
      </c>
      <c r="D29" s="591">
        <v>0</v>
      </c>
      <c r="E29" s="590">
        <f>E30+E32+E33+E31</f>
        <v>0</v>
      </c>
      <c r="F29" s="590">
        <v>7900000</v>
      </c>
    </row>
    <row r="30" spans="1:6">
      <c r="A30" s="160" t="s">
        <v>213</v>
      </c>
      <c r="B30" s="117" t="s">
        <v>163</v>
      </c>
      <c r="C30" s="162">
        <v>7900000</v>
      </c>
      <c r="D30" s="368"/>
      <c r="E30" s="162">
        <v>0</v>
      </c>
      <c r="F30" s="368">
        <v>7900000</v>
      </c>
    </row>
    <row r="31" spans="1:6">
      <c r="A31" s="160" t="s">
        <v>214</v>
      </c>
      <c r="B31" s="238" t="s">
        <v>390</v>
      </c>
      <c r="C31" s="135">
        <v>0</v>
      </c>
      <c r="D31" s="128"/>
      <c r="E31" s="135"/>
      <c r="F31" s="368">
        <v>0</v>
      </c>
    </row>
    <row r="32" spans="1:6" ht="24" customHeight="1">
      <c r="A32" s="160" t="s">
        <v>215</v>
      </c>
      <c r="B32" s="593" t="s">
        <v>391</v>
      </c>
      <c r="C32" s="132">
        <v>0</v>
      </c>
      <c r="D32" s="126">
        <v>0</v>
      </c>
      <c r="E32" s="132"/>
      <c r="F32" s="368">
        <f t="shared" ref="F32:F39" si="1">SUM(C32:E32)</f>
        <v>0</v>
      </c>
    </row>
    <row r="33" spans="1:6">
      <c r="A33" s="160" t="s">
        <v>216</v>
      </c>
      <c r="B33" s="238" t="s">
        <v>392</v>
      </c>
      <c r="C33" s="140">
        <f>'23. m.KEÉK m.bev.'!F32</f>
        <v>0</v>
      </c>
      <c r="D33" s="131">
        <v>0</v>
      </c>
      <c r="E33" s="140"/>
      <c r="F33" s="368">
        <v>0</v>
      </c>
    </row>
    <row r="34" spans="1:6">
      <c r="A34" s="160" t="s">
        <v>217</v>
      </c>
      <c r="B34" s="761" t="s">
        <v>395</v>
      </c>
      <c r="C34" s="143">
        <f>C35+C36+C37+C38+C39+C40</f>
        <v>3566747</v>
      </c>
      <c r="D34" s="793">
        <f>D35+D36+D37+D38+D39+D40</f>
        <v>2200000</v>
      </c>
      <c r="E34" s="143">
        <f>E35+E36+E37+E38+E39+E40</f>
        <v>0</v>
      </c>
      <c r="F34" s="143">
        <f>F35+F36+F37+F38+F39+F40</f>
        <v>5766747</v>
      </c>
    </row>
    <row r="35" spans="1:6">
      <c r="A35" s="160" t="s">
        <v>218</v>
      </c>
      <c r="B35" s="594" t="s">
        <v>393</v>
      </c>
      <c r="C35" s="140">
        <v>704587</v>
      </c>
      <c r="D35" s="131"/>
      <c r="E35" s="140"/>
      <c r="F35" s="368">
        <f t="shared" si="1"/>
        <v>704587</v>
      </c>
    </row>
    <row r="36" spans="1:6">
      <c r="A36" s="160" t="s">
        <v>219</v>
      </c>
      <c r="B36" s="760" t="s">
        <v>394</v>
      </c>
      <c r="C36" s="595">
        <v>2862160</v>
      </c>
      <c r="D36" s="794"/>
      <c r="E36" s="595"/>
      <c r="F36" s="368">
        <f t="shared" si="1"/>
        <v>2862160</v>
      </c>
    </row>
    <row r="37" spans="1:6">
      <c r="A37" s="160" t="s">
        <v>220</v>
      </c>
      <c r="B37" s="762" t="s">
        <v>396</v>
      </c>
      <c r="C37" s="596"/>
      <c r="D37" s="795"/>
      <c r="E37" s="596"/>
      <c r="F37" s="368">
        <f t="shared" si="1"/>
        <v>0</v>
      </c>
    </row>
    <row r="38" spans="1:6">
      <c r="A38" s="160" t="s">
        <v>221</v>
      </c>
      <c r="B38" s="117" t="s">
        <v>397</v>
      </c>
      <c r="C38" s="162"/>
      <c r="D38" s="215">
        <v>2200000</v>
      </c>
      <c r="E38" s="161"/>
      <c r="F38" s="368">
        <f t="shared" si="1"/>
        <v>2200000</v>
      </c>
    </row>
    <row r="39" spans="1:6">
      <c r="A39" s="160" t="s">
        <v>222</v>
      </c>
      <c r="B39" s="762" t="s">
        <v>398</v>
      </c>
      <c r="C39" s="162"/>
      <c r="D39" s="224">
        <f>'10.m.bev.ei'!E40</f>
        <v>0</v>
      </c>
      <c r="E39" s="231"/>
      <c r="F39" s="368">
        <f t="shared" si="1"/>
        <v>0</v>
      </c>
    </row>
    <row r="40" spans="1:6" ht="13.5" thickBot="1">
      <c r="A40" s="160" t="s">
        <v>223</v>
      </c>
      <c r="B40" s="117" t="s">
        <v>399</v>
      </c>
      <c r="C40" s="627">
        <f>'20-21.m.felh bev'!E32</f>
        <v>0</v>
      </c>
      <c r="D40" s="796"/>
      <c r="E40" s="627"/>
      <c r="F40" s="368">
        <f>SUM(C40:E40)</f>
        <v>0</v>
      </c>
    </row>
    <row r="41" spans="1:6" ht="27.75" customHeight="1" thickBot="1">
      <c r="A41" s="466" t="s">
        <v>224</v>
      </c>
      <c r="B41" s="122" t="s">
        <v>400</v>
      </c>
      <c r="C41" s="597">
        <f>C7+C28</f>
        <v>115373991</v>
      </c>
      <c r="D41" s="597">
        <f>D7+D28</f>
        <v>2200000</v>
      </c>
      <c r="E41" s="597">
        <f>E7+E28</f>
        <v>0</v>
      </c>
      <c r="F41" s="597">
        <f>F7+F28</f>
        <v>117573991</v>
      </c>
    </row>
    <row r="42" spans="1:6" ht="7.5" customHeight="1" thickBot="1">
      <c r="A42" s="466"/>
      <c r="B42" s="118"/>
      <c r="C42" s="24"/>
      <c r="D42" s="257"/>
      <c r="E42" s="257"/>
      <c r="F42" s="102"/>
    </row>
    <row r="43" spans="1:6" ht="13.5" thickBot="1">
      <c r="A43" s="466" t="s">
        <v>225</v>
      </c>
      <c r="B43" s="119" t="s">
        <v>401</v>
      </c>
      <c r="C43" s="259"/>
      <c r="D43" s="259"/>
      <c r="E43" s="259"/>
      <c r="F43" s="259"/>
    </row>
    <row r="44" spans="1:6" ht="12.75" customHeight="1">
      <c r="A44" s="587" t="s">
        <v>226</v>
      </c>
      <c r="B44" s="239" t="s">
        <v>165</v>
      </c>
      <c r="C44" s="258"/>
      <c r="D44" s="209"/>
      <c r="E44" s="209"/>
      <c r="F44" s="256"/>
    </row>
    <row r="45" spans="1:6" ht="15.75" customHeight="1">
      <c r="A45" s="160" t="s">
        <v>227</v>
      </c>
      <c r="B45" s="522" t="s">
        <v>403</v>
      </c>
      <c r="C45" s="95">
        <v>5759391</v>
      </c>
      <c r="D45" s="208">
        <v>0</v>
      </c>
      <c r="E45" s="208"/>
      <c r="F45" s="763">
        <v>5759391</v>
      </c>
    </row>
    <row r="46" spans="1:6" ht="14.25" customHeight="1">
      <c r="A46" s="160" t="s">
        <v>228</v>
      </c>
      <c r="B46" s="522" t="s">
        <v>404</v>
      </c>
      <c r="C46" s="95">
        <f>'10.m.bev.ei'!E47</f>
        <v>15000000</v>
      </c>
      <c r="D46" s="208"/>
      <c r="E46" s="208"/>
      <c r="F46" s="763">
        <f>C46+D46+E46</f>
        <v>15000000</v>
      </c>
    </row>
    <row r="47" spans="1:6" ht="15" customHeight="1">
      <c r="A47" s="160" t="s">
        <v>229</v>
      </c>
      <c r="B47" s="522" t="s">
        <v>402</v>
      </c>
      <c r="C47" s="95">
        <v>12916102</v>
      </c>
      <c r="D47" s="208"/>
      <c r="E47" s="208"/>
      <c r="F47" s="763">
        <f>SUM(C47:E47)</f>
        <v>12916102</v>
      </c>
    </row>
    <row r="48" spans="1:6">
      <c r="A48" s="160" t="s">
        <v>230</v>
      </c>
      <c r="B48" s="702" t="s">
        <v>408</v>
      </c>
      <c r="C48" s="95"/>
      <c r="D48" s="208"/>
      <c r="E48" s="208"/>
      <c r="F48" s="763"/>
    </row>
    <row r="49" spans="1:6">
      <c r="A49" s="160" t="s">
        <v>231</v>
      </c>
      <c r="B49" s="703" t="s">
        <v>585</v>
      </c>
      <c r="C49" s="95">
        <v>146070</v>
      </c>
      <c r="D49" s="208"/>
      <c r="E49" s="208"/>
      <c r="F49" s="763">
        <v>146070</v>
      </c>
    </row>
    <row r="50" spans="1:6">
      <c r="A50" s="160" t="s">
        <v>232</v>
      </c>
      <c r="B50" s="704" t="s">
        <v>603</v>
      </c>
      <c r="C50" s="95">
        <v>455308260</v>
      </c>
      <c r="D50" s="208"/>
      <c r="E50" s="208"/>
      <c r="F50" s="763">
        <f>SUM(C50:E50)</f>
        <v>455308260</v>
      </c>
    </row>
    <row r="51" spans="1:6" ht="13.5" thickBot="1">
      <c r="A51" s="160" t="s">
        <v>233</v>
      </c>
      <c r="B51" s="767" t="s">
        <v>698</v>
      </c>
      <c r="C51" s="768">
        <v>507839</v>
      </c>
      <c r="D51" s="600"/>
      <c r="E51" s="600"/>
      <c r="F51" s="769">
        <f>SUM(C51:E51)</f>
        <v>507839</v>
      </c>
    </row>
    <row r="52" spans="1:6" ht="13.5" thickBot="1">
      <c r="A52" s="621" t="s">
        <v>236</v>
      </c>
      <c r="B52" s="759" t="s">
        <v>410</v>
      </c>
      <c r="C52" s="93">
        <f>SUM(C44:C51)</f>
        <v>489637662</v>
      </c>
      <c r="D52" s="93">
        <f>SUM(D44:D51)</f>
        <v>0</v>
      </c>
      <c r="E52" s="93">
        <f>SUM(E44:E51)</f>
        <v>0</v>
      </c>
      <c r="F52" s="770">
        <f>SUM(F44:F51)</f>
        <v>489637662</v>
      </c>
    </row>
    <row r="53" spans="1:6" ht="13.5" thickBot="1">
      <c r="A53" s="466" t="s">
        <v>228</v>
      </c>
      <c r="B53" s="764" t="s">
        <v>409</v>
      </c>
      <c r="C53" s="765">
        <f>C41+C52</f>
        <v>605011653</v>
      </c>
      <c r="D53" s="765">
        <f>D41+D52</f>
        <v>2200000</v>
      </c>
      <c r="E53" s="765">
        <f>E41+E52</f>
        <v>0</v>
      </c>
      <c r="F53" s="766">
        <f>F41+F52</f>
        <v>607211653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6"/>
  <sheetViews>
    <sheetView topLeftCell="A73" workbookViewId="0">
      <selection activeCell="A55" sqref="A55:E55"/>
    </sheetView>
  </sheetViews>
  <sheetFormatPr defaultRowHeight="12.75"/>
  <cols>
    <col min="1" max="1" width="4" customWidth="1"/>
    <col min="2" max="2" width="38.42578125" customWidth="1"/>
    <col min="3" max="3" width="11.140625" customWidth="1"/>
    <col min="4" max="4" width="12" customWidth="1"/>
    <col min="5" max="5" width="10.5703125" customWidth="1"/>
    <col min="6" max="7" width="10" customWidth="1"/>
  </cols>
  <sheetData>
    <row r="1" spans="1:10">
      <c r="A1" s="1132" t="s">
        <v>703</v>
      </c>
      <c r="B1" s="1132"/>
      <c r="C1" s="1132"/>
      <c r="D1" s="1132"/>
      <c r="E1" s="1132"/>
      <c r="F1" s="930"/>
    </row>
    <row r="2" spans="1:10">
      <c r="A2" s="330"/>
      <c r="B2" s="330"/>
      <c r="C2" s="330"/>
      <c r="D2" s="330"/>
      <c r="E2" s="330"/>
      <c r="F2" s="930"/>
    </row>
    <row r="3" spans="1:10" ht="15.75">
      <c r="B3" s="1152" t="s">
        <v>552</v>
      </c>
      <c r="C3" s="1152"/>
      <c r="D3" s="1152"/>
      <c r="E3" s="1152"/>
      <c r="F3" s="931"/>
    </row>
    <row r="4" spans="1:10" ht="15.75">
      <c r="B4" s="18"/>
      <c r="C4" s="18"/>
      <c r="D4" s="18"/>
      <c r="E4" s="18"/>
      <c r="F4" s="931"/>
    </row>
    <row r="5" spans="1:10" ht="13.5" thickBot="1">
      <c r="B5" s="1"/>
      <c r="C5" s="1" t="s">
        <v>535</v>
      </c>
      <c r="D5" s="1"/>
      <c r="E5" s="19" t="s">
        <v>534</v>
      </c>
      <c r="F5" s="19"/>
    </row>
    <row r="6" spans="1:10" ht="35.25" customHeight="1" thickBot="1">
      <c r="A6" s="341" t="s">
        <v>185</v>
      </c>
      <c r="B6" s="529" t="s">
        <v>11</v>
      </c>
      <c r="C6" s="916" t="s">
        <v>605</v>
      </c>
      <c r="D6" s="917" t="s">
        <v>606</v>
      </c>
      <c r="E6" s="918" t="s">
        <v>607</v>
      </c>
      <c r="F6" s="918" t="s">
        <v>621</v>
      </c>
      <c r="G6" s="334" t="s">
        <v>624</v>
      </c>
    </row>
    <row r="7" spans="1:10" ht="11.25" customHeight="1">
      <c r="A7" s="530" t="s">
        <v>186</v>
      </c>
      <c r="B7" s="531" t="s">
        <v>187</v>
      </c>
      <c r="C7" s="538" t="s">
        <v>188</v>
      </c>
      <c r="D7" s="539" t="s">
        <v>189</v>
      </c>
      <c r="E7" s="673" t="s">
        <v>209</v>
      </c>
      <c r="F7" s="965"/>
      <c r="G7" s="1052" t="s">
        <v>234</v>
      </c>
    </row>
    <row r="8" spans="1:10">
      <c r="A8" s="318" t="s">
        <v>190</v>
      </c>
      <c r="B8" s="325" t="s">
        <v>131</v>
      </c>
      <c r="C8" s="297"/>
      <c r="D8" s="132"/>
      <c r="E8" s="297"/>
      <c r="F8" s="297"/>
      <c r="G8" s="1053"/>
    </row>
    <row r="9" spans="1:10">
      <c r="A9" s="317" t="s">
        <v>191</v>
      </c>
      <c r="B9" s="180" t="s">
        <v>6</v>
      </c>
      <c r="C9" s="297">
        <v>2014250</v>
      </c>
      <c r="D9" s="132">
        <v>695700</v>
      </c>
      <c r="E9" s="297">
        <v>4568475</v>
      </c>
      <c r="F9" s="297">
        <v>6716139</v>
      </c>
      <c r="G9" s="1053">
        <v>0.92200000000000004</v>
      </c>
      <c r="J9" s="13"/>
    </row>
    <row r="10" spans="1:10">
      <c r="A10" s="317" t="s">
        <v>192</v>
      </c>
      <c r="B10" s="192" t="s">
        <v>7</v>
      </c>
      <c r="C10" s="297">
        <v>451280</v>
      </c>
      <c r="D10" s="132">
        <v>136000</v>
      </c>
      <c r="E10" s="297">
        <v>935616</v>
      </c>
      <c r="F10" s="297">
        <v>1358557</v>
      </c>
      <c r="G10" s="1053">
        <v>0.89200000000000002</v>
      </c>
      <c r="J10" s="13"/>
    </row>
    <row r="11" spans="1:10">
      <c r="A11" s="317" t="s">
        <v>193</v>
      </c>
      <c r="B11" s="192" t="s">
        <v>8</v>
      </c>
      <c r="C11" s="297">
        <v>5104872</v>
      </c>
      <c r="D11" s="132">
        <v>3275299</v>
      </c>
      <c r="E11" s="297">
        <v>9340838</v>
      </c>
      <c r="F11" s="297">
        <v>17327325</v>
      </c>
      <c r="G11" s="1053">
        <v>0.97729999999999995</v>
      </c>
    </row>
    <row r="12" spans="1:10">
      <c r="A12" s="317" t="s">
        <v>194</v>
      </c>
      <c r="B12" s="192" t="s">
        <v>263</v>
      </c>
      <c r="C12" s="297" t="s">
        <v>18</v>
      </c>
      <c r="D12" s="132"/>
      <c r="E12" s="297"/>
      <c r="F12" s="297"/>
      <c r="G12" s="1053">
        <f>SUM(C12:E12)</f>
        <v>0</v>
      </c>
      <c r="J12" s="13"/>
    </row>
    <row r="13" spans="1:10">
      <c r="A13" s="317" t="s">
        <v>195</v>
      </c>
      <c r="B13" s="192" t="s">
        <v>262</v>
      </c>
      <c r="C13" s="297"/>
      <c r="D13" s="132"/>
      <c r="E13" s="297"/>
      <c r="F13" s="297"/>
      <c r="G13" s="1053">
        <f>SUM(C13:E13)</f>
        <v>0</v>
      </c>
    </row>
    <row r="14" spans="1:10">
      <c r="A14" s="317" t="s">
        <v>196</v>
      </c>
      <c r="B14" s="192" t="s">
        <v>309</v>
      </c>
      <c r="C14" s="297"/>
      <c r="D14" s="297"/>
      <c r="E14" s="297"/>
      <c r="F14" s="297"/>
      <c r="G14" s="1053">
        <f>G15+G16+G17+G18+G19+G20</f>
        <v>0</v>
      </c>
    </row>
    <row r="15" spans="1:10">
      <c r="A15" s="317" t="s">
        <v>197</v>
      </c>
      <c r="B15" s="192" t="s">
        <v>310</v>
      </c>
      <c r="C15" s="297"/>
      <c r="D15" s="132"/>
      <c r="E15" s="297"/>
      <c r="F15" s="297"/>
      <c r="G15" s="1053">
        <f>E15+D15+C15</f>
        <v>0</v>
      </c>
    </row>
    <row r="16" spans="1:10" s="15" customFormat="1">
      <c r="A16" s="317" t="s">
        <v>198</v>
      </c>
      <c r="B16" s="192" t="s">
        <v>311</v>
      </c>
      <c r="C16" s="297"/>
      <c r="D16" s="132"/>
      <c r="E16" s="297"/>
      <c r="F16" s="297"/>
      <c r="G16" s="1053">
        <f t="shared" ref="G16:G21" si="0">E16+D16+C16</f>
        <v>0</v>
      </c>
    </row>
    <row r="17" spans="1:7">
      <c r="A17" s="317" t="s">
        <v>199</v>
      </c>
      <c r="B17" s="192" t="s">
        <v>312</v>
      </c>
      <c r="C17" s="297"/>
      <c r="D17" s="132"/>
      <c r="E17" s="297"/>
      <c r="F17" s="297"/>
      <c r="G17" s="1053">
        <f t="shared" si="0"/>
        <v>0</v>
      </c>
    </row>
    <row r="18" spans="1:7">
      <c r="A18" s="317" t="s">
        <v>200</v>
      </c>
      <c r="B18" s="326" t="s">
        <v>313</v>
      </c>
      <c r="C18" s="217"/>
      <c r="D18" s="136"/>
      <c r="E18" s="297"/>
      <c r="F18" s="297"/>
      <c r="G18" s="1053">
        <f t="shared" si="0"/>
        <v>0</v>
      </c>
    </row>
    <row r="19" spans="1:7">
      <c r="A19" s="317" t="s">
        <v>201</v>
      </c>
      <c r="B19" s="700" t="s">
        <v>328</v>
      </c>
      <c r="C19" s="300"/>
      <c r="D19" s="133"/>
      <c r="E19" s="297"/>
      <c r="F19" s="297"/>
      <c r="G19" s="1053">
        <f t="shared" si="0"/>
        <v>0</v>
      </c>
    </row>
    <row r="20" spans="1:7">
      <c r="A20" s="317" t="s">
        <v>202</v>
      </c>
      <c r="B20" s="701" t="s">
        <v>321</v>
      </c>
      <c r="C20" s="300"/>
      <c r="D20" s="133"/>
      <c r="E20" s="297"/>
      <c r="F20" s="297"/>
      <c r="G20" s="1053">
        <f t="shared" si="0"/>
        <v>0</v>
      </c>
    </row>
    <row r="21" spans="1:7" ht="13.5" customHeight="1" thickBot="1">
      <c r="A21" s="317" t="s">
        <v>203</v>
      </c>
      <c r="B21" s="194" t="s">
        <v>127</v>
      </c>
      <c r="C21" s="298"/>
      <c r="D21" s="137"/>
      <c r="E21" s="297"/>
      <c r="F21" s="298"/>
      <c r="G21" s="1054">
        <f t="shared" si="0"/>
        <v>0</v>
      </c>
    </row>
    <row r="22" spans="1:7" ht="13.5" thickBot="1">
      <c r="A22" s="533" t="s">
        <v>204</v>
      </c>
      <c r="B22" s="534" t="s">
        <v>9</v>
      </c>
      <c r="C22" s="540">
        <f>C9+C10+C11+C14+C21</f>
        <v>7570402</v>
      </c>
      <c r="D22" s="540">
        <f>D9+D10+D11+D12+D14+D21</f>
        <v>4106999</v>
      </c>
      <c r="E22" s="540">
        <f>E9+E10+E11+E12+E14+E21</f>
        <v>14844929</v>
      </c>
      <c r="F22" s="540">
        <v>25402021</v>
      </c>
      <c r="G22" s="541">
        <v>96</v>
      </c>
    </row>
    <row r="23" spans="1:7" ht="13.5" thickTop="1">
      <c r="A23" s="524"/>
      <c r="B23" s="325"/>
      <c r="C23" s="216"/>
      <c r="D23" s="216"/>
      <c r="E23" s="216"/>
      <c r="F23" s="216"/>
      <c r="G23" s="140"/>
    </row>
    <row r="24" spans="1:7" s="15" customFormat="1">
      <c r="A24" s="318" t="s">
        <v>205</v>
      </c>
      <c r="B24" s="327" t="s">
        <v>132</v>
      </c>
      <c r="C24" s="299"/>
      <c r="D24" s="135"/>
      <c r="E24" s="299"/>
      <c r="F24" s="299"/>
      <c r="G24" s="187"/>
    </row>
    <row r="25" spans="1:7">
      <c r="A25" s="317" t="s">
        <v>206</v>
      </c>
      <c r="B25" s="192" t="s">
        <v>264</v>
      </c>
      <c r="C25" s="297">
        <v>0</v>
      </c>
      <c r="D25" s="132">
        <v>0</v>
      </c>
      <c r="E25" s="297">
        <v>0</v>
      </c>
      <c r="F25" s="297"/>
      <c r="G25" s="132">
        <v>0</v>
      </c>
    </row>
    <row r="26" spans="1:7">
      <c r="A26" s="317" t="s">
        <v>205</v>
      </c>
      <c r="B26" s="192" t="s">
        <v>265</v>
      </c>
      <c r="C26" s="297"/>
      <c r="D26" s="132"/>
      <c r="E26" s="297"/>
      <c r="F26" s="297"/>
      <c r="G26" s="115"/>
    </row>
    <row r="27" spans="1:7">
      <c r="A27" s="317" t="s">
        <v>206</v>
      </c>
      <c r="B27" s="192" t="s">
        <v>128</v>
      </c>
      <c r="C27" s="217">
        <f>C28+C29+C30</f>
        <v>0</v>
      </c>
      <c r="D27" s="217">
        <f>D28+D29+D30</f>
        <v>0</v>
      </c>
      <c r="E27" s="217">
        <f>E28+E29+E30</f>
        <v>0</v>
      </c>
      <c r="F27" s="217"/>
      <c r="G27" s="136">
        <f>G28+G29+G30</f>
        <v>0</v>
      </c>
    </row>
    <row r="28" spans="1:7">
      <c r="A28" s="317" t="s">
        <v>207</v>
      </c>
      <c r="B28" s="326" t="s">
        <v>314</v>
      </c>
      <c r="C28" s="297"/>
      <c r="D28" s="132"/>
      <c r="E28" s="297"/>
      <c r="F28" s="297"/>
      <c r="G28" s="115"/>
    </row>
    <row r="29" spans="1:7" s="15" customFormat="1">
      <c r="A29" s="317" t="s">
        <v>208</v>
      </c>
      <c r="B29" s="326" t="s">
        <v>316</v>
      </c>
      <c r="C29" s="297"/>
      <c r="D29" s="132"/>
      <c r="E29" s="297"/>
      <c r="F29" s="297"/>
      <c r="G29" s="115"/>
    </row>
    <row r="30" spans="1:7" s="15" customFormat="1">
      <c r="A30" s="317" t="s">
        <v>210</v>
      </c>
      <c r="B30" s="326" t="s">
        <v>315</v>
      </c>
      <c r="C30" s="297"/>
      <c r="D30" s="132"/>
      <c r="E30" s="297"/>
      <c r="F30" s="297"/>
      <c r="G30" s="370"/>
    </row>
    <row r="31" spans="1:7" s="15" customFormat="1">
      <c r="A31" s="317" t="s">
        <v>211</v>
      </c>
      <c r="B31" s="326" t="s">
        <v>317</v>
      </c>
      <c r="C31" s="297"/>
      <c r="D31" s="132"/>
      <c r="E31" s="297"/>
      <c r="F31" s="297"/>
      <c r="G31" s="370"/>
    </row>
    <row r="32" spans="1:7" s="15" customFormat="1">
      <c r="A32" s="317" t="s">
        <v>212</v>
      </c>
      <c r="B32" s="700" t="s">
        <v>318</v>
      </c>
      <c r="C32" s="297"/>
      <c r="D32" s="132"/>
      <c r="E32" s="297"/>
      <c r="F32" s="297"/>
      <c r="G32" s="370"/>
    </row>
    <row r="33" spans="1:7" s="15" customFormat="1">
      <c r="A33" s="317" t="s">
        <v>213</v>
      </c>
      <c r="B33" s="275" t="s">
        <v>319</v>
      </c>
      <c r="C33" s="297"/>
      <c r="D33" s="132"/>
      <c r="E33" s="297"/>
      <c r="F33" s="297"/>
      <c r="G33" s="370"/>
    </row>
    <row r="34" spans="1:7">
      <c r="A34" s="317" t="s">
        <v>214</v>
      </c>
      <c r="B34" s="701" t="s">
        <v>336</v>
      </c>
      <c r="C34" s="297"/>
      <c r="D34" s="132"/>
      <c r="E34" s="297"/>
      <c r="F34" s="297"/>
      <c r="G34" s="370"/>
    </row>
    <row r="35" spans="1:7" ht="13.5" customHeight="1">
      <c r="A35" s="317" t="s">
        <v>215</v>
      </c>
      <c r="B35" s="192" t="s">
        <v>322</v>
      </c>
      <c r="C35" s="297"/>
      <c r="D35" s="132"/>
      <c r="E35" s="297"/>
      <c r="F35" s="297"/>
      <c r="G35" s="115"/>
    </row>
    <row r="36" spans="1:7" ht="13.5" thickBot="1">
      <c r="A36" s="317" t="s">
        <v>216</v>
      </c>
      <c r="B36" s="194" t="s">
        <v>130</v>
      </c>
      <c r="C36" s="300"/>
      <c r="D36" s="300">
        <f>-D12</f>
        <v>0</v>
      </c>
      <c r="E36" s="300">
        <f>-E12</f>
        <v>0</v>
      </c>
      <c r="F36" s="300"/>
      <c r="G36" s="133">
        <f>-G12</f>
        <v>0</v>
      </c>
    </row>
    <row r="37" spans="1:7" ht="27.75" customHeight="1" thickBot="1">
      <c r="A37" s="533" t="s">
        <v>217</v>
      </c>
      <c r="B37" s="534" t="s">
        <v>10</v>
      </c>
      <c r="C37" s="540">
        <f>C25+C26+C27+C35+C36</f>
        <v>0</v>
      </c>
      <c r="D37" s="540">
        <f>D25+D26+D27+D35+D36</f>
        <v>0</v>
      </c>
      <c r="E37" s="540">
        <f>E25+E26+E27+E35+E36</f>
        <v>0</v>
      </c>
      <c r="F37" s="540"/>
      <c r="G37" s="541">
        <f>G25+G26+G27+G35+G36</f>
        <v>0</v>
      </c>
    </row>
    <row r="38" spans="1:7" s="14" customFormat="1" ht="27" thickTop="1" thickBot="1">
      <c r="A38" s="533" t="s">
        <v>218</v>
      </c>
      <c r="B38" s="537" t="s">
        <v>323</v>
      </c>
      <c r="C38" s="543">
        <f>C22+C37</f>
        <v>7570402</v>
      </c>
      <c r="D38" s="543">
        <f>D22+D37</f>
        <v>4106999</v>
      </c>
      <c r="E38" s="543">
        <f>E22+E37</f>
        <v>14844929</v>
      </c>
      <c r="F38" s="543">
        <v>25402021</v>
      </c>
      <c r="G38" s="544">
        <v>96</v>
      </c>
    </row>
    <row r="39" spans="1:7" s="14" customFormat="1" ht="13.5" thickTop="1">
      <c r="A39" s="524"/>
      <c r="B39" s="716"/>
      <c r="C39" s="227"/>
      <c r="D39" s="227"/>
      <c r="E39" s="227"/>
      <c r="F39" s="227"/>
      <c r="G39" s="233"/>
    </row>
    <row r="40" spans="1:7" s="14" customFormat="1">
      <c r="A40" s="318" t="s">
        <v>260</v>
      </c>
      <c r="B40" s="415" t="s">
        <v>325</v>
      </c>
      <c r="C40" s="542"/>
      <c r="D40" s="135"/>
      <c r="E40" s="299"/>
      <c r="F40" s="299"/>
      <c r="G40" s="187"/>
    </row>
    <row r="41" spans="1:7" s="14" customFormat="1">
      <c r="A41" s="317" t="s">
        <v>220</v>
      </c>
      <c r="B41" s="193" t="s">
        <v>324</v>
      </c>
      <c r="C41" s="302"/>
      <c r="D41" s="132"/>
      <c r="E41" s="297"/>
      <c r="F41" s="297"/>
      <c r="G41" s="115"/>
    </row>
    <row r="42" spans="1:7" s="14" customFormat="1">
      <c r="A42" s="317" t="s">
        <v>221</v>
      </c>
      <c r="B42" s="601" t="s">
        <v>329</v>
      </c>
      <c r="C42" s="707"/>
      <c r="D42" s="137"/>
      <c r="E42" s="298"/>
      <c r="F42" s="298"/>
      <c r="G42" s="295"/>
    </row>
    <row r="43" spans="1:7" s="14" customFormat="1">
      <c r="A43" s="317" t="s">
        <v>222</v>
      </c>
      <c r="B43" s="601" t="s">
        <v>330</v>
      </c>
      <c r="C43" s="707"/>
      <c r="D43" s="137"/>
      <c r="E43" s="298"/>
      <c r="F43" s="298"/>
      <c r="G43" s="295"/>
    </row>
    <row r="44" spans="1:7" s="14" customFormat="1">
      <c r="A44" s="317" t="s">
        <v>223</v>
      </c>
      <c r="B44" s="601" t="s">
        <v>331</v>
      </c>
      <c r="C44" s="707"/>
      <c r="D44" s="137"/>
      <c r="E44" s="298"/>
      <c r="F44" s="298"/>
      <c r="G44" s="295"/>
    </row>
    <row r="45" spans="1:7" s="14" customFormat="1">
      <c r="A45" s="317" t="s">
        <v>224</v>
      </c>
      <c r="B45" s="702" t="s">
        <v>332</v>
      </c>
      <c r="C45" s="707"/>
      <c r="D45" s="137"/>
      <c r="E45" s="298"/>
      <c r="F45" s="298"/>
      <c r="G45" s="295"/>
    </row>
    <row r="46" spans="1:7" s="14" customFormat="1">
      <c r="A46" s="317" t="s">
        <v>225</v>
      </c>
      <c r="B46" s="703" t="s">
        <v>333</v>
      </c>
      <c r="C46" s="707"/>
      <c r="D46" s="137"/>
      <c r="E46" s="298"/>
      <c r="F46" s="298"/>
      <c r="G46" s="295"/>
    </row>
    <row r="47" spans="1:7" s="14" customFormat="1">
      <c r="A47" s="317" t="s">
        <v>226</v>
      </c>
      <c r="B47" s="704" t="s">
        <v>334</v>
      </c>
      <c r="C47" s="707"/>
      <c r="D47" s="137"/>
      <c r="E47" s="298"/>
      <c r="F47" s="298"/>
      <c r="G47" s="295"/>
    </row>
    <row r="48" spans="1:7" ht="15.75" customHeight="1" thickBot="1">
      <c r="A48" s="317" t="s">
        <v>227</v>
      </c>
      <c r="B48" s="328" t="s">
        <v>335</v>
      </c>
      <c r="C48" s="707"/>
      <c r="D48" s="137"/>
      <c r="E48" s="298"/>
      <c r="F48" s="298"/>
      <c r="G48" s="295"/>
    </row>
    <row r="49" spans="1:7" ht="13.5" thickBot="1">
      <c r="A49" s="340" t="s">
        <v>228</v>
      </c>
      <c r="B49" s="278" t="s">
        <v>326</v>
      </c>
      <c r="C49" s="708"/>
      <c r="D49" s="225"/>
      <c r="E49" s="134"/>
      <c r="F49" s="134"/>
      <c r="G49" s="574"/>
    </row>
    <row r="50" spans="1:7">
      <c r="A50" s="524"/>
      <c r="B50" s="39"/>
      <c r="C50" s="720"/>
      <c r="D50" s="722"/>
      <c r="E50" s="688"/>
      <c r="F50" s="688"/>
      <c r="G50" s="598"/>
    </row>
    <row r="51" spans="1:7" ht="13.5" thickBot="1">
      <c r="A51" s="547" t="s">
        <v>229</v>
      </c>
      <c r="B51" s="714" t="s">
        <v>327</v>
      </c>
      <c r="C51" s="719">
        <f>C38+C49</f>
        <v>7570402</v>
      </c>
      <c r="D51" s="721">
        <f>D38+D49</f>
        <v>4106999</v>
      </c>
      <c r="E51" s="719">
        <f>E38+E49</f>
        <v>14844929</v>
      </c>
      <c r="F51" s="719">
        <v>25402021</v>
      </c>
      <c r="G51" s="719">
        <f>G38+G49</f>
        <v>96</v>
      </c>
    </row>
    <row r="52" spans="1:7" ht="13.5" thickTop="1"/>
    <row r="53" spans="1:7" ht="14.25" customHeight="1"/>
    <row r="54" spans="1:7" ht="25.5" customHeight="1"/>
    <row r="55" spans="1:7">
      <c r="A55" s="1132" t="s">
        <v>704</v>
      </c>
      <c r="B55" s="1132"/>
      <c r="C55" s="1132"/>
      <c r="D55" s="1132"/>
      <c r="E55" s="1132"/>
      <c r="F55" s="1017"/>
    </row>
    <row r="56" spans="1:7" ht="15.75" customHeight="1">
      <c r="A56" s="1017"/>
      <c r="B56" s="1017"/>
      <c r="C56" s="1017"/>
      <c r="D56" s="1017"/>
      <c r="E56" s="1017"/>
      <c r="F56" s="1017"/>
    </row>
    <row r="57" spans="1:7" ht="13.5" customHeight="1">
      <c r="B57" s="1152" t="s">
        <v>665</v>
      </c>
      <c r="C57" s="1152"/>
      <c r="D57" s="1152"/>
      <c r="E57" s="1152"/>
      <c r="F57" s="1019"/>
    </row>
    <row r="58" spans="1:7" ht="22.5" customHeight="1">
      <c r="B58" s="1019"/>
      <c r="C58" s="1019"/>
      <c r="D58" s="1019"/>
      <c r="E58" s="1019"/>
      <c r="F58" s="1019"/>
    </row>
    <row r="59" spans="1:7" ht="13.5" thickBot="1">
      <c r="B59" s="1"/>
      <c r="C59" s="1"/>
      <c r="D59" s="1"/>
      <c r="E59" s="19" t="s">
        <v>534</v>
      </c>
      <c r="F59" s="19"/>
    </row>
    <row r="60" spans="1:7" ht="36.75" thickBot="1">
      <c r="A60" s="1018" t="s">
        <v>185</v>
      </c>
      <c r="B60" s="529" t="s">
        <v>11</v>
      </c>
      <c r="C60" s="916" t="s">
        <v>663</v>
      </c>
      <c r="D60" s="917" t="s">
        <v>664</v>
      </c>
      <c r="E60" s="918" t="s">
        <v>621</v>
      </c>
      <c r="F60" s="1057" t="s">
        <v>624</v>
      </c>
      <c r="G60" s="987"/>
    </row>
    <row r="61" spans="1:7">
      <c r="A61" s="530" t="s">
        <v>186</v>
      </c>
      <c r="B61" s="531" t="s">
        <v>187</v>
      </c>
      <c r="C61" s="538" t="s">
        <v>188</v>
      </c>
      <c r="D61" s="539" t="s">
        <v>189</v>
      </c>
      <c r="E61" s="673" t="s">
        <v>209</v>
      </c>
      <c r="F61" s="1058"/>
      <c r="G61" s="1055"/>
    </row>
    <row r="62" spans="1:7">
      <c r="A62" s="318" t="s">
        <v>190</v>
      </c>
      <c r="B62" s="325" t="s">
        <v>131</v>
      </c>
      <c r="C62" s="297"/>
      <c r="D62" s="132"/>
      <c r="E62" s="297"/>
      <c r="F62" s="1059"/>
      <c r="G62" s="1056"/>
    </row>
    <row r="63" spans="1:7">
      <c r="A63" s="317" t="s">
        <v>191</v>
      </c>
      <c r="B63" s="180" t="s">
        <v>6</v>
      </c>
      <c r="C63" s="297">
        <v>31597000</v>
      </c>
      <c r="D63" s="132">
        <v>35291380</v>
      </c>
      <c r="E63" s="297">
        <v>31555286</v>
      </c>
      <c r="F63" s="1059">
        <v>0.89410000000000001</v>
      </c>
      <c r="G63" s="1056"/>
    </row>
    <row r="64" spans="1:7">
      <c r="A64" s="317" t="s">
        <v>192</v>
      </c>
      <c r="B64" s="192" t="s">
        <v>7</v>
      </c>
      <c r="C64" s="297">
        <v>5604760</v>
      </c>
      <c r="D64" s="132">
        <v>6066526</v>
      </c>
      <c r="E64" s="297">
        <v>5458167</v>
      </c>
      <c r="F64" s="1059">
        <v>0.89970000000000006</v>
      </c>
      <c r="G64" s="1056"/>
    </row>
    <row r="65" spans="1:7">
      <c r="A65" s="317" t="s">
        <v>193</v>
      </c>
      <c r="B65" s="192" t="s">
        <v>8</v>
      </c>
      <c r="C65" s="297">
        <v>39994751</v>
      </c>
      <c r="D65" s="132">
        <v>64207276</v>
      </c>
      <c r="E65" s="297">
        <v>52071725</v>
      </c>
      <c r="F65" s="1059">
        <v>0.81089999999999995</v>
      </c>
      <c r="G65" s="1056"/>
    </row>
    <row r="66" spans="1:7">
      <c r="A66" s="317" t="s">
        <v>194</v>
      </c>
      <c r="B66" s="192" t="s">
        <v>263</v>
      </c>
      <c r="C66" s="297" t="s">
        <v>18</v>
      </c>
      <c r="D66" s="132"/>
      <c r="E66" s="297"/>
      <c r="F66" s="1059"/>
      <c r="G66" s="1056"/>
    </row>
    <row r="67" spans="1:7">
      <c r="A67" s="317" t="s">
        <v>195</v>
      </c>
      <c r="B67" s="192" t="s">
        <v>262</v>
      </c>
      <c r="C67" s="297"/>
      <c r="D67" s="132"/>
      <c r="E67" s="297"/>
      <c r="F67" s="1059"/>
      <c r="G67" s="1056"/>
    </row>
    <row r="68" spans="1:7">
      <c r="A68" s="317" t="s">
        <v>196</v>
      </c>
      <c r="B68" s="192" t="s">
        <v>309</v>
      </c>
      <c r="C68" s="297">
        <v>29699494</v>
      </c>
      <c r="D68" s="297">
        <v>21122077</v>
      </c>
      <c r="E68" s="297">
        <v>6495571</v>
      </c>
      <c r="F68" s="1059">
        <v>0.3075</v>
      </c>
      <c r="G68" s="1056"/>
    </row>
    <row r="69" spans="1:7">
      <c r="A69" s="317" t="s">
        <v>197</v>
      </c>
      <c r="B69" s="192" t="s">
        <v>310</v>
      </c>
      <c r="C69" s="297">
        <v>4918000</v>
      </c>
      <c r="D69" s="132">
        <v>5410000</v>
      </c>
      <c r="E69" s="297">
        <v>4261854</v>
      </c>
      <c r="F69" s="1059">
        <v>0.78769999999999996</v>
      </c>
      <c r="G69" s="1056"/>
    </row>
    <row r="70" spans="1:7">
      <c r="A70" s="317" t="s">
        <v>198</v>
      </c>
      <c r="B70" s="192" t="s">
        <v>311</v>
      </c>
      <c r="C70" s="297"/>
      <c r="D70" s="132"/>
      <c r="E70" s="297"/>
      <c r="F70" s="1059"/>
      <c r="G70" s="1056"/>
    </row>
    <row r="71" spans="1:7">
      <c r="A71" s="317" t="s">
        <v>199</v>
      </c>
      <c r="B71" s="192" t="s">
        <v>312</v>
      </c>
      <c r="C71" s="297"/>
      <c r="D71" s="132"/>
      <c r="E71" s="297"/>
      <c r="F71" s="1059"/>
      <c r="G71" s="1056"/>
    </row>
    <row r="72" spans="1:7">
      <c r="A72" s="317" t="s">
        <v>200</v>
      </c>
      <c r="B72" s="326" t="s">
        <v>313</v>
      </c>
      <c r="C72" s="217">
        <v>5550000</v>
      </c>
      <c r="D72" s="136">
        <v>1350000</v>
      </c>
      <c r="E72" s="297">
        <v>699040</v>
      </c>
      <c r="F72" s="1059">
        <v>0.51780000000000004</v>
      </c>
      <c r="G72" s="1056"/>
    </row>
    <row r="73" spans="1:7">
      <c r="A73" s="317" t="s">
        <v>201</v>
      </c>
      <c r="B73" s="700" t="s">
        <v>666</v>
      </c>
      <c r="C73" s="300">
        <v>0</v>
      </c>
      <c r="D73" s="133">
        <v>1534677</v>
      </c>
      <c r="E73" s="297">
        <v>1534977</v>
      </c>
      <c r="F73" s="1059">
        <v>1</v>
      </c>
      <c r="G73" s="1056"/>
    </row>
    <row r="74" spans="1:7">
      <c r="A74" s="317" t="s">
        <v>202</v>
      </c>
      <c r="B74" s="701" t="s">
        <v>321</v>
      </c>
      <c r="C74" s="300">
        <v>19231494</v>
      </c>
      <c r="D74" s="133">
        <v>12827400</v>
      </c>
      <c r="E74" s="297">
        <v>0</v>
      </c>
      <c r="F74" s="1059"/>
      <c r="G74" s="1056"/>
    </row>
    <row r="75" spans="1:7" ht="13.5" thickBot="1">
      <c r="A75" s="317" t="s">
        <v>203</v>
      </c>
      <c r="B75" s="194" t="s">
        <v>127</v>
      </c>
      <c r="C75" s="298">
        <v>2662400</v>
      </c>
      <c r="D75" s="137">
        <v>4042525</v>
      </c>
      <c r="E75" s="297">
        <v>3629881</v>
      </c>
      <c r="F75" s="1060">
        <v>0.89790000000000003</v>
      </c>
      <c r="G75" s="1056"/>
    </row>
    <row r="76" spans="1:7" ht="13.5" thickBot="1">
      <c r="A76" s="533" t="s">
        <v>204</v>
      </c>
      <c r="B76" s="534" t="s">
        <v>9</v>
      </c>
      <c r="C76" s="540">
        <f>C63+C64+C65+C68+C75</f>
        <v>109558405</v>
      </c>
      <c r="D76" s="540">
        <f>D63+D64+D65+D66+D68+D75</f>
        <v>130729784</v>
      </c>
      <c r="E76" s="540">
        <v>99210630</v>
      </c>
      <c r="F76" s="1061">
        <v>0.75880000000000003</v>
      </c>
      <c r="G76" s="26"/>
    </row>
    <row r="77" spans="1:7" ht="13.5" thickTop="1">
      <c r="A77" s="524"/>
      <c r="B77" s="325"/>
      <c r="C77" s="216"/>
      <c r="D77" s="216"/>
      <c r="E77" s="216"/>
      <c r="F77" s="1062"/>
      <c r="G77" s="26"/>
    </row>
    <row r="78" spans="1:7">
      <c r="A78" s="318" t="s">
        <v>205</v>
      </c>
      <c r="B78" s="327" t="s">
        <v>132</v>
      </c>
      <c r="C78" s="299"/>
      <c r="D78" s="135"/>
      <c r="E78" s="299"/>
      <c r="F78" s="1063"/>
      <c r="G78" s="32"/>
    </row>
    <row r="79" spans="1:7">
      <c r="A79" s="317" t="s">
        <v>206</v>
      </c>
      <c r="B79" s="192" t="s">
        <v>264</v>
      </c>
      <c r="C79" s="297">
        <v>0</v>
      </c>
      <c r="D79" s="132">
        <v>75347869</v>
      </c>
      <c r="E79" s="297">
        <v>73819766</v>
      </c>
      <c r="F79" s="1059">
        <v>0.97970000000000002</v>
      </c>
      <c r="G79" s="26"/>
    </row>
    <row r="80" spans="1:7">
      <c r="A80" s="317" t="s">
        <v>205</v>
      </c>
      <c r="B80" s="192" t="s">
        <v>265</v>
      </c>
      <c r="C80" s="297">
        <v>0</v>
      </c>
      <c r="D80" s="132">
        <v>21301921</v>
      </c>
      <c r="E80" s="297">
        <v>20139886</v>
      </c>
      <c r="F80" s="1059">
        <v>0.94540000000000002</v>
      </c>
      <c r="G80" s="32"/>
    </row>
    <row r="81" spans="1:7">
      <c r="A81" s="317" t="s">
        <v>206</v>
      </c>
      <c r="B81" s="192" t="s">
        <v>128</v>
      </c>
      <c r="C81" s="217">
        <f>C82+C83+C84</f>
        <v>0</v>
      </c>
      <c r="D81" s="217">
        <f>D82+D83+D84</f>
        <v>0</v>
      </c>
      <c r="E81" s="217">
        <f>E82+E83+E84</f>
        <v>0</v>
      </c>
      <c r="F81" s="1064"/>
      <c r="G81" s="691"/>
    </row>
    <row r="82" spans="1:7">
      <c r="A82" s="317" t="s">
        <v>207</v>
      </c>
      <c r="B82" s="326" t="s">
        <v>314</v>
      </c>
      <c r="C82" s="297"/>
      <c r="D82" s="132"/>
      <c r="E82" s="297"/>
      <c r="F82" s="1059"/>
      <c r="G82" s="32"/>
    </row>
    <row r="83" spans="1:7">
      <c r="A83" s="317" t="s">
        <v>208</v>
      </c>
      <c r="B83" s="326" t="s">
        <v>316</v>
      </c>
      <c r="C83" s="297"/>
      <c r="D83" s="132"/>
      <c r="E83" s="297"/>
      <c r="F83" s="1059"/>
      <c r="G83" s="32"/>
    </row>
    <row r="84" spans="1:7">
      <c r="A84" s="317" t="s">
        <v>210</v>
      </c>
      <c r="B84" s="326" t="s">
        <v>315</v>
      </c>
      <c r="C84" s="297"/>
      <c r="D84" s="132"/>
      <c r="E84" s="297"/>
      <c r="F84" s="1059"/>
      <c r="G84" s="39"/>
    </row>
    <row r="85" spans="1:7">
      <c r="A85" s="317" t="s">
        <v>211</v>
      </c>
      <c r="B85" s="326" t="s">
        <v>317</v>
      </c>
      <c r="C85" s="297"/>
      <c r="D85" s="132"/>
      <c r="E85" s="297"/>
      <c r="F85" s="1059"/>
      <c r="G85" s="39"/>
    </row>
    <row r="86" spans="1:7">
      <c r="A86" s="317" t="s">
        <v>212</v>
      </c>
      <c r="B86" s="700" t="s">
        <v>318</v>
      </c>
      <c r="C86" s="297"/>
      <c r="D86" s="132"/>
      <c r="E86" s="297"/>
      <c r="F86" s="1059"/>
      <c r="G86" s="39"/>
    </row>
    <row r="87" spans="1:7">
      <c r="A87" s="317" t="s">
        <v>213</v>
      </c>
      <c r="B87" s="275" t="s">
        <v>319</v>
      </c>
      <c r="C87" s="297"/>
      <c r="D87" s="132"/>
      <c r="E87" s="297"/>
      <c r="F87" s="1059"/>
      <c r="G87" s="39"/>
    </row>
    <row r="88" spans="1:7">
      <c r="A88" s="317" t="s">
        <v>214</v>
      </c>
      <c r="B88" s="701" t="s">
        <v>336</v>
      </c>
      <c r="C88" s="297"/>
      <c r="D88" s="132"/>
      <c r="E88" s="297"/>
      <c r="F88" s="1059"/>
      <c r="G88" s="39"/>
    </row>
    <row r="89" spans="1:7">
      <c r="A89" s="317" t="s">
        <v>215</v>
      </c>
      <c r="B89" s="192" t="s">
        <v>322</v>
      </c>
      <c r="C89" s="297"/>
      <c r="D89" s="132"/>
      <c r="E89" s="297"/>
      <c r="F89" s="1059"/>
      <c r="G89" s="32"/>
    </row>
    <row r="90" spans="1:7" ht="13.5" thickBot="1">
      <c r="A90" s="317" t="s">
        <v>216</v>
      </c>
      <c r="B90" s="194" t="s">
        <v>130</v>
      </c>
      <c r="C90" s="300"/>
      <c r="D90" s="300">
        <f>-D66</f>
        <v>0</v>
      </c>
      <c r="E90" s="300">
        <f>-E66</f>
        <v>0</v>
      </c>
      <c r="F90" s="1065"/>
      <c r="G90" s="691"/>
    </row>
    <row r="91" spans="1:7" ht="13.5" thickBot="1">
      <c r="A91" s="533" t="s">
        <v>217</v>
      </c>
      <c r="B91" s="534" t="s">
        <v>10</v>
      </c>
      <c r="C91" s="540">
        <f>C79+C80+C81+C89+C90</f>
        <v>0</v>
      </c>
      <c r="D91" s="540">
        <f>D79+D80+D81+D89+D90</f>
        <v>96649790</v>
      </c>
      <c r="E91" s="540">
        <f>E79+E80+E81+E89+E90</f>
        <v>93959652</v>
      </c>
      <c r="F91" s="1061">
        <v>0.97209999999999996</v>
      </c>
      <c r="G91" s="26"/>
    </row>
    <row r="92" spans="1:7" ht="27" thickTop="1" thickBot="1">
      <c r="A92" s="533" t="s">
        <v>218</v>
      </c>
      <c r="B92" s="537" t="s">
        <v>323</v>
      </c>
      <c r="C92" s="543">
        <f>C76+C91</f>
        <v>109558405</v>
      </c>
      <c r="D92" s="543">
        <f>D76+D91</f>
        <v>227379574</v>
      </c>
      <c r="E92" s="543">
        <f>E76+E91</f>
        <v>193170282</v>
      </c>
      <c r="F92" s="1066">
        <v>0.73780000000000001</v>
      </c>
      <c r="G92" s="691"/>
    </row>
    <row r="93" spans="1:7" ht="13.5" thickTop="1">
      <c r="A93" s="524"/>
      <c r="B93" s="716"/>
      <c r="C93" s="227"/>
      <c r="D93" s="227"/>
      <c r="E93" s="227"/>
      <c r="F93" s="1067"/>
      <c r="G93" s="691"/>
    </row>
    <row r="94" spans="1:7">
      <c r="A94" s="318" t="s">
        <v>260</v>
      </c>
      <c r="B94" s="415" t="s">
        <v>325</v>
      </c>
      <c r="C94" s="542"/>
      <c r="D94" s="135"/>
      <c r="E94" s="299"/>
      <c r="F94" s="1063"/>
      <c r="G94" s="32"/>
    </row>
    <row r="95" spans="1:7">
      <c r="A95" s="317" t="s">
        <v>220</v>
      </c>
      <c r="B95" s="193" t="s">
        <v>324</v>
      </c>
      <c r="C95" s="302"/>
      <c r="D95" s="132"/>
      <c r="E95" s="297"/>
      <c r="F95" s="1059"/>
      <c r="G95" s="32"/>
    </row>
    <row r="96" spans="1:7">
      <c r="A96" s="317" t="s">
        <v>221</v>
      </c>
      <c r="B96" s="601" t="s">
        <v>329</v>
      </c>
      <c r="C96" s="707">
        <v>67000</v>
      </c>
      <c r="D96" s="137">
        <v>150000</v>
      </c>
      <c r="E96" s="298">
        <v>377139172</v>
      </c>
      <c r="F96" s="1060"/>
      <c r="G96" s="32"/>
    </row>
    <row r="97" spans="1:7">
      <c r="A97" s="317" t="s">
        <v>222</v>
      </c>
      <c r="B97" s="601" t="s">
        <v>330</v>
      </c>
      <c r="C97" s="707">
        <v>8596205</v>
      </c>
      <c r="D97" s="137">
        <v>12916102</v>
      </c>
      <c r="E97" s="298">
        <v>12916102</v>
      </c>
      <c r="F97" s="1060">
        <v>1</v>
      </c>
      <c r="G97" s="32"/>
    </row>
    <row r="98" spans="1:7">
      <c r="A98" s="317" t="s">
        <v>223</v>
      </c>
      <c r="B98" s="601" t="s">
        <v>331</v>
      </c>
      <c r="C98" s="707"/>
      <c r="D98" s="137"/>
      <c r="E98" s="298"/>
      <c r="F98" s="1060"/>
      <c r="G98" s="32"/>
    </row>
    <row r="99" spans="1:7" ht="17.25" customHeight="1">
      <c r="A99" s="317" t="s">
        <v>224</v>
      </c>
      <c r="B99" s="702" t="s">
        <v>332</v>
      </c>
      <c r="C99" s="707"/>
      <c r="D99" s="137"/>
      <c r="E99" s="298"/>
      <c r="F99" s="1060"/>
      <c r="G99" s="32"/>
    </row>
    <row r="100" spans="1:7">
      <c r="A100" s="317" t="s">
        <v>225</v>
      </c>
      <c r="B100" s="703" t="s">
        <v>333</v>
      </c>
      <c r="C100" s="707"/>
      <c r="D100" s="137"/>
      <c r="E100" s="298"/>
      <c r="F100" s="1060"/>
      <c r="G100" s="32"/>
    </row>
    <row r="101" spans="1:7">
      <c r="A101" s="317" t="s">
        <v>226</v>
      </c>
      <c r="B101" s="704" t="s">
        <v>334</v>
      </c>
      <c r="C101" s="707"/>
      <c r="D101" s="137"/>
      <c r="E101" s="298"/>
      <c r="F101" s="1060"/>
      <c r="G101" s="32"/>
    </row>
    <row r="102" spans="1:7" ht="13.5" thickBot="1">
      <c r="A102" s="317" t="s">
        <v>227</v>
      </c>
      <c r="B102" s="328" t="s">
        <v>667</v>
      </c>
      <c r="C102" s="707">
        <v>667465</v>
      </c>
      <c r="D102" s="137">
        <v>667465</v>
      </c>
      <c r="E102" s="298">
        <v>667465</v>
      </c>
      <c r="F102" s="1060">
        <v>1</v>
      </c>
      <c r="G102" s="32"/>
    </row>
    <row r="103" spans="1:7" ht="16.5" customHeight="1" thickBot="1">
      <c r="A103" s="340" t="s">
        <v>228</v>
      </c>
      <c r="B103" s="278" t="s">
        <v>326</v>
      </c>
      <c r="C103" s="708">
        <v>9330670</v>
      </c>
      <c r="D103" s="225">
        <v>13733567</v>
      </c>
      <c r="E103" s="134">
        <v>390722739</v>
      </c>
      <c r="F103" s="1068"/>
      <c r="G103" s="32"/>
    </row>
    <row r="104" spans="1:7" ht="23.25" customHeight="1">
      <c r="A104" s="524"/>
      <c r="B104" s="39"/>
      <c r="C104" s="720"/>
      <c r="D104" s="722"/>
      <c r="E104" s="688"/>
      <c r="F104" s="1069"/>
      <c r="G104" s="32"/>
    </row>
    <row r="105" spans="1:7" ht="13.5" thickBot="1">
      <c r="A105" s="547" t="s">
        <v>229</v>
      </c>
      <c r="B105" s="714" t="s">
        <v>327</v>
      </c>
      <c r="C105" s="719">
        <f>C92+C103</f>
        <v>118889075</v>
      </c>
      <c r="D105" s="721">
        <f>D92+D103</f>
        <v>241113141</v>
      </c>
      <c r="E105" s="719">
        <f>E92+E103</f>
        <v>583893021</v>
      </c>
      <c r="F105" s="1070"/>
      <c r="G105" s="599"/>
    </row>
    <row r="106" spans="1:7" ht="13.5" thickTop="1"/>
  </sheetData>
  <mergeCells count="4">
    <mergeCell ref="B3:E3"/>
    <mergeCell ref="A1:E1"/>
    <mergeCell ref="A55:E55"/>
    <mergeCell ref="B57:E57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18"/>
  <sheetViews>
    <sheetView topLeftCell="A984" workbookViewId="0">
      <selection activeCell="A967" sqref="A967:E967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1.42578125" customWidth="1"/>
    <col min="5" max="5" width="10.7109375" customWidth="1"/>
    <col min="6" max="6" width="11.28515625" customWidth="1"/>
    <col min="7" max="7" width="10.7109375" customWidth="1"/>
  </cols>
  <sheetData>
    <row r="1" spans="1:7" ht="15">
      <c r="A1" s="1132" t="s">
        <v>705</v>
      </c>
      <c r="B1" s="1132"/>
      <c r="C1" s="1132"/>
      <c r="D1" s="1132"/>
      <c r="E1" s="1132"/>
      <c r="F1" s="16"/>
      <c r="G1" s="16"/>
    </row>
    <row r="2" spans="1:7" ht="15">
      <c r="A2" s="330"/>
      <c r="B2" s="330"/>
      <c r="C2" s="330"/>
      <c r="D2" s="930"/>
      <c r="E2" s="330"/>
      <c r="F2" s="16"/>
      <c r="G2" s="16"/>
    </row>
    <row r="3" spans="1:7" ht="15.75">
      <c r="B3" s="1152" t="s">
        <v>553</v>
      </c>
      <c r="C3" s="1152"/>
      <c r="D3" s="1152"/>
      <c r="E3" s="1152"/>
      <c r="F3" s="33"/>
      <c r="G3" s="12"/>
    </row>
    <row r="4" spans="1:7" ht="15.75">
      <c r="B4" s="18"/>
      <c r="C4" s="18"/>
      <c r="D4" s="931"/>
      <c r="E4" s="18"/>
      <c r="F4" s="33"/>
      <c r="G4" s="12"/>
    </row>
    <row r="5" spans="1:7" ht="13.5" thickBot="1">
      <c r="B5" s="1"/>
      <c r="C5" s="1"/>
      <c r="D5" s="1"/>
      <c r="E5" s="1"/>
    </row>
    <row r="6" spans="1:7" ht="27" thickBot="1">
      <c r="A6" s="341" t="s">
        <v>185</v>
      </c>
      <c r="B6" s="529" t="s">
        <v>11</v>
      </c>
      <c r="C6" s="337" t="s">
        <v>498</v>
      </c>
      <c r="D6" s="984" t="s">
        <v>604</v>
      </c>
      <c r="E6" s="1014" t="s">
        <v>621</v>
      </c>
      <c r="F6" s="977" t="s">
        <v>624</v>
      </c>
    </row>
    <row r="7" spans="1:7">
      <c r="A7" s="530" t="s">
        <v>186</v>
      </c>
      <c r="B7" s="531" t="s">
        <v>187</v>
      </c>
      <c r="C7" s="538" t="s">
        <v>188</v>
      </c>
      <c r="D7" s="538"/>
      <c r="E7" s="538" t="s">
        <v>189</v>
      </c>
      <c r="F7" s="977"/>
    </row>
    <row r="8" spans="1:7">
      <c r="A8" s="318" t="s">
        <v>190</v>
      </c>
      <c r="B8" s="325" t="s">
        <v>131</v>
      </c>
      <c r="C8" s="297"/>
      <c r="D8" s="297"/>
      <c r="E8" s="297"/>
      <c r="F8" s="977"/>
    </row>
    <row r="9" spans="1:7">
      <c r="A9" s="317" t="s">
        <v>191</v>
      </c>
      <c r="B9" s="180" t="s">
        <v>6</v>
      </c>
      <c r="C9" s="685">
        <v>10232620</v>
      </c>
      <c r="D9" s="685">
        <v>10781786</v>
      </c>
      <c r="E9" s="297">
        <v>10535663</v>
      </c>
      <c r="F9" s="977">
        <v>97.71</v>
      </c>
    </row>
    <row r="10" spans="1:7">
      <c r="A10" s="317" t="s">
        <v>192</v>
      </c>
      <c r="B10" s="192" t="s">
        <v>7</v>
      </c>
      <c r="C10" s="685">
        <v>2103000</v>
      </c>
      <c r="D10" s="685">
        <v>2113706</v>
      </c>
      <c r="E10" s="297">
        <v>2121581</v>
      </c>
      <c r="F10" s="977">
        <v>100.37</v>
      </c>
    </row>
    <row r="11" spans="1:7">
      <c r="A11" s="317" t="s">
        <v>193</v>
      </c>
      <c r="B11" s="192" t="s">
        <v>8</v>
      </c>
      <c r="C11" s="297">
        <v>4788000</v>
      </c>
      <c r="D11" s="297">
        <v>7927775</v>
      </c>
      <c r="E11" s="297">
        <v>4443341</v>
      </c>
      <c r="F11" s="977">
        <v>56.05</v>
      </c>
    </row>
    <row r="12" spans="1:7">
      <c r="A12" s="317" t="s">
        <v>194</v>
      </c>
      <c r="B12" s="192" t="s">
        <v>263</v>
      </c>
      <c r="C12" s="297">
        <v>0</v>
      </c>
      <c r="D12" s="297"/>
      <c r="E12" s="297">
        <v>0</v>
      </c>
      <c r="F12" s="977"/>
    </row>
    <row r="13" spans="1:7">
      <c r="A13" s="317" t="s">
        <v>195</v>
      </c>
      <c r="B13" s="192" t="s">
        <v>262</v>
      </c>
      <c r="C13" s="297">
        <v>0</v>
      </c>
      <c r="D13" s="297"/>
      <c r="E13" s="297">
        <v>0</v>
      </c>
      <c r="F13" s="977"/>
    </row>
    <row r="14" spans="1:7">
      <c r="A14" s="317" t="s">
        <v>196</v>
      </c>
      <c r="B14" s="192" t="s">
        <v>309</v>
      </c>
      <c r="C14" s="297">
        <v>4410000</v>
      </c>
      <c r="D14" s="297">
        <v>10945443</v>
      </c>
      <c r="E14" s="297">
        <v>3350669</v>
      </c>
      <c r="F14" s="977">
        <v>30.61</v>
      </c>
    </row>
    <row r="15" spans="1:7">
      <c r="A15" s="317" t="s">
        <v>197</v>
      </c>
      <c r="B15" s="192" t="s">
        <v>310</v>
      </c>
      <c r="C15" s="297">
        <v>4410000</v>
      </c>
      <c r="D15" s="297">
        <v>4410000</v>
      </c>
      <c r="E15" s="297">
        <v>3350669</v>
      </c>
      <c r="F15" s="977">
        <v>75.98</v>
      </c>
    </row>
    <row r="16" spans="1:7" s="15" customFormat="1">
      <c r="A16" s="317" t="s">
        <v>198</v>
      </c>
      <c r="B16" s="192" t="s">
        <v>311</v>
      </c>
      <c r="C16" s="297"/>
      <c r="D16" s="297"/>
      <c r="E16" s="297"/>
      <c r="F16" s="978"/>
    </row>
    <row r="17" spans="1:6">
      <c r="A17" s="317" t="s">
        <v>199</v>
      </c>
      <c r="B17" s="192" t="s">
        <v>312</v>
      </c>
      <c r="C17" s="297"/>
      <c r="D17" s="297"/>
      <c r="E17" s="297"/>
      <c r="F17" s="977"/>
    </row>
    <row r="18" spans="1:6" ht="11.25" customHeight="1">
      <c r="A18" s="317" t="s">
        <v>200</v>
      </c>
      <c r="B18" s="326" t="s">
        <v>313</v>
      </c>
      <c r="C18" s="217"/>
      <c r="D18" s="217"/>
      <c r="E18" s="297"/>
      <c r="F18" s="977"/>
    </row>
    <row r="19" spans="1:6" ht="11.25" customHeight="1">
      <c r="A19" s="317" t="s">
        <v>201</v>
      </c>
      <c r="B19" s="700" t="s">
        <v>328</v>
      </c>
      <c r="C19" s="300"/>
      <c r="D19" s="300"/>
      <c r="E19" s="300"/>
      <c r="F19" s="977"/>
    </row>
    <row r="20" spans="1:6" ht="11.25" customHeight="1">
      <c r="A20" s="317" t="s">
        <v>202</v>
      </c>
      <c r="B20" s="701" t="s">
        <v>321</v>
      </c>
      <c r="C20" s="300"/>
      <c r="D20" s="300">
        <v>6535443</v>
      </c>
      <c r="E20" s="300"/>
      <c r="F20" s="977"/>
    </row>
    <row r="21" spans="1:6" ht="11.25" customHeight="1">
      <c r="A21" s="317" t="s">
        <v>203</v>
      </c>
      <c r="B21" s="115" t="s">
        <v>522</v>
      </c>
      <c r="C21" s="300"/>
      <c r="D21" s="300"/>
      <c r="E21" s="300"/>
      <c r="F21" s="977"/>
    </row>
    <row r="22" spans="1:6" ht="13.5" thickBot="1">
      <c r="A22" s="317" t="s">
        <v>204</v>
      </c>
      <c r="B22" s="194" t="s">
        <v>127</v>
      </c>
      <c r="C22" s="298"/>
      <c r="D22" s="298"/>
      <c r="E22" s="298"/>
      <c r="F22" s="977"/>
    </row>
    <row r="23" spans="1:6" ht="13.5" thickBot="1">
      <c r="A23" s="317" t="s">
        <v>205</v>
      </c>
      <c r="B23" s="534" t="s">
        <v>9</v>
      </c>
      <c r="C23" s="546">
        <f>C9+C10+C11+C12+C14+C22</f>
        <v>21533620</v>
      </c>
      <c r="D23" s="546">
        <v>31768710</v>
      </c>
      <c r="E23" s="546">
        <v>20451254</v>
      </c>
      <c r="F23" s="977">
        <v>64</v>
      </c>
    </row>
    <row r="24" spans="1:6" ht="13.5" thickTop="1">
      <c r="A24" s="524"/>
      <c r="B24" s="325"/>
      <c r="C24" s="216"/>
      <c r="D24" s="216"/>
      <c r="E24" s="216"/>
      <c r="F24" s="977">
        <v>37</v>
      </c>
    </row>
    <row r="25" spans="1:6">
      <c r="A25" s="318" t="s">
        <v>206</v>
      </c>
      <c r="B25" s="327" t="s">
        <v>132</v>
      </c>
      <c r="C25" s="299"/>
      <c r="D25" s="299"/>
      <c r="E25" s="299"/>
      <c r="F25" s="977"/>
    </row>
    <row r="26" spans="1:6">
      <c r="A26" s="317" t="s">
        <v>207</v>
      </c>
      <c r="B26" s="192" t="s">
        <v>264</v>
      </c>
      <c r="C26" s="297">
        <v>0</v>
      </c>
      <c r="D26" s="297">
        <v>411761</v>
      </c>
      <c r="E26" s="297">
        <v>227000</v>
      </c>
      <c r="F26" s="977">
        <v>55.13</v>
      </c>
    </row>
    <row r="27" spans="1:6">
      <c r="A27" s="318" t="s">
        <v>208</v>
      </c>
      <c r="B27" s="192" t="s">
        <v>265</v>
      </c>
      <c r="C27" s="297"/>
      <c r="D27" s="297"/>
      <c r="E27" s="297"/>
      <c r="F27" s="977"/>
    </row>
    <row r="28" spans="1:6">
      <c r="A28" s="317" t="s">
        <v>210</v>
      </c>
      <c r="B28" s="192" t="s">
        <v>128</v>
      </c>
      <c r="C28" s="217">
        <f>C29+C30+C31+C32+C33+C34+C35</f>
        <v>0</v>
      </c>
      <c r="D28" s="217"/>
      <c r="E28" s="217">
        <f>E29+E30+E31+E32+E33+E34+E35</f>
        <v>0</v>
      </c>
      <c r="F28" s="977"/>
    </row>
    <row r="29" spans="1:6">
      <c r="A29" s="318" t="s">
        <v>211</v>
      </c>
      <c r="B29" s="326" t="s">
        <v>314</v>
      </c>
      <c r="C29" s="297"/>
      <c r="D29" s="297"/>
      <c r="E29" s="297"/>
      <c r="F29" s="977"/>
    </row>
    <row r="30" spans="1:6">
      <c r="A30" s="317" t="s">
        <v>212</v>
      </c>
      <c r="B30" s="326" t="s">
        <v>316</v>
      </c>
      <c r="C30" s="297"/>
      <c r="D30" s="297"/>
      <c r="E30" s="297"/>
      <c r="F30" s="977"/>
    </row>
    <row r="31" spans="1:6">
      <c r="A31" s="318" t="s">
        <v>213</v>
      </c>
      <c r="B31" s="326" t="s">
        <v>315</v>
      </c>
      <c r="C31" s="297"/>
      <c r="D31" s="297"/>
      <c r="E31" s="297"/>
      <c r="F31" s="977"/>
    </row>
    <row r="32" spans="1:6">
      <c r="A32" s="317" t="s">
        <v>214</v>
      </c>
      <c r="B32" s="326" t="s">
        <v>317</v>
      </c>
      <c r="C32" s="297"/>
      <c r="D32" s="297"/>
      <c r="E32" s="297"/>
      <c r="F32" s="977"/>
    </row>
    <row r="33" spans="1:6">
      <c r="A33" s="318" t="s">
        <v>215</v>
      </c>
      <c r="B33" s="700" t="s">
        <v>318</v>
      </c>
      <c r="C33" s="297"/>
      <c r="D33" s="297"/>
      <c r="E33" s="297"/>
      <c r="F33" s="977"/>
    </row>
    <row r="34" spans="1:6">
      <c r="A34" s="317" t="s">
        <v>216</v>
      </c>
      <c r="B34" s="275" t="s">
        <v>319</v>
      </c>
      <c r="C34" s="297"/>
      <c r="D34" s="297"/>
      <c r="E34" s="297"/>
      <c r="F34" s="977"/>
    </row>
    <row r="35" spans="1:6">
      <c r="A35" s="318" t="s">
        <v>217</v>
      </c>
      <c r="B35" s="701" t="s">
        <v>336</v>
      </c>
      <c r="C35" s="297"/>
      <c r="D35" s="297"/>
      <c r="E35" s="297"/>
      <c r="F35" s="977"/>
    </row>
    <row r="36" spans="1:6">
      <c r="A36" s="317" t="s">
        <v>218</v>
      </c>
      <c r="B36" s="192" t="s">
        <v>322</v>
      </c>
      <c r="C36" s="297"/>
      <c r="D36" s="297"/>
      <c r="E36" s="297"/>
      <c r="F36" s="977"/>
    </row>
    <row r="37" spans="1:6" ht="13.5" customHeight="1" thickBot="1">
      <c r="A37" s="317" t="s">
        <v>219</v>
      </c>
      <c r="B37" s="194" t="s">
        <v>130</v>
      </c>
      <c r="C37" s="300">
        <f>-C12</f>
        <v>0</v>
      </c>
      <c r="D37" s="300"/>
      <c r="E37" s="300">
        <f>-E12</f>
        <v>0</v>
      </c>
      <c r="F37" s="977"/>
    </row>
    <row r="38" spans="1:6" ht="13.5" thickBot="1">
      <c r="A38" s="533" t="s">
        <v>220</v>
      </c>
      <c r="B38" s="723" t="s">
        <v>10</v>
      </c>
      <c r="C38" s="741"/>
      <c r="D38" s="741">
        <v>411761</v>
      </c>
      <c r="E38" s="1015">
        <v>227000</v>
      </c>
      <c r="F38" s="977">
        <v>55.13</v>
      </c>
    </row>
    <row r="39" spans="1:6" ht="27" thickTop="1" thickBot="1">
      <c r="A39" s="533" t="s">
        <v>221</v>
      </c>
      <c r="B39" s="709" t="s">
        <v>323</v>
      </c>
      <c r="C39" s="740">
        <f>C23+C38</f>
        <v>21533620</v>
      </c>
      <c r="D39" s="740">
        <v>32180471</v>
      </c>
      <c r="E39" s="1016">
        <v>20678254</v>
      </c>
      <c r="F39" s="977">
        <v>64.260000000000005</v>
      </c>
    </row>
    <row r="40" spans="1:6" ht="13.5" thickTop="1">
      <c r="A40" s="524"/>
      <c r="B40" s="716"/>
      <c r="C40" s="140"/>
      <c r="D40" s="26"/>
      <c r="E40" s="570"/>
      <c r="F40" s="977"/>
    </row>
    <row r="41" spans="1:6">
      <c r="A41" s="318" t="s">
        <v>222</v>
      </c>
      <c r="B41" s="415" t="s">
        <v>325</v>
      </c>
      <c r="C41" s="135"/>
      <c r="D41" s="141"/>
      <c r="E41" s="570"/>
      <c r="F41" s="977"/>
    </row>
    <row r="42" spans="1:6">
      <c r="A42" s="317" t="s">
        <v>223</v>
      </c>
      <c r="B42" s="193" t="s">
        <v>324</v>
      </c>
      <c r="C42" s="132"/>
      <c r="D42" s="96"/>
      <c r="E42" s="570"/>
      <c r="F42" s="977"/>
    </row>
    <row r="43" spans="1:6">
      <c r="A43" s="318" t="s">
        <v>224</v>
      </c>
      <c r="B43" s="601" t="s">
        <v>329</v>
      </c>
      <c r="C43" s="132"/>
      <c r="D43" s="96"/>
      <c r="E43" s="570"/>
      <c r="F43" s="977"/>
    </row>
    <row r="44" spans="1:6">
      <c r="A44" s="317" t="s">
        <v>225</v>
      </c>
      <c r="B44" s="601" t="s">
        <v>330</v>
      </c>
      <c r="C44" s="132"/>
      <c r="D44" s="96"/>
      <c r="E44" s="570"/>
      <c r="F44" s="977"/>
    </row>
    <row r="45" spans="1:6">
      <c r="A45" s="318" t="s">
        <v>226</v>
      </c>
      <c r="B45" s="601" t="s">
        <v>331</v>
      </c>
      <c r="C45" s="132"/>
      <c r="D45" s="96"/>
      <c r="E45" s="570"/>
      <c r="F45" s="977"/>
    </row>
    <row r="46" spans="1:6">
      <c r="A46" s="317" t="s">
        <v>227</v>
      </c>
      <c r="B46" s="710" t="s">
        <v>332</v>
      </c>
      <c r="C46" s="132"/>
      <c r="D46" s="96"/>
      <c r="E46" s="570"/>
      <c r="F46" s="977"/>
    </row>
    <row r="47" spans="1:6">
      <c r="A47" s="318" t="s">
        <v>228</v>
      </c>
      <c r="B47" s="711" t="s">
        <v>333</v>
      </c>
      <c r="C47" s="132"/>
      <c r="D47" s="96"/>
      <c r="E47" s="570"/>
      <c r="F47" s="977"/>
    </row>
    <row r="48" spans="1:6">
      <c r="A48" s="317" t="s">
        <v>229</v>
      </c>
      <c r="B48" s="712" t="s">
        <v>334</v>
      </c>
      <c r="C48" s="132"/>
      <c r="D48" s="96"/>
      <c r="E48" s="570"/>
      <c r="F48" s="977"/>
    </row>
    <row r="49" spans="1:6">
      <c r="A49" s="318" t="s">
        <v>230</v>
      </c>
      <c r="B49" s="713" t="s">
        <v>335</v>
      </c>
      <c r="C49" s="137"/>
      <c r="D49" s="97"/>
      <c r="E49" s="570"/>
      <c r="F49" s="977"/>
    </row>
    <row r="50" spans="1:6" ht="13.5" thickBot="1">
      <c r="A50" s="524" t="s">
        <v>231</v>
      </c>
      <c r="B50" s="713" t="s">
        <v>523</v>
      </c>
      <c r="C50" s="140"/>
      <c r="D50" s="26"/>
      <c r="E50" s="570"/>
      <c r="F50" s="977"/>
    </row>
    <row r="51" spans="1:6" ht="13.5" thickBot="1">
      <c r="A51" s="340" t="s">
        <v>232</v>
      </c>
      <c r="B51" s="278" t="s">
        <v>326</v>
      </c>
      <c r="C51" s="139">
        <f>C42+C43+C44+C45+C46+C47+C48+C49+C50</f>
        <v>0</v>
      </c>
      <c r="D51" s="139"/>
      <c r="E51" s="545">
        <f>E42+E43+E44+E45+E46+E47+E48+E49+E50</f>
        <v>0</v>
      </c>
      <c r="F51" s="977"/>
    </row>
    <row r="52" spans="1:6">
      <c r="A52" s="524"/>
      <c r="B52" s="39"/>
      <c r="C52" s="140"/>
      <c r="D52" s="26"/>
      <c r="E52" s="26"/>
      <c r="F52" s="977"/>
    </row>
    <row r="53" spans="1:6" ht="13.5" thickBot="1">
      <c r="A53" s="384" t="s">
        <v>233</v>
      </c>
      <c r="B53" s="851" t="s">
        <v>327</v>
      </c>
      <c r="C53" s="303">
        <f>C39+C51</f>
        <v>21533620</v>
      </c>
      <c r="D53" s="303">
        <v>31180471</v>
      </c>
      <c r="E53" s="545">
        <f>E39+E51</f>
        <v>20678254</v>
      </c>
      <c r="F53" s="977">
        <v>64.260000000000005</v>
      </c>
    </row>
    <row r="54" spans="1:6">
      <c r="A54" s="338"/>
      <c r="B54" s="39"/>
      <c r="C54" s="26"/>
      <c r="D54" s="26"/>
      <c r="E54" s="26"/>
    </row>
    <row r="55" spans="1:6">
      <c r="A55" s="338"/>
      <c r="B55" s="39"/>
      <c r="C55" s="26"/>
      <c r="D55" s="26"/>
      <c r="E55" s="26"/>
    </row>
    <row r="56" spans="1:6">
      <c r="A56" s="338"/>
      <c r="B56" s="39"/>
      <c r="C56" s="26"/>
      <c r="D56" s="26"/>
      <c r="E56" s="26"/>
    </row>
    <row r="57" spans="1:6">
      <c r="A57" s="338"/>
      <c r="B57" s="39"/>
      <c r="C57" s="26"/>
      <c r="D57" s="26"/>
      <c r="E57" s="26"/>
    </row>
    <row r="58" spans="1:6">
      <c r="A58" s="338"/>
      <c r="B58" s="39"/>
      <c r="C58" s="26"/>
      <c r="D58" s="26"/>
      <c r="E58" s="26"/>
    </row>
    <row r="59" spans="1:6">
      <c r="A59" s="338"/>
      <c r="B59" s="39"/>
      <c r="C59" s="26"/>
      <c r="D59" s="26"/>
      <c r="E59" s="26"/>
    </row>
    <row r="60" spans="1:6">
      <c r="A60" s="338"/>
      <c r="B60" s="39"/>
      <c r="C60" s="26"/>
      <c r="D60" s="26"/>
      <c r="E60" s="26"/>
    </row>
    <row r="61" spans="1:6" ht="14.25" customHeight="1">
      <c r="A61" s="1154"/>
      <c r="B61" s="1153"/>
      <c r="C61" s="1153"/>
      <c r="D61" s="1153"/>
      <c r="E61" s="1153"/>
    </row>
    <row r="62" spans="1:6">
      <c r="A62" s="1132" t="s">
        <v>706</v>
      </c>
      <c r="B62" s="1132"/>
      <c r="C62" s="1132"/>
      <c r="D62" s="1132"/>
      <c r="E62" s="1132"/>
    </row>
    <row r="63" spans="1:6">
      <c r="A63" s="330"/>
      <c r="B63" s="330"/>
      <c r="C63" s="330"/>
      <c r="D63" s="930"/>
      <c r="E63" s="330"/>
    </row>
    <row r="64" spans="1:6" ht="15.75">
      <c r="B64" s="1152" t="s">
        <v>553</v>
      </c>
      <c r="C64" s="1152"/>
      <c r="D64" s="1152"/>
      <c r="E64" s="1152"/>
    </row>
    <row r="65" spans="1:6" ht="15.75">
      <c r="B65" s="18"/>
      <c r="C65" s="18"/>
      <c r="D65" s="931"/>
      <c r="E65" s="18"/>
    </row>
    <row r="66" spans="1:6" ht="13.5" thickBot="1">
      <c r="B66" s="1"/>
      <c r="C66" s="1"/>
      <c r="D66" s="1"/>
      <c r="E66" s="1"/>
    </row>
    <row r="67" spans="1:6" ht="39.75" thickBot="1">
      <c r="A67" s="341" t="s">
        <v>185</v>
      </c>
      <c r="B67" s="529" t="s">
        <v>11</v>
      </c>
      <c r="C67" s="315" t="s">
        <v>626</v>
      </c>
      <c r="D67" s="966" t="s">
        <v>627</v>
      </c>
      <c r="E67" s="1022" t="s">
        <v>621</v>
      </c>
      <c r="F67" s="978" t="s">
        <v>625</v>
      </c>
    </row>
    <row r="68" spans="1:6" ht="12.75" customHeight="1">
      <c r="A68" s="530" t="s">
        <v>186</v>
      </c>
      <c r="B68" s="531" t="s">
        <v>187</v>
      </c>
      <c r="C68" s="538" t="s">
        <v>188</v>
      </c>
      <c r="D68" s="538"/>
      <c r="E68" s="538" t="s">
        <v>189</v>
      </c>
      <c r="F68" s="977"/>
    </row>
    <row r="69" spans="1:6" ht="11.25" customHeight="1">
      <c r="A69" s="318" t="s">
        <v>190</v>
      </c>
      <c r="B69" s="325" t="s">
        <v>131</v>
      </c>
      <c r="C69" s="297"/>
      <c r="D69" s="297"/>
      <c r="E69" s="297"/>
      <c r="F69" s="977"/>
    </row>
    <row r="70" spans="1:6">
      <c r="A70" s="317" t="s">
        <v>191</v>
      </c>
      <c r="B70" s="180" t="s">
        <v>6</v>
      </c>
      <c r="C70" s="297">
        <v>86000</v>
      </c>
      <c r="D70" s="297">
        <v>136000</v>
      </c>
      <c r="E70" s="297">
        <v>115837</v>
      </c>
      <c r="F70" s="977">
        <v>85.17</v>
      </c>
    </row>
    <row r="71" spans="1:6">
      <c r="A71" s="317" t="s">
        <v>192</v>
      </c>
      <c r="B71" s="192" t="s">
        <v>7</v>
      </c>
      <c r="C71" s="297">
        <v>16770</v>
      </c>
      <c r="D71" s="297">
        <v>26770</v>
      </c>
      <c r="E71" s="297">
        <v>15832</v>
      </c>
      <c r="F71" s="977">
        <v>59.14</v>
      </c>
    </row>
    <row r="72" spans="1:6">
      <c r="A72" s="317" t="s">
        <v>193</v>
      </c>
      <c r="B72" s="192" t="s">
        <v>8</v>
      </c>
      <c r="C72" s="297">
        <v>463600</v>
      </c>
      <c r="D72" s="297">
        <v>463600</v>
      </c>
      <c r="E72" s="297">
        <v>317390</v>
      </c>
      <c r="F72" s="977">
        <v>68.459999999999994</v>
      </c>
    </row>
    <row r="73" spans="1:6">
      <c r="A73" s="317" t="s">
        <v>194</v>
      </c>
      <c r="B73" s="192" t="s">
        <v>263</v>
      </c>
      <c r="C73" s="297"/>
      <c r="D73" s="297"/>
      <c r="E73" s="297">
        <v>0</v>
      </c>
      <c r="F73" s="977"/>
    </row>
    <row r="74" spans="1:6">
      <c r="A74" s="317" t="s">
        <v>195</v>
      </c>
      <c r="B74" s="192" t="s">
        <v>262</v>
      </c>
      <c r="C74" s="297"/>
      <c r="D74" s="297"/>
      <c r="E74" s="297"/>
      <c r="F74" s="977"/>
    </row>
    <row r="75" spans="1:6">
      <c r="A75" s="317" t="s">
        <v>196</v>
      </c>
      <c r="B75" s="192" t="s">
        <v>309</v>
      </c>
      <c r="C75" s="297"/>
      <c r="D75" s="297"/>
      <c r="E75" s="297"/>
      <c r="F75" s="977"/>
    </row>
    <row r="76" spans="1:6">
      <c r="A76" s="317" t="s">
        <v>197</v>
      </c>
      <c r="B76" s="192" t="s">
        <v>310</v>
      </c>
      <c r="C76" s="685"/>
      <c r="D76" s="685"/>
      <c r="E76" s="297"/>
      <c r="F76" s="977"/>
    </row>
    <row r="77" spans="1:6">
      <c r="A77" s="317" t="s">
        <v>198</v>
      </c>
      <c r="B77" s="192" t="s">
        <v>311</v>
      </c>
      <c r="C77" s="297"/>
      <c r="D77" s="297"/>
      <c r="E77" s="297"/>
      <c r="F77" s="977"/>
    </row>
    <row r="78" spans="1:6">
      <c r="A78" s="317" t="s">
        <v>199</v>
      </c>
      <c r="B78" s="192" t="s">
        <v>312</v>
      </c>
      <c r="C78" s="297"/>
      <c r="D78" s="297"/>
      <c r="E78" s="297"/>
      <c r="F78" s="977"/>
    </row>
    <row r="79" spans="1:6" ht="13.5" customHeight="1">
      <c r="A79" s="317" t="s">
        <v>200</v>
      </c>
      <c r="B79" s="326" t="s">
        <v>313</v>
      </c>
      <c r="C79" s="217"/>
      <c r="D79" s="217"/>
      <c r="E79" s="217"/>
      <c r="F79" s="977"/>
    </row>
    <row r="80" spans="1:6" ht="13.5" customHeight="1">
      <c r="A80" s="317" t="s">
        <v>201</v>
      </c>
      <c r="B80" s="700" t="s">
        <v>328</v>
      </c>
      <c r="C80" s="300"/>
      <c r="D80" s="300"/>
      <c r="E80" s="300"/>
      <c r="F80" s="977"/>
    </row>
    <row r="81" spans="1:6" ht="13.5" customHeight="1">
      <c r="A81" s="317" t="s">
        <v>202</v>
      </c>
      <c r="B81" s="701" t="s">
        <v>321</v>
      </c>
      <c r="C81" s="300"/>
      <c r="D81" s="300"/>
      <c r="E81" s="300"/>
      <c r="F81" s="977"/>
    </row>
    <row r="82" spans="1:6" ht="13.5" customHeight="1">
      <c r="A82" s="317" t="s">
        <v>203</v>
      </c>
      <c r="B82" s="115" t="s">
        <v>522</v>
      </c>
      <c r="C82" s="300"/>
      <c r="D82" s="300"/>
      <c r="E82" s="300"/>
      <c r="F82" s="977"/>
    </row>
    <row r="83" spans="1:6" s="15" customFormat="1" ht="13.5" thickBot="1">
      <c r="A83" s="317" t="s">
        <v>204</v>
      </c>
      <c r="B83" s="194" t="s">
        <v>127</v>
      </c>
      <c r="C83" s="298"/>
      <c r="D83" s="298"/>
      <c r="E83" s="298"/>
      <c r="F83" s="978"/>
    </row>
    <row r="84" spans="1:6" ht="18" customHeight="1" thickBot="1">
      <c r="A84" s="317" t="s">
        <v>205</v>
      </c>
      <c r="B84" s="534" t="s">
        <v>9</v>
      </c>
      <c r="C84" s="546">
        <v>566370</v>
      </c>
      <c r="D84" s="546">
        <v>626370</v>
      </c>
      <c r="E84" s="546">
        <v>449059</v>
      </c>
      <c r="F84" s="977">
        <v>71.69</v>
      </c>
    </row>
    <row r="85" spans="1:6" ht="11.25" customHeight="1" thickTop="1">
      <c r="A85" s="524"/>
      <c r="B85" s="325"/>
      <c r="C85" s="216"/>
      <c r="D85" s="216"/>
      <c r="E85" s="216"/>
      <c r="F85" s="977"/>
    </row>
    <row r="86" spans="1:6" ht="13.5" customHeight="1">
      <c r="A86" s="318" t="s">
        <v>206</v>
      </c>
      <c r="B86" s="327" t="s">
        <v>132</v>
      </c>
      <c r="C86" s="299"/>
      <c r="D86" s="299"/>
      <c r="E86" s="299"/>
      <c r="F86" s="977"/>
    </row>
    <row r="87" spans="1:6">
      <c r="A87" s="317" t="s">
        <v>207</v>
      </c>
      <c r="B87" s="192" t="s">
        <v>264</v>
      </c>
      <c r="C87" s="297"/>
      <c r="D87" s="297"/>
      <c r="E87" s="297"/>
      <c r="F87" s="977"/>
    </row>
    <row r="88" spans="1:6">
      <c r="A88" s="318" t="s">
        <v>208</v>
      </c>
      <c r="B88" s="192" t="s">
        <v>265</v>
      </c>
      <c r="C88" s="297"/>
      <c r="D88" s="297"/>
      <c r="E88" s="297"/>
      <c r="F88" s="977"/>
    </row>
    <row r="89" spans="1:6">
      <c r="A89" s="317" t="s">
        <v>210</v>
      </c>
      <c r="B89" s="192" t="s">
        <v>128</v>
      </c>
      <c r="C89" s="217"/>
      <c r="D89" s="217"/>
      <c r="E89" s="297">
        <v>0</v>
      </c>
      <c r="F89" s="977"/>
    </row>
    <row r="90" spans="1:6">
      <c r="A90" s="318" t="s">
        <v>211</v>
      </c>
      <c r="B90" s="326" t="s">
        <v>314</v>
      </c>
      <c r="C90" s="297"/>
      <c r="D90" s="297"/>
      <c r="E90" s="297"/>
      <c r="F90" s="977"/>
    </row>
    <row r="91" spans="1:6">
      <c r="A91" s="317" t="s">
        <v>212</v>
      </c>
      <c r="B91" s="326" t="s">
        <v>316</v>
      </c>
      <c r="C91" s="297"/>
      <c r="D91" s="297"/>
      <c r="E91" s="297"/>
      <c r="F91" s="977"/>
    </row>
    <row r="92" spans="1:6" s="15" customFormat="1">
      <c r="A92" s="318" t="s">
        <v>213</v>
      </c>
      <c r="B92" s="326" t="s">
        <v>315</v>
      </c>
      <c r="C92" s="297"/>
      <c r="D92" s="297"/>
      <c r="E92" s="297"/>
      <c r="F92" s="978"/>
    </row>
    <row r="93" spans="1:6" s="15" customFormat="1">
      <c r="A93" s="317" t="s">
        <v>214</v>
      </c>
      <c r="B93" s="326" t="s">
        <v>317</v>
      </c>
      <c r="C93" s="297"/>
      <c r="D93" s="297"/>
      <c r="E93" s="297">
        <f>'7.8.9.m.szoc.ell.'!E34</f>
        <v>0</v>
      </c>
      <c r="F93" s="978"/>
    </row>
    <row r="94" spans="1:6" s="15" customFormat="1">
      <c r="A94" s="318" t="s">
        <v>215</v>
      </c>
      <c r="B94" s="700" t="s">
        <v>318</v>
      </c>
      <c r="C94" s="297"/>
      <c r="D94" s="297"/>
      <c r="E94" s="297">
        <v>0</v>
      </c>
      <c r="F94" s="978"/>
    </row>
    <row r="95" spans="1:6" s="15" customFormat="1">
      <c r="A95" s="317" t="s">
        <v>216</v>
      </c>
      <c r="B95" s="275" t="s">
        <v>319</v>
      </c>
      <c r="C95" s="297"/>
      <c r="D95" s="297"/>
      <c r="E95" s="297"/>
      <c r="F95" s="978"/>
    </row>
    <row r="96" spans="1:6" s="15" customFormat="1">
      <c r="A96" s="318" t="s">
        <v>217</v>
      </c>
      <c r="B96" s="701" t="s">
        <v>336</v>
      </c>
      <c r="C96" s="297"/>
      <c r="D96" s="297"/>
      <c r="E96" s="297"/>
      <c r="F96" s="978"/>
    </row>
    <row r="97" spans="1:6">
      <c r="A97" s="317" t="s">
        <v>218</v>
      </c>
      <c r="B97" s="192" t="s">
        <v>322</v>
      </c>
      <c r="C97" s="297"/>
      <c r="D97" s="297"/>
      <c r="E97" s="297"/>
      <c r="F97" s="977"/>
    </row>
    <row r="98" spans="1:6" ht="13.5" thickBot="1">
      <c r="A98" s="317" t="s">
        <v>219</v>
      </c>
      <c r="B98" s="194" t="s">
        <v>130</v>
      </c>
      <c r="C98" s="298"/>
      <c r="D98" s="298"/>
      <c r="E98" s="300">
        <f>-E73</f>
        <v>0</v>
      </c>
      <c r="F98" s="977"/>
    </row>
    <row r="99" spans="1:6" ht="18.75" customHeight="1" thickBot="1">
      <c r="A99" s="533" t="s">
        <v>220</v>
      </c>
      <c r="B99" s="534" t="s">
        <v>10</v>
      </c>
      <c r="C99" s="546">
        <f>C87+C88+C89+C97+C98</f>
        <v>0</v>
      </c>
      <c r="D99" s="546"/>
      <c r="E99" s="546">
        <f>E87+E88+E89+E97+E98</f>
        <v>0</v>
      </c>
      <c r="F99" s="977"/>
    </row>
    <row r="100" spans="1:6" ht="27" thickTop="1" thickBot="1">
      <c r="A100" s="533" t="s">
        <v>221</v>
      </c>
      <c r="B100" s="537" t="s">
        <v>323</v>
      </c>
      <c r="C100" s="536">
        <f>C84+C99</f>
        <v>566370</v>
      </c>
      <c r="D100" s="536">
        <v>626370</v>
      </c>
      <c r="E100" s="1023">
        <f>E84+E99</f>
        <v>449059</v>
      </c>
      <c r="F100" s="977">
        <v>71.39</v>
      </c>
    </row>
    <row r="101" spans="1:6" ht="13.5" thickTop="1">
      <c r="A101" s="524"/>
      <c r="B101" s="716"/>
      <c r="C101" s="717"/>
      <c r="D101" s="599"/>
      <c r="E101" s="1024"/>
      <c r="F101" s="977"/>
    </row>
    <row r="102" spans="1:6">
      <c r="A102" s="318" t="s">
        <v>222</v>
      </c>
      <c r="B102" s="415" t="s">
        <v>325</v>
      </c>
      <c r="C102" s="21"/>
      <c r="D102" s="25"/>
      <c r="E102" s="570"/>
      <c r="F102" s="977"/>
    </row>
    <row r="103" spans="1:6">
      <c r="A103" s="317" t="s">
        <v>223</v>
      </c>
      <c r="B103" s="193" t="s">
        <v>324</v>
      </c>
      <c r="C103" s="21"/>
      <c r="D103" s="25"/>
      <c r="E103" s="570"/>
      <c r="F103" s="977"/>
    </row>
    <row r="104" spans="1:6">
      <c r="A104" s="318" t="s">
        <v>224</v>
      </c>
      <c r="B104" s="601" t="s">
        <v>329</v>
      </c>
      <c r="C104" s="258"/>
      <c r="D104" s="141"/>
      <c r="E104" s="570"/>
      <c r="F104" s="977"/>
    </row>
    <row r="105" spans="1:6">
      <c r="A105" s="317" t="s">
        <v>225</v>
      </c>
      <c r="B105" s="601" t="s">
        <v>330</v>
      </c>
      <c r="C105" s="258"/>
      <c r="D105" s="141"/>
      <c r="E105" s="570"/>
      <c r="F105" s="977"/>
    </row>
    <row r="106" spans="1:6">
      <c r="A106" s="318" t="s">
        <v>226</v>
      </c>
      <c r="B106" s="601" t="s">
        <v>331</v>
      </c>
      <c r="C106" s="258"/>
      <c r="D106" s="141"/>
      <c r="E106" s="570"/>
      <c r="F106" s="977"/>
    </row>
    <row r="107" spans="1:6">
      <c r="A107" s="317" t="s">
        <v>227</v>
      </c>
      <c r="B107" s="702" t="s">
        <v>332</v>
      </c>
      <c r="C107" s="528"/>
      <c r="D107" s="261"/>
      <c r="E107" s="570"/>
      <c r="F107" s="977"/>
    </row>
    <row r="108" spans="1:6">
      <c r="A108" s="318" t="s">
        <v>228</v>
      </c>
      <c r="B108" s="703" t="s">
        <v>333</v>
      </c>
      <c r="C108" s="528"/>
      <c r="D108" s="954"/>
      <c r="E108" s="570"/>
      <c r="F108" s="977"/>
    </row>
    <row r="109" spans="1:6">
      <c r="A109" s="317" t="s">
        <v>229</v>
      </c>
      <c r="B109" s="704" t="s">
        <v>334</v>
      </c>
      <c r="C109" s="95"/>
      <c r="D109" s="96"/>
      <c r="E109" s="570"/>
      <c r="F109" s="977"/>
    </row>
    <row r="110" spans="1:6">
      <c r="A110" s="649" t="s">
        <v>230</v>
      </c>
      <c r="B110" s="914" t="s">
        <v>335</v>
      </c>
      <c r="C110" s="666"/>
      <c r="D110" s="570"/>
      <c r="E110" s="570"/>
      <c r="F110" s="977"/>
    </row>
    <row r="111" spans="1:6" ht="13.5" thickBot="1">
      <c r="A111" s="524" t="s">
        <v>231</v>
      </c>
      <c r="B111" s="713" t="s">
        <v>523</v>
      </c>
      <c r="C111" s="666"/>
      <c r="D111" s="570"/>
      <c r="E111" s="570"/>
      <c r="F111" s="977"/>
    </row>
    <row r="112" spans="1:6" ht="13.5" thickBot="1">
      <c r="A112" s="340" t="s">
        <v>232</v>
      </c>
      <c r="B112" s="278" t="s">
        <v>326</v>
      </c>
      <c r="C112" s="274">
        <f>SUM(C103:C111)</f>
        <v>0</v>
      </c>
      <c r="D112" s="603"/>
      <c r="E112" s="1025">
        <f>SUM(E103:E111)</f>
        <v>0</v>
      </c>
      <c r="F112" s="977"/>
    </row>
    <row r="113" spans="1:6">
      <c r="A113" s="524"/>
      <c r="B113" s="39"/>
      <c r="C113" s="715"/>
      <c r="D113" s="202"/>
      <c r="E113" s="1025"/>
      <c r="F113" s="977"/>
    </row>
    <row r="114" spans="1:6" ht="13.5" thickBot="1">
      <c r="A114" s="384" t="s">
        <v>233</v>
      </c>
      <c r="B114" s="714" t="s">
        <v>327</v>
      </c>
      <c r="C114" s="706">
        <f>C100+C112</f>
        <v>566370</v>
      </c>
      <c r="D114" s="718">
        <v>626370</v>
      </c>
      <c r="E114" s="1024">
        <f>E100+E112</f>
        <v>449059</v>
      </c>
      <c r="F114" s="977">
        <v>71.39</v>
      </c>
    </row>
    <row r="115" spans="1:6">
      <c r="A115" s="338"/>
      <c r="B115" s="39"/>
      <c r="C115" s="26"/>
      <c r="D115" s="26"/>
      <c r="E115" s="26"/>
    </row>
    <row r="116" spans="1:6">
      <c r="A116" s="338"/>
      <c r="B116" s="39"/>
      <c r="C116" s="26"/>
      <c r="D116" s="26"/>
      <c r="E116" s="26"/>
    </row>
    <row r="117" spans="1:6">
      <c r="A117" s="338"/>
      <c r="B117" s="39"/>
      <c r="C117" s="26"/>
      <c r="D117" s="26"/>
      <c r="E117" s="26"/>
    </row>
    <row r="118" spans="1:6">
      <c r="A118" s="338"/>
      <c r="B118" s="39"/>
      <c r="C118" s="26"/>
      <c r="D118" s="26"/>
      <c r="E118" s="26"/>
    </row>
    <row r="119" spans="1:6">
      <c r="A119" s="1154"/>
      <c r="B119" s="1153"/>
      <c r="C119" s="1153"/>
      <c r="D119" s="1153"/>
      <c r="E119" s="1153"/>
    </row>
    <row r="120" spans="1:6" ht="13.5" customHeight="1">
      <c r="A120" s="1132" t="s">
        <v>707</v>
      </c>
      <c r="B120" s="1132"/>
      <c r="C120" s="1132"/>
      <c r="D120" s="1132"/>
      <c r="E120" s="1132"/>
    </row>
    <row r="121" spans="1:6" ht="13.5" customHeight="1">
      <c r="A121" s="330"/>
      <c r="B121" s="330"/>
      <c r="C121" s="330"/>
      <c r="D121" s="930"/>
      <c r="E121" s="330"/>
    </row>
    <row r="122" spans="1:6" ht="15.75">
      <c r="B122" s="1152" t="s">
        <v>553</v>
      </c>
      <c r="C122" s="1152"/>
      <c r="D122" s="1152"/>
      <c r="E122" s="1152"/>
    </row>
    <row r="123" spans="1:6" ht="15.75">
      <c r="B123" s="18"/>
      <c r="C123" s="18"/>
      <c r="D123" s="931"/>
      <c r="E123" s="18"/>
    </row>
    <row r="124" spans="1:6" ht="13.5" thickBot="1">
      <c r="B124" s="1"/>
      <c r="C124" s="1"/>
      <c r="D124" s="1"/>
      <c r="E124" s="1"/>
    </row>
    <row r="125" spans="1:6" ht="39.75" thickBot="1">
      <c r="A125" s="341" t="s">
        <v>185</v>
      </c>
      <c r="B125" s="529" t="s">
        <v>11</v>
      </c>
      <c r="C125" s="879" t="s">
        <v>628</v>
      </c>
      <c r="D125" s="879" t="s">
        <v>629</v>
      </c>
      <c r="E125" s="966" t="s">
        <v>621</v>
      </c>
      <c r="F125" s="978" t="s">
        <v>624</v>
      </c>
    </row>
    <row r="126" spans="1:6">
      <c r="A126" s="530" t="s">
        <v>186</v>
      </c>
      <c r="B126" s="531" t="s">
        <v>187</v>
      </c>
      <c r="C126" s="538" t="s">
        <v>188</v>
      </c>
      <c r="D126" s="538"/>
      <c r="E126" s="538" t="s">
        <v>189</v>
      </c>
      <c r="F126" s="977"/>
    </row>
    <row r="127" spans="1:6">
      <c r="A127" s="318" t="s">
        <v>190</v>
      </c>
      <c r="B127" s="325" t="s">
        <v>131</v>
      </c>
      <c r="C127" s="297"/>
      <c r="D127" s="297"/>
      <c r="E127" s="297"/>
      <c r="F127" s="977"/>
    </row>
    <row r="128" spans="1:6" ht="12" customHeight="1">
      <c r="A128" s="317" t="s">
        <v>191</v>
      </c>
      <c r="B128" s="180" t="s">
        <v>6</v>
      </c>
      <c r="C128" s="297">
        <v>0</v>
      </c>
      <c r="D128" s="297"/>
      <c r="E128" s="685"/>
      <c r="F128" s="977"/>
    </row>
    <row r="129" spans="1:6">
      <c r="A129" s="317" t="s">
        <v>192</v>
      </c>
      <c r="B129" s="192" t="s">
        <v>7</v>
      </c>
      <c r="C129" s="297">
        <v>0</v>
      </c>
      <c r="D129" s="297"/>
      <c r="E129" s="685"/>
      <c r="F129" s="977"/>
    </row>
    <row r="130" spans="1:6">
      <c r="A130" s="317" t="s">
        <v>193</v>
      </c>
      <c r="B130" s="192" t="s">
        <v>8</v>
      </c>
      <c r="C130" s="297">
        <v>1194000</v>
      </c>
      <c r="D130" s="297">
        <v>6137482</v>
      </c>
      <c r="E130" s="297">
        <v>4621278</v>
      </c>
      <c r="F130" s="977">
        <v>75.3</v>
      </c>
    </row>
    <row r="131" spans="1:6">
      <c r="A131" s="317" t="s">
        <v>194</v>
      </c>
      <c r="B131" s="192" t="s">
        <v>263</v>
      </c>
      <c r="C131" s="297"/>
      <c r="D131" s="297"/>
      <c r="E131" s="297"/>
      <c r="F131" s="977"/>
    </row>
    <row r="132" spans="1:6">
      <c r="A132" s="317" t="s">
        <v>195</v>
      </c>
      <c r="B132" s="192" t="s">
        <v>262</v>
      </c>
      <c r="C132" s="297"/>
      <c r="D132" s="297"/>
      <c r="E132" s="297"/>
      <c r="F132" s="977"/>
    </row>
    <row r="133" spans="1:6">
      <c r="A133" s="317" t="s">
        <v>196</v>
      </c>
      <c r="B133" s="192" t="s">
        <v>309</v>
      </c>
      <c r="C133" s="297">
        <f>C134+C135+C136+C137+C138+C139+C140</f>
        <v>0</v>
      </c>
      <c r="D133" s="297"/>
      <c r="E133" s="297">
        <f>E134+E135+E136+E137+E138+E139+E140</f>
        <v>0</v>
      </c>
      <c r="F133" s="977"/>
    </row>
    <row r="134" spans="1:6">
      <c r="A134" s="317" t="s">
        <v>197</v>
      </c>
      <c r="B134" s="192" t="s">
        <v>310</v>
      </c>
      <c r="C134" s="297"/>
      <c r="D134" s="297"/>
      <c r="E134" s="297"/>
      <c r="F134" s="977"/>
    </row>
    <row r="135" spans="1:6" ht="12" customHeight="1">
      <c r="A135" s="317" t="s">
        <v>198</v>
      </c>
      <c r="B135" s="192" t="s">
        <v>311</v>
      </c>
      <c r="C135" s="297"/>
      <c r="D135" s="297"/>
      <c r="E135" s="297"/>
      <c r="F135" s="977"/>
    </row>
    <row r="136" spans="1:6">
      <c r="A136" s="317" t="s">
        <v>199</v>
      </c>
      <c r="B136" s="192" t="s">
        <v>312</v>
      </c>
      <c r="C136" s="297"/>
      <c r="D136" s="297"/>
      <c r="E136" s="297"/>
      <c r="F136" s="977"/>
    </row>
    <row r="137" spans="1:6" ht="14.25" customHeight="1">
      <c r="A137" s="317" t="s">
        <v>200</v>
      </c>
      <c r="B137" s="326" t="s">
        <v>313</v>
      </c>
      <c r="C137" s="217"/>
      <c r="D137" s="217"/>
      <c r="E137" s="297"/>
      <c r="F137" s="977"/>
    </row>
    <row r="138" spans="1:6" ht="14.25" customHeight="1">
      <c r="A138" s="317" t="s">
        <v>201</v>
      </c>
      <c r="B138" s="700" t="s">
        <v>328</v>
      </c>
      <c r="C138" s="300"/>
      <c r="D138" s="300"/>
      <c r="E138" s="300"/>
      <c r="F138" s="977"/>
    </row>
    <row r="139" spans="1:6" ht="14.25" customHeight="1">
      <c r="A139" s="317" t="s">
        <v>202</v>
      </c>
      <c r="B139" s="701" t="s">
        <v>321</v>
      </c>
      <c r="C139" s="300"/>
      <c r="D139" s="300"/>
      <c r="E139" s="300"/>
      <c r="F139" s="977"/>
    </row>
    <row r="140" spans="1:6" ht="14.25" customHeight="1">
      <c r="A140" s="317" t="s">
        <v>203</v>
      </c>
      <c r="B140" s="115" t="s">
        <v>522</v>
      </c>
      <c r="C140" s="300"/>
      <c r="D140" s="300"/>
      <c r="E140" s="300"/>
      <c r="F140" s="977"/>
    </row>
    <row r="141" spans="1:6" ht="13.5" customHeight="1" thickBot="1">
      <c r="A141" s="317" t="s">
        <v>204</v>
      </c>
      <c r="B141" s="194" t="s">
        <v>127</v>
      </c>
      <c r="C141" s="298"/>
      <c r="D141" s="298"/>
      <c r="E141" s="298"/>
      <c r="F141" s="977"/>
    </row>
    <row r="142" spans="1:6" s="15" customFormat="1" ht="13.5" thickBot="1">
      <c r="A142" s="317" t="s">
        <v>205</v>
      </c>
      <c r="B142" s="534" t="s">
        <v>9</v>
      </c>
      <c r="C142" s="546">
        <f>C128+C129+C130+C131+C133+C141</f>
        <v>1194000</v>
      </c>
      <c r="D142" s="546">
        <v>6137482</v>
      </c>
      <c r="E142" s="546">
        <f>E128+E129+E130+E131+E133+E141</f>
        <v>4621278</v>
      </c>
      <c r="F142" s="977">
        <v>75.3</v>
      </c>
    </row>
    <row r="143" spans="1:6" s="15" customFormat="1" ht="13.5" thickTop="1">
      <c r="A143" s="524"/>
      <c r="B143" s="325"/>
      <c r="C143" s="216"/>
      <c r="D143" s="216"/>
      <c r="E143" s="216"/>
      <c r="F143" s="977"/>
    </row>
    <row r="144" spans="1:6" ht="14.25" customHeight="1">
      <c r="A144" s="318" t="s">
        <v>206</v>
      </c>
      <c r="B144" s="327" t="s">
        <v>132</v>
      </c>
      <c r="C144" s="299"/>
      <c r="D144" s="299"/>
      <c r="E144" s="299"/>
      <c r="F144" s="977"/>
    </row>
    <row r="145" spans="1:6">
      <c r="A145" s="317" t="s">
        <v>207</v>
      </c>
      <c r="B145" s="192" t="s">
        <v>264</v>
      </c>
      <c r="C145" s="297"/>
      <c r="D145" s="297"/>
      <c r="E145" s="297"/>
      <c r="F145" s="977"/>
    </row>
    <row r="146" spans="1:6" ht="14.25" customHeight="1">
      <c r="A146" s="318" t="s">
        <v>208</v>
      </c>
      <c r="B146" s="192" t="s">
        <v>265</v>
      </c>
      <c r="C146" s="297"/>
      <c r="D146" s="297"/>
      <c r="E146" s="297"/>
      <c r="F146" s="977"/>
    </row>
    <row r="147" spans="1:6" s="15" customFormat="1" ht="14.25" customHeight="1">
      <c r="A147" s="317" t="s">
        <v>210</v>
      </c>
      <c r="B147" s="192" t="s">
        <v>128</v>
      </c>
      <c r="C147" s="217">
        <f>C148+C149+C150+C151+C152+C153+C154</f>
        <v>0</v>
      </c>
      <c r="D147" s="217"/>
      <c r="E147" s="217">
        <f>E148+E149+E150+E151+E152+E153+E154</f>
        <v>0</v>
      </c>
      <c r="F147" s="977"/>
    </row>
    <row r="148" spans="1:6">
      <c r="A148" s="318" t="s">
        <v>211</v>
      </c>
      <c r="B148" s="326" t="s">
        <v>314</v>
      </c>
      <c r="C148" s="297"/>
      <c r="D148" s="297"/>
      <c r="E148" s="297"/>
      <c r="F148" s="977"/>
    </row>
    <row r="149" spans="1:6">
      <c r="A149" s="317" t="s">
        <v>212</v>
      </c>
      <c r="B149" s="326" t="s">
        <v>316</v>
      </c>
      <c r="C149" s="297"/>
      <c r="D149" s="297"/>
      <c r="E149" s="297"/>
      <c r="F149" s="977"/>
    </row>
    <row r="150" spans="1:6" ht="12.75" customHeight="1">
      <c r="A150" s="318" t="s">
        <v>213</v>
      </c>
      <c r="B150" s="326" t="s">
        <v>315</v>
      </c>
      <c r="C150" s="297"/>
      <c r="D150" s="297"/>
      <c r="E150" s="297"/>
      <c r="F150" s="977"/>
    </row>
    <row r="151" spans="1:6" ht="12.75" customHeight="1">
      <c r="A151" s="317" t="s">
        <v>214</v>
      </c>
      <c r="B151" s="326" t="s">
        <v>317</v>
      </c>
      <c r="C151" s="297"/>
      <c r="D151" s="297"/>
      <c r="E151" s="297"/>
      <c r="F151" s="977"/>
    </row>
    <row r="152" spans="1:6" ht="12.75" customHeight="1">
      <c r="A152" s="318" t="s">
        <v>215</v>
      </c>
      <c r="B152" s="700" t="s">
        <v>318</v>
      </c>
      <c r="C152" s="297"/>
      <c r="D152" s="297"/>
      <c r="E152" s="297"/>
      <c r="F152" s="977"/>
    </row>
    <row r="153" spans="1:6" ht="12.75" customHeight="1">
      <c r="A153" s="317" t="s">
        <v>216</v>
      </c>
      <c r="B153" s="275" t="s">
        <v>319</v>
      </c>
      <c r="C153" s="297"/>
      <c r="D153" s="297"/>
      <c r="E153" s="297"/>
      <c r="F153" s="977"/>
    </row>
    <row r="154" spans="1:6" ht="12.75" customHeight="1">
      <c r="A154" s="318" t="s">
        <v>217</v>
      </c>
      <c r="B154" s="701" t="s">
        <v>336</v>
      </c>
      <c r="C154" s="297"/>
      <c r="D154" s="297"/>
      <c r="E154" s="297"/>
      <c r="F154" s="977"/>
    </row>
    <row r="155" spans="1:6">
      <c r="A155" s="317" t="s">
        <v>218</v>
      </c>
      <c r="B155" s="192" t="s">
        <v>322</v>
      </c>
      <c r="C155" s="297"/>
      <c r="D155" s="297"/>
      <c r="E155" s="297"/>
      <c r="F155" s="977"/>
    </row>
    <row r="156" spans="1:6" ht="13.5" thickBot="1">
      <c r="A156" s="317" t="s">
        <v>219</v>
      </c>
      <c r="B156" s="194" t="s">
        <v>130</v>
      </c>
      <c r="C156" s="300">
        <f>-C131</f>
        <v>0</v>
      </c>
      <c r="D156" s="300"/>
      <c r="E156" s="300">
        <f>-E131</f>
        <v>0</v>
      </c>
      <c r="F156" s="977"/>
    </row>
    <row r="157" spans="1:6" ht="13.5" thickBot="1">
      <c r="A157" s="533" t="s">
        <v>220</v>
      </c>
      <c r="B157" s="534" t="s">
        <v>10</v>
      </c>
      <c r="C157" s="546">
        <f>C145+C146+C147+C155+C156</f>
        <v>0</v>
      </c>
      <c r="D157" s="546">
        <v>0</v>
      </c>
      <c r="E157" s="546">
        <f>E145+E146+E147+E155+E156</f>
        <v>0</v>
      </c>
      <c r="F157" s="977"/>
    </row>
    <row r="158" spans="1:6" ht="27" thickTop="1" thickBot="1">
      <c r="A158" s="533" t="s">
        <v>221</v>
      </c>
      <c r="B158" s="537" t="s">
        <v>323</v>
      </c>
      <c r="C158" s="742">
        <f>C142+C157</f>
        <v>1194000</v>
      </c>
      <c r="D158" s="742">
        <v>6137482</v>
      </c>
      <c r="E158" s="742">
        <f>E142+E157</f>
        <v>4621278</v>
      </c>
      <c r="F158" s="977">
        <v>75.3</v>
      </c>
    </row>
    <row r="159" spans="1:6" ht="13.5" thickTop="1">
      <c r="A159" s="524"/>
      <c r="B159" s="716"/>
      <c r="C159" s="732"/>
      <c r="D159" s="732"/>
      <c r="E159" s="1026"/>
      <c r="F159" s="977"/>
    </row>
    <row r="160" spans="1:6">
      <c r="A160" s="318" t="s">
        <v>222</v>
      </c>
      <c r="B160" s="415" t="s">
        <v>325</v>
      </c>
      <c r="C160" s="301"/>
      <c r="D160" s="301"/>
      <c r="E160" s="301"/>
      <c r="F160" s="977"/>
    </row>
    <row r="161" spans="1:6">
      <c r="A161" s="317" t="s">
        <v>223</v>
      </c>
      <c r="B161" s="193" t="s">
        <v>324</v>
      </c>
      <c r="C161" s="297"/>
      <c r="D161" s="297"/>
      <c r="E161" s="297"/>
      <c r="F161" s="977"/>
    </row>
    <row r="162" spans="1:6">
      <c r="A162" s="318" t="s">
        <v>224</v>
      </c>
      <c r="B162" s="601" t="s">
        <v>329</v>
      </c>
      <c r="C162" s="297"/>
      <c r="D162" s="297"/>
      <c r="E162" s="297"/>
      <c r="F162" s="977"/>
    </row>
    <row r="163" spans="1:6">
      <c r="A163" s="317" t="s">
        <v>225</v>
      </c>
      <c r="B163" s="601" t="s">
        <v>330</v>
      </c>
      <c r="C163" s="299"/>
      <c r="D163" s="299"/>
      <c r="E163" s="299"/>
      <c r="F163" s="977"/>
    </row>
    <row r="164" spans="1:6">
      <c r="A164" s="318" t="s">
        <v>226</v>
      </c>
      <c r="B164" s="601" t="s">
        <v>331</v>
      </c>
      <c r="C164" s="217"/>
      <c r="D164" s="217"/>
      <c r="E164" s="217"/>
      <c r="F164" s="977"/>
    </row>
    <row r="165" spans="1:6">
      <c r="A165" s="317" t="s">
        <v>227</v>
      </c>
      <c r="B165" s="702" t="s">
        <v>332</v>
      </c>
      <c r="C165" s="297"/>
      <c r="D165" s="297"/>
      <c r="E165" s="297"/>
      <c r="F165" s="977"/>
    </row>
    <row r="166" spans="1:6">
      <c r="A166" s="318" t="s">
        <v>228</v>
      </c>
      <c r="B166" s="703" t="s">
        <v>333</v>
      </c>
      <c r="C166" s="297"/>
      <c r="D166" s="297"/>
      <c r="E166" s="297"/>
      <c r="F166" s="977"/>
    </row>
    <row r="167" spans="1:6">
      <c r="A167" s="317" t="s">
        <v>229</v>
      </c>
      <c r="B167" s="704" t="s">
        <v>334</v>
      </c>
      <c r="C167" s="208"/>
      <c r="D167" s="96"/>
      <c r="E167" s="297"/>
      <c r="F167" s="977"/>
    </row>
    <row r="168" spans="1:6">
      <c r="A168" s="318" t="s">
        <v>230</v>
      </c>
      <c r="B168" s="907" t="s">
        <v>335</v>
      </c>
      <c r="C168" s="763"/>
      <c r="D168" s="126"/>
      <c r="E168" s="297"/>
      <c r="F168" s="977"/>
    </row>
    <row r="169" spans="1:6" ht="13.5" thickBot="1">
      <c r="A169" s="524" t="s">
        <v>231</v>
      </c>
      <c r="B169" s="908" t="s">
        <v>523</v>
      </c>
      <c r="C169" s="299"/>
      <c r="D169" s="299"/>
      <c r="E169" s="299"/>
      <c r="F169" s="977"/>
    </row>
    <row r="170" spans="1:6" ht="13.5" thickBot="1">
      <c r="A170" s="340" t="s">
        <v>232</v>
      </c>
      <c r="B170" s="906" t="s">
        <v>326</v>
      </c>
      <c r="C170" s="545">
        <f>SUM(C161:C169)</f>
        <v>0</v>
      </c>
      <c r="D170" s="545"/>
      <c r="E170" s="545">
        <f>SUM(E161:E169)</f>
        <v>0</v>
      </c>
      <c r="F170" s="977"/>
    </row>
    <row r="171" spans="1:6">
      <c r="A171" s="524"/>
      <c r="B171" s="39"/>
      <c r="C171" s="720"/>
      <c r="D171" s="720"/>
      <c r="E171" s="487"/>
      <c r="F171" s="977"/>
    </row>
    <row r="172" spans="1:6" ht="13.5" thickBot="1">
      <c r="A172" s="384" t="s">
        <v>233</v>
      </c>
      <c r="B172" s="714" t="s">
        <v>327</v>
      </c>
      <c r="C172" s="719">
        <f>C158+C170</f>
        <v>1194000</v>
      </c>
      <c r="D172" s="719">
        <v>6437482</v>
      </c>
      <c r="E172" s="1027">
        <f>E158+E170</f>
        <v>4621278</v>
      </c>
      <c r="F172" s="977">
        <v>75.3</v>
      </c>
    </row>
    <row r="173" spans="1:6">
      <c r="A173" s="338"/>
      <c r="B173" s="690"/>
      <c r="C173" s="261"/>
      <c r="D173" s="261"/>
      <c r="E173" s="26"/>
    </row>
    <row r="174" spans="1:6">
      <c r="A174" s="338"/>
      <c r="B174" s="690"/>
      <c r="C174" s="261"/>
      <c r="D174" s="261"/>
      <c r="E174" s="26"/>
    </row>
    <row r="175" spans="1:6">
      <c r="A175" s="338"/>
      <c r="B175" s="690"/>
      <c r="C175" s="261"/>
      <c r="D175" s="261"/>
      <c r="E175" s="26"/>
    </row>
    <row r="176" spans="1:6">
      <c r="A176" s="338"/>
      <c r="B176" s="690"/>
      <c r="C176" s="261"/>
      <c r="D176" s="261"/>
      <c r="E176" s="26"/>
    </row>
    <row r="177" spans="1:6">
      <c r="A177" s="1154"/>
      <c r="B177" s="1153"/>
      <c r="C177" s="1153"/>
      <c r="D177" s="1153"/>
      <c r="E177" s="1153"/>
    </row>
    <row r="178" spans="1:6">
      <c r="A178" s="1132" t="s">
        <v>708</v>
      </c>
      <c r="B178" s="1132"/>
      <c r="C178" s="1132"/>
      <c r="D178" s="1132"/>
      <c r="E178" s="1132"/>
    </row>
    <row r="179" spans="1:6">
      <c r="A179" s="330"/>
      <c r="B179" s="330"/>
      <c r="C179" s="330"/>
      <c r="D179" s="930"/>
      <c r="E179" s="330"/>
    </row>
    <row r="180" spans="1:6" ht="15.75">
      <c r="B180" s="1152" t="s">
        <v>553</v>
      </c>
      <c r="C180" s="1152"/>
      <c r="D180" s="1152"/>
      <c r="E180" s="1152"/>
    </row>
    <row r="181" spans="1:6" ht="15.75">
      <c r="B181" s="18"/>
      <c r="C181" s="18"/>
      <c r="D181" s="931"/>
      <c r="E181" s="18"/>
    </row>
    <row r="182" spans="1:6" ht="13.5" thickBot="1">
      <c r="B182" s="1"/>
      <c r="C182" s="1"/>
      <c r="D182" s="1"/>
      <c r="E182" s="1"/>
    </row>
    <row r="183" spans="1:6" ht="65.25" thickBot="1">
      <c r="A183" s="341" t="s">
        <v>185</v>
      </c>
      <c r="B183" s="529" t="s">
        <v>11</v>
      </c>
      <c r="C183" s="339" t="s">
        <v>630</v>
      </c>
      <c r="D183" s="970" t="s">
        <v>631</v>
      </c>
      <c r="E183" s="354" t="s">
        <v>621</v>
      </c>
      <c r="F183" s="977" t="s">
        <v>624</v>
      </c>
    </row>
    <row r="184" spans="1:6">
      <c r="A184" s="530" t="s">
        <v>186</v>
      </c>
      <c r="B184" s="531" t="s">
        <v>187</v>
      </c>
      <c r="C184" s="551" t="s">
        <v>188</v>
      </c>
      <c r="D184" s="551"/>
      <c r="E184" s="538" t="s">
        <v>189</v>
      </c>
      <c r="F184" s="977"/>
    </row>
    <row r="185" spans="1:6">
      <c r="A185" s="318" t="s">
        <v>190</v>
      </c>
      <c r="B185" s="325" t="s">
        <v>131</v>
      </c>
      <c r="C185" s="297"/>
      <c r="D185" s="297"/>
      <c r="E185" s="297"/>
      <c r="F185" s="977"/>
    </row>
    <row r="186" spans="1:6">
      <c r="A186" s="317" t="s">
        <v>191</v>
      </c>
      <c r="B186" s="180" t="s">
        <v>6</v>
      </c>
      <c r="C186" s="297"/>
      <c r="D186" s="297"/>
      <c r="E186" s="297"/>
      <c r="F186" s="977"/>
    </row>
    <row r="187" spans="1:6">
      <c r="A187" s="317" t="s">
        <v>192</v>
      </c>
      <c r="B187" s="192" t="s">
        <v>7</v>
      </c>
      <c r="C187" s="297"/>
      <c r="D187" s="297">
        <v>0</v>
      </c>
      <c r="E187" s="297"/>
      <c r="F187" s="977"/>
    </row>
    <row r="188" spans="1:6">
      <c r="A188" s="317" t="s">
        <v>193</v>
      </c>
      <c r="B188" s="192" t="s">
        <v>8</v>
      </c>
      <c r="C188" s="297"/>
      <c r="D188" s="297"/>
      <c r="E188" s="297"/>
      <c r="F188" s="977"/>
    </row>
    <row r="189" spans="1:6">
      <c r="A189" s="317" t="s">
        <v>194</v>
      </c>
      <c r="B189" s="192" t="s">
        <v>263</v>
      </c>
      <c r="C189" s="297"/>
      <c r="D189" s="297"/>
      <c r="E189" s="297"/>
      <c r="F189" s="977"/>
    </row>
    <row r="190" spans="1:6">
      <c r="A190" s="317" t="s">
        <v>195</v>
      </c>
      <c r="B190" s="192" t="s">
        <v>262</v>
      </c>
      <c r="C190" s="297"/>
      <c r="D190" s="297"/>
      <c r="E190" s="297"/>
      <c r="F190" s="977"/>
    </row>
    <row r="191" spans="1:6">
      <c r="A191" s="317" t="s">
        <v>196</v>
      </c>
      <c r="B191" s="192" t="s">
        <v>309</v>
      </c>
      <c r="C191" s="297"/>
      <c r="D191" s="297"/>
      <c r="E191" s="297"/>
      <c r="F191" s="977"/>
    </row>
    <row r="192" spans="1:6">
      <c r="A192" s="317" t="s">
        <v>197</v>
      </c>
      <c r="B192" s="192" t="s">
        <v>310</v>
      </c>
      <c r="C192" s="297"/>
      <c r="D192" s="297"/>
      <c r="E192" s="297"/>
      <c r="F192" s="977"/>
    </row>
    <row r="193" spans="1:6">
      <c r="A193" s="317" t="s">
        <v>198</v>
      </c>
      <c r="B193" s="192" t="s">
        <v>311</v>
      </c>
      <c r="C193" s="297"/>
      <c r="D193" s="297"/>
      <c r="E193" s="297"/>
      <c r="F193" s="977"/>
    </row>
    <row r="194" spans="1:6">
      <c r="A194" s="317" t="s">
        <v>199</v>
      </c>
      <c r="B194" s="192" t="s">
        <v>312</v>
      </c>
      <c r="C194" s="297"/>
      <c r="D194" s="297"/>
      <c r="E194" s="297"/>
      <c r="F194" s="977"/>
    </row>
    <row r="195" spans="1:6">
      <c r="A195" s="317" t="s">
        <v>200</v>
      </c>
      <c r="B195" s="326" t="s">
        <v>313</v>
      </c>
      <c r="C195" s="217"/>
      <c r="D195" s="217"/>
      <c r="E195" s="297"/>
      <c r="F195" s="977"/>
    </row>
    <row r="196" spans="1:6">
      <c r="A196" s="317" t="s">
        <v>201</v>
      </c>
      <c r="B196" s="700" t="s">
        <v>328</v>
      </c>
      <c r="C196" s="300"/>
      <c r="D196" s="300"/>
      <c r="E196" s="300"/>
      <c r="F196" s="977"/>
    </row>
    <row r="197" spans="1:6">
      <c r="A197" s="317" t="s">
        <v>202</v>
      </c>
      <c r="B197" s="701" t="s">
        <v>321</v>
      </c>
      <c r="C197" s="300"/>
      <c r="D197" s="300"/>
      <c r="E197" s="300"/>
      <c r="F197" s="977"/>
    </row>
    <row r="198" spans="1:6">
      <c r="A198" s="317" t="s">
        <v>203</v>
      </c>
      <c r="B198" s="115" t="s">
        <v>632</v>
      </c>
      <c r="C198" s="300">
        <v>0</v>
      </c>
      <c r="D198" s="300">
        <v>1534677</v>
      </c>
      <c r="E198" s="300">
        <v>1534677</v>
      </c>
      <c r="F198" s="977">
        <v>100</v>
      </c>
    </row>
    <row r="199" spans="1:6" ht="13.5" thickBot="1">
      <c r="A199" s="317" t="s">
        <v>204</v>
      </c>
      <c r="B199" s="194" t="s">
        <v>633</v>
      </c>
      <c r="C199" s="298"/>
      <c r="D199" s="298"/>
      <c r="E199" s="298"/>
      <c r="F199" s="977"/>
    </row>
    <row r="200" spans="1:6" ht="13.5" thickBot="1">
      <c r="A200" s="317" t="s">
        <v>205</v>
      </c>
      <c r="B200" s="534" t="s">
        <v>9</v>
      </c>
      <c r="C200" s="546">
        <f>C186+C187+C188+C189+C191+C199</f>
        <v>0</v>
      </c>
      <c r="D200" s="546">
        <v>1534677</v>
      </c>
      <c r="E200" s="546">
        <v>1534677</v>
      </c>
      <c r="F200" s="977">
        <v>100</v>
      </c>
    </row>
    <row r="201" spans="1:6" ht="13.5" thickTop="1">
      <c r="A201" s="524"/>
      <c r="B201" s="325"/>
      <c r="C201" s="731"/>
      <c r="D201" s="731"/>
      <c r="E201" s="748"/>
      <c r="F201" s="977"/>
    </row>
    <row r="202" spans="1:6">
      <c r="A202" s="318" t="s">
        <v>206</v>
      </c>
      <c r="B202" s="327" t="s">
        <v>132</v>
      </c>
      <c r="C202" s="299"/>
      <c r="D202" s="299"/>
      <c r="E202" s="299"/>
      <c r="F202" s="977"/>
    </row>
    <row r="203" spans="1:6">
      <c r="A203" s="317" t="s">
        <v>207</v>
      </c>
      <c r="B203" s="192" t="s">
        <v>264</v>
      </c>
      <c r="C203" s="297"/>
      <c r="D203" s="297"/>
      <c r="E203" s="297"/>
      <c r="F203" s="977"/>
    </row>
    <row r="204" spans="1:6">
      <c r="A204" s="318" t="s">
        <v>208</v>
      </c>
      <c r="B204" s="192" t="s">
        <v>265</v>
      </c>
      <c r="C204" s="297"/>
      <c r="D204" s="297"/>
      <c r="E204" s="297"/>
      <c r="F204" s="977"/>
    </row>
    <row r="205" spans="1:6">
      <c r="A205" s="317" t="s">
        <v>210</v>
      </c>
      <c r="B205" s="192" t="s">
        <v>128</v>
      </c>
      <c r="C205" s="132"/>
      <c r="D205" s="132"/>
      <c r="E205" s="297">
        <f>E206+E207+E208+E209+E210+E211+E212</f>
        <v>0</v>
      </c>
      <c r="F205" s="977"/>
    </row>
    <row r="206" spans="1:6">
      <c r="A206" s="318" t="s">
        <v>211</v>
      </c>
      <c r="B206" s="326" t="s">
        <v>314</v>
      </c>
      <c r="C206" s="297"/>
      <c r="D206" s="297"/>
      <c r="E206" s="297"/>
      <c r="F206" s="977"/>
    </row>
    <row r="207" spans="1:6">
      <c r="A207" s="317" t="s">
        <v>212</v>
      </c>
      <c r="B207" s="326" t="s">
        <v>316</v>
      </c>
      <c r="C207" s="297"/>
      <c r="D207" s="297"/>
      <c r="E207" s="297"/>
      <c r="F207" s="977"/>
    </row>
    <row r="208" spans="1:6">
      <c r="A208" s="318" t="s">
        <v>213</v>
      </c>
      <c r="B208" s="326" t="s">
        <v>315</v>
      </c>
      <c r="C208" s="297"/>
      <c r="D208" s="297"/>
      <c r="E208" s="297"/>
      <c r="F208" s="977"/>
    </row>
    <row r="209" spans="1:6">
      <c r="A209" s="317" t="s">
        <v>214</v>
      </c>
      <c r="B209" s="326" t="s">
        <v>317</v>
      </c>
      <c r="C209" s="297"/>
      <c r="D209" s="297"/>
      <c r="E209" s="297">
        <f>'7.8.9.m.szoc.ell.'!E33</f>
        <v>0</v>
      </c>
      <c r="F209" s="977"/>
    </row>
    <row r="210" spans="1:6">
      <c r="A210" s="318" t="s">
        <v>215</v>
      </c>
      <c r="B210" s="700" t="s">
        <v>318</v>
      </c>
      <c r="C210" s="297"/>
      <c r="D210" s="297"/>
      <c r="E210" s="297"/>
      <c r="F210" s="977"/>
    </row>
    <row r="211" spans="1:6">
      <c r="A211" s="317" t="s">
        <v>216</v>
      </c>
      <c r="B211" s="275" t="s">
        <v>319</v>
      </c>
      <c r="C211" s="297"/>
      <c r="D211" s="297"/>
      <c r="E211" s="297"/>
      <c r="F211" s="977"/>
    </row>
    <row r="212" spans="1:6">
      <c r="A212" s="318" t="s">
        <v>217</v>
      </c>
      <c r="B212" s="701" t="s">
        <v>336</v>
      </c>
      <c r="C212" s="297"/>
      <c r="D212" s="297"/>
      <c r="E212" s="297"/>
      <c r="F212" s="977"/>
    </row>
    <row r="213" spans="1:6">
      <c r="A213" s="317" t="s">
        <v>218</v>
      </c>
      <c r="B213" s="192" t="s">
        <v>322</v>
      </c>
      <c r="C213" s="207"/>
      <c r="D213" s="967"/>
      <c r="E213" s="297"/>
      <c r="F213" s="977"/>
    </row>
    <row r="214" spans="1:6" ht="13.5" thickBot="1">
      <c r="A214" s="317" t="s">
        <v>219</v>
      </c>
      <c r="B214" s="194" t="s">
        <v>130</v>
      </c>
      <c r="C214" s="216">
        <f>-C189</f>
        <v>0</v>
      </c>
      <c r="D214" s="216"/>
      <c r="E214" s="216">
        <f>-E189</f>
        <v>0</v>
      </c>
      <c r="F214" s="977"/>
    </row>
    <row r="215" spans="1:6" ht="13.5" thickBot="1">
      <c r="A215" s="533" t="s">
        <v>220</v>
      </c>
      <c r="B215" s="534" t="s">
        <v>10</v>
      </c>
      <c r="C215" s="726">
        <f>C203+C204+C205+C213+C214</f>
        <v>0</v>
      </c>
      <c r="D215" s="726"/>
      <c r="E215" s="743">
        <f>E203+E204+E205+E213+E214</f>
        <v>0</v>
      </c>
      <c r="F215" s="977"/>
    </row>
    <row r="216" spans="1:6" ht="27" thickTop="1" thickBot="1">
      <c r="A216" s="533" t="s">
        <v>221</v>
      </c>
      <c r="B216" s="537" t="s">
        <v>323</v>
      </c>
      <c r="C216" s="227">
        <f>C215+C200</f>
        <v>0</v>
      </c>
      <c r="D216" s="227">
        <v>1534677</v>
      </c>
      <c r="E216" s="227">
        <f>E215+E200</f>
        <v>1534677</v>
      </c>
      <c r="F216" s="977">
        <v>100</v>
      </c>
    </row>
    <row r="217" spans="1:6" ht="13.5" thickTop="1">
      <c r="A217" s="524"/>
      <c r="B217" s="716"/>
      <c r="C217" s="724"/>
      <c r="D217" s="724"/>
      <c r="E217" s="1021"/>
      <c r="F217" s="977"/>
    </row>
    <row r="218" spans="1:6">
      <c r="A218" s="318" t="s">
        <v>222</v>
      </c>
      <c r="B218" s="415" t="s">
        <v>325</v>
      </c>
      <c r="C218" s="299"/>
      <c r="D218" s="299"/>
      <c r="E218" s="299"/>
      <c r="F218" s="977"/>
    </row>
    <row r="219" spans="1:6">
      <c r="A219" s="317" t="s">
        <v>223</v>
      </c>
      <c r="B219" s="193" t="s">
        <v>324</v>
      </c>
      <c r="C219" s="297"/>
      <c r="D219" s="297"/>
      <c r="E219" s="297"/>
      <c r="F219" s="977"/>
    </row>
    <row r="220" spans="1:6">
      <c r="A220" s="318" t="s">
        <v>224</v>
      </c>
      <c r="B220" s="601" t="s">
        <v>329</v>
      </c>
      <c r="C220" s="299"/>
      <c r="D220" s="299"/>
      <c r="E220" s="299"/>
      <c r="F220" s="977"/>
    </row>
    <row r="221" spans="1:6">
      <c r="A221" s="317" t="s">
        <v>225</v>
      </c>
      <c r="B221" s="601" t="s">
        <v>330</v>
      </c>
      <c r="C221" s="217"/>
      <c r="D221" s="217"/>
      <c r="E221" s="217"/>
      <c r="F221" s="977"/>
    </row>
    <row r="222" spans="1:6">
      <c r="A222" s="318" t="s">
        <v>226</v>
      </c>
      <c r="B222" s="601" t="s">
        <v>331</v>
      </c>
      <c r="C222" s="297"/>
      <c r="D222" s="297"/>
      <c r="E222" s="297"/>
      <c r="F222" s="977"/>
    </row>
    <row r="223" spans="1:6">
      <c r="A223" s="317" t="s">
        <v>227</v>
      </c>
      <c r="B223" s="702" t="s">
        <v>332</v>
      </c>
      <c r="C223" s="208"/>
      <c r="D223" s="96"/>
      <c r="E223" s="297"/>
      <c r="F223" s="977"/>
    </row>
    <row r="224" spans="1:6">
      <c r="A224" s="318" t="s">
        <v>228</v>
      </c>
      <c r="B224" s="703" t="s">
        <v>333</v>
      </c>
      <c r="C224" s="208"/>
      <c r="D224" s="96"/>
      <c r="E224" s="297"/>
      <c r="F224" s="977"/>
    </row>
    <row r="225" spans="1:6">
      <c r="A225" s="317" t="s">
        <v>229</v>
      </c>
      <c r="B225" s="704" t="s">
        <v>334</v>
      </c>
      <c r="C225" s="208"/>
      <c r="D225" s="96"/>
      <c r="E225" s="297"/>
      <c r="F225" s="977"/>
    </row>
    <row r="226" spans="1:6">
      <c r="A226" s="318" t="s">
        <v>230</v>
      </c>
      <c r="B226" s="704" t="s">
        <v>335</v>
      </c>
      <c r="C226" s="217"/>
      <c r="D226" s="217"/>
      <c r="E226" s="217"/>
      <c r="F226" s="977"/>
    </row>
    <row r="227" spans="1:6" ht="13.5" thickBot="1">
      <c r="A227" s="524" t="s">
        <v>231</v>
      </c>
      <c r="B227" s="713" t="s">
        <v>523</v>
      </c>
      <c r="C227" s="227">
        <v>667465</v>
      </c>
      <c r="D227" s="227">
        <v>667465</v>
      </c>
      <c r="E227" s="227">
        <v>667465</v>
      </c>
      <c r="F227" s="977">
        <v>100</v>
      </c>
    </row>
    <row r="228" spans="1:6" ht="13.5" thickBot="1">
      <c r="A228" s="340" t="s">
        <v>232</v>
      </c>
      <c r="B228" s="278" t="s">
        <v>326</v>
      </c>
      <c r="C228" s="708">
        <f>SUM(C219:C227)</f>
        <v>667465</v>
      </c>
      <c r="D228" s="708"/>
      <c r="E228" s="708">
        <f>SUM(E219:E227)</f>
        <v>667465</v>
      </c>
      <c r="F228" s="977"/>
    </row>
    <row r="229" spans="1:6">
      <c r="A229" s="524"/>
      <c r="B229" s="39"/>
      <c r="C229" s="720"/>
      <c r="D229" s="720"/>
      <c r="E229" s="487"/>
      <c r="F229" s="977"/>
    </row>
    <row r="230" spans="1:6" ht="13.5" thickBot="1">
      <c r="A230" s="384" t="s">
        <v>233</v>
      </c>
      <c r="B230" s="714" t="s">
        <v>327</v>
      </c>
      <c r="C230" s="728">
        <f>C216+C228</f>
        <v>667465</v>
      </c>
      <c r="D230" s="728">
        <v>2202142</v>
      </c>
      <c r="E230" s="728">
        <f>E216+E228</f>
        <v>2202142</v>
      </c>
      <c r="F230" s="977">
        <v>100</v>
      </c>
    </row>
    <row r="231" spans="1:6">
      <c r="A231" s="338"/>
      <c r="B231" s="690"/>
      <c r="C231" s="26"/>
      <c r="D231" s="26"/>
      <c r="E231" s="26"/>
    </row>
    <row r="232" spans="1:6">
      <c r="A232" s="338"/>
      <c r="B232" s="690"/>
      <c r="C232" s="26"/>
      <c r="D232" s="26"/>
      <c r="E232" s="26"/>
    </row>
    <row r="233" spans="1:6">
      <c r="A233" s="338"/>
      <c r="B233" s="690"/>
      <c r="C233" s="26"/>
      <c r="D233" s="26"/>
      <c r="E233" s="26"/>
    </row>
    <row r="234" spans="1:6">
      <c r="A234" s="338"/>
      <c r="B234" s="690"/>
      <c r="C234" s="26"/>
      <c r="D234" s="26"/>
      <c r="E234" s="26"/>
    </row>
    <row r="235" spans="1:6">
      <c r="A235" s="338"/>
      <c r="B235" s="690"/>
      <c r="C235" s="26"/>
      <c r="D235" s="26"/>
      <c r="E235" s="26"/>
    </row>
    <row r="236" spans="1:6">
      <c r="A236" s="338"/>
      <c r="B236" s="690"/>
      <c r="C236" s="26"/>
      <c r="D236" s="26"/>
      <c r="E236" s="26"/>
    </row>
    <row r="237" spans="1:6">
      <c r="A237" s="1154"/>
      <c r="B237" s="1153"/>
      <c r="C237" s="1153"/>
      <c r="D237" s="1153"/>
      <c r="E237" s="1153"/>
    </row>
    <row r="238" spans="1:6">
      <c r="A238" s="1132" t="s">
        <v>709</v>
      </c>
      <c r="B238" s="1132"/>
      <c r="C238" s="1132"/>
      <c r="D238" s="1132"/>
      <c r="E238" s="1132"/>
    </row>
    <row r="239" spans="1:6">
      <c r="A239" s="330"/>
      <c r="B239" s="330"/>
      <c r="C239" s="330"/>
      <c r="D239" s="930"/>
      <c r="E239" s="330"/>
    </row>
    <row r="240" spans="1:6" ht="15.75">
      <c r="B240" s="1152" t="s">
        <v>553</v>
      </c>
      <c r="C240" s="1152"/>
      <c r="D240" s="1152"/>
      <c r="E240" s="1152"/>
    </row>
    <row r="241" spans="1:6" ht="15.75">
      <c r="B241" s="18"/>
      <c r="C241" s="18"/>
      <c r="D241" s="931"/>
      <c r="E241" s="18"/>
    </row>
    <row r="242" spans="1:6" ht="13.5" thickBot="1">
      <c r="B242" s="1"/>
      <c r="C242" s="1"/>
      <c r="D242" s="1"/>
      <c r="E242" s="1"/>
    </row>
    <row r="243" spans="1:6" ht="52.5" thickBot="1">
      <c r="A243" s="341" t="s">
        <v>185</v>
      </c>
      <c r="B243" s="529" t="s">
        <v>11</v>
      </c>
      <c r="C243" s="148" t="s">
        <v>634</v>
      </c>
      <c r="D243" s="148" t="s">
        <v>635</v>
      </c>
      <c r="E243" s="1028" t="s">
        <v>621</v>
      </c>
      <c r="F243" s="978" t="s">
        <v>624</v>
      </c>
    </row>
    <row r="244" spans="1:6">
      <c r="A244" s="530" t="s">
        <v>186</v>
      </c>
      <c r="B244" s="531" t="s">
        <v>187</v>
      </c>
      <c r="C244" s="538" t="s">
        <v>188</v>
      </c>
      <c r="D244" s="538"/>
      <c r="E244" s="538" t="s">
        <v>189</v>
      </c>
      <c r="F244" s="978"/>
    </row>
    <row r="245" spans="1:6">
      <c r="A245" s="318" t="s">
        <v>190</v>
      </c>
      <c r="B245" s="325" t="s">
        <v>131</v>
      </c>
      <c r="C245" s="297"/>
      <c r="D245" s="297"/>
      <c r="E245" s="297"/>
      <c r="F245" s="978"/>
    </row>
    <row r="246" spans="1:6">
      <c r="A246" s="317" t="s">
        <v>191</v>
      </c>
      <c r="B246" s="180" t="s">
        <v>6</v>
      </c>
      <c r="C246" s="297">
        <v>0</v>
      </c>
      <c r="D246" s="297">
        <v>0</v>
      </c>
      <c r="E246" s="297">
        <v>0</v>
      </c>
      <c r="F246" s="978"/>
    </row>
    <row r="247" spans="1:6">
      <c r="A247" s="317" t="s">
        <v>192</v>
      </c>
      <c r="B247" s="192" t="s">
        <v>7</v>
      </c>
      <c r="C247" s="297">
        <v>0</v>
      </c>
      <c r="D247" s="297">
        <v>0</v>
      </c>
      <c r="E247" s="297">
        <v>0</v>
      </c>
      <c r="F247" s="978"/>
    </row>
    <row r="248" spans="1:6">
      <c r="A248" s="317" t="s">
        <v>193</v>
      </c>
      <c r="B248" s="192" t="s">
        <v>8</v>
      </c>
      <c r="C248" s="297">
        <v>0</v>
      </c>
      <c r="D248" s="297"/>
      <c r="E248" s="297"/>
      <c r="F248" s="978"/>
    </row>
    <row r="249" spans="1:6">
      <c r="A249" s="317" t="s">
        <v>194</v>
      </c>
      <c r="B249" s="192" t="s">
        <v>263</v>
      </c>
      <c r="C249" s="297"/>
      <c r="D249" s="297"/>
      <c r="E249" s="297"/>
      <c r="F249" s="978"/>
    </row>
    <row r="250" spans="1:6">
      <c r="A250" s="317" t="s">
        <v>195</v>
      </c>
      <c r="B250" s="192" t="s">
        <v>262</v>
      </c>
      <c r="C250" s="297"/>
      <c r="D250" s="297"/>
      <c r="E250" s="297"/>
      <c r="F250" s="978"/>
    </row>
    <row r="251" spans="1:6">
      <c r="A251" s="317" t="s">
        <v>196</v>
      </c>
      <c r="B251" s="192" t="s">
        <v>309</v>
      </c>
      <c r="C251" s="297"/>
      <c r="D251" s="297"/>
      <c r="E251" s="297"/>
      <c r="F251" s="978"/>
    </row>
    <row r="252" spans="1:6">
      <c r="A252" s="317" t="s">
        <v>197</v>
      </c>
      <c r="B252" s="192" t="s">
        <v>310</v>
      </c>
      <c r="C252" s="297">
        <v>508000</v>
      </c>
      <c r="D252" s="297">
        <v>1000000</v>
      </c>
      <c r="E252" s="297">
        <v>911185</v>
      </c>
      <c r="F252" s="978">
        <v>91.12</v>
      </c>
    </row>
    <row r="253" spans="1:6">
      <c r="A253" s="317" t="s">
        <v>198</v>
      </c>
      <c r="B253" s="192" t="s">
        <v>311</v>
      </c>
      <c r="C253" s="297"/>
      <c r="D253" s="297"/>
      <c r="E253" s="297"/>
      <c r="F253" s="978"/>
    </row>
    <row r="254" spans="1:6">
      <c r="A254" s="317" t="s">
        <v>199</v>
      </c>
      <c r="B254" s="192" t="s">
        <v>312</v>
      </c>
      <c r="C254" s="297"/>
      <c r="D254" s="297"/>
      <c r="E254" s="297"/>
      <c r="F254" s="978"/>
    </row>
    <row r="255" spans="1:6">
      <c r="A255" s="317" t="s">
        <v>200</v>
      </c>
      <c r="B255" s="326" t="s">
        <v>313</v>
      </c>
      <c r="C255" s="217"/>
      <c r="D255" s="217"/>
      <c r="E255" s="297"/>
      <c r="F255" s="978"/>
    </row>
    <row r="256" spans="1:6">
      <c r="A256" s="317" t="s">
        <v>201</v>
      </c>
      <c r="B256" s="700" t="s">
        <v>328</v>
      </c>
      <c r="C256" s="208"/>
      <c r="D256" s="96"/>
      <c r="E256" s="297"/>
      <c r="F256" s="978"/>
    </row>
    <row r="257" spans="1:6">
      <c r="A257" s="317" t="s">
        <v>202</v>
      </c>
      <c r="B257" s="701" t="s">
        <v>321</v>
      </c>
      <c r="C257" s="208"/>
      <c r="D257" s="96"/>
      <c r="E257" s="570"/>
      <c r="F257" s="978"/>
    </row>
    <row r="258" spans="1:6">
      <c r="A258" s="317" t="s">
        <v>203</v>
      </c>
      <c r="B258" s="115" t="s">
        <v>522</v>
      </c>
      <c r="C258" s="297"/>
      <c r="D258" s="96"/>
      <c r="E258" s="570"/>
      <c r="F258" s="978"/>
    </row>
    <row r="259" spans="1:6" ht="13.5" thickBot="1">
      <c r="A259" s="317" t="s">
        <v>204</v>
      </c>
      <c r="B259" s="194" t="s">
        <v>127</v>
      </c>
      <c r="C259" s="216"/>
      <c r="D259" s="216"/>
      <c r="E259" s="216"/>
      <c r="F259" s="978"/>
    </row>
    <row r="260" spans="1:6" ht="13.5" thickBot="1">
      <c r="A260" s="317" t="s">
        <v>205</v>
      </c>
      <c r="B260" s="534" t="s">
        <v>9</v>
      </c>
      <c r="C260" s="743">
        <v>508000</v>
      </c>
      <c r="D260" s="743">
        <v>1000000</v>
      </c>
      <c r="E260" s="743">
        <v>911185</v>
      </c>
      <c r="F260" s="978">
        <v>91.12</v>
      </c>
    </row>
    <row r="261" spans="1:6" ht="13.5" thickTop="1">
      <c r="A261" s="524"/>
      <c r="B261" s="325"/>
      <c r="C261" s="725"/>
      <c r="D261" s="725"/>
      <c r="E261" s="1029"/>
      <c r="F261" s="978"/>
    </row>
    <row r="262" spans="1:6">
      <c r="A262" s="318" t="s">
        <v>206</v>
      </c>
      <c r="B262" s="327" t="s">
        <v>132</v>
      </c>
      <c r="C262" s="301"/>
      <c r="D262" s="301"/>
      <c r="E262" s="301"/>
      <c r="F262" s="978"/>
    </row>
    <row r="263" spans="1:6">
      <c r="A263" s="317" t="s">
        <v>207</v>
      </c>
      <c r="B263" s="192" t="s">
        <v>264</v>
      </c>
      <c r="C263" s="297"/>
      <c r="D263" s="297"/>
      <c r="E263" s="297"/>
      <c r="F263" s="978"/>
    </row>
    <row r="264" spans="1:6">
      <c r="A264" s="318" t="s">
        <v>208</v>
      </c>
      <c r="B264" s="192" t="s">
        <v>265</v>
      </c>
      <c r="C264" s="297"/>
      <c r="D264" s="297"/>
      <c r="E264" s="297"/>
      <c r="F264" s="978"/>
    </row>
    <row r="265" spans="1:6">
      <c r="A265" s="317" t="s">
        <v>210</v>
      </c>
      <c r="B265" s="192" t="s">
        <v>128</v>
      </c>
      <c r="C265" s="297">
        <f>C266+C267+C268+C269+C270+C271+C272</f>
        <v>0</v>
      </c>
      <c r="D265" s="297"/>
      <c r="E265" s="297">
        <f>E266+E267+E268+E269+E270+E271+E272</f>
        <v>0</v>
      </c>
      <c r="F265" s="978"/>
    </row>
    <row r="266" spans="1:6">
      <c r="A266" s="318" t="s">
        <v>211</v>
      </c>
      <c r="B266" s="326" t="s">
        <v>314</v>
      </c>
      <c r="C266" s="297"/>
      <c r="D266" s="297"/>
      <c r="E266" s="297"/>
      <c r="F266" s="978"/>
    </row>
    <row r="267" spans="1:6">
      <c r="A267" s="317" t="s">
        <v>212</v>
      </c>
      <c r="B267" s="326" t="s">
        <v>316</v>
      </c>
      <c r="C267" s="297"/>
      <c r="D267" s="297"/>
      <c r="E267" s="297"/>
      <c r="F267" s="978"/>
    </row>
    <row r="268" spans="1:6">
      <c r="A268" s="318" t="s">
        <v>213</v>
      </c>
      <c r="B268" s="326" t="s">
        <v>315</v>
      </c>
      <c r="C268" s="297"/>
      <c r="D268" s="297"/>
      <c r="E268" s="297"/>
      <c r="F268" s="978"/>
    </row>
    <row r="269" spans="1:6">
      <c r="A269" s="317" t="s">
        <v>214</v>
      </c>
      <c r="B269" s="326" t="s">
        <v>317</v>
      </c>
      <c r="C269" s="297"/>
      <c r="D269" s="297"/>
      <c r="E269" s="297"/>
      <c r="F269" s="978"/>
    </row>
    <row r="270" spans="1:6">
      <c r="A270" s="318" t="s">
        <v>215</v>
      </c>
      <c r="B270" s="700" t="s">
        <v>318</v>
      </c>
      <c r="C270" s="297"/>
      <c r="D270" s="297"/>
      <c r="E270" s="297"/>
      <c r="F270" s="978"/>
    </row>
    <row r="271" spans="1:6">
      <c r="A271" s="317" t="s">
        <v>216</v>
      </c>
      <c r="B271" s="275" t="s">
        <v>319</v>
      </c>
      <c r="C271" s="207"/>
      <c r="D271" s="967"/>
      <c r="E271" s="217"/>
      <c r="F271" s="978"/>
    </row>
    <row r="272" spans="1:6">
      <c r="A272" s="318" t="s">
        <v>217</v>
      </c>
      <c r="B272" s="701" t="s">
        <v>336</v>
      </c>
      <c r="C272" s="208"/>
      <c r="D272" s="96"/>
      <c r="E272" s="297"/>
      <c r="F272" s="978"/>
    </row>
    <row r="273" spans="1:6">
      <c r="A273" s="317" t="s">
        <v>218</v>
      </c>
      <c r="B273" s="192" t="s">
        <v>322</v>
      </c>
      <c r="C273" s="299"/>
      <c r="D273" s="299"/>
      <c r="E273" s="299"/>
      <c r="F273" s="978"/>
    </row>
    <row r="274" spans="1:6" ht="13.5" thickBot="1">
      <c r="A274" s="317" t="s">
        <v>219</v>
      </c>
      <c r="B274" s="194" t="s">
        <v>130</v>
      </c>
      <c r="C274" s="298"/>
      <c r="D274" s="298"/>
      <c r="E274" s="298"/>
      <c r="F274" s="978"/>
    </row>
    <row r="275" spans="1:6" ht="13.5" thickBot="1">
      <c r="A275" s="533" t="s">
        <v>220</v>
      </c>
      <c r="B275" s="534" t="s">
        <v>10</v>
      </c>
      <c r="C275" s="726">
        <f>C263+C264+C265+C273+C274</f>
        <v>0</v>
      </c>
      <c r="D275" s="726">
        <v>0</v>
      </c>
      <c r="E275" s="743">
        <f>E263+E264+E265+E273+E274</f>
        <v>0</v>
      </c>
      <c r="F275" s="978"/>
    </row>
    <row r="276" spans="1:6" ht="27" thickTop="1" thickBot="1">
      <c r="A276" s="533" t="s">
        <v>221</v>
      </c>
      <c r="B276" s="537" t="s">
        <v>323</v>
      </c>
      <c r="C276" s="227">
        <f>C260+C275</f>
        <v>508000</v>
      </c>
      <c r="D276" s="227">
        <v>1000000</v>
      </c>
      <c r="E276" s="227">
        <f>E260+E275</f>
        <v>911185</v>
      </c>
      <c r="F276" s="978">
        <v>91.12</v>
      </c>
    </row>
    <row r="277" spans="1:6" ht="13.5" thickTop="1">
      <c r="A277" s="524"/>
      <c r="B277" s="716"/>
      <c r="C277" s="727"/>
      <c r="D277" s="727"/>
      <c r="E277" s="1030"/>
      <c r="F277" s="978"/>
    </row>
    <row r="278" spans="1:6">
      <c r="A278" s="318" t="s">
        <v>222</v>
      </c>
      <c r="B278" s="415" t="s">
        <v>325</v>
      </c>
      <c r="C278" s="299"/>
      <c r="D278" s="299"/>
      <c r="E278" s="299"/>
      <c r="F278" s="978"/>
    </row>
    <row r="279" spans="1:6">
      <c r="A279" s="317" t="s">
        <v>223</v>
      </c>
      <c r="B279" s="193" t="s">
        <v>324</v>
      </c>
      <c r="C279" s="217"/>
      <c r="D279" s="217"/>
      <c r="E279" s="217"/>
      <c r="F279" s="978"/>
    </row>
    <row r="280" spans="1:6">
      <c r="A280" s="318" t="s">
        <v>224</v>
      </c>
      <c r="B280" s="601" t="s">
        <v>329</v>
      </c>
      <c r="C280" s="297"/>
      <c r="D280" s="297"/>
      <c r="E280" s="297"/>
      <c r="F280" s="978"/>
    </row>
    <row r="281" spans="1:6">
      <c r="A281" s="317" t="s">
        <v>225</v>
      </c>
      <c r="B281" s="601" t="s">
        <v>330</v>
      </c>
      <c r="C281" s="297">
        <v>8596205</v>
      </c>
      <c r="D281" s="297">
        <v>12916102</v>
      </c>
      <c r="E281" s="297">
        <v>12916102</v>
      </c>
      <c r="F281" s="978">
        <v>100</v>
      </c>
    </row>
    <row r="282" spans="1:6">
      <c r="A282" s="318" t="s">
        <v>226</v>
      </c>
      <c r="B282" s="601" t="s">
        <v>331</v>
      </c>
      <c r="C282" s="297"/>
      <c r="D282" s="297"/>
      <c r="E282" s="297"/>
      <c r="F282" s="978"/>
    </row>
    <row r="283" spans="1:6">
      <c r="A283" s="317" t="s">
        <v>227</v>
      </c>
      <c r="B283" s="702" t="s">
        <v>332</v>
      </c>
      <c r="C283" s="208"/>
      <c r="D283" s="96"/>
      <c r="E283" s="297"/>
      <c r="F283" s="978"/>
    </row>
    <row r="284" spans="1:6">
      <c r="A284" s="318" t="s">
        <v>228</v>
      </c>
      <c r="B284" s="703" t="s">
        <v>333</v>
      </c>
      <c r="C284" s="207"/>
      <c r="D284" s="967"/>
      <c r="E284" s="217"/>
      <c r="F284" s="978"/>
    </row>
    <row r="285" spans="1:6">
      <c r="A285" s="317" t="s">
        <v>229</v>
      </c>
      <c r="B285" s="704" t="s">
        <v>334</v>
      </c>
      <c r="C285" s="744"/>
      <c r="D285" s="955"/>
      <c r="E285" s="297"/>
      <c r="F285" s="978"/>
    </row>
    <row r="286" spans="1:6">
      <c r="A286" s="318" t="s">
        <v>230</v>
      </c>
      <c r="B286" s="712" t="s">
        <v>335</v>
      </c>
      <c r="C286" s="302"/>
      <c r="D286" s="302"/>
      <c r="E286" s="297"/>
      <c r="F286" s="978"/>
    </row>
    <row r="287" spans="1:6" ht="13.5" thickBot="1">
      <c r="A287" s="524" t="s">
        <v>231</v>
      </c>
      <c r="B287" s="713" t="s">
        <v>523</v>
      </c>
      <c r="C287" s="212"/>
      <c r="D287" s="212"/>
      <c r="E287" s="216"/>
      <c r="F287" s="978"/>
    </row>
    <row r="288" spans="1:6" ht="13.5" thickBot="1">
      <c r="A288" s="340" t="s">
        <v>232</v>
      </c>
      <c r="B288" s="278" t="s">
        <v>326</v>
      </c>
      <c r="C288" s="221">
        <f>C279+C280+C281+C282+C283+C284+C285+C286+C287</f>
        <v>8596205</v>
      </c>
      <c r="D288" s="221">
        <v>12916102</v>
      </c>
      <c r="E288" s="221">
        <v>12916102</v>
      </c>
      <c r="F288" s="978">
        <v>100</v>
      </c>
    </row>
    <row r="289" spans="1:6">
      <c r="A289" s="524"/>
      <c r="B289" s="39"/>
      <c r="C289" s="688"/>
      <c r="D289" s="688"/>
      <c r="E289" s="487"/>
      <c r="F289" s="978"/>
    </row>
    <row r="290" spans="1:6" ht="13.5" thickBot="1">
      <c r="A290" s="384" t="s">
        <v>233</v>
      </c>
      <c r="B290" s="714" t="s">
        <v>327</v>
      </c>
      <c r="C290" s="728">
        <f>C276+C288</f>
        <v>9104205</v>
      </c>
      <c r="D290" s="728">
        <v>13916102</v>
      </c>
      <c r="E290" s="728">
        <v>13827287</v>
      </c>
      <c r="F290" s="978">
        <v>99.36</v>
      </c>
    </row>
    <row r="291" spans="1:6">
      <c r="A291" s="338"/>
      <c r="B291" s="690"/>
      <c r="C291" s="691"/>
      <c r="D291" s="691"/>
      <c r="E291" s="691"/>
    </row>
    <row r="292" spans="1:6">
      <c r="A292" s="338"/>
      <c r="B292" s="690"/>
      <c r="C292" s="691"/>
      <c r="D292" s="691"/>
      <c r="E292" s="691"/>
    </row>
    <row r="293" spans="1:6">
      <c r="A293" s="338"/>
      <c r="B293" s="690"/>
      <c r="C293" s="691"/>
      <c r="D293" s="691"/>
      <c r="E293" s="691"/>
    </row>
    <row r="294" spans="1:6">
      <c r="A294" s="338"/>
      <c r="B294" s="690"/>
      <c r="C294" s="691"/>
      <c r="D294" s="691"/>
      <c r="E294" s="691"/>
    </row>
    <row r="295" spans="1:6">
      <c r="A295" s="338"/>
      <c r="B295" s="690"/>
      <c r="C295" s="691"/>
      <c r="D295" s="691"/>
      <c r="E295" s="691"/>
    </row>
    <row r="296" spans="1:6">
      <c r="A296" s="338"/>
      <c r="B296" s="690"/>
      <c r="C296" s="691"/>
      <c r="D296" s="691"/>
      <c r="E296" s="691"/>
    </row>
    <row r="297" spans="1:6">
      <c r="A297" s="699"/>
      <c r="B297" s="12"/>
      <c r="C297" s="12"/>
      <c r="D297" s="932"/>
      <c r="E297" s="12"/>
    </row>
    <row r="298" spans="1:6">
      <c r="A298" s="1132" t="s">
        <v>706</v>
      </c>
      <c r="B298" s="1132"/>
      <c r="C298" s="1132"/>
      <c r="D298" s="1132"/>
      <c r="E298" s="1132"/>
    </row>
    <row r="299" spans="1:6">
      <c r="A299" s="330"/>
      <c r="B299" s="330"/>
      <c r="C299" s="330"/>
      <c r="D299" s="930"/>
      <c r="E299" s="330"/>
    </row>
    <row r="300" spans="1:6" ht="15.75">
      <c r="B300" s="1152" t="s">
        <v>553</v>
      </c>
      <c r="C300" s="1152"/>
      <c r="D300" s="1152"/>
      <c r="E300" s="1152"/>
    </row>
    <row r="301" spans="1:6" ht="13.5" thickBot="1">
      <c r="B301" s="1"/>
      <c r="C301" s="1"/>
      <c r="D301" s="1"/>
      <c r="E301" s="1"/>
    </row>
    <row r="302" spans="1:6" ht="27" thickBot="1">
      <c r="A302" s="336" t="s">
        <v>185</v>
      </c>
      <c r="B302" s="529" t="s">
        <v>11</v>
      </c>
      <c r="C302" s="730" t="s">
        <v>636</v>
      </c>
      <c r="D302" s="968" t="s">
        <v>637</v>
      </c>
      <c r="E302" s="1031" t="s">
        <v>621</v>
      </c>
      <c r="F302" s="978" t="s">
        <v>624</v>
      </c>
    </row>
    <row r="303" spans="1:6">
      <c r="A303" s="530" t="s">
        <v>186</v>
      </c>
      <c r="B303" s="531" t="s">
        <v>187</v>
      </c>
      <c r="C303" s="551" t="s">
        <v>188</v>
      </c>
      <c r="D303" s="551"/>
      <c r="E303" s="551" t="s">
        <v>189</v>
      </c>
      <c r="F303" s="978"/>
    </row>
    <row r="304" spans="1:6">
      <c r="A304" s="318" t="s">
        <v>190</v>
      </c>
      <c r="B304" s="325" t="s">
        <v>131</v>
      </c>
      <c r="C304" s="297"/>
      <c r="D304" s="297"/>
      <c r="E304" s="297"/>
      <c r="F304" s="978"/>
    </row>
    <row r="305" spans="1:6">
      <c r="A305" s="317" t="s">
        <v>191</v>
      </c>
      <c r="B305" s="180" t="s">
        <v>6</v>
      </c>
      <c r="C305" s="297">
        <v>8200000</v>
      </c>
      <c r="D305" s="297">
        <v>10848394</v>
      </c>
      <c r="E305" s="297">
        <v>8155142</v>
      </c>
      <c r="F305" s="978">
        <v>75.17</v>
      </c>
    </row>
    <row r="306" spans="1:6">
      <c r="A306" s="317" t="s">
        <v>192</v>
      </c>
      <c r="B306" s="192" t="s">
        <v>7</v>
      </c>
      <c r="C306" s="297">
        <v>902000</v>
      </c>
      <c r="D306" s="297">
        <v>1160218</v>
      </c>
      <c r="E306" s="297">
        <v>811332</v>
      </c>
      <c r="F306" s="978">
        <v>69.930000000000007</v>
      </c>
    </row>
    <row r="307" spans="1:6">
      <c r="A307" s="317" t="s">
        <v>193</v>
      </c>
      <c r="B307" s="192" t="s">
        <v>8</v>
      </c>
      <c r="C307" s="297">
        <v>0</v>
      </c>
      <c r="D307" s="297">
        <v>4071399</v>
      </c>
      <c r="E307" s="297">
        <v>3018329</v>
      </c>
      <c r="F307" s="978">
        <v>74.13</v>
      </c>
    </row>
    <row r="308" spans="1:6">
      <c r="A308" s="317" t="s">
        <v>194</v>
      </c>
      <c r="B308" s="192" t="s">
        <v>263</v>
      </c>
      <c r="C308" s="297"/>
      <c r="D308" s="297"/>
      <c r="E308" s="297"/>
      <c r="F308" s="978"/>
    </row>
    <row r="309" spans="1:6">
      <c r="A309" s="317" t="s">
        <v>195</v>
      </c>
      <c r="B309" s="192" t="s">
        <v>262</v>
      </c>
      <c r="C309" s="297"/>
      <c r="D309" s="297"/>
      <c r="E309" s="297"/>
      <c r="F309" s="978"/>
    </row>
    <row r="310" spans="1:6">
      <c r="A310" s="317" t="s">
        <v>196</v>
      </c>
      <c r="B310" s="192" t="s">
        <v>309</v>
      </c>
      <c r="C310" s="297">
        <f>C311+C312+C313+C314+C315+C316+C317</f>
        <v>0</v>
      </c>
      <c r="D310" s="297"/>
      <c r="E310" s="297">
        <f>E311+E312+E313+E314+E315+E316+E317</f>
        <v>0</v>
      </c>
      <c r="F310" s="978"/>
    </row>
    <row r="311" spans="1:6">
      <c r="A311" s="317" t="s">
        <v>197</v>
      </c>
      <c r="B311" s="192" t="s">
        <v>310</v>
      </c>
      <c r="C311" s="297"/>
      <c r="D311" s="297"/>
      <c r="E311" s="297"/>
      <c r="F311" s="978"/>
    </row>
    <row r="312" spans="1:6">
      <c r="A312" s="317" t="s">
        <v>198</v>
      </c>
      <c r="B312" s="192" t="s">
        <v>311</v>
      </c>
      <c r="C312" s="297"/>
      <c r="D312" s="297"/>
      <c r="E312" s="297"/>
      <c r="F312" s="978"/>
    </row>
    <row r="313" spans="1:6">
      <c r="A313" s="317" t="s">
        <v>199</v>
      </c>
      <c r="B313" s="192" t="s">
        <v>312</v>
      </c>
      <c r="C313" s="297"/>
      <c r="D313" s="297"/>
      <c r="E313" s="297"/>
      <c r="F313" s="978"/>
    </row>
    <row r="314" spans="1:6">
      <c r="A314" s="317" t="s">
        <v>200</v>
      </c>
      <c r="B314" s="326" t="s">
        <v>313</v>
      </c>
      <c r="C314" s="217"/>
      <c r="D314" s="217"/>
      <c r="E314" s="217"/>
      <c r="F314" s="978"/>
    </row>
    <row r="315" spans="1:6">
      <c r="A315" s="317" t="s">
        <v>201</v>
      </c>
      <c r="B315" s="700" t="s">
        <v>328</v>
      </c>
      <c r="C315" s="300"/>
      <c r="D315" s="300"/>
      <c r="E315" s="300"/>
      <c r="F315" s="978"/>
    </row>
    <row r="316" spans="1:6">
      <c r="A316" s="317" t="s">
        <v>202</v>
      </c>
      <c r="B316" s="701" t="s">
        <v>321</v>
      </c>
      <c r="C316" s="300"/>
      <c r="D316" s="300"/>
      <c r="E316" s="300"/>
      <c r="F316" s="978"/>
    </row>
    <row r="317" spans="1:6">
      <c r="A317" s="317" t="s">
        <v>203</v>
      </c>
      <c r="B317" s="115" t="s">
        <v>522</v>
      </c>
      <c r="C317" s="300"/>
      <c r="D317" s="300"/>
      <c r="E317" s="300"/>
      <c r="F317" s="978"/>
    </row>
    <row r="318" spans="1:6" ht="13.5" thickBot="1">
      <c r="A318" s="317" t="s">
        <v>204</v>
      </c>
      <c r="B318" s="194" t="s">
        <v>127</v>
      </c>
      <c r="C318" s="298"/>
      <c r="D318" s="298"/>
      <c r="E318" s="298">
        <v>0</v>
      </c>
      <c r="F318" s="978"/>
    </row>
    <row r="319" spans="1:6" ht="13.5" thickBot="1">
      <c r="A319" s="317" t="s">
        <v>205</v>
      </c>
      <c r="B319" s="534" t="s">
        <v>9</v>
      </c>
      <c r="C319" s="745">
        <f>C305+C306+C307+C308+C310+C318</f>
        <v>9102000</v>
      </c>
      <c r="D319" s="745">
        <v>16080011</v>
      </c>
      <c r="E319" s="745">
        <f>E305+E306+E307+E308+E310+E318</f>
        <v>11984803</v>
      </c>
      <c r="F319" s="978">
        <v>74.53</v>
      </c>
    </row>
    <row r="320" spans="1:6" ht="13.5" thickTop="1">
      <c r="A320" s="524"/>
      <c r="B320" s="325"/>
      <c r="C320" s="725"/>
      <c r="D320" s="725"/>
      <c r="E320" s="1029"/>
      <c r="F320" s="978"/>
    </row>
    <row r="321" spans="1:6">
      <c r="A321" s="318" t="s">
        <v>206</v>
      </c>
      <c r="B321" s="327" t="s">
        <v>132</v>
      </c>
      <c r="C321" s="299"/>
      <c r="D321" s="299"/>
      <c r="E321" s="299"/>
      <c r="F321" s="978"/>
    </row>
    <row r="322" spans="1:6">
      <c r="A322" s="317" t="s">
        <v>207</v>
      </c>
      <c r="B322" s="192" t="s">
        <v>264</v>
      </c>
      <c r="C322" s="297">
        <v>0</v>
      </c>
      <c r="D322" s="297">
        <v>2382713</v>
      </c>
      <c r="E322" s="297">
        <v>2026920</v>
      </c>
      <c r="F322" s="978">
        <v>84.07</v>
      </c>
    </row>
    <row r="323" spans="1:6">
      <c r="A323" s="318" t="s">
        <v>208</v>
      </c>
      <c r="B323" s="192" t="s">
        <v>265</v>
      </c>
      <c r="C323" s="217"/>
      <c r="D323" s="217"/>
      <c r="E323" s="217"/>
      <c r="F323" s="978"/>
    </row>
    <row r="324" spans="1:6">
      <c r="A324" s="317" t="s">
        <v>210</v>
      </c>
      <c r="B324" s="192" t="s">
        <v>128</v>
      </c>
      <c r="C324" s="297">
        <f>C325+C326+C327+C328+C329+C330+C331</f>
        <v>0</v>
      </c>
      <c r="D324" s="297"/>
      <c r="E324" s="297">
        <v>0</v>
      </c>
      <c r="F324" s="978"/>
    </row>
    <row r="325" spans="1:6">
      <c r="A325" s="318" t="s">
        <v>211</v>
      </c>
      <c r="B325" s="326" t="s">
        <v>314</v>
      </c>
      <c r="C325" s="297"/>
      <c r="D325" s="297"/>
      <c r="E325" s="297"/>
      <c r="F325" s="978"/>
    </row>
    <row r="326" spans="1:6">
      <c r="A326" s="317" t="s">
        <v>212</v>
      </c>
      <c r="B326" s="326" t="s">
        <v>316</v>
      </c>
      <c r="C326" s="297"/>
      <c r="D326" s="297"/>
      <c r="E326" s="297"/>
      <c r="F326" s="978"/>
    </row>
    <row r="327" spans="1:6">
      <c r="A327" s="318" t="s">
        <v>213</v>
      </c>
      <c r="B327" s="326" t="s">
        <v>315</v>
      </c>
      <c r="C327" s="297"/>
      <c r="D327" s="297"/>
      <c r="E327" s="297"/>
      <c r="F327" s="978"/>
    </row>
    <row r="328" spans="1:6">
      <c r="A328" s="317" t="s">
        <v>214</v>
      </c>
      <c r="B328" s="326" t="s">
        <v>317</v>
      </c>
      <c r="C328" s="297"/>
      <c r="D328" s="297"/>
      <c r="E328" s="297"/>
      <c r="F328" s="978"/>
    </row>
    <row r="329" spans="1:6">
      <c r="A329" s="318" t="s">
        <v>215</v>
      </c>
      <c r="B329" s="700" t="s">
        <v>318</v>
      </c>
      <c r="C329" s="297"/>
      <c r="D329" s="297"/>
      <c r="E329" s="297">
        <v>0</v>
      </c>
      <c r="F329" s="978"/>
    </row>
    <row r="330" spans="1:6">
      <c r="A330" s="317" t="s">
        <v>216</v>
      </c>
      <c r="B330" s="275" t="s">
        <v>319</v>
      </c>
      <c r="C330" s="297"/>
      <c r="D330" s="297"/>
      <c r="E330" s="297"/>
      <c r="F330" s="978"/>
    </row>
    <row r="331" spans="1:6">
      <c r="A331" s="318" t="s">
        <v>217</v>
      </c>
      <c r="B331" s="701" t="s">
        <v>336</v>
      </c>
      <c r="C331" s="297"/>
      <c r="D331" s="297"/>
      <c r="E331" s="297"/>
      <c r="F331" s="978"/>
    </row>
    <row r="332" spans="1:6">
      <c r="A332" s="317" t="s">
        <v>218</v>
      </c>
      <c r="B332" s="192" t="s">
        <v>322</v>
      </c>
      <c r="C332" s="207"/>
      <c r="D332" s="967"/>
      <c r="E332" s="297"/>
      <c r="F332" s="978"/>
    </row>
    <row r="333" spans="1:6" ht="13.5" thickBot="1">
      <c r="A333" s="317" t="s">
        <v>219</v>
      </c>
      <c r="B333" s="194" t="s">
        <v>130</v>
      </c>
      <c r="C333" s="216">
        <f>-C308</f>
        <v>0</v>
      </c>
      <c r="D333" s="216"/>
      <c r="E333" s="216">
        <f>-E308</f>
        <v>0</v>
      </c>
      <c r="F333" s="978"/>
    </row>
    <row r="334" spans="1:6" ht="13.5" thickBot="1">
      <c r="A334" s="533" t="s">
        <v>220</v>
      </c>
      <c r="B334" s="723" t="s">
        <v>10</v>
      </c>
      <c r="C334" s="745">
        <f>C322+C323+C324+C332+C333</f>
        <v>0</v>
      </c>
      <c r="D334" s="745">
        <v>2382713</v>
      </c>
      <c r="E334" s="745">
        <f>E322+E323+E324+E332+E333</f>
        <v>2026920</v>
      </c>
      <c r="F334" s="978">
        <v>85.07</v>
      </c>
    </row>
    <row r="335" spans="1:6" ht="27" thickTop="1" thickBot="1">
      <c r="A335" s="533" t="s">
        <v>221</v>
      </c>
      <c r="B335" s="537" t="s">
        <v>323</v>
      </c>
      <c r="C335" s="746">
        <f>C319+C334</f>
        <v>9102000</v>
      </c>
      <c r="D335" s="746">
        <v>18462724</v>
      </c>
      <c r="E335" s="1032">
        <f>E319+E334</f>
        <v>14011723</v>
      </c>
      <c r="F335" s="978">
        <v>75.89</v>
      </c>
    </row>
    <row r="336" spans="1:6" ht="13.5" thickTop="1">
      <c r="A336" s="524"/>
      <c r="B336" s="716"/>
      <c r="C336" s="724"/>
      <c r="D336" s="724"/>
      <c r="E336" s="1021"/>
      <c r="F336" s="978"/>
    </row>
    <row r="337" spans="1:6">
      <c r="A337" s="318" t="s">
        <v>222</v>
      </c>
      <c r="B337" s="415" t="s">
        <v>325</v>
      </c>
      <c r="C337" s="299"/>
      <c r="D337" s="299"/>
      <c r="E337" s="299"/>
      <c r="F337" s="978"/>
    </row>
    <row r="338" spans="1:6">
      <c r="A338" s="317" t="s">
        <v>223</v>
      </c>
      <c r="B338" s="193" t="s">
        <v>324</v>
      </c>
      <c r="C338" s="297"/>
      <c r="D338" s="297"/>
      <c r="E338" s="297"/>
      <c r="F338" s="978"/>
    </row>
    <row r="339" spans="1:6">
      <c r="A339" s="318" t="s">
        <v>224</v>
      </c>
      <c r="B339" s="601" t="s">
        <v>329</v>
      </c>
      <c r="C339" s="299"/>
      <c r="D339" s="299"/>
      <c r="E339" s="299"/>
      <c r="F339" s="978"/>
    </row>
    <row r="340" spans="1:6">
      <c r="A340" s="317" t="s">
        <v>225</v>
      </c>
      <c r="B340" s="601" t="s">
        <v>330</v>
      </c>
      <c r="C340" s="217"/>
      <c r="D340" s="217"/>
      <c r="E340" s="217"/>
      <c r="F340" s="978"/>
    </row>
    <row r="341" spans="1:6">
      <c r="A341" s="318" t="s">
        <v>226</v>
      </c>
      <c r="B341" s="601" t="s">
        <v>331</v>
      </c>
      <c r="C341" s="297"/>
      <c r="D341" s="297"/>
      <c r="E341" s="297"/>
      <c r="F341" s="978"/>
    </row>
    <row r="342" spans="1:6">
      <c r="A342" s="317" t="s">
        <v>227</v>
      </c>
      <c r="B342" s="702" t="s">
        <v>332</v>
      </c>
      <c r="C342" s="297"/>
      <c r="D342" s="297"/>
      <c r="E342" s="297"/>
      <c r="F342" s="978"/>
    </row>
    <row r="343" spans="1:6">
      <c r="A343" s="318" t="s">
        <v>228</v>
      </c>
      <c r="B343" s="703" t="s">
        <v>333</v>
      </c>
      <c r="C343" s="208"/>
      <c r="D343" s="96"/>
      <c r="E343" s="297"/>
      <c r="F343" s="978"/>
    </row>
    <row r="344" spans="1:6">
      <c r="A344" s="317" t="s">
        <v>229</v>
      </c>
      <c r="B344" s="704" t="s">
        <v>334</v>
      </c>
      <c r="C344" s="209"/>
      <c r="D344" s="141"/>
      <c r="E344" s="299"/>
      <c r="F344" s="978"/>
    </row>
    <row r="345" spans="1:6">
      <c r="A345" s="318" t="s">
        <v>230</v>
      </c>
      <c r="B345" s="712" t="s">
        <v>335</v>
      </c>
      <c r="C345" s="217"/>
      <c r="D345" s="217"/>
      <c r="E345" s="217"/>
      <c r="F345" s="978"/>
    </row>
    <row r="346" spans="1:6" ht="13.5" thickBot="1">
      <c r="A346" s="524" t="s">
        <v>231</v>
      </c>
      <c r="B346" s="713" t="s">
        <v>523</v>
      </c>
      <c r="C346" s="227"/>
      <c r="D346" s="227"/>
      <c r="E346" s="227"/>
      <c r="F346" s="978"/>
    </row>
    <row r="347" spans="1:6" ht="13.5" thickBot="1">
      <c r="A347" s="340" t="s">
        <v>232</v>
      </c>
      <c r="B347" s="278" t="s">
        <v>326</v>
      </c>
      <c r="C347" s="747">
        <f>SUM(C338:C346)</f>
        <v>0</v>
      </c>
      <c r="D347" s="747">
        <v>0</v>
      </c>
      <c r="E347" s="747">
        <f>SUM(E338:E346)</f>
        <v>0</v>
      </c>
      <c r="F347" s="978"/>
    </row>
    <row r="348" spans="1:6">
      <c r="A348" s="524"/>
      <c r="B348" s="39"/>
      <c r="C348" s="720"/>
      <c r="D348" s="720"/>
      <c r="E348" s="487"/>
      <c r="F348" s="978"/>
    </row>
    <row r="349" spans="1:6" ht="13.5" thickBot="1">
      <c r="A349" s="384" t="s">
        <v>233</v>
      </c>
      <c r="B349" s="714" t="s">
        <v>327</v>
      </c>
      <c r="C349" s="728">
        <f>C347+C335</f>
        <v>9102000</v>
      </c>
      <c r="D349" s="728">
        <v>18462724</v>
      </c>
      <c r="E349" s="728">
        <f>E347+E335</f>
        <v>14011723</v>
      </c>
      <c r="F349" s="978">
        <v>75.89</v>
      </c>
    </row>
    <row r="350" spans="1:6">
      <c r="A350" s="338"/>
      <c r="B350" s="690"/>
      <c r="C350" s="26"/>
      <c r="D350" s="26"/>
      <c r="E350" s="26"/>
    </row>
    <row r="351" spans="1:6">
      <c r="A351" s="338"/>
      <c r="B351" s="690"/>
      <c r="C351" s="26"/>
      <c r="D351" s="26"/>
      <c r="E351" s="26"/>
    </row>
    <row r="352" spans="1:6">
      <c r="A352" s="338"/>
      <c r="B352" s="690"/>
      <c r="C352" s="26"/>
      <c r="D352" s="26"/>
      <c r="E352" s="26"/>
    </row>
    <row r="353" spans="1:6">
      <c r="A353" s="338"/>
      <c r="B353" s="646"/>
      <c r="C353" s="26"/>
      <c r="D353" s="26"/>
      <c r="E353" s="26"/>
    </row>
    <row r="354" spans="1:6">
      <c r="A354" s="1154"/>
      <c r="B354" s="1153"/>
      <c r="C354" s="1153"/>
      <c r="D354" s="1153"/>
      <c r="E354" s="1153"/>
    </row>
    <row r="355" spans="1:6">
      <c r="A355" s="699"/>
      <c r="B355" s="12"/>
      <c r="C355" s="12"/>
      <c r="D355" s="932"/>
      <c r="E355" s="12"/>
    </row>
    <row r="356" spans="1:6">
      <c r="A356" s="699"/>
      <c r="B356" s="12"/>
      <c r="C356" s="12"/>
      <c r="D356" s="932"/>
      <c r="E356" s="12"/>
    </row>
    <row r="357" spans="1:6">
      <c r="A357" s="1132" t="s">
        <v>710</v>
      </c>
      <c r="B357" s="1132"/>
      <c r="C357" s="1132"/>
      <c r="D357" s="1132"/>
      <c r="E357" s="1132"/>
    </row>
    <row r="358" spans="1:6">
      <c r="A358" s="330"/>
      <c r="B358" s="330"/>
      <c r="C358" s="330"/>
      <c r="D358" s="930"/>
      <c r="E358" s="330"/>
    </row>
    <row r="359" spans="1:6" ht="15.75">
      <c r="B359" s="1152" t="s">
        <v>553</v>
      </c>
      <c r="C359" s="1152"/>
      <c r="D359" s="1152"/>
      <c r="E359" s="1152"/>
    </row>
    <row r="360" spans="1:6" ht="13.5" thickBot="1">
      <c r="B360" s="1"/>
      <c r="C360" s="1"/>
      <c r="D360" s="1"/>
      <c r="E360" s="1"/>
    </row>
    <row r="361" spans="1:6" ht="39.75" thickBot="1">
      <c r="A361" s="336" t="s">
        <v>185</v>
      </c>
      <c r="B361" s="529" t="s">
        <v>11</v>
      </c>
      <c r="C361" s="730" t="s">
        <v>638</v>
      </c>
      <c r="D361" s="968" t="s">
        <v>639</v>
      </c>
      <c r="E361" s="1031" t="s">
        <v>621</v>
      </c>
      <c r="F361" s="978" t="s">
        <v>624</v>
      </c>
    </row>
    <row r="362" spans="1:6">
      <c r="A362" s="530" t="s">
        <v>186</v>
      </c>
      <c r="B362" s="531" t="s">
        <v>187</v>
      </c>
      <c r="C362" s="551" t="s">
        <v>188</v>
      </c>
      <c r="D362" s="551"/>
      <c r="E362" s="551" t="s">
        <v>189</v>
      </c>
      <c r="F362" s="977"/>
    </row>
    <row r="363" spans="1:6">
      <c r="A363" s="318" t="s">
        <v>190</v>
      </c>
      <c r="B363" s="325" t="s">
        <v>131</v>
      </c>
      <c r="C363" s="297"/>
      <c r="D363" s="297"/>
      <c r="E363" s="297"/>
      <c r="F363" s="977"/>
    </row>
    <row r="364" spans="1:6">
      <c r="A364" s="317" t="s">
        <v>191</v>
      </c>
      <c r="B364" s="180" t="s">
        <v>6</v>
      </c>
      <c r="C364" s="297"/>
      <c r="D364" s="297"/>
      <c r="E364" s="297"/>
      <c r="F364" s="977"/>
    </row>
    <row r="365" spans="1:6">
      <c r="A365" s="317" t="s">
        <v>192</v>
      </c>
      <c r="B365" s="192" t="s">
        <v>7</v>
      </c>
      <c r="C365" s="297"/>
      <c r="D365" s="297"/>
      <c r="E365" s="297"/>
      <c r="F365" s="977"/>
    </row>
    <row r="366" spans="1:6">
      <c r="A366" s="317" t="s">
        <v>193</v>
      </c>
      <c r="B366" s="192" t="s">
        <v>8</v>
      </c>
      <c r="C366" s="297">
        <v>1048740</v>
      </c>
      <c r="D366" s="297">
        <v>1048740</v>
      </c>
      <c r="E366" s="297">
        <v>62130</v>
      </c>
      <c r="F366" s="977">
        <v>5.92</v>
      </c>
    </row>
    <row r="367" spans="1:6">
      <c r="A367" s="317" t="s">
        <v>194</v>
      </c>
      <c r="B367" s="192" t="s">
        <v>263</v>
      </c>
      <c r="C367" s="297"/>
      <c r="D367" s="297"/>
      <c r="E367" s="297"/>
      <c r="F367" s="977"/>
    </row>
    <row r="368" spans="1:6">
      <c r="A368" s="317" t="s">
        <v>195</v>
      </c>
      <c r="B368" s="192" t="s">
        <v>262</v>
      </c>
      <c r="C368" s="297"/>
      <c r="D368" s="297"/>
      <c r="E368" s="297"/>
      <c r="F368" s="977"/>
    </row>
    <row r="369" spans="1:6">
      <c r="A369" s="317" t="s">
        <v>196</v>
      </c>
      <c r="B369" s="192" t="s">
        <v>309</v>
      </c>
      <c r="C369" s="297">
        <f>C370+C371+C372+C373+C374+C375+C376</f>
        <v>0</v>
      </c>
      <c r="D369" s="297"/>
      <c r="E369" s="297">
        <f>E370+E371+E372+E373+E374+E375+E376</f>
        <v>0</v>
      </c>
      <c r="F369" s="977"/>
    </row>
    <row r="370" spans="1:6">
      <c r="A370" s="317" t="s">
        <v>197</v>
      </c>
      <c r="B370" s="192" t="s">
        <v>310</v>
      </c>
      <c r="C370" s="297"/>
      <c r="D370" s="297"/>
      <c r="E370" s="297"/>
      <c r="F370" s="977"/>
    </row>
    <row r="371" spans="1:6">
      <c r="A371" s="317" t="s">
        <v>198</v>
      </c>
      <c r="B371" s="192" t="s">
        <v>311</v>
      </c>
      <c r="C371" s="297"/>
      <c r="D371" s="297"/>
      <c r="E371" s="297"/>
      <c r="F371" s="977"/>
    </row>
    <row r="372" spans="1:6">
      <c r="A372" s="317" t="s">
        <v>199</v>
      </c>
      <c r="B372" s="192" t="s">
        <v>312</v>
      </c>
      <c r="C372" s="297"/>
      <c r="D372" s="297"/>
      <c r="E372" s="297"/>
      <c r="F372" s="977"/>
    </row>
    <row r="373" spans="1:6">
      <c r="A373" s="317" t="s">
        <v>200</v>
      </c>
      <c r="B373" s="326" t="s">
        <v>313</v>
      </c>
      <c r="C373" s="217"/>
      <c r="D373" s="217"/>
      <c r="E373" s="217"/>
      <c r="F373" s="977"/>
    </row>
    <row r="374" spans="1:6">
      <c r="A374" s="317" t="s">
        <v>201</v>
      </c>
      <c r="B374" s="700" t="s">
        <v>328</v>
      </c>
      <c r="C374" s="300"/>
      <c r="D374" s="300"/>
      <c r="E374" s="300"/>
      <c r="F374" s="977"/>
    </row>
    <row r="375" spans="1:6">
      <c r="A375" s="317" t="s">
        <v>202</v>
      </c>
      <c r="B375" s="701" t="s">
        <v>321</v>
      </c>
      <c r="C375" s="300"/>
      <c r="D375" s="300"/>
      <c r="E375" s="300"/>
      <c r="F375" s="977"/>
    </row>
    <row r="376" spans="1:6">
      <c r="A376" s="317" t="s">
        <v>203</v>
      </c>
      <c r="B376" s="115" t="s">
        <v>522</v>
      </c>
      <c r="C376" s="300"/>
      <c r="D376" s="300"/>
      <c r="E376" s="300"/>
      <c r="F376" s="977"/>
    </row>
    <row r="377" spans="1:6" ht="13.5" thickBot="1">
      <c r="A377" s="317" t="s">
        <v>204</v>
      </c>
      <c r="B377" s="194" t="s">
        <v>127</v>
      </c>
      <c r="C377" s="298"/>
      <c r="D377" s="298"/>
      <c r="E377" s="298"/>
      <c r="F377" s="977"/>
    </row>
    <row r="378" spans="1:6" ht="13.5" thickBot="1">
      <c r="A378" s="317" t="s">
        <v>205</v>
      </c>
      <c r="B378" s="534" t="s">
        <v>9</v>
      </c>
      <c r="C378" s="745">
        <f>C364+C365+C366+C367+C369+C377</f>
        <v>1048740</v>
      </c>
      <c r="D378" s="745">
        <v>1048740</v>
      </c>
      <c r="E378" s="745">
        <f>E364+E365+E366+E367+E369+E377</f>
        <v>62130</v>
      </c>
      <c r="F378" s="977">
        <v>5.92</v>
      </c>
    </row>
    <row r="379" spans="1:6" ht="13.5" thickTop="1">
      <c r="A379" s="524"/>
      <c r="B379" s="325"/>
      <c r="C379" s="725"/>
      <c r="D379" s="725"/>
      <c r="E379" s="1029"/>
      <c r="F379" s="977"/>
    </row>
    <row r="380" spans="1:6">
      <c r="A380" s="318" t="s">
        <v>206</v>
      </c>
      <c r="B380" s="327" t="s">
        <v>132</v>
      </c>
      <c r="C380" s="299"/>
      <c r="D380" s="299"/>
      <c r="E380" s="299"/>
      <c r="F380" s="977"/>
    </row>
    <row r="381" spans="1:6">
      <c r="A381" s="317" t="s">
        <v>207</v>
      </c>
      <c r="B381" s="192" t="s">
        <v>264</v>
      </c>
      <c r="C381" s="297">
        <v>0</v>
      </c>
      <c r="D381" s="297">
        <v>0</v>
      </c>
      <c r="E381" s="297">
        <v>0</v>
      </c>
      <c r="F381" s="977"/>
    </row>
    <row r="382" spans="1:6">
      <c r="A382" s="318" t="s">
        <v>208</v>
      </c>
      <c r="B382" s="192" t="s">
        <v>265</v>
      </c>
      <c r="C382" s="217">
        <v>0</v>
      </c>
      <c r="D382" s="217">
        <v>21301921</v>
      </c>
      <c r="E382" s="217">
        <v>20139886</v>
      </c>
      <c r="F382" s="977">
        <v>94.54</v>
      </c>
    </row>
    <row r="383" spans="1:6">
      <c r="A383" s="317" t="s">
        <v>210</v>
      </c>
      <c r="B383" s="192" t="s">
        <v>128</v>
      </c>
      <c r="C383" s="297">
        <f>C384+C385+C386+C387+C388+C389+C390</f>
        <v>0</v>
      </c>
      <c r="D383" s="297"/>
      <c r="E383" s="297">
        <v>0</v>
      </c>
      <c r="F383" s="977"/>
    </row>
    <row r="384" spans="1:6">
      <c r="A384" s="318" t="s">
        <v>211</v>
      </c>
      <c r="B384" s="326" t="s">
        <v>314</v>
      </c>
      <c r="C384" s="297"/>
      <c r="D384" s="297"/>
      <c r="E384" s="297"/>
      <c r="F384" s="977"/>
    </row>
    <row r="385" spans="1:6">
      <c r="A385" s="317" t="s">
        <v>212</v>
      </c>
      <c r="B385" s="326" t="s">
        <v>316</v>
      </c>
      <c r="C385" s="297"/>
      <c r="D385" s="297"/>
      <c r="E385" s="297"/>
      <c r="F385" s="977"/>
    </row>
    <row r="386" spans="1:6">
      <c r="A386" s="318" t="s">
        <v>213</v>
      </c>
      <c r="B386" s="326" t="s">
        <v>315</v>
      </c>
      <c r="C386" s="297"/>
      <c r="D386" s="297"/>
      <c r="E386" s="297"/>
      <c r="F386" s="977"/>
    </row>
    <row r="387" spans="1:6">
      <c r="A387" s="317" t="s">
        <v>214</v>
      </c>
      <c r="B387" s="326" t="s">
        <v>317</v>
      </c>
      <c r="C387" s="297"/>
      <c r="D387" s="297"/>
      <c r="E387" s="297"/>
      <c r="F387" s="977"/>
    </row>
    <row r="388" spans="1:6">
      <c r="A388" s="318" t="s">
        <v>215</v>
      </c>
      <c r="B388" s="700" t="s">
        <v>318</v>
      </c>
      <c r="C388" s="297"/>
      <c r="D388" s="297"/>
      <c r="E388" s="297">
        <v>0</v>
      </c>
      <c r="F388" s="977"/>
    </row>
    <row r="389" spans="1:6">
      <c r="A389" s="317" t="s">
        <v>216</v>
      </c>
      <c r="B389" s="275" t="s">
        <v>319</v>
      </c>
      <c r="C389" s="297"/>
      <c r="D389" s="297"/>
      <c r="E389" s="297"/>
      <c r="F389" s="977"/>
    </row>
    <row r="390" spans="1:6">
      <c r="A390" s="318" t="s">
        <v>217</v>
      </c>
      <c r="B390" s="701" t="s">
        <v>336</v>
      </c>
      <c r="C390" s="297"/>
      <c r="D390" s="297"/>
      <c r="E390" s="297"/>
      <c r="F390" s="977"/>
    </row>
    <row r="391" spans="1:6">
      <c r="A391" s="317" t="s">
        <v>218</v>
      </c>
      <c r="B391" s="192" t="s">
        <v>322</v>
      </c>
      <c r="C391" s="207"/>
      <c r="D391" s="967"/>
      <c r="E391" s="297"/>
      <c r="F391" s="977"/>
    </row>
    <row r="392" spans="1:6" ht="13.5" thickBot="1">
      <c r="A392" s="317" t="s">
        <v>219</v>
      </c>
      <c r="B392" s="194" t="s">
        <v>130</v>
      </c>
      <c r="C392" s="216">
        <f>-C367</f>
        <v>0</v>
      </c>
      <c r="D392" s="216"/>
      <c r="E392" s="216">
        <f>-E367</f>
        <v>0</v>
      </c>
      <c r="F392" s="977"/>
    </row>
    <row r="393" spans="1:6" ht="13.5" thickBot="1">
      <c r="A393" s="533" t="s">
        <v>220</v>
      </c>
      <c r="B393" s="723" t="s">
        <v>10</v>
      </c>
      <c r="C393" s="745">
        <f>C381+C382+C383+C391+C392</f>
        <v>0</v>
      </c>
      <c r="D393" s="745">
        <v>21301621</v>
      </c>
      <c r="E393" s="745">
        <f>E381+E382+E383+E391+E392</f>
        <v>20139886</v>
      </c>
      <c r="F393" s="977">
        <v>97.54</v>
      </c>
    </row>
    <row r="394" spans="1:6" ht="27" thickTop="1" thickBot="1">
      <c r="A394" s="533" t="s">
        <v>221</v>
      </c>
      <c r="B394" s="537" t="s">
        <v>323</v>
      </c>
      <c r="C394" s="746">
        <f>C378+C393</f>
        <v>1048740</v>
      </c>
      <c r="D394" s="746">
        <v>22350661</v>
      </c>
      <c r="E394" s="1032">
        <f>E378+E393</f>
        <v>20202016</v>
      </c>
      <c r="F394" s="977">
        <v>90.38</v>
      </c>
    </row>
    <row r="395" spans="1:6" ht="13.5" thickTop="1">
      <c r="A395" s="524"/>
      <c r="B395" s="716"/>
      <c r="C395" s="724"/>
      <c r="D395" s="724"/>
      <c r="E395" s="1021"/>
      <c r="F395" s="977"/>
    </row>
    <row r="396" spans="1:6">
      <c r="A396" s="318" t="s">
        <v>222</v>
      </c>
      <c r="B396" s="415" t="s">
        <v>325</v>
      </c>
      <c r="C396" s="299"/>
      <c r="D396" s="299"/>
      <c r="E396" s="299"/>
      <c r="F396" s="977"/>
    </row>
    <row r="397" spans="1:6">
      <c r="A397" s="317" t="s">
        <v>223</v>
      </c>
      <c r="B397" s="193" t="s">
        <v>324</v>
      </c>
      <c r="C397" s="297"/>
      <c r="D397" s="297"/>
      <c r="E397" s="297"/>
      <c r="F397" s="977"/>
    </row>
    <row r="398" spans="1:6">
      <c r="A398" s="318" t="s">
        <v>224</v>
      </c>
      <c r="B398" s="601" t="s">
        <v>329</v>
      </c>
      <c r="C398" s="299"/>
      <c r="D398" s="299"/>
      <c r="E398" s="299"/>
      <c r="F398" s="977"/>
    </row>
    <row r="399" spans="1:6">
      <c r="A399" s="317" t="s">
        <v>225</v>
      </c>
      <c r="B399" s="601" t="s">
        <v>330</v>
      </c>
      <c r="C399" s="217"/>
      <c r="D399" s="217"/>
      <c r="E399" s="217"/>
      <c r="F399" s="977"/>
    </row>
    <row r="400" spans="1:6">
      <c r="A400" s="318" t="s">
        <v>226</v>
      </c>
      <c r="B400" s="601" t="s">
        <v>331</v>
      </c>
      <c r="C400" s="297"/>
      <c r="D400" s="297"/>
      <c r="E400" s="297"/>
      <c r="F400" s="977"/>
    </row>
    <row r="401" spans="1:6">
      <c r="A401" s="317" t="s">
        <v>227</v>
      </c>
      <c r="B401" s="702" t="s">
        <v>332</v>
      </c>
      <c r="C401" s="297"/>
      <c r="D401" s="297"/>
      <c r="E401" s="297"/>
      <c r="F401" s="977"/>
    </row>
    <row r="402" spans="1:6">
      <c r="A402" s="318" t="s">
        <v>228</v>
      </c>
      <c r="B402" s="703" t="s">
        <v>333</v>
      </c>
      <c r="C402" s="208"/>
      <c r="D402" s="96"/>
      <c r="E402" s="297"/>
      <c r="F402" s="977"/>
    </row>
    <row r="403" spans="1:6">
      <c r="A403" s="317" t="s">
        <v>229</v>
      </c>
      <c r="B403" s="704" t="s">
        <v>334</v>
      </c>
      <c r="C403" s="209"/>
      <c r="D403" s="141"/>
      <c r="E403" s="299"/>
      <c r="F403" s="977"/>
    </row>
    <row r="404" spans="1:6">
      <c r="A404" s="318" t="s">
        <v>230</v>
      </c>
      <c r="B404" s="712" t="s">
        <v>335</v>
      </c>
      <c r="C404" s="217"/>
      <c r="D404" s="217"/>
      <c r="E404" s="217"/>
      <c r="F404" s="977"/>
    </row>
    <row r="405" spans="1:6" ht="13.5" thickBot="1">
      <c r="A405" s="524" t="s">
        <v>231</v>
      </c>
      <c r="B405" s="713" t="s">
        <v>523</v>
      </c>
      <c r="C405" s="227"/>
      <c r="D405" s="227"/>
      <c r="E405" s="227"/>
      <c r="F405" s="977"/>
    </row>
    <row r="406" spans="1:6" ht="13.5" thickBot="1">
      <c r="A406" s="340" t="s">
        <v>232</v>
      </c>
      <c r="B406" s="278" t="s">
        <v>326</v>
      </c>
      <c r="C406" s="747">
        <f>SUM(C397:C405)</f>
        <v>0</v>
      </c>
      <c r="D406" s="747">
        <v>0</v>
      </c>
      <c r="E406" s="747">
        <f>SUM(E397:E405)</f>
        <v>0</v>
      </c>
      <c r="F406" s="977"/>
    </row>
    <row r="407" spans="1:6">
      <c r="A407" s="524"/>
      <c r="B407" s="39"/>
      <c r="C407" s="720"/>
      <c r="D407" s="720"/>
      <c r="E407" s="487"/>
      <c r="F407" s="977"/>
    </row>
    <row r="408" spans="1:6" ht="13.5" thickBot="1">
      <c r="A408" s="384" t="s">
        <v>233</v>
      </c>
      <c r="B408" s="714" t="s">
        <v>327</v>
      </c>
      <c r="C408" s="728">
        <f>C406+C394</f>
        <v>1048740</v>
      </c>
      <c r="D408" s="728">
        <v>22350661</v>
      </c>
      <c r="E408" s="728">
        <f>E406+E394</f>
        <v>20202016</v>
      </c>
      <c r="F408" s="977">
        <v>90.38</v>
      </c>
    </row>
    <row r="409" spans="1:6">
      <c r="A409" s="338"/>
      <c r="B409" s="690"/>
      <c r="C409" s="26"/>
      <c r="D409" s="26"/>
      <c r="E409" s="26"/>
    </row>
    <row r="410" spans="1:6">
      <c r="A410" s="338"/>
      <c r="B410" s="690"/>
      <c r="C410" s="26"/>
      <c r="D410" s="26"/>
      <c r="E410" s="26"/>
    </row>
    <row r="411" spans="1:6">
      <c r="A411" s="338"/>
      <c r="B411" s="690"/>
      <c r="C411" s="26"/>
      <c r="D411" s="26"/>
      <c r="E411" s="26"/>
    </row>
    <row r="412" spans="1:6">
      <c r="A412" s="338"/>
      <c r="B412" s="690"/>
      <c r="C412" s="26"/>
      <c r="D412" s="26"/>
      <c r="E412" s="26"/>
    </row>
    <row r="413" spans="1:6">
      <c r="A413" s="338"/>
      <c r="B413" s="690"/>
      <c r="C413" s="26"/>
      <c r="D413" s="26"/>
      <c r="E413" s="26"/>
    </row>
    <row r="414" spans="1:6">
      <c r="A414" s="338"/>
      <c r="B414" s="690"/>
      <c r="C414" s="26"/>
      <c r="D414" s="26"/>
      <c r="E414" s="26"/>
    </row>
    <row r="415" spans="1:6">
      <c r="A415" s="338"/>
      <c r="B415" s="690"/>
      <c r="C415" s="26"/>
      <c r="D415" s="26"/>
      <c r="E415" s="26"/>
    </row>
    <row r="417" spans="1:6">
      <c r="A417" s="699"/>
      <c r="B417" s="12"/>
      <c r="C417" s="12"/>
      <c r="D417" s="932"/>
      <c r="E417" s="12"/>
    </row>
    <row r="418" spans="1:6">
      <c r="A418" s="1132" t="s">
        <v>711</v>
      </c>
      <c r="B418" s="1132"/>
      <c r="C418" s="1132"/>
      <c r="D418" s="1132"/>
      <c r="E418" s="1132"/>
    </row>
    <row r="419" spans="1:6">
      <c r="A419" s="330"/>
      <c r="B419" s="330"/>
      <c r="C419" s="330"/>
      <c r="D419" s="930"/>
      <c r="E419" s="330"/>
    </row>
    <row r="420" spans="1:6" ht="15.75">
      <c r="B420" s="1152" t="s">
        <v>553</v>
      </c>
      <c r="C420" s="1152"/>
      <c r="D420" s="1152"/>
      <c r="E420" s="1152"/>
    </row>
    <row r="421" spans="1:6" ht="13.5" thickBot="1">
      <c r="B421" s="1"/>
      <c r="C421" s="1"/>
      <c r="D421" s="1"/>
      <c r="E421" s="1"/>
    </row>
    <row r="422" spans="1:6" ht="27" thickBot="1">
      <c r="A422" s="341" t="s">
        <v>185</v>
      </c>
      <c r="B422" s="529" t="s">
        <v>11</v>
      </c>
      <c r="C422" s="1013" t="s">
        <v>640</v>
      </c>
      <c r="D422" s="971" t="s">
        <v>641</v>
      </c>
      <c r="E422" s="996" t="s">
        <v>621</v>
      </c>
      <c r="F422" s="978" t="s">
        <v>624</v>
      </c>
    </row>
    <row r="423" spans="1:6">
      <c r="A423" s="530" t="s">
        <v>186</v>
      </c>
      <c r="B423" s="531" t="s">
        <v>187</v>
      </c>
      <c r="C423" s="538" t="s">
        <v>188</v>
      </c>
      <c r="D423" s="538"/>
      <c r="E423" s="997" t="s">
        <v>189</v>
      </c>
      <c r="F423" s="978"/>
    </row>
    <row r="424" spans="1:6">
      <c r="A424" s="318" t="s">
        <v>190</v>
      </c>
      <c r="B424" s="325" t="s">
        <v>131</v>
      </c>
      <c r="C424" s="297"/>
      <c r="D424" s="297"/>
      <c r="E424" s="998"/>
      <c r="F424" s="978"/>
    </row>
    <row r="425" spans="1:6">
      <c r="A425" s="317" t="s">
        <v>191</v>
      </c>
      <c r="B425" s="180" t="s">
        <v>6</v>
      </c>
      <c r="C425" s="297"/>
      <c r="D425" s="297"/>
      <c r="E425" s="998"/>
      <c r="F425" s="978"/>
    </row>
    <row r="426" spans="1:6">
      <c r="A426" s="317" t="s">
        <v>192</v>
      </c>
      <c r="B426" s="192" t="s">
        <v>7</v>
      </c>
      <c r="C426" s="297"/>
      <c r="D426" s="297"/>
      <c r="E426" s="998"/>
      <c r="F426" s="978"/>
    </row>
    <row r="427" spans="1:6">
      <c r="A427" s="317" t="s">
        <v>193</v>
      </c>
      <c r="B427" s="192" t="s">
        <v>8</v>
      </c>
      <c r="C427" s="297">
        <v>2272000</v>
      </c>
      <c r="D427" s="297">
        <v>3504500</v>
      </c>
      <c r="E427" s="998">
        <v>2552373</v>
      </c>
      <c r="F427" s="978">
        <v>72.819999999999993</v>
      </c>
    </row>
    <row r="428" spans="1:6">
      <c r="A428" s="317" t="s">
        <v>194</v>
      </c>
      <c r="B428" s="192" t="s">
        <v>263</v>
      </c>
      <c r="C428" s="297"/>
      <c r="D428" s="297"/>
      <c r="E428" s="998"/>
      <c r="F428" s="978"/>
    </row>
    <row r="429" spans="1:6">
      <c r="A429" s="317" t="s">
        <v>195</v>
      </c>
      <c r="B429" s="192" t="s">
        <v>262</v>
      </c>
      <c r="C429" s="297"/>
      <c r="D429" s="297"/>
      <c r="E429" s="998"/>
      <c r="F429" s="978"/>
    </row>
    <row r="430" spans="1:6">
      <c r="A430" s="317" t="s">
        <v>196</v>
      </c>
      <c r="B430" s="192" t="s">
        <v>309</v>
      </c>
      <c r="C430" s="297"/>
      <c r="D430" s="297"/>
      <c r="E430" s="998"/>
      <c r="F430" s="978"/>
    </row>
    <row r="431" spans="1:6">
      <c r="A431" s="317" t="s">
        <v>197</v>
      </c>
      <c r="B431" s="192" t="s">
        <v>310</v>
      </c>
      <c r="C431" s="297"/>
      <c r="D431" s="297"/>
      <c r="E431" s="998"/>
      <c r="F431" s="978"/>
    </row>
    <row r="432" spans="1:6">
      <c r="A432" s="317" t="s">
        <v>198</v>
      </c>
      <c r="B432" s="192" t="s">
        <v>311</v>
      </c>
      <c r="C432" s="297"/>
      <c r="D432" s="297"/>
      <c r="E432" s="998"/>
      <c r="F432" s="978"/>
    </row>
    <row r="433" spans="1:6">
      <c r="A433" s="317" t="s">
        <v>199</v>
      </c>
      <c r="B433" s="192" t="s">
        <v>312</v>
      </c>
      <c r="C433" s="297"/>
      <c r="D433" s="297"/>
      <c r="E433" s="998"/>
      <c r="F433" s="978"/>
    </row>
    <row r="434" spans="1:6">
      <c r="A434" s="317" t="s">
        <v>200</v>
      </c>
      <c r="B434" s="326" t="s">
        <v>313</v>
      </c>
      <c r="C434" s="297"/>
      <c r="D434" s="297"/>
      <c r="E434" s="998"/>
      <c r="F434" s="978"/>
    </row>
    <row r="435" spans="1:6">
      <c r="A435" s="317" t="s">
        <v>201</v>
      </c>
      <c r="B435" s="700" t="s">
        <v>328</v>
      </c>
      <c r="C435" s="297"/>
      <c r="D435" s="297"/>
      <c r="E435" s="998"/>
      <c r="F435" s="978"/>
    </row>
    <row r="436" spans="1:6">
      <c r="A436" s="317" t="s">
        <v>202</v>
      </c>
      <c r="B436" s="701" t="s">
        <v>321</v>
      </c>
      <c r="C436" s="297"/>
      <c r="D436" s="297"/>
      <c r="E436" s="998"/>
      <c r="F436" s="978"/>
    </row>
    <row r="437" spans="1:6">
      <c r="A437" s="317" t="s">
        <v>203</v>
      </c>
      <c r="B437" s="115" t="s">
        <v>522</v>
      </c>
      <c r="C437" s="297"/>
      <c r="D437" s="297"/>
      <c r="E437" s="998"/>
      <c r="F437" s="978"/>
    </row>
    <row r="438" spans="1:6" ht="13.5" thickBot="1">
      <c r="A438" s="317" t="s">
        <v>204</v>
      </c>
      <c r="B438" s="194" t="s">
        <v>127</v>
      </c>
      <c r="C438" s="297"/>
      <c r="D438" s="297"/>
      <c r="E438" s="998"/>
      <c r="F438" s="978"/>
    </row>
    <row r="439" spans="1:6" ht="13.5" thickBot="1">
      <c r="A439" s="317" t="s">
        <v>205</v>
      </c>
      <c r="B439" s="534" t="s">
        <v>9</v>
      </c>
      <c r="C439" s="546">
        <v>2272000</v>
      </c>
      <c r="D439" s="546">
        <v>3504500</v>
      </c>
      <c r="E439" s="999">
        <f>E425+E426+E427+E428+E430+E438</f>
        <v>2552373</v>
      </c>
      <c r="F439" s="978">
        <v>72.819999999999993</v>
      </c>
    </row>
    <row r="440" spans="1:6" ht="13.5" thickTop="1">
      <c r="A440" s="524"/>
      <c r="B440" s="325"/>
      <c r="C440" s="748"/>
      <c r="D440" s="969"/>
      <c r="E440" s="1000"/>
      <c r="F440" s="978"/>
    </row>
    <row r="441" spans="1:6">
      <c r="A441" s="318" t="s">
        <v>206</v>
      </c>
      <c r="B441" s="327" t="s">
        <v>132</v>
      </c>
      <c r="C441" s="299"/>
      <c r="D441" s="299"/>
      <c r="E441" s="1001"/>
      <c r="F441" s="978"/>
    </row>
    <row r="442" spans="1:6">
      <c r="A442" s="317" t="s">
        <v>207</v>
      </c>
      <c r="B442" s="192" t="s">
        <v>264</v>
      </c>
      <c r="C442" s="297"/>
      <c r="D442" s="297"/>
      <c r="E442" s="998"/>
      <c r="F442" s="978"/>
    </row>
    <row r="443" spans="1:6">
      <c r="A443" s="318" t="s">
        <v>208</v>
      </c>
      <c r="B443" s="192" t="s">
        <v>265</v>
      </c>
      <c r="C443" s="297"/>
      <c r="D443" s="297"/>
      <c r="E443" s="998"/>
      <c r="F443" s="978"/>
    </row>
    <row r="444" spans="1:6">
      <c r="A444" s="317" t="s">
        <v>210</v>
      </c>
      <c r="B444" s="192" t="s">
        <v>128</v>
      </c>
      <c r="C444" s="297"/>
      <c r="D444" s="297"/>
      <c r="E444" s="998"/>
      <c r="F444" s="978"/>
    </row>
    <row r="445" spans="1:6">
      <c r="A445" s="318" t="s">
        <v>211</v>
      </c>
      <c r="B445" s="326" t="s">
        <v>314</v>
      </c>
      <c r="C445" s="297"/>
      <c r="D445" s="297"/>
      <c r="E445" s="998"/>
      <c r="F445" s="978"/>
    </row>
    <row r="446" spans="1:6">
      <c r="A446" s="317" t="s">
        <v>212</v>
      </c>
      <c r="B446" s="326" t="s">
        <v>316</v>
      </c>
      <c r="C446" s="297"/>
      <c r="D446" s="297"/>
      <c r="E446" s="998"/>
      <c r="F446" s="978"/>
    </row>
    <row r="447" spans="1:6">
      <c r="A447" s="318" t="s">
        <v>213</v>
      </c>
      <c r="B447" s="326" t="s">
        <v>315</v>
      </c>
      <c r="C447" s="297"/>
      <c r="D447" s="297"/>
      <c r="E447" s="998"/>
      <c r="F447" s="978"/>
    </row>
    <row r="448" spans="1:6">
      <c r="A448" s="317" t="s">
        <v>214</v>
      </c>
      <c r="B448" s="326" t="s">
        <v>317</v>
      </c>
      <c r="C448" s="297"/>
      <c r="D448" s="297"/>
      <c r="E448" s="998"/>
      <c r="F448" s="978"/>
    </row>
    <row r="449" spans="1:6">
      <c r="A449" s="318" t="s">
        <v>215</v>
      </c>
      <c r="B449" s="700" t="s">
        <v>318</v>
      </c>
      <c r="C449" s="297"/>
      <c r="D449" s="297"/>
      <c r="E449" s="998"/>
      <c r="F449" s="978"/>
    </row>
    <row r="450" spans="1:6">
      <c r="A450" s="317" t="s">
        <v>216</v>
      </c>
      <c r="B450" s="275" t="s">
        <v>319</v>
      </c>
      <c r="C450" s="297"/>
      <c r="D450" s="297"/>
      <c r="E450" s="998"/>
      <c r="F450" s="978"/>
    </row>
    <row r="451" spans="1:6" ht="11.25" customHeight="1">
      <c r="A451" s="318" t="s">
        <v>217</v>
      </c>
      <c r="B451" s="701" t="s">
        <v>336</v>
      </c>
      <c r="C451" s="297"/>
      <c r="D451" s="297"/>
      <c r="E451" s="998">
        <v>0</v>
      </c>
      <c r="F451" s="978"/>
    </row>
    <row r="452" spans="1:6">
      <c r="A452" s="317" t="s">
        <v>218</v>
      </c>
      <c r="B452" s="192" t="s">
        <v>322</v>
      </c>
      <c r="C452" s="297">
        <v>0</v>
      </c>
      <c r="D452" s="297"/>
      <c r="E452" s="998"/>
      <c r="F452" s="978"/>
    </row>
    <row r="453" spans="1:6" ht="13.5" thickBot="1">
      <c r="A453" s="317" t="s">
        <v>219</v>
      </c>
      <c r="B453" s="32" t="s">
        <v>130</v>
      </c>
      <c r="C453" s="297">
        <v>0</v>
      </c>
      <c r="D453" s="216"/>
      <c r="E453" s="1002"/>
      <c r="F453" s="978"/>
    </row>
    <row r="454" spans="1:6" ht="13.5" thickBot="1">
      <c r="A454" s="533" t="s">
        <v>220</v>
      </c>
      <c r="B454" s="723" t="s">
        <v>10</v>
      </c>
      <c r="C454" s="745">
        <f>C442+C443+C444+C452+C453</f>
        <v>0</v>
      </c>
      <c r="D454" s="745"/>
      <c r="E454" s="1003">
        <f>E442+E443+E444+E452+E453</f>
        <v>0</v>
      </c>
      <c r="F454" s="1033"/>
    </row>
    <row r="455" spans="1:6" ht="27" thickTop="1" thickBot="1">
      <c r="A455" s="533" t="s">
        <v>221</v>
      </c>
      <c r="B455" s="537" t="s">
        <v>323</v>
      </c>
      <c r="C455" s="733">
        <f>C439+C454</f>
        <v>2272000</v>
      </c>
      <c r="D455" s="733"/>
      <c r="E455" s="1004">
        <f>E439+E454</f>
        <v>2552373</v>
      </c>
      <c r="F455" s="978"/>
    </row>
    <row r="456" spans="1:6" ht="13.5" thickTop="1">
      <c r="A456" s="524"/>
      <c r="B456" s="716"/>
      <c r="C456" s="732"/>
      <c r="D456" s="732"/>
      <c r="E456" s="1005"/>
      <c r="F456" s="978"/>
    </row>
    <row r="457" spans="1:6">
      <c r="A457" s="318" t="s">
        <v>222</v>
      </c>
      <c r="B457" s="415" t="s">
        <v>325</v>
      </c>
      <c r="C457" s="299"/>
      <c r="D457" s="299"/>
      <c r="E457" s="1001"/>
      <c r="F457" s="978"/>
    </row>
    <row r="458" spans="1:6">
      <c r="A458" s="317" t="s">
        <v>223</v>
      </c>
      <c r="B458" s="193" t="s">
        <v>324</v>
      </c>
      <c r="C458" s="297">
        <v>0</v>
      </c>
      <c r="D458" s="297"/>
      <c r="E458" s="998"/>
      <c r="F458" s="978"/>
    </row>
    <row r="459" spans="1:6">
      <c r="A459" s="318" t="s">
        <v>224</v>
      </c>
      <c r="B459" s="601" t="s">
        <v>329</v>
      </c>
      <c r="C459" s="297"/>
      <c r="D459" s="299"/>
      <c r="E459" s="1001"/>
      <c r="F459" s="978"/>
    </row>
    <row r="460" spans="1:6">
      <c r="A460" s="317" t="s">
        <v>225</v>
      </c>
      <c r="B460" s="601" t="s">
        <v>330</v>
      </c>
      <c r="C460" s="297">
        <v>0</v>
      </c>
      <c r="D460" s="297">
        <v>0</v>
      </c>
      <c r="E460" s="998"/>
      <c r="F460" s="978"/>
    </row>
    <row r="461" spans="1:6">
      <c r="A461" s="318" t="s">
        <v>226</v>
      </c>
      <c r="B461" s="601" t="s">
        <v>331</v>
      </c>
      <c r="C461" s="297">
        <v>0</v>
      </c>
      <c r="D461" s="297"/>
      <c r="E461" s="998"/>
      <c r="F461" s="978"/>
    </row>
    <row r="462" spans="1:6">
      <c r="A462" s="317" t="s">
        <v>227</v>
      </c>
      <c r="B462" s="702" t="s">
        <v>332</v>
      </c>
      <c r="C462" s="297">
        <v>0</v>
      </c>
      <c r="D462" s="297"/>
      <c r="E462" s="998"/>
      <c r="F462" s="978"/>
    </row>
    <row r="463" spans="1:6">
      <c r="A463" s="318" t="s">
        <v>228</v>
      </c>
      <c r="B463" s="703" t="s">
        <v>333</v>
      </c>
      <c r="C463" s="297">
        <v>0</v>
      </c>
      <c r="D463" s="297"/>
      <c r="E463" s="998"/>
      <c r="F463" s="978"/>
    </row>
    <row r="464" spans="1:6">
      <c r="A464" s="317" t="s">
        <v>229</v>
      </c>
      <c r="B464" s="704" t="s">
        <v>334</v>
      </c>
      <c r="C464" s="297">
        <v>0</v>
      </c>
      <c r="D464" s="297"/>
      <c r="E464" s="998"/>
      <c r="F464" s="978"/>
    </row>
    <row r="465" spans="1:6">
      <c r="A465" s="318" t="s">
        <v>230</v>
      </c>
      <c r="B465" s="712" t="s">
        <v>335</v>
      </c>
      <c r="C465" s="297">
        <v>0</v>
      </c>
      <c r="D465" s="297"/>
      <c r="E465" s="1006"/>
      <c r="F465" s="978"/>
    </row>
    <row r="466" spans="1:6" ht="13.5" thickBot="1">
      <c r="A466" s="524" t="s">
        <v>231</v>
      </c>
      <c r="B466" s="713" t="s">
        <v>523</v>
      </c>
      <c r="C466" s="216">
        <v>0</v>
      </c>
      <c r="D466" s="216"/>
      <c r="E466" s="1007"/>
      <c r="F466" s="978"/>
    </row>
    <row r="467" spans="1:6" ht="13.5" thickBot="1">
      <c r="A467" s="340" t="s">
        <v>232</v>
      </c>
      <c r="B467" s="278" t="s">
        <v>326</v>
      </c>
      <c r="C467" s="747">
        <f>SUM(C458:C466)</f>
        <v>0</v>
      </c>
      <c r="D467" s="747">
        <v>0</v>
      </c>
      <c r="E467" s="1008">
        <f>SUM(E458:E466)</f>
        <v>0</v>
      </c>
      <c r="F467" s="978"/>
    </row>
    <row r="468" spans="1:6">
      <c r="A468" s="524"/>
      <c r="B468" s="39"/>
      <c r="C468" s="688"/>
      <c r="D468" s="688"/>
      <c r="E468" s="1009"/>
      <c r="F468" s="978"/>
    </row>
    <row r="469" spans="1:6" ht="13.5" thickBot="1">
      <c r="A469" s="384" t="s">
        <v>233</v>
      </c>
      <c r="B469" s="714" t="s">
        <v>327</v>
      </c>
      <c r="C469" s="729">
        <f>C467+C455</f>
        <v>2272000</v>
      </c>
      <c r="D469" s="729">
        <v>0</v>
      </c>
      <c r="E469" s="1010">
        <f>E467+E455</f>
        <v>2552373</v>
      </c>
      <c r="F469" s="978"/>
    </row>
    <row r="472" spans="1:6">
      <c r="A472" s="1132" t="s">
        <v>712</v>
      </c>
      <c r="B472" s="1132"/>
      <c r="C472" s="1132"/>
      <c r="D472" s="1132"/>
      <c r="E472" s="1132"/>
    </row>
    <row r="473" spans="1:6">
      <c r="A473" s="1017"/>
      <c r="B473" s="1017"/>
      <c r="C473" s="1017"/>
      <c r="D473" s="1017"/>
      <c r="E473" s="1017"/>
    </row>
    <row r="474" spans="1:6" ht="15.75">
      <c r="B474" s="1152" t="s">
        <v>553</v>
      </c>
      <c r="C474" s="1152"/>
      <c r="D474" s="1152"/>
      <c r="E474" s="1152"/>
    </row>
    <row r="475" spans="1:6" ht="13.5" thickBot="1">
      <c r="B475" s="1"/>
      <c r="C475" s="1"/>
      <c r="D475" s="1"/>
      <c r="E475" s="1"/>
    </row>
    <row r="476" spans="1:6" ht="39.75" thickBot="1">
      <c r="A476" s="1018" t="s">
        <v>185</v>
      </c>
      <c r="B476" s="529" t="s">
        <v>11</v>
      </c>
      <c r="C476" s="1020" t="s">
        <v>642</v>
      </c>
      <c r="D476" s="971" t="s">
        <v>643</v>
      </c>
      <c r="E476" s="996" t="s">
        <v>621</v>
      </c>
      <c r="F476" s="978" t="s">
        <v>624</v>
      </c>
    </row>
    <row r="477" spans="1:6">
      <c r="A477" s="530" t="s">
        <v>186</v>
      </c>
      <c r="B477" s="531" t="s">
        <v>187</v>
      </c>
      <c r="C477" s="538" t="s">
        <v>188</v>
      </c>
      <c r="D477" s="538"/>
      <c r="E477" s="997" t="s">
        <v>189</v>
      </c>
      <c r="F477" s="978"/>
    </row>
    <row r="478" spans="1:6">
      <c r="A478" s="318" t="s">
        <v>190</v>
      </c>
      <c r="B478" s="325" t="s">
        <v>131</v>
      </c>
      <c r="C478" s="297"/>
      <c r="D478" s="297"/>
      <c r="E478" s="998"/>
      <c r="F478" s="978"/>
    </row>
    <row r="479" spans="1:6">
      <c r="A479" s="317" t="s">
        <v>191</v>
      </c>
      <c r="B479" s="180" t="s">
        <v>6</v>
      </c>
      <c r="C479" s="297"/>
      <c r="D479" s="297"/>
      <c r="E479" s="998"/>
      <c r="F479" s="978"/>
    </row>
    <row r="480" spans="1:6">
      <c r="A480" s="317" t="s">
        <v>192</v>
      </c>
      <c r="B480" s="192" t="s">
        <v>7</v>
      </c>
      <c r="C480" s="297"/>
      <c r="D480" s="297"/>
      <c r="E480" s="998"/>
      <c r="F480" s="978"/>
    </row>
    <row r="481" spans="1:6">
      <c r="A481" s="317" t="s">
        <v>193</v>
      </c>
      <c r="B481" s="192" t="s">
        <v>8</v>
      </c>
      <c r="C481" s="297">
        <v>1060561</v>
      </c>
      <c r="D481" s="297">
        <v>1517061</v>
      </c>
      <c r="E481" s="998">
        <v>1063611</v>
      </c>
      <c r="F481" s="978">
        <v>70.11</v>
      </c>
    </row>
    <row r="482" spans="1:6">
      <c r="A482" s="317" t="s">
        <v>194</v>
      </c>
      <c r="B482" s="192" t="s">
        <v>263</v>
      </c>
      <c r="C482" s="297"/>
      <c r="D482" s="297"/>
      <c r="E482" s="998"/>
      <c r="F482" s="978"/>
    </row>
    <row r="483" spans="1:6">
      <c r="A483" s="317" t="s">
        <v>195</v>
      </c>
      <c r="B483" s="192" t="s">
        <v>262</v>
      </c>
      <c r="C483" s="297"/>
      <c r="D483" s="297"/>
      <c r="E483" s="998"/>
      <c r="F483" s="978"/>
    </row>
    <row r="484" spans="1:6">
      <c r="A484" s="317" t="s">
        <v>196</v>
      </c>
      <c r="B484" s="192" t="s">
        <v>309</v>
      </c>
      <c r="C484" s="297"/>
      <c r="D484" s="297"/>
      <c r="E484" s="998"/>
      <c r="F484" s="978"/>
    </row>
    <row r="485" spans="1:6">
      <c r="A485" s="317" t="s">
        <v>197</v>
      </c>
      <c r="B485" s="192" t="s">
        <v>310</v>
      </c>
      <c r="C485" s="297"/>
      <c r="D485" s="297"/>
      <c r="E485" s="998"/>
      <c r="F485" s="978"/>
    </row>
    <row r="486" spans="1:6">
      <c r="A486" s="317" t="s">
        <v>198</v>
      </c>
      <c r="B486" s="192" t="s">
        <v>311</v>
      </c>
      <c r="C486" s="297"/>
      <c r="D486" s="297"/>
      <c r="E486" s="998"/>
      <c r="F486" s="978"/>
    </row>
    <row r="487" spans="1:6">
      <c r="A487" s="317" t="s">
        <v>199</v>
      </c>
      <c r="B487" s="192" t="s">
        <v>312</v>
      </c>
      <c r="C487" s="297"/>
      <c r="D487" s="297"/>
      <c r="E487" s="998"/>
      <c r="F487" s="978"/>
    </row>
    <row r="488" spans="1:6">
      <c r="A488" s="317" t="s">
        <v>200</v>
      </c>
      <c r="B488" s="326" t="s">
        <v>313</v>
      </c>
      <c r="C488" s="297"/>
      <c r="D488" s="297"/>
      <c r="E488" s="998"/>
      <c r="F488" s="978"/>
    </row>
    <row r="489" spans="1:6">
      <c r="A489" s="317" t="s">
        <v>201</v>
      </c>
      <c r="B489" s="700" t="s">
        <v>328</v>
      </c>
      <c r="C489" s="297"/>
      <c r="D489" s="297"/>
      <c r="E489" s="998"/>
      <c r="F489" s="978"/>
    </row>
    <row r="490" spans="1:6">
      <c r="A490" s="317" t="s">
        <v>202</v>
      </c>
      <c r="B490" s="701" t="s">
        <v>321</v>
      </c>
      <c r="C490" s="297"/>
      <c r="D490" s="297"/>
      <c r="E490" s="998"/>
      <c r="F490" s="978"/>
    </row>
    <row r="491" spans="1:6">
      <c r="A491" s="317" t="s">
        <v>203</v>
      </c>
      <c r="B491" s="115" t="s">
        <v>522</v>
      </c>
      <c r="C491" s="297"/>
      <c r="D491" s="297"/>
      <c r="E491" s="998"/>
      <c r="F491" s="978"/>
    </row>
    <row r="492" spans="1:6" ht="13.5" thickBot="1">
      <c r="A492" s="317" t="s">
        <v>204</v>
      </c>
      <c r="B492" s="194" t="s">
        <v>127</v>
      </c>
      <c r="C492" s="297"/>
      <c r="D492" s="297"/>
      <c r="E492" s="998"/>
      <c r="F492" s="978"/>
    </row>
    <row r="493" spans="1:6" ht="13.5" thickBot="1">
      <c r="A493" s="317" t="s">
        <v>205</v>
      </c>
      <c r="B493" s="534" t="s">
        <v>9</v>
      </c>
      <c r="C493" s="546">
        <v>1060561</v>
      </c>
      <c r="D493" s="546">
        <v>1517061</v>
      </c>
      <c r="E493" s="999">
        <f>E479+E480+E481+E482+E484+E492</f>
        <v>1063611</v>
      </c>
      <c r="F493" s="978">
        <v>72.819999999999993</v>
      </c>
    </row>
    <row r="494" spans="1:6" ht="13.5" thickTop="1">
      <c r="A494" s="524"/>
      <c r="B494" s="325"/>
      <c r="C494" s="748"/>
      <c r="D494" s="969"/>
      <c r="E494" s="1000"/>
      <c r="F494" s="978"/>
    </row>
    <row r="495" spans="1:6">
      <c r="A495" s="318" t="s">
        <v>206</v>
      </c>
      <c r="B495" s="327" t="s">
        <v>132</v>
      </c>
      <c r="C495" s="299"/>
      <c r="D495" s="299"/>
      <c r="E495" s="1001"/>
      <c r="F495" s="978"/>
    </row>
    <row r="496" spans="1:6">
      <c r="A496" s="317" t="s">
        <v>207</v>
      </c>
      <c r="B496" s="192" t="s">
        <v>264</v>
      </c>
      <c r="C496" s="297"/>
      <c r="D496" s="297"/>
      <c r="E496" s="998"/>
      <c r="F496" s="978"/>
    </row>
    <row r="497" spans="1:6">
      <c r="A497" s="318" t="s">
        <v>208</v>
      </c>
      <c r="B497" s="192" t="s">
        <v>265</v>
      </c>
      <c r="C497" s="297"/>
      <c r="D497" s="297"/>
      <c r="E497" s="998"/>
      <c r="F497" s="978"/>
    </row>
    <row r="498" spans="1:6">
      <c r="A498" s="317" t="s">
        <v>210</v>
      </c>
      <c r="B498" s="192" t="s">
        <v>128</v>
      </c>
      <c r="C498" s="297"/>
      <c r="D498" s="297"/>
      <c r="E498" s="998"/>
      <c r="F498" s="978"/>
    </row>
    <row r="499" spans="1:6">
      <c r="A499" s="318" t="s">
        <v>211</v>
      </c>
      <c r="B499" s="326" t="s">
        <v>314</v>
      </c>
      <c r="C499" s="297"/>
      <c r="D499" s="297"/>
      <c r="E499" s="998"/>
      <c r="F499" s="978"/>
    </row>
    <row r="500" spans="1:6">
      <c r="A500" s="317" t="s">
        <v>212</v>
      </c>
      <c r="B500" s="326" t="s">
        <v>316</v>
      </c>
      <c r="C500" s="297"/>
      <c r="D500" s="297"/>
      <c r="E500" s="998"/>
      <c r="F500" s="978"/>
    </row>
    <row r="501" spans="1:6">
      <c r="A501" s="318" t="s">
        <v>213</v>
      </c>
      <c r="B501" s="326" t="s">
        <v>315</v>
      </c>
      <c r="C501" s="297"/>
      <c r="D501" s="297"/>
      <c r="E501" s="998"/>
      <c r="F501" s="978"/>
    </row>
    <row r="502" spans="1:6">
      <c r="A502" s="317" t="s">
        <v>214</v>
      </c>
      <c r="B502" s="326" t="s">
        <v>317</v>
      </c>
      <c r="C502" s="297"/>
      <c r="D502" s="297"/>
      <c r="E502" s="998"/>
      <c r="F502" s="978"/>
    </row>
    <row r="503" spans="1:6">
      <c r="A503" s="318" t="s">
        <v>215</v>
      </c>
      <c r="B503" s="700" t="s">
        <v>318</v>
      </c>
      <c r="C503" s="297"/>
      <c r="D503" s="297"/>
      <c r="E503" s="998"/>
      <c r="F503" s="978"/>
    </row>
    <row r="504" spans="1:6">
      <c r="A504" s="317" t="s">
        <v>216</v>
      </c>
      <c r="B504" s="275" t="s">
        <v>319</v>
      </c>
      <c r="C504" s="297"/>
      <c r="D504" s="297"/>
      <c r="E504" s="998"/>
      <c r="F504" s="978"/>
    </row>
    <row r="505" spans="1:6">
      <c r="A505" s="318" t="s">
        <v>217</v>
      </c>
      <c r="B505" s="701" t="s">
        <v>336</v>
      </c>
      <c r="C505" s="297"/>
      <c r="D505" s="297"/>
      <c r="E505" s="998">
        <v>0</v>
      </c>
      <c r="F505" s="978"/>
    </row>
    <row r="506" spans="1:6">
      <c r="A506" s="317" t="s">
        <v>218</v>
      </c>
      <c r="B506" s="192" t="s">
        <v>322</v>
      </c>
      <c r="C506" s="297">
        <v>0</v>
      </c>
      <c r="D506" s="297"/>
      <c r="E506" s="998"/>
      <c r="F506" s="978"/>
    </row>
    <row r="507" spans="1:6" ht="13.5" thickBot="1">
      <c r="A507" s="317" t="s">
        <v>219</v>
      </c>
      <c r="B507" s="32" t="s">
        <v>130</v>
      </c>
      <c r="C507" s="297">
        <v>0</v>
      </c>
      <c r="D507" s="216"/>
      <c r="E507" s="1002"/>
      <c r="F507" s="978"/>
    </row>
    <row r="508" spans="1:6" ht="13.5" thickBot="1">
      <c r="A508" s="533" t="s">
        <v>220</v>
      </c>
      <c r="B508" s="723" t="s">
        <v>10</v>
      </c>
      <c r="C508" s="745">
        <f>C496+C497+C498+C506+C507</f>
        <v>0</v>
      </c>
      <c r="D508" s="745"/>
      <c r="E508" s="1003">
        <f>E496+E497+E498+E506+E507</f>
        <v>0</v>
      </c>
      <c r="F508" s="1033"/>
    </row>
    <row r="509" spans="1:6" ht="27" thickTop="1" thickBot="1">
      <c r="A509" s="533" t="s">
        <v>221</v>
      </c>
      <c r="B509" s="537" t="s">
        <v>323</v>
      </c>
      <c r="C509" s="733">
        <f>C493+C508</f>
        <v>1060561</v>
      </c>
      <c r="D509" s="733">
        <v>1517061</v>
      </c>
      <c r="E509" s="1004">
        <f>E493+E508</f>
        <v>1063611</v>
      </c>
      <c r="F509" s="978">
        <v>72.819999999999993</v>
      </c>
    </row>
    <row r="510" spans="1:6" ht="13.5" thickTop="1">
      <c r="A510" s="524"/>
      <c r="B510" s="716"/>
      <c r="C510" s="732"/>
      <c r="D510" s="732"/>
      <c r="E510" s="1005"/>
      <c r="F510" s="978"/>
    </row>
    <row r="511" spans="1:6">
      <c r="A511" s="318" t="s">
        <v>222</v>
      </c>
      <c r="B511" s="415" t="s">
        <v>325</v>
      </c>
      <c r="C511" s="299"/>
      <c r="D511" s="299"/>
      <c r="E511" s="1001"/>
      <c r="F511" s="978"/>
    </row>
    <row r="512" spans="1:6">
      <c r="A512" s="317" t="s">
        <v>223</v>
      </c>
      <c r="B512" s="193" t="s">
        <v>324</v>
      </c>
      <c r="C512" s="297">
        <v>0</v>
      </c>
      <c r="D512" s="297"/>
      <c r="E512" s="998"/>
      <c r="F512" s="978"/>
    </row>
    <row r="513" spans="1:6">
      <c r="A513" s="318" t="s">
        <v>224</v>
      </c>
      <c r="B513" s="601" t="s">
        <v>329</v>
      </c>
      <c r="C513" s="297"/>
      <c r="D513" s="299"/>
      <c r="E513" s="1001"/>
      <c r="F513" s="978"/>
    </row>
    <row r="514" spans="1:6">
      <c r="A514" s="317" t="s">
        <v>225</v>
      </c>
      <c r="B514" s="601" t="s">
        <v>330</v>
      </c>
      <c r="C514" s="297">
        <v>0</v>
      </c>
      <c r="D514" s="297">
        <v>0</v>
      </c>
      <c r="E514" s="998"/>
      <c r="F514" s="978"/>
    </row>
    <row r="515" spans="1:6">
      <c r="A515" s="318" t="s">
        <v>226</v>
      </c>
      <c r="B515" s="601" t="s">
        <v>331</v>
      </c>
      <c r="C515" s="297">
        <v>0</v>
      </c>
      <c r="D515" s="297"/>
      <c r="E515" s="998"/>
      <c r="F515" s="978"/>
    </row>
    <row r="516" spans="1:6">
      <c r="A516" s="317" t="s">
        <v>227</v>
      </c>
      <c r="B516" s="702" t="s">
        <v>332</v>
      </c>
      <c r="C516" s="297">
        <v>0</v>
      </c>
      <c r="D516" s="297"/>
      <c r="E516" s="998"/>
      <c r="F516" s="978"/>
    </row>
    <row r="517" spans="1:6">
      <c r="A517" s="318" t="s">
        <v>228</v>
      </c>
      <c r="B517" s="703" t="s">
        <v>333</v>
      </c>
      <c r="C517" s="297">
        <v>0</v>
      </c>
      <c r="D517" s="297"/>
      <c r="E517" s="998"/>
      <c r="F517" s="978"/>
    </row>
    <row r="518" spans="1:6">
      <c r="A518" s="317" t="s">
        <v>229</v>
      </c>
      <c r="B518" s="704" t="s">
        <v>334</v>
      </c>
      <c r="C518" s="297">
        <v>0</v>
      </c>
      <c r="D518" s="297"/>
      <c r="E518" s="998"/>
      <c r="F518" s="978"/>
    </row>
    <row r="519" spans="1:6">
      <c r="A519" s="318" t="s">
        <v>230</v>
      </c>
      <c r="B519" s="712" t="s">
        <v>335</v>
      </c>
      <c r="C519" s="297">
        <v>0</v>
      </c>
      <c r="D519" s="297"/>
      <c r="E519" s="1006"/>
      <c r="F519" s="978"/>
    </row>
    <row r="520" spans="1:6" ht="13.5" thickBot="1">
      <c r="A520" s="524" t="s">
        <v>231</v>
      </c>
      <c r="B520" s="713" t="s">
        <v>523</v>
      </c>
      <c r="C520" s="216">
        <v>0</v>
      </c>
      <c r="D520" s="216"/>
      <c r="E520" s="1007"/>
      <c r="F520" s="978"/>
    </row>
    <row r="521" spans="1:6" ht="13.5" thickBot="1">
      <c r="A521" s="340" t="s">
        <v>232</v>
      </c>
      <c r="B521" s="278" t="s">
        <v>326</v>
      </c>
      <c r="C521" s="747">
        <f>SUM(C512:C520)</f>
        <v>0</v>
      </c>
      <c r="D521" s="747">
        <v>0</v>
      </c>
      <c r="E521" s="1008">
        <f>SUM(E512:E520)</f>
        <v>0</v>
      </c>
      <c r="F521" s="978"/>
    </row>
    <row r="522" spans="1:6">
      <c r="A522" s="524"/>
      <c r="B522" s="39"/>
      <c r="C522" s="688"/>
      <c r="D522" s="688"/>
      <c r="E522" s="1009"/>
      <c r="F522" s="978"/>
    </row>
    <row r="523" spans="1:6" ht="13.5" thickBot="1">
      <c r="A523" s="384" t="s">
        <v>233</v>
      </c>
      <c r="B523" s="714" t="s">
        <v>327</v>
      </c>
      <c r="C523" s="729">
        <f>C521+C509</f>
        <v>1060561</v>
      </c>
      <c r="D523" s="729">
        <v>1517061</v>
      </c>
      <c r="E523" s="1010">
        <f>E521+E509</f>
        <v>1063611</v>
      </c>
      <c r="F523" s="978">
        <v>72.819999999999993</v>
      </c>
    </row>
    <row r="527" spans="1:6">
      <c r="A527" s="1132" t="s">
        <v>712</v>
      </c>
      <c r="B527" s="1132"/>
      <c r="C527" s="1132"/>
      <c r="D527" s="1132"/>
      <c r="E527" s="1132"/>
    </row>
    <row r="528" spans="1:6">
      <c r="A528" s="1017"/>
      <c r="B528" s="1017"/>
      <c r="C528" s="1017"/>
      <c r="D528" s="1017"/>
      <c r="E528" s="1017"/>
    </row>
    <row r="529" spans="1:6" ht="15.75">
      <c r="B529" s="1152" t="s">
        <v>553</v>
      </c>
      <c r="C529" s="1152"/>
      <c r="D529" s="1152"/>
      <c r="E529" s="1152"/>
    </row>
    <row r="530" spans="1:6" ht="13.5" thickBot="1">
      <c r="B530" s="1"/>
      <c r="C530" s="1"/>
      <c r="D530" s="1"/>
      <c r="E530" s="1"/>
    </row>
    <row r="531" spans="1:6" ht="52.5" thickBot="1">
      <c r="A531" s="1018" t="s">
        <v>185</v>
      </c>
      <c r="B531" s="529" t="s">
        <v>11</v>
      </c>
      <c r="C531" s="1020" t="s">
        <v>644</v>
      </c>
      <c r="D531" s="971" t="s">
        <v>645</v>
      </c>
      <c r="E531" s="996" t="s">
        <v>621</v>
      </c>
      <c r="F531" s="978" t="s">
        <v>624</v>
      </c>
    </row>
    <row r="532" spans="1:6">
      <c r="A532" s="530" t="s">
        <v>186</v>
      </c>
      <c r="B532" s="531" t="s">
        <v>187</v>
      </c>
      <c r="C532" s="538" t="s">
        <v>188</v>
      </c>
      <c r="D532" s="538"/>
      <c r="E532" s="997" t="s">
        <v>189</v>
      </c>
      <c r="F532" s="978"/>
    </row>
    <row r="533" spans="1:6">
      <c r="A533" s="318" t="s">
        <v>190</v>
      </c>
      <c r="B533" s="325" t="s">
        <v>131</v>
      </c>
      <c r="C533" s="297"/>
      <c r="D533" s="297"/>
      <c r="E533" s="998"/>
      <c r="F533" s="978"/>
    </row>
    <row r="534" spans="1:6">
      <c r="A534" s="317" t="s">
        <v>191</v>
      </c>
      <c r="B534" s="180" t="s">
        <v>6</v>
      </c>
      <c r="C534" s="297">
        <v>930000</v>
      </c>
      <c r="D534" s="297">
        <v>2583673</v>
      </c>
      <c r="E534" s="998">
        <v>2481211</v>
      </c>
      <c r="F534" s="1038">
        <v>96.03</v>
      </c>
    </row>
    <row r="535" spans="1:6">
      <c r="A535" s="317" t="s">
        <v>192</v>
      </c>
      <c r="B535" s="192" t="s">
        <v>7</v>
      </c>
      <c r="C535" s="297">
        <v>181350</v>
      </c>
      <c r="D535" s="297">
        <v>517920</v>
      </c>
      <c r="E535" s="998">
        <v>459194</v>
      </c>
      <c r="F535" s="1038">
        <v>88.66</v>
      </c>
    </row>
    <row r="536" spans="1:6">
      <c r="A536" s="317" t="s">
        <v>193</v>
      </c>
      <c r="B536" s="192" t="s">
        <v>8</v>
      </c>
      <c r="C536" s="297">
        <v>5040600</v>
      </c>
      <c r="D536" s="297">
        <v>19104060</v>
      </c>
      <c r="E536" s="998">
        <v>16663702</v>
      </c>
      <c r="F536" s="978">
        <v>87.23</v>
      </c>
    </row>
    <row r="537" spans="1:6">
      <c r="A537" s="317" t="s">
        <v>194</v>
      </c>
      <c r="B537" s="192" t="s">
        <v>263</v>
      </c>
      <c r="C537" s="297"/>
      <c r="D537" s="297"/>
      <c r="E537" s="998"/>
      <c r="F537" s="978"/>
    </row>
    <row r="538" spans="1:6">
      <c r="A538" s="317" t="s">
        <v>195</v>
      </c>
      <c r="B538" s="192" t="s">
        <v>262</v>
      </c>
      <c r="C538" s="297"/>
      <c r="D538" s="297"/>
      <c r="E538" s="998"/>
      <c r="F538" s="978"/>
    </row>
    <row r="539" spans="1:6">
      <c r="A539" s="317" t="s">
        <v>196</v>
      </c>
      <c r="B539" s="192" t="s">
        <v>309</v>
      </c>
      <c r="C539" s="297"/>
      <c r="D539" s="297"/>
      <c r="E539" s="998"/>
      <c r="F539" s="978"/>
    </row>
    <row r="540" spans="1:6">
      <c r="A540" s="317" t="s">
        <v>197</v>
      </c>
      <c r="B540" s="192" t="s">
        <v>310</v>
      </c>
      <c r="C540" s="297"/>
      <c r="D540" s="297"/>
      <c r="E540" s="998"/>
      <c r="F540" s="978"/>
    </row>
    <row r="541" spans="1:6">
      <c r="A541" s="317" t="s">
        <v>198</v>
      </c>
      <c r="B541" s="192" t="s">
        <v>311</v>
      </c>
      <c r="C541" s="297"/>
      <c r="D541" s="297"/>
      <c r="E541" s="998"/>
      <c r="F541" s="978"/>
    </row>
    <row r="542" spans="1:6">
      <c r="A542" s="317" t="s">
        <v>199</v>
      </c>
      <c r="B542" s="192" t="s">
        <v>312</v>
      </c>
      <c r="C542" s="297"/>
      <c r="D542" s="297"/>
      <c r="E542" s="998"/>
      <c r="F542" s="978"/>
    </row>
    <row r="543" spans="1:6">
      <c r="A543" s="317" t="s">
        <v>200</v>
      </c>
      <c r="B543" s="326" t="s">
        <v>313</v>
      </c>
      <c r="C543" s="297"/>
      <c r="D543" s="297"/>
      <c r="E543" s="998"/>
      <c r="F543" s="978"/>
    </row>
    <row r="544" spans="1:6">
      <c r="A544" s="317" t="s">
        <v>201</v>
      </c>
      <c r="B544" s="700" t="s">
        <v>328</v>
      </c>
      <c r="C544" s="297"/>
      <c r="D544" s="297"/>
      <c r="E544" s="998"/>
      <c r="F544" s="978"/>
    </row>
    <row r="545" spans="1:6">
      <c r="A545" s="317" t="s">
        <v>202</v>
      </c>
      <c r="B545" s="701" t="s">
        <v>321</v>
      </c>
      <c r="C545" s="297">
        <v>19231494</v>
      </c>
      <c r="D545" s="297">
        <v>6291957</v>
      </c>
      <c r="E545" s="998">
        <v>0</v>
      </c>
      <c r="F545" s="978">
        <v>0</v>
      </c>
    </row>
    <row r="546" spans="1:6">
      <c r="A546" s="317" t="s">
        <v>203</v>
      </c>
      <c r="B546" s="115" t="s">
        <v>522</v>
      </c>
      <c r="C546" s="297"/>
      <c r="D546" s="297"/>
      <c r="E546" s="998"/>
      <c r="F546" s="978"/>
    </row>
    <row r="547" spans="1:6" ht="13.5" thickBot="1">
      <c r="A547" s="317" t="s">
        <v>204</v>
      </c>
      <c r="B547" s="194" t="s">
        <v>127</v>
      </c>
      <c r="C547" s="297"/>
      <c r="D547" s="297"/>
      <c r="E547" s="998"/>
      <c r="F547" s="978"/>
    </row>
    <row r="548" spans="1:6" ht="13.5" thickBot="1">
      <c r="A548" s="317" t="s">
        <v>205</v>
      </c>
      <c r="B548" s="534" t="s">
        <v>9</v>
      </c>
      <c r="C548" s="546">
        <v>25383444</v>
      </c>
      <c r="D548" s="546">
        <v>28497610</v>
      </c>
      <c r="E548" s="999">
        <f>E534+E535+E536+E537+E539+E547</f>
        <v>19604107</v>
      </c>
      <c r="F548" s="978"/>
    </row>
    <row r="549" spans="1:6" ht="13.5" thickTop="1">
      <c r="A549" s="524"/>
      <c r="B549" s="325"/>
      <c r="C549" s="748"/>
      <c r="D549" s="969"/>
      <c r="E549" s="1000"/>
      <c r="F549" s="978"/>
    </row>
    <row r="550" spans="1:6">
      <c r="A550" s="318" t="s">
        <v>206</v>
      </c>
      <c r="B550" s="327" t="s">
        <v>132</v>
      </c>
      <c r="C550" s="299"/>
      <c r="D550" s="299"/>
      <c r="E550" s="1001"/>
      <c r="F550" s="978"/>
    </row>
    <row r="551" spans="1:6">
      <c r="A551" s="317" t="s">
        <v>207</v>
      </c>
      <c r="B551" s="192" t="s">
        <v>264</v>
      </c>
      <c r="C551" s="297">
        <v>0</v>
      </c>
      <c r="D551" s="297">
        <v>69798761</v>
      </c>
      <c r="E551" s="998">
        <v>68936739</v>
      </c>
      <c r="F551" s="978">
        <v>98.59</v>
      </c>
    </row>
    <row r="552" spans="1:6">
      <c r="A552" s="318" t="s">
        <v>208</v>
      </c>
      <c r="B552" s="192" t="s">
        <v>265</v>
      </c>
      <c r="C552" s="297"/>
      <c r="D552" s="297"/>
      <c r="E552" s="998"/>
      <c r="F552" s="978"/>
    </row>
    <row r="553" spans="1:6">
      <c r="A553" s="317" t="s">
        <v>210</v>
      </c>
      <c r="B553" s="192" t="s">
        <v>128</v>
      </c>
      <c r="C553" s="297"/>
      <c r="D553" s="297">
        <v>250000</v>
      </c>
      <c r="E553" s="998">
        <v>1250000</v>
      </c>
      <c r="F553" s="978">
        <v>50</v>
      </c>
    </row>
    <row r="554" spans="1:6">
      <c r="A554" s="318" t="s">
        <v>211</v>
      </c>
      <c r="B554" s="326" t="s">
        <v>314</v>
      </c>
      <c r="C554" s="297"/>
      <c r="D554" s="297"/>
      <c r="E554" s="998"/>
      <c r="F554" s="978"/>
    </row>
    <row r="555" spans="1:6">
      <c r="A555" s="317" t="s">
        <v>212</v>
      </c>
      <c r="B555" s="326" t="s">
        <v>316</v>
      </c>
      <c r="C555" s="297"/>
      <c r="D555" s="297"/>
      <c r="E555" s="998"/>
      <c r="F555" s="978"/>
    </row>
    <row r="556" spans="1:6">
      <c r="A556" s="318" t="s">
        <v>213</v>
      </c>
      <c r="B556" s="326" t="s">
        <v>315</v>
      </c>
      <c r="C556" s="297"/>
      <c r="D556" s="297"/>
      <c r="E556" s="998"/>
      <c r="F556" s="978"/>
    </row>
    <row r="557" spans="1:6">
      <c r="A557" s="317" t="s">
        <v>214</v>
      </c>
      <c r="B557" s="326" t="s">
        <v>317</v>
      </c>
      <c r="C557" s="297"/>
      <c r="D557" s="297"/>
      <c r="E557" s="998"/>
      <c r="F557" s="978"/>
    </row>
    <row r="558" spans="1:6">
      <c r="A558" s="318" t="s">
        <v>215</v>
      </c>
      <c r="B558" s="700" t="s">
        <v>318</v>
      </c>
      <c r="C558" s="297"/>
      <c r="D558" s="297"/>
      <c r="E558" s="998"/>
      <c r="F558" s="978"/>
    </row>
    <row r="559" spans="1:6">
      <c r="A559" s="317" t="s">
        <v>216</v>
      </c>
      <c r="B559" s="275" t="s">
        <v>646</v>
      </c>
      <c r="C559" s="297"/>
      <c r="D559" s="297">
        <v>250000</v>
      </c>
      <c r="E559" s="998">
        <v>125000</v>
      </c>
      <c r="F559" s="978">
        <v>50</v>
      </c>
    </row>
    <row r="560" spans="1:6">
      <c r="A560" s="318" t="s">
        <v>217</v>
      </c>
      <c r="B560" s="701" t="s">
        <v>336</v>
      </c>
      <c r="C560" s="297"/>
      <c r="D560" s="297"/>
      <c r="E560" s="998">
        <v>0</v>
      </c>
      <c r="F560" s="978"/>
    </row>
    <row r="561" spans="1:6">
      <c r="A561" s="317" t="s">
        <v>218</v>
      </c>
      <c r="B561" s="192" t="s">
        <v>322</v>
      </c>
      <c r="C561" s="297">
        <v>0</v>
      </c>
      <c r="D561" s="297"/>
      <c r="E561" s="998"/>
      <c r="F561" s="978"/>
    </row>
    <row r="562" spans="1:6" ht="13.5" thickBot="1">
      <c r="A562" s="317" t="s">
        <v>219</v>
      </c>
      <c r="B562" s="32" t="s">
        <v>130</v>
      </c>
      <c r="C562" s="297">
        <v>0</v>
      </c>
      <c r="D562" s="216"/>
      <c r="E562" s="1002"/>
      <c r="F562" s="978"/>
    </row>
    <row r="563" spans="1:6" ht="13.5" thickBot="1">
      <c r="A563" s="533" t="s">
        <v>220</v>
      </c>
      <c r="B563" s="723" t="s">
        <v>10</v>
      </c>
      <c r="C563" s="745">
        <f>C551+C552+C553+C561+C562</f>
        <v>0</v>
      </c>
      <c r="D563" s="745">
        <v>70048761</v>
      </c>
      <c r="E563" s="1003">
        <v>69061739</v>
      </c>
      <c r="F563" s="1033"/>
    </row>
    <row r="564" spans="1:6" ht="27" thickTop="1" thickBot="1">
      <c r="A564" s="533" t="s">
        <v>221</v>
      </c>
      <c r="B564" s="537" t="s">
        <v>323</v>
      </c>
      <c r="C564" s="733">
        <v>25383444</v>
      </c>
      <c r="D564" s="733">
        <v>98546371</v>
      </c>
      <c r="E564" s="1004">
        <f>E548+E563</f>
        <v>88665846</v>
      </c>
      <c r="F564" s="978">
        <v>89.97</v>
      </c>
    </row>
    <row r="565" spans="1:6" ht="13.5" thickTop="1">
      <c r="A565" s="524"/>
      <c r="B565" s="716"/>
      <c r="C565" s="732"/>
      <c r="D565" s="732"/>
      <c r="E565" s="1005"/>
      <c r="F565" s="978"/>
    </row>
    <row r="566" spans="1:6">
      <c r="A566" s="318" t="s">
        <v>222</v>
      </c>
      <c r="B566" s="415" t="s">
        <v>325</v>
      </c>
      <c r="C566" s="299"/>
      <c r="D566" s="299"/>
      <c r="E566" s="1001"/>
      <c r="F566" s="978"/>
    </row>
    <row r="567" spans="1:6">
      <c r="A567" s="317" t="s">
        <v>223</v>
      </c>
      <c r="B567" s="193" t="s">
        <v>324</v>
      </c>
      <c r="C567" s="297">
        <v>0</v>
      </c>
      <c r="D567" s="297"/>
      <c r="E567" s="998"/>
      <c r="F567" s="978"/>
    </row>
    <row r="568" spans="1:6">
      <c r="A568" s="318" t="s">
        <v>224</v>
      </c>
      <c r="B568" s="601" t="s">
        <v>329</v>
      </c>
      <c r="C568" s="297"/>
      <c r="D568" s="299"/>
      <c r="E568" s="1001"/>
      <c r="F568" s="978"/>
    </row>
    <row r="569" spans="1:6">
      <c r="A569" s="317" t="s">
        <v>225</v>
      </c>
      <c r="B569" s="601" t="s">
        <v>330</v>
      </c>
      <c r="C569" s="297">
        <v>0</v>
      </c>
      <c r="D569" s="297">
        <v>0</v>
      </c>
      <c r="E569" s="998"/>
      <c r="F569" s="978"/>
    </row>
    <row r="570" spans="1:6">
      <c r="A570" s="318" t="s">
        <v>226</v>
      </c>
      <c r="B570" s="601" t="s">
        <v>331</v>
      </c>
      <c r="C570" s="297">
        <v>0</v>
      </c>
      <c r="D570" s="297"/>
      <c r="E570" s="998"/>
      <c r="F570" s="978"/>
    </row>
    <row r="571" spans="1:6">
      <c r="A571" s="317" t="s">
        <v>227</v>
      </c>
      <c r="B571" s="702" t="s">
        <v>332</v>
      </c>
      <c r="C571" s="297">
        <v>0</v>
      </c>
      <c r="D571" s="297"/>
      <c r="E571" s="998"/>
      <c r="F571" s="978"/>
    </row>
    <row r="572" spans="1:6">
      <c r="A572" s="318" t="s">
        <v>228</v>
      </c>
      <c r="B572" s="703" t="s">
        <v>333</v>
      </c>
      <c r="C572" s="297">
        <v>0</v>
      </c>
      <c r="D572" s="297"/>
      <c r="E572" s="998"/>
      <c r="F572" s="978"/>
    </row>
    <row r="573" spans="1:6">
      <c r="A573" s="317" t="s">
        <v>229</v>
      </c>
      <c r="B573" s="704" t="s">
        <v>334</v>
      </c>
      <c r="C573" s="297">
        <v>0</v>
      </c>
      <c r="D573" s="297"/>
      <c r="E573" s="998"/>
      <c r="F573" s="978"/>
    </row>
    <row r="574" spans="1:6">
      <c r="A574" s="318" t="s">
        <v>230</v>
      </c>
      <c r="B574" s="712" t="s">
        <v>335</v>
      </c>
      <c r="C574" s="297">
        <v>0</v>
      </c>
      <c r="D574" s="297"/>
      <c r="E574" s="1006"/>
      <c r="F574" s="978"/>
    </row>
    <row r="575" spans="1:6" ht="13.5" thickBot="1">
      <c r="A575" s="524" t="s">
        <v>231</v>
      </c>
      <c r="B575" s="713" t="s">
        <v>523</v>
      </c>
      <c r="C575" s="216">
        <v>0</v>
      </c>
      <c r="D575" s="216"/>
      <c r="E575" s="1007"/>
      <c r="F575" s="978"/>
    </row>
    <row r="576" spans="1:6" ht="13.5" thickBot="1">
      <c r="A576" s="340" t="s">
        <v>232</v>
      </c>
      <c r="B576" s="278" t="s">
        <v>326</v>
      </c>
      <c r="C576" s="747">
        <f>SUM(C567:C575)</f>
        <v>0</v>
      </c>
      <c r="D576" s="747">
        <v>0</v>
      </c>
      <c r="E576" s="1008">
        <f>SUM(E567:E575)</f>
        <v>0</v>
      </c>
      <c r="F576" s="978"/>
    </row>
    <row r="577" spans="1:6">
      <c r="A577" s="524"/>
      <c r="B577" s="39"/>
      <c r="C577" s="688"/>
      <c r="D577" s="688"/>
      <c r="E577" s="1009"/>
      <c r="F577" s="978"/>
    </row>
    <row r="578" spans="1:6" ht="13.5" thickBot="1">
      <c r="A578" s="384" t="s">
        <v>233</v>
      </c>
      <c r="B578" s="714" t="s">
        <v>327</v>
      </c>
      <c r="C578" s="729">
        <f>C576+C564</f>
        <v>25383444</v>
      </c>
      <c r="D578" s="729">
        <v>98546371</v>
      </c>
      <c r="E578" s="1010">
        <f>E576+E564</f>
        <v>88665846</v>
      </c>
      <c r="F578" s="978">
        <v>89.97</v>
      </c>
    </row>
    <row r="582" spans="1:6">
      <c r="A582" s="1132" t="s">
        <v>712</v>
      </c>
      <c r="B582" s="1132"/>
      <c r="C582" s="1132"/>
      <c r="D582" s="1132"/>
      <c r="E582" s="1132"/>
    </row>
    <row r="583" spans="1:6">
      <c r="A583" s="1017"/>
      <c r="B583" s="1017"/>
      <c r="C583" s="1017"/>
      <c r="D583" s="1017"/>
      <c r="E583" s="1017"/>
    </row>
    <row r="584" spans="1:6" ht="15.75">
      <c r="B584" s="1152" t="s">
        <v>553</v>
      </c>
      <c r="C584" s="1152"/>
      <c r="D584" s="1152"/>
      <c r="E584" s="1152"/>
    </row>
    <row r="585" spans="1:6" ht="13.5" thickBot="1">
      <c r="B585" s="1"/>
      <c r="C585" s="1"/>
      <c r="D585" s="1"/>
      <c r="E585" s="1"/>
    </row>
    <row r="586" spans="1:6" ht="39.75" thickBot="1">
      <c r="A586" s="1018" t="s">
        <v>185</v>
      </c>
      <c r="B586" s="529" t="s">
        <v>11</v>
      </c>
      <c r="C586" s="1020" t="s">
        <v>647</v>
      </c>
      <c r="D586" s="971" t="s">
        <v>648</v>
      </c>
      <c r="E586" s="996" t="s">
        <v>621</v>
      </c>
      <c r="F586" s="978" t="s">
        <v>624</v>
      </c>
    </row>
    <row r="587" spans="1:6">
      <c r="A587" s="530" t="s">
        <v>186</v>
      </c>
      <c r="B587" s="531" t="s">
        <v>187</v>
      </c>
      <c r="C587" s="538" t="s">
        <v>188</v>
      </c>
      <c r="D587" s="538"/>
      <c r="E587" s="997" t="s">
        <v>189</v>
      </c>
      <c r="F587" s="978"/>
    </row>
    <row r="588" spans="1:6">
      <c r="A588" s="318" t="s">
        <v>190</v>
      </c>
      <c r="B588" s="325" t="s">
        <v>131</v>
      </c>
      <c r="C588" s="297"/>
      <c r="D588" s="297"/>
      <c r="E588" s="998"/>
      <c r="F588" s="978"/>
    </row>
    <row r="589" spans="1:6">
      <c r="A589" s="317" t="s">
        <v>191</v>
      </c>
      <c r="B589" s="180" t="s">
        <v>6</v>
      </c>
      <c r="C589" s="297"/>
      <c r="D589" s="297"/>
      <c r="E589" s="998"/>
      <c r="F589" s="978"/>
    </row>
    <row r="590" spans="1:6">
      <c r="A590" s="317" t="s">
        <v>192</v>
      </c>
      <c r="B590" s="192" t="s">
        <v>7</v>
      </c>
      <c r="C590" s="297"/>
      <c r="D590" s="297"/>
      <c r="E590" s="998"/>
      <c r="F590" s="978"/>
    </row>
    <row r="591" spans="1:6">
      <c r="A591" s="317" t="s">
        <v>193</v>
      </c>
      <c r="B591" s="192" t="s">
        <v>8</v>
      </c>
      <c r="C591" s="297">
        <v>0</v>
      </c>
      <c r="D591" s="297">
        <v>622300</v>
      </c>
      <c r="E591" s="998">
        <v>293040</v>
      </c>
      <c r="F591" s="978">
        <v>47.09</v>
      </c>
    </row>
    <row r="592" spans="1:6">
      <c r="A592" s="317" t="s">
        <v>194</v>
      </c>
      <c r="B592" s="192" t="s">
        <v>263</v>
      </c>
      <c r="C592" s="297"/>
      <c r="D592" s="297"/>
      <c r="E592" s="998"/>
      <c r="F592" s="978"/>
    </row>
    <row r="593" spans="1:6">
      <c r="A593" s="317" t="s">
        <v>195</v>
      </c>
      <c r="B593" s="192" t="s">
        <v>262</v>
      </c>
      <c r="C593" s="297"/>
      <c r="D593" s="297"/>
      <c r="E593" s="998"/>
      <c r="F593" s="978"/>
    </row>
    <row r="594" spans="1:6">
      <c r="A594" s="317" t="s">
        <v>196</v>
      </c>
      <c r="B594" s="192" t="s">
        <v>309</v>
      </c>
      <c r="C594" s="297"/>
      <c r="D594" s="297"/>
      <c r="E594" s="998"/>
      <c r="F594" s="978"/>
    </row>
    <row r="595" spans="1:6">
      <c r="A595" s="317" t="s">
        <v>197</v>
      </c>
      <c r="B595" s="192" t="s">
        <v>310</v>
      </c>
      <c r="C595" s="297"/>
      <c r="D595" s="297"/>
      <c r="E595" s="998"/>
      <c r="F595" s="978"/>
    </row>
    <row r="596" spans="1:6">
      <c r="A596" s="317" t="s">
        <v>198</v>
      </c>
      <c r="B596" s="192" t="s">
        <v>311</v>
      </c>
      <c r="C596" s="297"/>
      <c r="D596" s="297"/>
      <c r="E596" s="998"/>
      <c r="F596" s="978"/>
    </row>
    <row r="597" spans="1:6">
      <c r="A597" s="317" t="s">
        <v>199</v>
      </c>
      <c r="B597" s="192" t="s">
        <v>312</v>
      </c>
      <c r="C597" s="297"/>
      <c r="D597" s="297"/>
      <c r="E597" s="998"/>
      <c r="F597" s="978"/>
    </row>
    <row r="598" spans="1:6">
      <c r="A598" s="317" t="s">
        <v>200</v>
      </c>
      <c r="B598" s="326" t="s">
        <v>313</v>
      </c>
      <c r="C598" s="297">
        <v>5000000</v>
      </c>
      <c r="D598" s="297">
        <v>0</v>
      </c>
      <c r="E598" s="998">
        <v>0</v>
      </c>
      <c r="F598" s="978">
        <v>0</v>
      </c>
    </row>
    <row r="599" spans="1:6">
      <c r="A599" s="317" t="s">
        <v>201</v>
      </c>
      <c r="B599" s="700" t="s">
        <v>328</v>
      </c>
      <c r="C599" s="297"/>
      <c r="D599" s="297"/>
      <c r="E599" s="998"/>
      <c r="F599" s="978"/>
    </row>
    <row r="600" spans="1:6">
      <c r="A600" s="317" t="s">
        <v>202</v>
      </c>
      <c r="B600" s="701" t="s">
        <v>321</v>
      </c>
      <c r="C600" s="297"/>
      <c r="D600" s="297"/>
      <c r="E600" s="998"/>
      <c r="F600" s="978"/>
    </row>
    <row r="601" spans="1:6">
      <c r="A601" s="317" t="s">
        <v>203</v>
      </c>
      <c r="B601" s="115" t="s">
        <v>522</v>
      </c>
      <c r="C601" s="297"/>
      <c r="D601" s="297"/>
      <c r="E601" s="998"/>
      <c r="F601" s="978"/>
    </row>
    <row r="602" spans="1:6" ht="13.5" thickBot="1">
      <c r="A602" s="317" t="s">
        <v>204</v>
      </c>
      <c r="B602" s="194" t="s">
        <v>127</v>
      </c>
      <c r="C602" s="297"/>
      <c r="D602" s="297"/>
      <c r="E602" s="998"/>
      <c r="F602" s="978"/>
    </row>
    <row r="603" spans="1:6" ht="13.5" thickBot="1">
      <c r="A603" s="317" t="s">
        <v>205</v>
      </c>
      <c r="B603" s="534" t="s">
        <v>9</v>
      </c>
      <c r="C603" s="546">
        <v>5000000</v>
      </c>
      <c r="D603" s="546">
        <v>622300</v>
      </c>
      <c r="E603" s="999">
        <v>293040</v>
      </c>
      <c r="F603" s="978">
        <v>47.09</v>
      </c>
    </row>
    <row r="604" spans="1:6" ht="13.5" thickTop="1">
      <c r="A604" s="524"/>
      <c r="B604" s="325"/>
      <c r="C604" s="748"/>
      <c r="D604" s="969"/>
      <c r="E604" s="1000"/>
      <c r="F604" s="978"/>
    </row>
    <row r="605" spans="1:6">
      <c r="A605" s="318" t="s">
        <v>206</v>
      </c>
      <c r="B605" s="327" t="s">
        <v>132</v>
      </c>
      <c r="C605" s="299"/>
      <c r="D605" s="299"/>
      <c r="E605" s="1001"/>
      <c r="F605" s="978"/>
    </row>
    <row r="606" spans="1:6">
      <c r="A606" s="317" t="s">
        <v>207</v>
      </c>
      <c r="B606" s="192" t="s">
        <v>264</v>
      </c>
      <c r="C606" s="297">
        <v>0</v>
      </c>
      <c r="D606" s="297">
        <v>2314004</v>
      </c>
      <c r="E606" s="998">
        <v>2313500</v>
      </c>
      <c r="F606" s="978">
        <v>99.98</v>
      </c>
    </row>
    <row r="607" spans="1:6">
      <c r="A607" s="318" t="s">
        <v>208</v>
      </c>
      <c r="B607" s="192" t="s">
        <v>265</v>
      </c>
      <c r="C607" s="297"/>
      <c r="D607" s="297"/>
      <c r="E607" s="998"/>
      <c r="F607" s="978"/>
    </row>
    <row r="608" spans="1:6">
      <c r="A608" s="317" t="s">
        <v>210</v>
      </c>
      <c r="B608" s="192" t="s">
        <v>128</v>
      </c>
      <c r="C608" s="297"/>
      <c r="D608" s="297"/>
      <c r="E608" s="998"/>
      <c r="F608" s="978"/>
    </row>
    <row r="609" spans="1:6">
      <c r="A609" s="318" t="s">
        <v>211</v>
      </c>
      <c r="B609" s="326" t="s">
        <v>314</v>
      </c>
      <c r="C609" s="297"/>
      <c r="D609" s="297"/>
      <c r="E609" s="998"/>
      <c r="F609" s="978"/>
    </row>
    <row r="610" spans="1:6">
      <c r="A610" s="317" t="s">
        <v>212</v>
      </c>
      <c r="B610" s="326" t="s">
        <v>316</v>
      </c>
      <c r="C610" s="297"/>
      <c r="D610" s="297"/>
      <c r="E610" s="998"/>
      <c r="F610" s="978"/>
    </row>
    <row r="611" spans="1:6">
      <c r="A611" s="318" t="s">
        <v>213</v>
      </c>
      <c r="B611" s="326" t="s">
        <v>315</v>
      </c>
      <c r="C611" s="297"/>
      <c r="D611" s="297"/>
      <c r="E611" s="998"/>
      <c r="F611" s="978"/>
    </row>
    <row r="612" spans="1:6">
      <c r="A612" s="317" t="s">
        <v>214</v>
      </c>
      <c r="B612" s="326" t="s">
        <v>317</v>
      </c>
      <c r="C612" s="297"/>
      <c r="D612" s="297"/>
      <c r="E612" s="998"/>
      <c r="F612" s="978"/>
    </row>
    <row r="613" spans="1:6">
      <c r="A613" s="318" t="s">
        <v>215</v>
      </c>
      <c r="B613" s="700" t="s">
        <v>318</v>
      </c>
      <c r="C613" s="297"/>
      <c r="D613" s="297"/>
      <c r="E613" s="998"/>
      <c r="F613" s="978"/>
    </row>
    <row r="614" spans="1:6">
      <c r="A614" s="317" t="s">
        <v>216</v>
      </c>
      <c r="B614" s="275" t="s">
        <v>319</v>
      </c>
      <c r="C614" s="297"/>
      <c r="D614" s="297"/>
      <c r="E614" s="998"/>
      <c r="F614" s="978"/>
    </row>
    <row r="615" spans="1:6">
      <c r="A615" s="318" t="s">
        <v>217</v>
      </c>
      <c r="B615" s="701" t="s">
        <v>336</v>
      </c>
      <c r="C615" s="297"/>
      <c r="D615" s="297"/>
      <c r="E615" s="998">
        <v>0</v>
      </c>
      <c r="F615" s="978"/>
    </row>
    <row r="616" spans="1:6">
      <c r="A616" s="317" t="s">
        <v>218</v>
      </c>
      <c r="B616" s="192" t="s">
        <v>322</v>
      </c>
      <c r="C616" s="297">
        <v>0</v>
      </c>
      <c r="D616" s="297"/>
      <c r="E616" s="998"/>
      <c r="F616" s="978"/>
    </row>
    <row r="617" spans="1:6" ht="13.5" thickBot="1">
      <c r="A617" s="317" t="s">
        <v>219</v>
      </c>
      <c r="B617" s="32" t="s">
        <v>130</v>
      </c>
      <c r="C617" s="297">
        <v>0</v>
      </c>
      <c r="D617" s="216"/>
      <c r="E617" s="1002"/>
      <c r="F617" s="978"/>
    </row>
    <row r="618" spans="1:6" ht="13.5" thickBot="1">
      <c r="A618" s="533" t="s">
        <v>220</v>
      </c>
      <c r="B618" s="723" t="s">
        <v>10</v>
      </c>
      <c r="C618" s="745">
        <f>C606+C607+C608+C616+C617</f>
        <v>0</v>
      </c>
      <c r="D618" s="745">
        <v>2314004</v>
      </c>
      <c r="E618" s="1003">
        <f>E606+E607+E608+E616+E617</f>
        <v>2313500</v>
      </c>
      <c r="F618" s="1033">
        <v>99.98</v>
      </c>
    </row>
    <row r="619" spans="1:6" ht="27" thickTop="1" thickBot="1">
      <c r="A619" s="533" t="s">
        <v>221</v>
      </c>
      <c r="B619" s="537" t="s">
        <v>323</v>
      </c>
      <c r="C619" s="733">
        <f>C603+C618</f>
        <v>5000000</v>
      </c>
      <c r="D619" s="733">
        <v>2936304</v>
      </c>
      <c r="E619" s="1004">
        <f>E603+E618</f>
        <v>2606540</v>
      </c>
      <c r="F619" s="978">
        <v>88.77</v>
      </c>
    </row>
    <row r="620" spans="1:6" ht="13.5" thickTop="1">
      <c r="A620" s="524"/>
      <c r="B620" s="716"/>
      <c r="C620" s="732"/>
      <c r="D620" s="732"/>
      <c r="E620" s="1005"/>
      <c r="F620" s="978"/>
    </row>
    <row r="621" spans="1:6">
      <c r="A621" s="318" t="s">
        <v>222</v>
      </c>
      <c r="B621" s="415" t="s">
        <v>325</v>
      </c>
      <c r="C621" s="299"/>
      <c r="D621" s="299"/>
      <c r="E621" s="1001"/>
      <c r="F621" s="978"/>
    </row>
    <row r="622" spans="1:6">
      <c r="A622" s="317" t="s">
        <v>223</v>
      </c>
      <c r="B622" s="193" t="s">
        <v>324</v>
      </c>
      <c r="C622" s="297">
        <v>0</v>
      </c>
      <c r="D622" s="297"/>
      <c r="E622" s="998"/>
      <c r="F622" s="978"/>
    </row>
    <row r="623" spans="1:6">
      <c r="A623" s="318" t="s">
        <v>224</v>
      </c>
      <c r="B623" s="601" t="s">
        <v>329</v>
      </c>
      <c r="C623" s="297"/>
      <c r="D623" s="299"/>
      <c r="E623" s="1001"/>
      <c r="F623" s="978"/>
    </row>
    <row r="624" spans="1:6">
      <c r="A624" s="317" t="s">
        <v>225</v>
      </c>
      <c r="B624" s="601" t="s">
        <v>330</v>
      </c>
      <c r="C624" s="297">
        <v>0</v>
      </c>
      <c r="D624" s="297">
        <v>0</v>
      </c>
      <c r="E624" s="998"/>
      <c r="F624" s="978"/>
    </row>
    <row r="625" spans="1:6">
      <c r="A625" s="318" t="s">
        <v>226</v>
      </c>
      <c r="B625" s="601" t="s">
        <v>331</v>
      </c>
      <c r="C625" s="297">
        <v>0</v>
      </c>
      <c r="D625" s="297"/>
      <c r="E625" s="998"/>
      <c r="F625" s="978"/>
    </row>
    <row r="626" spans="1:6">
      <c r="A626" s="317" t="s">
        <v>227</v>
      </c>
      <c r="B626" s="702" t="s">
        <v>332</v>
      </c>
      <c r="C626" s="297">
        <v>0</v>
      </c>
      <c r="D626" s="297"/>
      <c r="E626" s="998"/>
      <c r="F626" s="978"/>
    </row>
    <row r="627" spans="1:6">
      <c r="A627" s="318" t="s">
        <v>228</v>
      </c>
      <c r="B627" s="703" t="s">
        <v>333</v>
      </c>
      <c r="C627" s="297">
        <v>0</v>
      </c>
      <c r="D627" s="297"/>
      <c r="E627" s="998"/>
      <c r="F627" s="978"/>
    </row>
    <row r="628" spans="1:6">
      <c r="A628" s="317" t="s">
        <v>229</v>
      </c>
      <c r="B628" s="704" t="s">
        <v>334</v>
      </c>
      <c r="C628" s="297">
        <v>0</v>
      </c>
      <c r="D628" s="297"/>
      <c r="E628" s="998"/>
      <c r="F628" s="978"/>
    </row>
    <row r="629" spans="1:6">
      <c r="A629" s="318" t="s">
        <v>230</v>
      </c>
      <c r="B629" s="712" t="s">
        <v>335</v>
      </c>
      <c r="C629" s="297">
        <v>0</v>
      </c>
      <c r="D629" s="297"/>
      <c r="E629" s="1006"/>
      <c r="F629" s="978"/>
    </row>
    <row r="630" spans="1:6" ht="13.5" thickBot="1">
      <c r="A630" s="524" t="s">
        <v>231</v>
      </c>
      <c r="B630" s="713" t="s">
        <v>523</v>
      </c>
      <c r="C630" s="216">
        <v>0</v>
      </c>
      <c r="D630" s="216"/>
      <c r="E630" s="1007"/>
      <c r="F630" s="978"/>
    </row>
    <row r="631" spans="1:6" ht="13.5" thickBot="1">
      <c r="A631" s="340" t="s">
        <v>232</v>
      </c>
      <c r="B631" s="278" t="s">
        <v>326</v>
      </c>
      <c r="C631" s="747">
        <f>SUM(C622:C630)</f>
        <v>0</v>
      </c>
      <c r="D631" s="747">
        <v>0</v>
      </c>
      <c r="E631" s="1008">
        <f>SUM(E622:E630)</f>
        <v>0</v>
      </c>
      <c r="F631" s="978"/>
    </row>
    <row r="632" spans="1:6">
      <c r="A632" s="524"/>
      <c r="B632" s="39"/>
      <c r="C632" s="688"/>
      <c r="D632" s="688"/>
      <c r="E632" s="1009"/>
      <c r="F632" s="978"/>
    </row>
    <row r="633" spans="1:6" ht="13.5" thickBot="1">
      <c r="A633" s="384" t="s">
        <v>233</v>
      </c>
      <c r="B633" s="714" t="s">
        <v>327</v>
      </c>
      <c r="C633" s="729">
        <f>C631+C619</f>
        <v>5000000</v>
      </c>
      <c r="D633" s="729">
        <v>2936304</v>
      </c>
      <c r="E633" s="1010">
        <f>E631+E619</f>
        <v>2606540</v>
      </c>
      <c r="F633" s="978">
        <v>88.77</v>
      </c>
    </row>
    <row r="637" spans="1:6">
      <c r="A637" s="1132" t="s">
        <v>713</v>
      </c>
      <c r="B637" s="1132"/>
      <c r="C637" s="1132"/>
      <c r="D637" s="1132"/>
      <c r="E637" s="1132"/>
    </row>
    <row r="638" spans="1:6">
      <c r="A638" s="1017"/>
      <c r="B638" s="1017"/>
      <c r="C638" s="1017"/>
      <c r="D638" s="1017"/>
      <c r="E638" s="1017"/>
    </row>
    <row r="639" spans="1:6" ht="15.75">
      <c r="B639" s="1152" t="s">
        <v>553</v>
      </c>
      <c r="C639" s="1152"/>
      <c r="D639" s="1152"/>
      <c r="E639" s="1152"/>
    </row>
    <row r="640" spans="1:6" ht="13.5" thickBot="1">
      <c r="B640" s="1"/>
      <c r="C640" s="1"/>
      <c r="D640" s="1"/>
      <c r="E640" s="1"/>
    </row>
    <row r="641" spans="1:6" ht="39.75" thickBot="1">
      <c r="A641" s="1018" t="s">
        <v>185</v>
      </c>
      <c r="B641" s="529" t="s">
        <v>11</v>
      </c>
      <c r="C641" s="1020" t="s">
        <v>650</v>
      </c>
      <c r="D641" s="971" t="s">
        <v>649</v>
      </c>
      <c r="E641" s="996" t="s">
        <v>621</v>
      </c>
      <c r="F641" s="978" t="s">
        <v>624</v>
      </c>
    </row>
    <row r="642" spans="1:6">
      <c r="A642" s="530" t="s">
        <v>186</v>
      </c>
      <c r="B642" s="531" t="s">
        <v>187</v>
      </c>
      <c r="C642" s="538" t="s">
        <v>188</v>
      </c>
      <c r="D642" s="538"/>
      <c r="E642" s="997" t="s">
        <v>189</v>
      </c>
      <c r="F642" s="978"/>
    </row>
    <row r="643" spans="1:6">
      <c r="A643" s="318" t="s">
        <v>190</v>
      </c>
      <c r="B643" s="325" t="s">
        <v>131</v>
      </c>
      <c r="C643" s="297"/>
      <c r="D643" s="297"/>
      <c r="E643" s="998"/>
      <c r="F643" s="978"/>
    </row>
    <row r="644" spans="1:6">
      <c r="A644" s="317" t="s">
        <v>191</v>
      </c>
      <c r="B644" s="180" t="s">
        <v>6</v>
      </c>
      <c r="C644" s="297">
        <v>2904980</v>
      </c>
      <c r="D644" s="297">
        <v>3006452</v>
      </c>
      <c r="E644" s="998">
        <v>2894944</v>
      </c>
      <c r="F644" s="978">
        <v>96.29</v>
      </c>
    </row>
    <row r="645" spans="1:6">
      <c r="A645" s="317" t="s">
        <v>192</v>
      </c>
      <c r="B645" s="192" t="s">
        <v>7</v>
      </c>
      <c r="C645" s="297">
        <v>581440</v>
      </c>
      <c r="D645" s="297">
        <v>598016</v>
      </c>
      <c r="E645" s="998">
        <v>575129</v>
      </c>
      <c r="F645" s="978">
        <v>96.17</v>
      </c>
    </row>
    <row r="646" spans="1:6">
      <c r="A646" s="317" t="s">
        <v>193</v>
      </c>
      <c r="B646" s="192" t="s">
        <v>8</v>
      </c>
      <c r="C646" s="297">
        <v>241300</v>
      </c>
      <c r="D646" s="297">
        <v>303800</v>
      </c>
      <c r="E646" s="998">
        <v>278799</v>
      </c>
      <c r="F646" s="978">
        <v>91.77</v>
      </c>
    </row>
    <row r="647" spans="1:6">
      <c r="A647" s="317" t="s">
        <v>194</v>
      </c>
      <c r="B647" s="192" t="s">
        <v>263</v>
      </c>
      <c r="C647" s="297"/>
      <c r="D647" s="297"/>
      <c r="E647" s="998"/>
      <c r="F647" s="978"/>
    </row>
    <row r="648" spans="1:6">
      <c r="A648" s="317" t="s">
        <v>195</v>
      </c>
      <c r="B648" s="192" t="s">
        <v>262</v>
      </c>
      <c r="C648" s="297"/>
      <c r="D648" s="297"/>
      <c r="E648" s="998"/>
      <c r="F648" s="978"/>
    </row>
    <row r="649" spans="1:6">
      <c r="A649" s="317" t="s">
        <v>196</v>
      </c>
      <c r="B649" s="192" t="s">
        <v>309</v>
      </c>
      <c r="C649" s="297"/>
      <c r="D649" s="297"/>
      <c r="E649" s="998"/>
      <c r="F649" s="978"/>
    </row>
    <row r="650" spans="1:6">
      <c r="A650" s="317" t="s">
        <v>197</v>
      </c>
      <c r="B650" s="192" t="s">
        <v>310</v>
      </c>
      <c r="C650" s="297"/>
      <c r="D650" s="297"/>
      <c r="E650" s="998"/>
      <c r="F650" s="978"/>
    </row>
    <row r="651" spans="1:6">
      <c r="A651" s="317" t="s">
        <v>198</v>
      </c>
      <c r="B651" s="192" t="s">
        <v>311</v>
      </c>
      <c r="C651" s="297"/>
      <c r="D651" s="297"/>
      <c r="E651" s="998"/>
      <c r="F651" s="978"/>
    </row>
    <row r="652" spans="1:6">
      <c r="A652" s="317" t="s">
        <v>199</v>
      </c>
      <c r="B652" s="192" t="s">
        <v>312</v>
      </c>
      <c r="C652" s="297"/>
      <c r="D652" s="297"/>
      <c r="E652" s="998"/>
      <c r="F652" s="978"/>
    </row>
    <row r="653" spans="1:6">
      <c r="A653" s="317" t="s">
        <v>200</v>
      </c>
      <c r="B653" s="326" t="s">
        <v>313</v>
      </c>
      <c r="C653" s="297"/>
      <c r="D653" s="297"/>
      <c r="E653" s="998"/>
      <c r="F653" s="978"/>
    </row>
    <row r="654" spans="1:6">
      <c r="A654" s="317" t="s">
        <v>201</v>
      </c>
      <c r="B654" s="700" t="s">
        <v>328</v>
      </c>
      <c r="C654" s="297"/>
      <c r="D654" s="297"/>
      <c r="E654" s="998"/>
      <c r="F654" s="978"/>
    </row>
    <row r="655" spans="1:6">
      <c r="A655" s="317" t="s">
        <v>202</v>
      </c>
      <c r="B655" s="701" t="s">
        <v>321</v>
      </c>
      <c r="C655" s="297"/>
      <c r="D655" s="297"/>
      <c r="E655" s="998"/>
      <c r="F655" s="978"/>
    </row>
    <row r="656" spans="1:6">
      <c r="A656" s="317" t="s">
        <v>203</v>
      </c>
      <c r="B656" s="115" t="s">
        <v>522</v>
      </c>
      <c r="C656" s="297"/>
      <c r="D656" s="297"/>
      <c r="E656" s="998"/>
      <c r="F656" s="978"/>
    </row>
    <row r="657" spans="1:6" ht="13.5" thickBot="1">
      <c r="A657" s="317" t="s">
        <v>204</v>
      </c>
      <c r="B657" s="194" t="s">
        <v>127</v>
      </c>
      <c r="C657" s="297"/>
      <c r="D657" s="297"/>
      <c r="E657" s="998"/>
      <c r="F657" s="978"/>
    </row>
    <row r="658" spans="1:6" ht="13.5" thickBot="1">
      <c r="A658" s="317" t="s">
        <v>205</v>
      </c>
      <c r="B658" s="534" t="s">
        <v>9</v>
      </c>
      <c r="C658" s="546">
        <v>3727720</v>
      </c>
      <c r="D658" s="546">
        <v>3908268</v>
      </c>
      <c r="E658" s="999">
        <f>E644+E645+E646+E647+E649+E657</f>
        <v>3748872</v>
      </c>
      <c r="F658" s="978">
        <v>95.92</v>
      </c>
    </row>
    <row r="659" spans="1:6" ht="13.5" thickTop="1">
      <c r="A659" s="524"/>
      <c r="B659" s="325"/>
      <c r="C659" s="748"/>
      <c r="D659" s="969"/>
      <c r="E659" s="1000"/>
      <c r="F659" s="978"/>
    </row>
    <row r="660" spans="1:6">
      <c r="A660" s="318" t="s">
        <v>206</v>
      </c>
      <c r="B660" s="327" t="s">
        <v>132</v>
      </c>
      <c r="C660" s="299"/>
      <c r="D660" s="299"/>
      <c r="E660" s="1001"/>
      <c r="F660" s="978"/>
    </row>
    <row r="661" spans="1:6">
      <c r="A661" s="317" t="s">
        <v>207</v>
      </c>
      <c r="B661" s="192" t="s">
        <v>264</v>
      </c>
      <c r="C661" s="297"/>
      <c r="D661" s="297"/>
      <c r="E661" s="998"/>
      <c r="F661" s="978"/>
    </row>
    <row r="662" spans="1:6">
      <c r="A662" s="318" t="s">
        <v>208</v>
      </c>
      <c r="B662" s="192" t="s">
        <v>265</v>
      </c>
      <c r="C662" s="297"/>
      <c r="D662" s="297"/>
      <c r="E662" s="998"/>
      <c r="F662" s="978"/>
    </row>
    <row r="663" spans="1:6">
      <c r="A663" s="317" t="s">
        <v>210</v>
      </c>
      <c r="B663" s="192" t="s">
        <v>128</v>
      </c>
      <c r="C663" s="297"/>
      <c r="D663" s="297"/>
      <c r="E663" s="998"/>
      <c r="F663" s="978"/>
    </row>
    <row r="664" spans="1:6">
      <c r="A664" s="318" t="s">
        <v>211</v>
      </c>
      <c r="B664" s="326" t="s">
        <v>314</v>
      </c>
      <c r="C664" s="297"/>
      <c r="D664" s="297"/>
      <c r="E664" s="998"/>
      <c r="F664" s="978"/>
    </row>
    <row r="665" spans="1:6">
      <c r="A665" s="317" t="s">
        <v>212</v>
      </c>
      <c r="B665" s="326" t="s">
        <v>316</v>
      </c>
      <c r="C665" s="297"/>
      <c r="D665" s="297"/>
      <c r="E665" s="998"/>
      <c r="F665" s="978"/>
    </row>
    <row r="666" spans="1:6">
      <c r="A666" s="318" t="s">
        <v>213</v>
      </c>
      <c r="B666" s="326" t="s">
        <v>315</v>
      </c>
      <c r="C666" s="297"/>
      <c r="D666" s="297"/>
      <c r="E666" s="998"/>
      <c r="F666" s="978"/>
    </row>
    <row r="667" spans="1:6">
      <c r="A667" s="317" t="s">
        <v>214</v>
      </c>
      <c r="B667" s="326" t="s">
        <v>317</v>
      </c>
      <c r="C667" s="297"/>
      <c r="D667" s="297"/>
      <c r="E667" s="998"/>
      <c r="F667" s="978"/>
    </row>
    <row r="668" spans="1:6">
      <c r="A668" s="318" t="s">
        <v>215</v>
      </c>
      <c r="B668" s="700" t="s">
        <v>318</v>
      </c>
      <c r="C668" s="297"/>
      <c r="D668" s="297"/>
      <c r="E668" s="998"/>
      <c r="F668" s="978"/>
    </row>
    <row r="669" spans="1:6">
      <c r="A669" s="317" t="s">
        <v>216</v>
      </c>
      <c r="B669" s="275" t="s">
        <v>319</v>
      </c>
      <c r="C669" s="297"/>
      <c r="D669" s="297"/>
      <c r="E669" s="998"/>
      <c r="F669" s="978"/>
    </row>
    <row r="670" spans="1:6">
      <c r="A670" s="318" t="s">
        <v>217</v>
      </c>
      <c r="B670" s="701" t="s">
        <v>336</v>
      </c>
      <c r="C670" s="297"/>
      <c r="D670" s="297"/>
      <c r="E670" s="998">
        <v>0</v>
      </c>
      <c r="F670" s="978"/>
    </row>
    <row r="671" spans="1:6">
      <c r="A671" s="317" t="s">
        <v>218</v>
      </c>
      <c r="B671" s="192" t="s">
        <v>322</v>
      </c>
      <c r="C671" s="297">
        <v>0</v>
      </c>
      <c r="D671" s="297"/>
      <c r="E671" s="998"/>
      <c r="F671" s="978"/>
    </row>
    <row r="672" spans="1:6" ht="13.5" thickBot="1">
      <c r="A672" s="317" t="s">
        <v>219</v>
      </c>
      <c r="B672" s="32" t="s">
        <v>130</v>
      </c>
      <c r="C672" s="297">
        <v>0</v>
      </c>
      <c r="D672" s="216"/>
      <c r="E672" s="1002"/>
      <c r="F672" s="978"/>
    </row>
    <row r="673" spans="1:6" ht="13.5" thickBot="1">
      <c r="A673" s="533" t="s">
        <v>220</v>
      </c>
      <c r="B673" s="723" t="s">
        <v>10</v>
      </c>
      <c r="C673" s="745">
        <f>C661+C662+C663+C671+C672</f>
        <v>0</v>
      </c>
      <c r="D673" s="745"/>
      <c r="E673" s="1003">
        <f>E661+E662+E663+E671+E672</f>
        <v>0</v>
      </c>
      <c r="F673" s="1033"/>
    </row>
    <row r="674" spans="1:6" ht="27" thickTop="1" thickBot="1">
      <c r="A674" s="533" t="s">
        <v>221</v>
      </c>
      <c r="B674" s="537" t="s">
        <v>323</v>
      </c>
      <c r="C674" s="733">
        <f>C658+C673</f>
        <v>3727720</v>
      </c>
      <c r="D674" s="733">
        <v>3908268</v>
      </c>
      <c r="E674" s="1004">
        <f>E658+E673</f>
        <v>3748872</v>
      </c>
      <c r="F674" s="978">
        <v>95.92</v>
      </c>
    </row>
    <row r="675" spans="1:6" ht="13.5" thickTop="1">
      <c r="A675" s="524"/>
      <c r="B675" s="716"/>
      <c r="C675" s="732"/>
      <c r="D675" s="732"/>
      <c r="E675" s="1005"/>
      <c r="F675" s="978"/>
    </row>
    <row r="676" spans="1:6">
      <c r="A676" s="318" t="s">
        <v>222</v>
      </c>
      <c r="B676" s="415" t="s">
        <v>325</v>
      </c>
      <c r="C676" s="299"/>
      <c r="D676" s="299"/>
      <c r="E676" s="1001"/>
      <c r="F676" s="978"/>
    </row>
    <row r="677" spans="1:6">
      <c r="A677" s="317" t="s">
        <v>223</v>
      </c>
      <c r="B677" s="193" t="s">
        <v>324</v>
      </c>
      <c r="C677" s="297">
        <v>0</v>
      </c>
      <c r="D677" s="297"/>
      <c r="E677" s="998"/>
      <c r="F677" s="978"/>
    </row>
    <row r="678" spans="1:6">
      <c r="A678" s="318" t="s">
        <v>224</v>
      </c>
      <c r="B678" s="601" t="s">
        <v>329</v>
      </c>
      <c r="C678" s="297"/>
      <c r="D678" s="299"/>
      <c r="E678" s="1001"/>
      <c r="F678" s="978"/>
    </row>
    <row r="679" spans="1:6">
      <c r="A679" s="317" t="s">
        <v>225</v>
      </c>
      <c r="B679" s="601" t="s">
        <v>330</v>
      </c>
      <c r="C679" s="297">
        <v>0</v>
      </c>
      <c r="D679" s="297">
        <v>0</v>
      </c>
      <c r="E679" s="998"/>
      <c r="F679" s="978"/>
    </row>
    <row r="680" spans="1:6">
      <c r="A680" s="318" t="s">
        <v>226</v>
      </c>
      <c r="B680" s="601" t="s">
        <v>331</v>
      </c>
      <c r="C680" s="297">
        <v>0</v>
      </c>
      <c r="D680" s="297"/>
      <c r="E680" s="998"/>
      <c r="F680" s="978"/>
    </row>
    <row r="681" spans="1:6">
      <c r="A681" s="317" t="s">
        <v>227</v>
      </c>
      <c r="B681" s="702" t="s">
        <v>332</v>
      </c>
      <c r="C681" s="297">
        <v>0</v>
      </c>
      <c r="D681" s="297"/>
      <c r="E681" s="998"/>
      <c r="F681" s="978"/>
    </row>
    <row r="682" spans="1:6">
      <c r="A682" s="318" t="s">
        <v>228</v>
      </c>
      <c r="B682" s="703" t="s">
        <v>333</v>
      </c>
      <c r="C682" s="297">
        <v>0</v>
      </c>
      <c r="D682" s="297"/>
      <c r="E682" s="998"/>
      <c r="F682" s="978"/>
    </row>
    <row r="683" spans="1:6">
      <c r="A683" s="317" t="s">
        <v>229</v>
      </c>
      <c r="B683" s="704" t="s">
        <v>334</v>
      </c>
      <c r="C683" s="297">
        <v>0</v>
      </c>
      <c r="D683" s="297"/>
      <c r="E683" s="998"/>
      <c r="F683" s="978"/>
    </row>
    <row r="684" spans="1:6">
      <c r="A684" s="318" t="s">
        <v>230</v>
      </c>
      <c r="B684" s="712" t="s">
        <v>335</v>
      </c>
      <c r="C684" s="297">
        <v>0</v>
      </c>
      <c r="D684" s="297"/>
      <c r="E684" s="1006"/>
      <c r="F684" s="978"/>
    </row>
    <row r="685" spans="1:6" ht="13.5" thickBot="1">
      <c r="A685" s="524" t="s">
        <v>231</v>
      </c>
      <c r="B685" s="713" t="s">
        <v>523</v>
      </c>
      <c r="C685" s="216">
        <v>0</v>
      </c>
      <c r="D685" s="216"/>
      <c r="E685" s="1007"/>
      <c r="F685" s="978"/>
    </row>
    <row r="686" spans="1:6" ht="13.5" thickBot="1">
      <c r="A686" s="340" t="s">
        <v>232</v>
      </c>
      <c r="B686" s="278" t="s">
        <v>326</v>
      </c>
      <c r="C686" s="747">
        <f>SUM(C677:C685)</f>
        <v>0</v>
      </c>
      <c r="D686" s="747">
        <v>0</v>
      </c>
      <c r="E686" s="1008">
        <f>SUM(E677:E685)</f>
        <v>0</v>
      </c>
      <c r="F686" s="978"/>
    </row>
    <row r="687" spans="1:6">
      <c r="A687" s="524"/>
      <c r="B687" s="39"/>
      <c r="C687" s="688"/>
      <c r="D687" s="688"/>
      <c r="E687" s="1009"/>
      <c r="F687" s="978"/>
    </row>
    <row r="688" spans="1:6" ht="13.5" thickBot="1">
      <c r="A688" s="384" t="s">
        <v>233</v>
      </c>
      <c r="B688" s="714" t="s">
        <v>327</v>
      </c>
      <c r="C688" s="729">
        <f>C686+C674</f>
        <v>3727720</v>
      </c>
      <c r="D688" s="729">
        <v>3908268</v>
      </c>
      <c r="E688" s="1010">
        <f>E686+E674</f>
        <v>3748872</v>
      </c>
      <c r="F688" s="978">
        <v>95.92</v>
      </c>
    </row>
    <row r="692" spans="1:6">
      <c r="A692" s="1132" t="s">
        <v>714</v>
      </c>
      <c r="B692" s="1132"/>
      <c r="C692" s="1132"/>
      <c r="D692" s="1132"/>
      <c r="E692" s="1132"/>
    </row>
    <row r="693" spans="1:6">
      <c r="A693" s="1017"/>
      <c r="B693" s="1017"/>
      <c r="C693" s="1017"/>
      <c r="D693" s="1017"/>
      <c r="E693" s="1017"/>
    </row>
    <row r="694" spans="1:6" ht="15.75">
      <c r="B694" s="1152" t="s">
        <v>553</v>
      </c>
      <c r="C694" s="1152"/>
      <c r="D694" s="1152"/>
      <c r="E694" s="1152"/>
    </row>
    <row r="695" spans="1:6" ht="13.5" thickBot="1">
      <c r="B695" s="1"/>
      <c r="C695" s="1"/>
      <c r="D695" s="1"/>
      <c r="E695" s="1"/>
    </row>
    <row r="696" spans="1:6" ht="27" thickBot="1">
      <c r="A696" s="1018" t="s">
        <v>185</v>
      </c>
      <c r="B696" s="529" t="s">
        <v>11</v>
      </c>
      <c r="C696" s="1020" t="s">
        <v>651</v>
      </c>
      <c r="D696" s="971" t="s">
        <v>652</v>
      </c>
      <c r="E696" s="996" t="s">
        <v>621</v>
      </c>
      <c r="F696" s="978" t="s">
        <v>624</v>
      </c>
    </row>
    <row r="697" spans="1:6">
      <c r="A697" s="530" t="s">
        <v>186</v>
      </c>
      <c r="B697" s="531" t="s">
        <v>187</v>
      </c>
      <c r="C697" s="538" t="s">
        <v>188</v>
      </c>
      <c r="D697" s="538"/>
      <c r="E697" s="997" t="s">
        <v>189</v>
      </c>
      <c r="F697" s="978"/>
    </row>
    <row r="698" spans="1:6">
      <c r="A698" s="318" t="s">
        <v>190</v>
      </c>
      <c r="B698" s="325" t="s">
        <v>131</v>
      </c>
      <c r="C698" s="297"/>
      <c r="D698" s="297"/>
      <c r="E698" s="998"/>
      <c r="F698" s="978"/>
    </row>
    <row r="699" spans="1:6">
      <c r="A699" s="317" t="s">
        <v>191</v>
      </c>
      <c r="B699" s="180" t="s">
        <v>6</v>
      </c>
      <c r="C699" s="297">
        <v>650400</v>
      </c>
      <c r="D699" s="297">
        <v>656650</v>
      </c>
      <c r="E699" s="998">
        <v>656350</v>
      </c>
      <c r="F699" s="978">
        <v>99.95</v>
      </c>
    </row>
    <row r="700" spans="1:6">
      <c r="A700" s="317" t="s">
        <v>192</v>
      </c>
      <c r="B700" s="192" t="s">
        <v>7</v>
      </c>
      <c r="C700" s="297">
        <v>127000</v>
      </c>
      <c r="D700" s="297">
        <v>127000</v>
      </c>
      <c r="E700" s="998">
        <v>116542</v>
      </c>
      <c r="F700" s="978">
        <v>91.77</v>
      </c>
    </row>
    <row r="701" spans="1:6">
      <c r="A701" s="317" t="s">
        <v>193</v>
      </c>
      <c r="B701" s="192" t="s">
        <v>8</v>
      </c>
      <c r="C701" s="297">
        <v>2965450</v>
      </c>
      <c r="D701" s="297">
        <v>1785550</v>
      </c>
      <c r="E701" s="998">
        <v>1430407</v>
      </c>
      <c r="F701" s="978">
        <v>80.11</v>
      </c>
    </row>
    <row r="702" spans="1:6">
      <c r="A702" s="317" t="s">
        <v>194</v>
      </c>
      <c r="B702" s="192" t="s">
        <v>263</v>
      </c>
      <c r="C702" s="297"/>
      <c r="D702" s="297"/>
      <c r="E702" s="998"/>
      <c r="F702" s="978"/>
    </row>
    <row r="703" spans="1:6">
      <c r="A703" s="317" t="s">
        <v>195</v>
      </c>
      <c r="B703" s="192" t="s">
        <v>262</v>
      </c>
      <c r="C703" s="297"/>
      <c r="D703" s="297"/>
      <c r="E703" s="998"/>
      <c r="F703" s="978"/>
    </row>
    <row r="704" spans="1:6">
      <c r="A704" s="317" t="s">
        <v>196</v>
      </c>
      <c r="B704" s="192" t="s">
        <v>309</v>
      </c>
      <c r="C704" s="297"/>
      <c r="D704" s="297"/>
      <c r="E704" s="998"/>
      <c r="F704" s="978"/>
    </row>
    <row r="705" spans="1:6">
      <c r="A705" s="317" t="s">
        <v>197</v>
      </c>
      <c r="B705" s="192" t="s">
        <v>310</v>
      </c>
      <c r="C705" s="297"/>
      <c r="D705" s="297"/>
      <c r="E705" s="998"/>
      <c r="F705" s="978"/>
    </row>
    <row r="706" spans="1:6">
      <c r="A706" s="317" t="s">
        <v>198</v>
      </c>
      <c r="B706" s="192" t="s">
        <v>311</v>
      </c>
      <c r="C706" s="297"/>
      <c r="D706" s="297"/>
      <c r="E706" s="998"/>
      <c r="F706" s="978"/>
    </row>
    <row r="707" spans="1:6">
      <c r="A707" s="317" t="s">
        <v>199</v>
      </c>
      <c r="B707" s="192" t="s">
        <v>312</v>
      </c>
      <c r="C707" s="297"/>
      <c r="D707" s="297"/>
      <c r="E707" s="998"/>
      <c r="F707" s="978"/>
    </row>
    <row r="708" spans="1:6">
      <c r="A708" s="317" t="s">
        <v>200</v>
      </c>
      <c r="B708" s="326" t="s">
        <v>313</v>
      </c>
      <c r="C708" s="297"/>
      <c r="D708" s="297"/>
      <c r="E708" s="998"/>
      <c r="F708" s="978"/>
    </row>
    <row r="709" spans="1:6">
      <c r="A709" s="317" t="s">
        <v>201</v>
      </c>
      <c r="B709" s="700" t="s">
        <v>328</v>
      </c>
      <c r="C709" s="297"/>
      <c r="D709" s="297"/>
      <c r="E709" s="998"/>
      <c r="F709" s="978"/>
    </row>
    <row r="710" spans="1:6">
      <c r="A710" s="317" t="s">
        <v>202</v>
      </c>
      <c r="B710" s="701" t="s">
        <v>321</v>
      </c>
      <c r="C710" s="297"/>
      <c r="D710" s="297"/>
      <c r="E710" s="998"/>
      <c r="F710" s="978"/>
    </row>
    <row r="711" spans="1:6">
      <c r="A711" s="317" t="s">
        <v>203</v>
      </c>
      <c r="B711" s="115" t="s">
        <v>522</v>
      </c>
      <c r="C711" s="297"/>
      <c r="D711" s="297"/>
      <c r="E711" s="998"/>
      <c r="F711" s="978"/>
    </row>
    <row r="712" spans="1:6" ht="13.5" thickBot="1">
      <c r="A712" s="317" t="s">
        <v>204</v>
      </c>
      <c r="B712" s="194" t="s">
        <v>127</v>
      </c>
      <c r="C712" s="297"/>
      <c r="D712" s="297"/>
      <c r="E712" s="998"/>
      <c r="F712" s="978"/>
    </row>
    <row r="713" spans="1:6" ht="13.5" thickBot="1">
      <c r="A713" s="317" t="s">
        <v>205</v>
      </c>
      <c r="B713" s="534" t="s">
        <v>9</v>
      </c>
      <c r="C713" s="546">
        <v>3742850</v>
      </c>
      <c r="D713" s="546">
        <v>2569200</v>
      </c>
      <c r="E713" s="999">
        <v>2203299</v>
      </c>
      <c r="F713" s="978">
        <v>85.75</v>
      </c>
    </row>
    <row r="714" spans="1:6" ht="13.5" thickTop="1">
      <c r="A714" s="524"/>
      <c r="B714" s="325"/>
      <c r="C714" s="748"/>
      <c r="D714" s="969"/>
      <c r="E714" s="1000"/>
      <c r="F714" s="978"/>
    </row>
    <row r="715" spans="1:6">
      <c r="A715" s="318" t="s">
        <v>206</v>
      </c>
      <c r="B715" s="327" t="s">
        <v>132</v>
      </c>
      <c r="C715" s="299"/>
      <c r="D715" s="299"/>
      <c r="E715" s="1001"/>
      <c r="F715" s="978"/>
    </row>
    <row r="716" spans="1:6">
      <c r="A716" s="317" t="s">
        <v>207</v>
      </c>
      <c r="B716" s="192" t="s">
        <v>264</v>
      </c>
      <c r="C716" s="297">
        <v>0</v>
      </c>
      <c r="D716" s="297">
        <v>190630</v>
      </c>
      <c r="E716" s="998">
        <v>190607</v>
      </c>
      <c r="F716" s="978">
        <v>99.99</v>
      </c>
    </row>
    <row r="717" spans="1:6">
      <c r="A717" s="318" t="s">
        <v>208</v>
      </c>
      <c r="B717" s="192" t="s">
        <v>265</v>
      </c>
      <c r="C717" s="297"/>
      <c r="D717" s="297"/>
      <c r="E717" s="998"/>
      <c r="F717" s="978"/>
    </row>
    <row r="718" spans="1:6">
      <c r="A718" s="317" t="s">
        <v>210</v>
      </c>
      <c r="B718" s="192" t="s">
        <v>128</v>
      </c>
      <c r="C718" s="297"/>
      <c r="D718" s="297"/>
      <c r="E718" s="998"/>
      <c r="F718" s="978"/>
    </row>
    <row r="719" spans="1:6">
      <c r="A719" s="318" t="s">
        <v>211</v>
      </c>
      <c r="B719" s="326" t="s">
        <v>314</v>
      </c>
      <c r="C719" s="297"/>
      <c r="D719" s="297"/>
      <c r="E719" s="998"/>
      <c r="F719" s="978"/>
    </row>
    <row r="720" spans="1:6">
      <c r="A720" s="317" t="s">
        <v>212</v>
      </c>
      <c r="B720" s="326" t="s">
        <v>316</v>
      </c>
      <c r="C720" s="297"/>
      <c r="D720" s="297"/>
      <c r="E720" s="998"/>
      <c r="F720" s="978"/>
    </row>
    <row r="721" spans="1:6">
      <c r="A721" s="318" t="s">
        <v>213</v>
      </c>
      <c r="B721" s="326" t="s">
        <v>315</v>
      </c>
      <c r="C721" s="297"/>
      <c r="D721" s="297"/>
      <c r="E721" s="998"/>
      <c r="F721" s="978"/>
    </row>
    <row r="722" spans="1:6">
      <c r="A722" s="317" t="s">
        <v>214</v>
      </c>
      <c r="B722" s="326" t="s">
        <v>317</v>
      </c>
      <c r="C722" s="297"/>
      <c r="D722" s="297"/>
      <c r="E722" s="998"/>
      <c r="F722" s="978"/>
    </row>
    <row r="723" spans="1:6">
      <c r="A723" s="318" t="s">
        <v>215</v>
      </c>
      <c r="B723" s="700" t="s">
        <v>318</v>
      </c>
      <c r="C723" s="297"/>
      <c r="D723" s="297"/>
      <c r="E723" s="998"/>
      <c r="F723" s="978"/>
    </row>
    <row r="724" spans="1:6">
      <c r="A724" s="317" t="s">
        <v>216</v>
      </c>
      <c r="B724" s="275" t="s">
        <v>319</v>
      </c>
      <c r="C724" s="297"/>
      <c r="D724" s="297"/>
      <c r="E724" s="998"/>
      <c r="F724" s="978"/>
    </row>
    <row r="725" spans="1:6">
      <c r="A725" s="318" t="s">
        <v>217</v>
      </c>
      <c r="B725" s="701" t="s">
        <v>336</v>
      </c>
      <c r="C725" s="297"/>
      <c r="D725" s="297"/>
      <c r="E725" s="998">
        <v>0</v>
      </c>
      <c r="F725" s="978"/>
    </row>
    <row r="726" spans="1:6">
      <c r="A726" s="317" t="s">
        <v>218</v>
      </c>
      <c r="B726" s="192" t="s">
        <v>322</v>
      </c>
      <c r="C726" s="297">
        <v>0</v>
      </c>
      <c r="D726" s="297"/>
      <c r="E726" s="998"/>
      <c r="F726" s="978"/>
    </row>
    <row r="727" spans="1:6" ht="13.5" thickBot="1">
      <c r="A727" s="317" t="s">
        <v>219</v>
      </c>
      <c r="B727" s="32" t="s">
        <v>130</v>
      </c>
      <c r="C727" s="297">
        <v>0</v>
      </c>
      <c r="D727" s="216"/>
      <c r="E727" s="1002"/>
      <c r="F727" s="978"/>
    </row>
    <row r="728" spans="1:6" ht="13.5" thickBot="1">
      <c r="A728" s="533" t="s">
        <v>220</v>
      </c>
      <c r="B728" s="723" t="s">
        <v>10</v>
      </c>
      <c r="C728" s="745">
        <f>C716+C717+C718+C726+C727</f>
        <v>0</v>
      </c>
      <c r="D728" s="745">
        <v>190630</v>
      </c>
      <c r="E728" s="1003">
        <f>E716+E717+E718+E726+E727</f>
        <v>190607</v>
      </c>
      <c r="F728" s="1033">
        <v>98.1</v>
      </c>
    </row>
    <row r="729" spans="1:6" ht="27" thickTop="1" thickBot="1">
      <c r="A729" s="533" t="s">
        <v>221</v>
      </c>
      <c r="B729" s="537" t="s">
        <v>323</v>
      </c>
      <c r="C729" s="733">
        <f>C713+C728</f>
        <v>3742850</v>
      </c>
      <c r="D729" s="733">
        <v>2759830</v>
      </c>
      <c r="E729" s="1004">
        <v>2393906</v>
      </c>
      <c r="F729" s="978">
        <v>86.74</v>
      </c>
    </row>
    <row r="730" spans="1:6" ht="13.5" thickTop="1">
      <c r="A730" s="524"/>
      <c r="B730" s="716"/>
      <c r="C730" s="732"/>
      <c r="D730" s="732"/>
      <c r="E730" s="1005"/>
      <c r="F730" s="978"/>
    </row>
    <row r="731" spans="1:6">
      <c r="A731" s="318" t="s">
        <v>222</v>
      </c>
      <c r="B731" s="415" t="s">
        <v>325</v>
      </c>
      <c r="C731" s="299"/>
      <c r="D731" s="299"/>
      <c r="E731" s="1001"/>
      <c r="F731" s="978"/>
    </row>
    <row r="732" spans="1:6">
      <c r="A732" s="317" t="s">
        <v>223</v>
      </c>
      <c r="B732" s="193" t="s">
        <v>324</v>
      </c>
      <c r="C732" s="297">
        <v>0</v>
      </c>
      <c r="D732" s="297"/>
      <c r="E732" s="998"/>
      <c r="F732" s="978"/>
    </row>
    <row r="733" spans="1:6">
      <c r="A733" s="318" t="s">
        <v>224</v>
      </c>
      <c r="B733" s="601" t="s">
        <v>329</v>
      </c>
      <c r="C733" s="297"/>
      <c r="D733" s="299"/>
      <c r="E733" s="1001"/>
      <c r="F733" s="978"/>
    </row>
    <row r="734" spans="1:6">
      <c r="A734" s="317" t="s">
        <v>225</v>
      </c>
      <c r="B734" s="601" t="s">
        <v>330</v>
      </c>
      <c r="C734" s="297">
        <v>0</v>
      </c>
      <c r="D734" s="297">
        <v>0</v>
      </c>
      <c r="E734" s="998"/>
      <c r="F734" s="978"/>
    </row>
    <row r="735" spans="1:6">
      <c r="A735" s="318" t="s">
        <v>226</v>
      </c>
      <c r="B735" s="601" t="s">
        <v>331</v>
      </c>
      <c r="C735" s="297">
        <v>0</v>
      </c>
      <c r="D735" s="297"/>
      <c r="E735" s="998"/>
      <c r="F735" s="978"/>
    </row>
    <row r="736" spans="1:6">
      <c r="A736" s="317" t="s">
        <v>227</v>
      </c>
      <c r="B736" s="702" t="s">
        <v>332</v>
      </c>
      <c r="C736" s="297">
        <v>0</v>
      </c>
      <c r="D736" s="297"/>
      <c r="E736" s="998"/>
      <c r="F736" s="978"/>
    </row>
    <row r="737" spans="1:6">
      <c r="A737" s="318" t="s">
        <v>228</v>
      </c>
      <c r="B737" s="703" t="s">
        <v>333</v>
      </c>
      <c r="C737" s="297">
        <v>0</v>
      </c>
      <c r="D737" s="297"/>
      <c r="E737" s="998"/>
      <c r="F737" s="978"/>
    </row>
    <row r="738" spans="1:6">
      <c r="A738" s="317" t="s">
        <v>229</v>
      </c>
      <c r="B738" s="704" t="s">
        <v>334</v>
      </c>
      <c r="C738" s="297">
        <v>0</v>
      </c>
      <c r="D738" s="297"/>
      <c r="E738" s="998"/>
      <c r="F738" s="978"/>
    </row>
    <row r="739" spans="1:6">
      <c r="A739" s="318" t="s">
        <v>230</v>
      </c>
      <c r="B739" s="712" t="s">
        <v>335</v>
      </c>
      <c r="C739" s="297">
        <v>0</v>
      </c>
      <c r="D739" s="297"/>
      <c r="E739" s="1006"/>
      <c r="F739" s="978"/>
    </row>
    <row r="740" spans="1:6" ht="13.5" thickBot="1">
      <c r="A740" s="524" t="s">
        <v>231</v>
      </c>
      <c r="B740" s="713" t="s">
        <v>523</v>
      </c>
      <c r="C740" s="216">
        <v>0</v>
      </c>
      <c r="D740" s="216"/>
      <c r="E740" s="1007"/>
      <c r="F740" s="978"/>
    </row>
    <row r="741" spans="1:6" ht="13.5" thickBot="1">
      <c r="A741" s="340" t="s">
        <v>232</v>
      </c>
      <c r="B741" s="278" t="s">
        <v>326</v>
      </c>
      <c r="C741" s="747">
        <f>SUM(C732:C740)</f>
        <v>0</v>
      </c>
      <c r="D741" s="747">
        <v>0</v>
      </c>
      <c r="E741" s="1008">
        <f>SUM(E732:E740)</f>
        <v>0</v>
      </c>
      <c r="F741" s="978"/>
    </row>
    <row r="742" spans="1:6">
      <c r="A742" s="524"/>
      <c r="B742" s="39"/>
      <c r="C742" s="688"/>
      <c r="D742" s="688"/>
      <c r="E742" s="1009"/>
      <c r="F742" s="978"/>
    </row>
    <row r="743" spans="1:6" ht="13.5" thickBot="1">
      <c r="A743" s="384" t="s">
        <v>233</v>
      </c>
      <c r="B743" s="714" t="s">
        <v>327</v>
      </c>
      <c r="C743" s="729">
        <f>C741+C729</f>
        <v>3742850</v>
      </c>
      <c r="D743" s="729">
        <v>2759830</v>
      </c>
      <c r="E743" s="1010">
        <f>E741+E729</f>
        <v>2393906</v>
      </c>
      <c r="F743" s="978">
        <v>86.74</v>
      </c>
    </row>
    <row r="747" spans="1:6">
      <c r="A747" s="1132" t="s">
        <v>712</v>
      </c>
      <c r="B747" s="1132"/>
      <c r="C747" s="1132"/>
      <c r="D747" s="1132"/>
      <c r="E747" s="1132"/>
    </row>
    <row r="748" spans="1:6">
      <c r="A748" s="1017"/>
      <c r="B748" s="1017"/>
      <c r="C748" s="1017"/>
      <c r="D748" s="1017"/>
      <c r="E748" s="1017"/>
    </row>
    <row r="749" spans="1:6" ht="15.75">
      <c r="B749" s="1152" t="s">
        <v>553</v>
      </c>
      <c r="C749" s="1152"/>
      <c r="D749" s="1152"/>
      <c r="E749" s="1152"/>
    </row>
    <row r="750" spans="1:6" ht="13.5" thickBot="1">
      <c r="B750" s="1"/>
      <c r="C750" s="1"/>
      <c r="D750" s="1"/>
      <c r="E750" s="1"/>
    </row>
    <row r="751" spans="1:6" ht="52.5" thickBot="1">
      <c r="A751" s="1018" t="s">
        <v>185</v>
      </c>
      <c r="B751" s="529" t="s">
        <v>11</v>
      </c>
      <c r="C751" s="1020" t="s">
        <v>653</v>
      </c>
      <c r="D751" s="971" t="s">
        <v>654</v>
      </c>
      <c r="E751" s="996" t="s">
        <v>621</v>
      </c>
      <c r="F751" s="978" t="s">
        <v>624</v>
      </c>
    </row>
    <row r="752" spans="1:6">
      <c r="A752" s="530" t="s">
        <v>186</v>
      </c>
      <c r="B752" s="531" t="s">
        <v>187</v>
      </c>
      <c r="C752" s="538" t="s">
        <v>188</v>
      </c>
      <c r="D752" s="538"/>
      <c r="E752" s="997" t="s">
        <v>189</v>
      </c>
      <c r="F752" s="978"/>
    </row>
    <row r="753" spans="1:6">
      <c r="A753" s="318" t="s">
        <v>190</v>
      </c>
      <c r="B753" s="325" t="s">
        <v>131</v>
      </c>
      <c r="C753" s="297"/>
      <c r="D753" s="297"/>
      <c r="E753" s="998"/>
      <c r="F753" s="978"/>
    </row>
    <row r="754" spans="1:6">
      <c r="A754" s="317" t="s">
        <v>191</v>
      </c>
      <c r="B754" s="180" t="s">
        <v>6</v>
      </c>
      <c r="C754" s="297"/>
      <c r="D754" s="297"/>
      <c r="E754" s="998"/>
      <c r="F754" s="978"/>
    </row>
    <row r="755" spans="1:6">
      <c r="A755" s="317" t="s">
        <v>192</v>
      </c>
      <c r="B755" s="192" t="s">
        <v>7</v>
      </c>
      <c r="C755" s="297"/>
      <c r="D755" s="297"/>
      <c r="E755" s="998"/>
      <c r="F755" s="978"/>
    </row>
    <row r="756" spans="1:6">
      <c r="A756" s="317" t="s">
        <v>193</v>
      </c>
      <c r="B756" s="192" t="s">
        <v>8</v>
      </c>
      <c r="C756" s="297"/>
      <c r="D756" s="297"/>
      <c r="E756" s="998"/>
      <c r="F756" s="978"/>
    </row>
    <row r="757" spans="1:6">
      <c r="A757" s="317" t="s">
        <v>194</v>
      </c>
      <c r="B757" s="192" t="s">
        <v>263</v>
      </c>
      <c r="C757" s="297"/>
      <c r="D757" s="297"/>
      <c r="E757" s="998"/>
      <c r="F757" s="978"/>
    </row>
    <row r="758" spans="1:6">
      <c r="A758" s="317" t="s">
        <v>195</v>
      </c>
      <c r="B758" s="192" t="s">
        <v>262</v>
      </c>
      <c r="C758" s="297"/>
      <c r="D758" s="297"/>
      <c r="E758" s="998"/>
      <c r="F758" s="978"/>
    </row>
    <row r="759" spans="1:6">
      <c r="A759" s="317" t="s">
        <v>196</v>
      </c>
      <c r="B759" s="192" t="s">
        <v>309</v>
      </c>
      <c r="C759" s="297"/>
      <c r="D759" s="297"/>
      <c r="E759" s="998"/>
      <c r="F759" s="978"/>
    </row>
    <row r="760" spans="1:6">
      <c r="A760" s="317" t="s">
        <v>197</v>
      </c>
      <c r="B760" s="192" t="s">
        <v>310</v>
      </c>
      <c r="C760" s="297"/>
      <c r="D760" s="297"/>
      <c r="E760" s="998"/>
      <c r="F760" s="978"/>
    </row>
    <row r="761" spans="1:6">
      <c r="A761" s="317" t="s">
        <v>198</v>
      </c>
      <c r="B761" s="192" t="s">
        <v>311</v>
      </c>
      <c r="C761" s="297"/>
      <c r="D761" s="297"/>
      <c r="E761" s="998"/>
      <c r="F761" s="978"/>
    </row>
    <row r="762" spans="1:6">
      <c r="A762" s="317" t="s">
        <v>199</v>
      </c>
      <c r="B762" s="192" t="s">
        <v>312</v>
      </c>
      <c r="C762" s="297"/>
      <c r="D762" s="297"/>
      <c r="E762" s="998"/>
      <c r="F762" s="978"/>
    </row>
    <row r="763" spans="1:6">
      <c r="A763" s="317" t="s">
        <v>200</v>
      </c>
      <c r="B763" s="326" t="s">
        <v>313</v>
      </c>
      <c r="C763" s="297">
        <v>0</v>
      </c>
      <c r="D763" s="297">
        <v>600000</v>
      </c>
      <c r="E763" s="998">
        <v>599040</v>
      </c>
      <c r="F763" s="978">
        <v>99.84</v>
      </c>
    </row>
    <row r="764" spans="1:6">
      <c r="A764" s="317" t="s">
        <v>201</v>
      </c>
      <c r="B764" s="700" t="s">
        <v>328</v>
      </c>
      <c r="C764" s="297"/>
      <c r="D764" s="297"/>
      <c r="E764" s="998"/>
      <c r="F764" s="978"/>
    </row>
    <row r="765" spans="1:6">
      <c r="A765" s="317" t="s">
        <v>202</v>
      </c>
      <c r="B765" s="701" t="s">
        <v>321</v>
      </c>
      <c r="C765" s="297"/>
      <c r="D765" s="297"/>
      <c r="E765" s="998"/>
      <c r="F765" s="978"/>
    </row>
    <row r="766" spans="1:6">
      <c r="A766" s="317" t="s">
        <v>203</v>
      </c>
      <c r="B766" s="115" t="s">
        <v>522</v>
      </c>
      <c r="C766" s="297"/>
      <c r="D766" s="297"/>
      <c r="E766" s="998"/>
      <c r="F766" s="978"/>
    </row>
    <row r="767" spans="1:6" ht="13.5" thickBot="1">
      <c r="A767" s="317" t="s">
        <v>204</v>
      </c>
      <c r="B767" s="194" t="s">
        <v>127</v>
      </c>
      <c r="C767" s="297"/>
      <c r="D767" s="297"/>
      <c r="E767" s="998"/>
      <c r="F767" s="978"/>
    </row>
    <row r="768" spans="1:6" ht="13.5" thickBot="1">
      <c r="A768" s="317" t="s">
        <v>205</v>
      </c>
      <c r="B768" s="534" t="s">
        <v>9</v>
      </c>
      <c r="C768" s="546"/>
      <c r="D768" s="546">
        <v>600000</v>
      </c>
      <c r="E768" s="999">
        <v>599040</v>
      </c>
      <c r="F768" s="978">
        <v>99.84</v>
      </c>
    </row>
    <row r="769" spans="1:6" ht="13.5" thickTop="1">
      <c r="A769" s="524"/>
      <c r="B769" s="325"/>
      <c r="C769" s="748"/>
      <c r="D769" s="969"/>
      <c r="E769" s="1000"/>
      <c r="F769" s="978"/>
    </row>
    <row r="770" spans="1:6">
      <c r="A770" s="318" t="s">
        <v>206</v>
      </c>
      <c r="B770" s="327" t="s">
        <v>132</v>
      </c>
      <c r="C770" s="299"/>
      <c r="D770" s="299"/>
      <c r="E770" s="1001"/>
      <c r="F770" s="978"/>
    </row>
    <row r="771" spans="1:6">
      <c r="A771" s="317" t="s">
        <v>207</v>
      </c>
      <c r="B771" s="192" t="s">
        <v>264</v>
      </c>
      <c r="C771" s="297"/>
      <c r="D771" s="297"/>
      <c r="E771" s="998"/>
      <c r="F771" s="978"/>
    </row>
    <row r="772" spans="1:6">
      <c r="A772" s="318" t="s">
        <v>208</v>
      </c>
      <c r="B772" s="192" t="s">
        <v>265</v>
      </c>
      <c r="C772" s="297"/>
      <c r="D772" s="297"/>
      <c r="E772" s="998"/>
      <c r="F772" s="978"/>
    </row>
    <row r="773" spans="1:6">
      <c r="A773" s="317" t="s">
        <v>210</v>
      </c>
      <c r="B773" s="192" t="s">
        <v>128</v>
      </c>
      <c r="C773" s="297"/>
      <c r="D773" s="297"/>
      <c r="E773" s="998"/>
      <c r="F773" s="978"/>
    </row>
    <row r="774" spans="1:6">
      <c r="A774" s="318" t="s">
        <v>211</v>
      </c>
      <c r="B774" s="326" t="s">
        <v>314</v>
      </c>
      <c r="C774" s="297"/>
      <c r="D774" s="297"/>
      <c r="E774" s="998"/>
      <c r="F774" s="978"/>
    </row>
    <row r="775" spans="1:6">
      <c r="A775" s="317" t="s">
        <v>212</v>
      </c>
      <c r="B775" s="326" t="s">
        <v>316</v>
      </c>
      <c r="C775" s="297"/>
      <c r="D775" s="297"/>
      <c r="E775" s="998"/>
      <c r="F775" s="978"/>
    </row>
    <row r="776" spans="1:6">
      <c r="A776" s="318" t="s">
        <v>213</v>
      </c>
      <c r="B776" s="326" t="s">
        <v>315</v>
      </c>
      <c r="C776" s="297"/>
      <c r="D776" s="297"/>
      <c r="E776" s="998"/>
      <c r="F776" s="978"/>
    </row>
    <row r="777" spans="1:6">
      <c r="A777" s="317" t="s">
        <v>214</v>
      </c>
      <c r="B777" s="326" t="s">
        <v>317</v>
      </c>
      <c r="C777" s="297"/>
      <c r="D777" s="297"/>
      <c r="E777" s="998"/>
      <c r="F777" s="978"/>
    </row>
    <row r="778" spans="1:6">
      <c r="A778" s="318" t="s">
        <v>215</v>
      </c>
      <c r="B778" s="700" t="s">
        <v>318</v>
      </c>
      <c r="C778" s="297"/>
      <c r="D778" s="297"/>
      <c r="E778" s="998"/>
      <c r="F778" s="978"/>
    </row>
    <row r="779" spans="1:6">
      <c r="A779" s="317" t="s">
        <v>216</v>
      </c>
      <c r="B779" s="275" t="s">
        <v>319</v>
      </c>
      <c r="C779" s="297"/>
      <c r="D779" s="297"/>
      <c r="E779" s="998"/>
      <c r="F779" s="978"/>
    </row>
    <row r="780" spans="1:6">
      <c r="A780" s="318" t="s">
        <v>217</v>
      </c>
      <c r="B780" s="701" t="s">
        <v>336</v>
      </c>
      <c r="C780" s="297"/>
      <c r="D780" s="297"/>
      <c r="E780" s="998">
        <v>0</v>
      </c>
      <c r="F780" s="978"/>
    </row>
    <row r="781" spans="1:6">
      <c r="A781" s="317" t="s">
        <v>218</v>
      </c>
      <c r="B781" s="192" t="s">
        <v>322</v>
      </c>
      <c r="C781" s="297">
        <v>0</v>
      </c>
      <c r="D781" s="297"/>
      <c r="E781" s="998"/>
      <c r="F781" s="978"/>
    </row>
    <row r="782" spans="1:6" ht="13.5" thickBot="1">
      <c r="A782" s="317" t="s">
        <v>219</v>
      </c>
      <c r="B782" s="32" t="s">
        <v>130</v>
      </c>
      <c r="C782" s="297">
        <v>0</v>
      </c>
      <c r="D782" s="216"/>
      <c r="E782" s="1002"/>
      <c r="F782" s="978"/>
    </row>
    <row r="783" spans="1:6" ht="13.5" thickBot="1">
      <c r="A783" s="533" t="s">
        <v>220</v>
      </c>
      <c r="B783" s="723" t="s">
        <v>10</v>
      </c>
      <c r="C783" s="745">
        <f>C771+C772+C773+C781+C782</f>
        <v>0</v>
      </c>
      <c r="D783" s="745"/>
      <c r="E783" s="1003">
        <f>E771+E772+E773+E781+E782</f>
        <v>0</v>
      </c>
      <c r="F783" s="1033"/>
    </row>
    <row r="784" spans="1:6" ht="27" thickTop="1" thickBot="1">
      <c r="A784" s="533" t="s">
        <v>221</v>
      </c>
      <c r="B784" s="537" t="s">
        <v>323</v>
      </c>
      <c r="C784" s="733">
        <f>C768+C783</f>
        <v>0</v>
      </c>
      <c r="D784" s="733">
        <v>600000</v>
      </c>
      <c r="E784" s="1004">
        <f>E768+E783</f>
        <v>599040</v>
      </c>
      <c r="F784" s="978">
        <v>99.84</v>
      </c>
    </row>
    <row r="785" spans="1:6" ht="13.5" thickTop="1">
      <c r="A785" s="524"/>
      <c r="B785" s="716"/>
      <c r="C785" s="732"/>
      <c r="D785" s="732"/>
      <c r="E785" s="1005"/>
      <c r="F785" s="978"/>
    </row>
    <row r="786" spans="1:6">
      <c r="A786" s="318" t="s">
        <v>222</v>
      </c>
      <c r="B786" s="415" t="s">
        <v>325</v>
      </c>
      <c r="C786" s="299"/>
      <c r="D786" s="299"/>
      <c r="E786" s="1001"/>
      <c r="F786" s="978"/>
    </row>
    <row r="787" spans="1:6">
      <c r="A787" s="317" t="s">
        <v>223</v>
      </c>
      <c r="B787" s="193" t="s">
        <v>324</v>
      </c>
      <c r="C787" s="297">
        <v>0</v>
      </c>
      <c r="D787" s="297"/>
      <c r="E787" s="998"/>
      <c r="F787" s="978"/>
    </row>
    <row r="788" spans="1:6">
      <c r="A788" s="318" t="s">
        <v>224</v>
      </c>
      <c r="B788" s="601" t="s">
        <v>329</v>
      </c>
      <c r="C788" s="297"/>
      <c r="D788" s="299"/>
      <c r="E788" s="1001"/>
      <c r="F788" s="978"/>
    </row>
    <row r="789" spans="1:6">
      <c r="A789" s="317" t="s">
        <v>225</v>
      </c>
      <c r="B789" s="601" t="s">
        <v>330</v>
      </c>
      <c r="C789" s="297">
        <v>0</v>
      </c>
      <c r="D789" s="297">
        <v>0</v>
      </c>
      <c r="E789" s="998"/>
      <c r="F789" s="978"/>
    </row>
    <row r="790" spans="1:6">
      <c r="A790" s="318" t="s">
        <v>226</v>
      </c>
      <c r="B790" s="601" t="s">
        <v>331</v>
      </c>
      <c r="C790" s="297">
        <v>0</v>
      </c>
      <c r="D790" s="297"/>
      <c r="E790" s="998"/>
      <c r="F790" s="978"/>
    </row>
    <row r="791" spans="1:6">
      <c r="A791" s="317" t="s">
        <v>227</v>
      </c>
      <c r="B791" s="702" t="s">
        <v>332</v>
      </c>
      <c r="C791" s="297">
        <v>0</v>
      </c>
      <c r="D791" s="297"/>
      <c r="E791" s="998"/>
      <c r="F791" s="978"/>
    </row>
    <row r="792" spans="1:6">
      <c r="A792" s="318" t="s">
        <v>228</v>
      </c>
      <c r="B792" s="703" t="s">
        <v>333</v>
      </c>
      <c r="C792" s="297">
        <v>0</v>
      </c>
      <c r="D792" s="297"/>
      <c r="E792" s="998"/>
      <c r="F792" s="978"/>
    </row>
    <row r="793" spans="1:6">
      <c r="A793" s="317" t="s">
        <v>229</v>
      </c>
      <c r="B793" s="704" t="s">
        <v>334</v>
      </c>
      <c r="C793" s="297">
        <v>0</v>
      </c>
      <c r="D793" s="297"/>
      <c r="E793" s="998"/>
      <c r="F793" s="978"/>
    </row>
    <row r="794" spans="1:6">
      <c r="A794" s="318" t="s">
        <v>230</v>
      </c>
      <c r="B794" s="712" t="s">
        <v>335</v>
      </c>
      <c r="C794" s="297">
        <v>0</v>
      </c>
      <c r="D794" s="297"/>
      <c r="E794" s="1006"/>
      <c r="F794" s="978"/>
    </row>
    <row r="795" spans="1:6" ht="13.5" thickBot="1">
      <c r="A795" s="524" t="s">
        <v>231</v>
      </c>
      <c r="B795" s="713" t="s">
        <v>523</v>
      </c>
      <c r="C795" s="216">
        <v>0</v>
      </c>
      <c r="D795" s="216"/>
      <c r="E795" s="1007"/>
      <c r="F795" s="978"/>
    </row>
    <row r="796" spans="1:6" ht="13.5" thickBot="1">
      <c r="A796" s="340" t="s">
        <v>232</v>
      </c>
      <c r="B796" s="278" t="s">
        <v>326</v>
      </c>
      <c r="C796" s="747">
        <f>SUM(C787:C795)</f>
        <v>0</v>
      </c>
      <c r="D796" s="747">
        <v>0</v>
      </c>
      <c r="E796" s="1008">
        <f>SUM(E787:E795)</f>
        <v>0</v>
      </c>
      <c r="F796" s="978"/>
    </row>
    <row r="797" spans="1:6">
      <c r="A797" s="524"/>
      <c r="B797" s="39"/>
      <c r="C797" s="688"/>
      <c r="D797" s="688"/>
      <c r="E797" s="1009"/>
      <c r="F797" s="978"/>
    </row>
    <row r="798" spans="1:6" ht="13.5" thickBot="1">
      <c r="A798" s="384" t="s">
        <v>233</v>
      </c>
      <c r="B798" s="714" t="s">
        <v>327</v>
      </c>
      <c r="C798" s="729">
        <f>C796+C784</f>
        <v>0</v>
      </c>
      <c r="D798" s="729">
        <v>600000</v>
      </c>
      <c r="E798" s="1010">
        <f>E796+E784</f>
        <v>599040</v>
      </c>
      <c r="F798" s="978">
        <v>99.84</v>
      </c>
    </row>
    <row r="802" spans="1:6">
      <c r="A802" s="1132" t="s">
        <v>714</v>
      </c>
      <c r="B802" s="1132"/>
      <c r="C802" s="1132"/>
      <c r="D802" s="1132"/>
      <c r="E802" s="1132"/>
    </row>
    <row r="803" spans="1:6">
      <c r="A803" s="1017"/>
      <c r="B803" s="1017"/>
      <c r="C803" s="1017"/>
      <c r="D803" s="1017"/>
      <c r="E803" s="1017"/>
    </row>
    <row r="804" spans="1:6" ht="15.75">
      <c r="B804" s="1152" t="s">
        <v>553</v>
      </c>
      <c r="C804" s="1152"/>
      <c r="D804" s="1152"/>
      <c r="E804" s="1152"/>
    </row>
    <row r="805" spans="1:6" ht="13.5" thickBot="1">
      <c r="B805" s="1"/>
      <c r="C805" s="1"/>
      <c r="D805" s="1"/>
      <c r="E805" s="1"/>
    </row>
    <row r="806" spans="1:6" ht="52.5" thickBot="1">
      <c r="A806" s="1018" t="s">
        <v>185</v>
      </c>
      <c r="B806" s="529" t="s">
        <v>11</v>
      </c>
      <c r="C806" s="1020" t="s">
        <v>655</v>
      </c>
      <c r="D806" s="971" t="s">
        <v>656</v>
      </c>
      <c r="E806" s="996" t="s">
        <v>621</v>
      </c>
      <c r="F806" s="978" t="s">
        <v>624</v>
      </c>
    </row>
    <row r="807" spans="1:6">
      <c r="A807" s="530" t="s">
        <v>186</v>
      </c>
      <c r="B807" s="531" t="s">
        <v>187</v>
      </c>
      <c r="C807" s="538" t="s">
        <v>188</v>
      </c>
      <c r="D807" s="538"/>
      <c r="E807" s="997" t="s">
        <v>189</v>
      </c>
      <c r="F807" s="978"/>
    </row>
    <row r="808" spans="1:6">
      <c r="A808" s="318" t="s">
        <v>190</v>
      </c>
      <c r="B808" s="325" t="s">
        <v>131</v>
      </c>
      <c r="C808" s="297"/>
      <c r="D808" s="297"/>
      <c r="E808" s="998"/>
      <c r="F808" s="978"/>
    </row>
    <row r="809" spans="1:6">
      <c r="A809" s="317" t="s">
        <v>191</v>
      </c>
      <c r="B809" s="180" t="s">
        <v>6</v>
      </c>
      <c r="C809" s="297">
        <v>1656000</v>
      </c>
      <c r="D809" s="297">
        <v>0</v>
      </c>
      <c r="E809" s="998">
        <v>0</v>
      </c>
      <c r="F809" s="978"/>
    </row>
    <row r="810" spans="1:6">
      <c r="A810" s="317" t="s">
        <v>192</v>
      </c>
      <c r="B810" s="192" t="s">
        <v>7</v>
      </c>
      <c r="C810" s="297">
        <v>322920</v>
      </c>
      <c r="D810" s="297">
        <v>0</v>
      </c>
      <c r="E810" s="998">
        <v>0</v>
      </c>
      <c r="F810" s="978"/>
    </row>
    <row r="811" spans="1:6">
      <c r="A811" s="317" t="s">
        <v>193</v>
      </c>
      <c r="B811" s="192" t="s">
        <v>8</v>
      </c>
      <c r="C811" s="297">
        <v>2120000</v>
      </c>
      <c r="D811" s="297">
        <v>0</v>
      </c>
      <c r="E811" s="998">
        <v>0</v>
      </c>
      <c r="F811" s="978"/>
    </row>
    <row r="812" spans="1:6">
      <c r="A812" s="317" t="s">
        <v>194</v>
      </c>
      <c r="B812" s="192" t="s">
        <v>263</v>
      </c>
      <c r="C812" s="297"/>
      <c r="D812" s="297"/>
      <c r="E812" s="998"/>
      <c r="F812" s="978"/>
    </row>
    <row r="813" spans="1:6">
      <c r="A813" s="317" t="s">
        <v>195</v>
      </c>
      <c r="B813" s="192" t="s">
        <v>262</v>
      </c>
      <c r="C813" s="297"/>
      <c r="D813" s="297"/>
      <c r="E813" s="998"/>
      <c r="F813" s="978"/>
    </row>
    <row r="814" spans="1:6">
      <c r="A814" s="317" t="s">
        <v>196</v>
      </c>
      <c r="B814" s="192" t="s">
        <v>309</v>
      </c>
      <c r="C814" s="297"/>
      <c r="D814" s="297"/>
      <c r="E814" s="998"/>
      <c r="F814" s="978"/>
    </row>
    <row r="815" spans="1:6">
      <c r="A815" s="317" t="s">
        <v>197</v>
      </c>
      <c r="B815" s="192" t="s">
        <v>310</v>
      </c>
      <c r="C815" s="297"/>
      <c r="D815" s="297"/>
      <c r="E815" s="998"/>
      <c r="F815" s="978"/>
    </row>
    <row r="816" spans="1:6">
      <c r="A816" s="317" t="s">
        <v>198</v>
      </c>
      <c r="B816" s="192" t="s">
        <v>311</v>
      </c>
      <c r="C816" s="297"/>
      <c r="D816" s="297"/>
      <c r="E816" s="998"/>
      <c r="F816" s="978"/>
    </row>
    <row r="817" spans="1:6">
      <c r="A817" s="317" t="s">
        <v>199</v>
      </c>
      <c r="B817" s="192" t="s">
        <v>312</v>
      </c>
      <c r="C817" s="297"/>
      <c r="D817" s="297"/>
      <c r="E817" s="998"/>
      <c r="F817" s="978"/>
    </row>
    <row r="818" spans="1:6">
      <c r="A818" s="317" t="s">
        <v>200</v>
      </c>
      <c r="B818" s="326" t="s">
        <v>313</v>
      </c>
      <c r="C818" s="297">
        <v>0</v>
      </c>
      <c r="D818" s="297"/>
      <c r="E818" s="998"/>
      <c r="F818" s="978"/>
    </row>
    <row r="819" spans="1:6">
      <c r="A819" s="317" t="s">
        <v>201</v>
      </c>
      <c r="B819" s="700" t="s">
        <v>328</v>
      </c>
      <c r="C819" s="297"/>
      <c r="D819" s="297"/>
      <c r="E819" s="998"/>
      <c r="F819" s="978"/>
    </row>
    <row r="820" spans="1:6">
      <c r="A820" s="317" t="s">
        <v>202</v>
      </c>
      <c r="B820" s="701" t="s">
        <v>321</v>
      </c>
      <c r="C820" s="297"/>
      <c r="D820" s="297"/>
      <c r="E820" s="998"/>
      <c r="F820" s="978"/>
    </row>
    <row r="821" spans="1:6">
      <c r="A821" s="317" t="s">
        <v>203</v>
      </c>
      <c r="B821" s="115" t="s">
        <v>522</v>
      </c>
      <c r="C821" s="297"/>
      <c r="D821" s="297"/>
      <c r="E821" s="998"/>
      <c r="F821" s="978"/>
    </row>
    <row r="822" spans="1:6" ht="13.5" thickBot="1">
      <c r="A822" s="317" t="s">
        <v>204</v>
      </c>
      <c r="B822" s="194" t="s">
        <v>127</v>
      </c>
      <c r="C822" s="297"/>
      <c r="D822" s="297"/>
      <c r="E822" s="998"/>
      <c r="F822" s="978"/>
    </row>
    <row r="823" spans="1:6" ht="13.5" thickBot="1">
      <c r="A823" s="317" t="s">
        <v>205</v>
      </c>
      <c r="B823" s="534" t="s">
        <v>9</v>
      </c>
      <c r="C823" s="546">
        <v>4098920</v>
      </c>
      <c r="D823" s="546">
        <v>0</v>
      </c>
      <c r="E823" s="999">
        <v>0</v>
      </c>
      <c r="F823" s="978">
        <v>0</v>
      </c>
    </row>
    <row r="824" spans="1:6" ht="13.5" thickTop="1">
      <c r="A824" s="524"/>
      <c r="B824" s="325"/>
      <c r="C824" s="748"/>
      <c r="D824" s="969"/>
      <c r="E824" s="1000"/>
      <c r="F824" s="978"/>
    </row>
    <row r="825" spans="1:6">
      <c r="A825" s="318" t="s">
        <v>206</v>
      </c>
      <c r="B825" s="327" t="s">
        <v>132</v>
      </c>
      <c r="C825" s="299"/>
      <c r="D825" s="299"/>
      <c r="E825" s="1001"/>
      <c r="F825" s="978"/>
    </row>
    <row r="826" spans="1:6">
      <c r="A826" s="317" t="s">
        <v>207</v>
      </c>
      <c r="B826" s="192" t="s">
        <v>264</v>
      </c>
      <c r="C826" s="297"/>
      <c r="D826" s="297"/>
      <c r="E826" s="998"/>
      <c r="F826" s="978"/>
    </row>
    <row r="827" spans="1:6">
      <c r="A827" s="318" t="s">
        <v>208</v>
      </c>
      <c r="B827" s="192" t="s">
        <v>265</v>
      </c>
      <c r="C827" s="297"/>
      <c r="D827" s="297"/>
      <c r="E827" s="998"/>
      <c r="F827" s="978"/>
    </row>
    <row r="828" spans="1:6">
      <c r="A828" s="317" t="s">
        <v>210</v>
      </c>
      <c r="B828" s="192" t="s">
        <v>128</v>
      </c>
      <c r="C828" s="297"/>
      <c r="D828" s="297"/>
      <c r="E828" s="998"/>
      <c r="F828" s="978"/>
    </row>
    <row r="829" spans="1:6">
      <c r="A829" s="318" t="s">
        <v>211</v>
      </c>
      <c r="B829" s="326" t="s">
        <v>314</v>
      </c>
      <c r="C829" s="297"/>
      <c r="D829" s="297"/>
      <c r="E829" s="998"/>
      <c r="F829" s="978"/>
    </row>
    <row r="830" spans="1:6">
      <c r="A830" s="317" t="s">
        <v>212</v>
      </c>
      <c r="B830" s="326" t="s">
        <v>316</v>
      </c>
      <c r="C830" s="297"/>
      <c r="D830" s="297"/>
      <c r="E830" s="998"/>
      <c r="F830" s="978"/>
    </row>
    <row r="831" spans="1:6">
      <c r="A831" s="318" t="s">
        <v>213</v>
      </c>
      <c r="B831" s="326" t="s">
        <v>315</v>
      </c>
      <c r="C831" s="297"/>
      <c r="D831" s="297"/>
      <c r="E831" s="998"/>
      <c r="F831" s="978"/>
    </row>
    <row r="832" spans="1:6">
      <c r="A832" s="317" t="s">
        <v>214</v>
      </c>
      <c r="B832" s="326" t="s">
        <v>317</v>
      </c>
      <c r="C832" s="297"/>
      <c r="D832" s="297"/>
      <c r="E832" s="998"/>
      <c r="F832" s="978"/>
    </row>
    <row r="833" spans="1:6">
      <c r="A833" s="318" t="s">
        <v>215</v>
      </c>
      <c r="B833" s="700" t="s">
        <v>318</v>
      </c>
      <c r="C833" s="297"/>
      <c r="D833" s="297"/>
      <c r="E833" s="998"/>
      <c r="F833" s="978"/>
    </row>
    <row r="834" spans="1:6">
      <c r="A834" s="317" t="s">
        <v>216</v>
      </c>
      <c r="B834" s="275" t="s">
        <v>319</v>
      </c>
      <c r="C834" s="297"/>
      <c r="D834" s="297"/>
      <c r="E834" s="998"/>
      <c r="F834" s="978"/>
    </row>
    <row r="835" spans="1:6">
      <c r="A835" s="318" t="s">
        <v>217</v>
      </c>
      <c r="B835" s="701" t="s">
        <v>336</v>
      </c>
      <c r="C835" s="297"/>
      <c r="D835" s="297"/>
      <c r="E835" s="998">
        <v>0</v>
      </c>
      <c r="F835" s="978"/>
    </row>
    <row r="836" spans="1:6">
      <c r="A836" s="317" t="s">
        <v>218</v>
      </c>
      <c r="B836" s="192" t="s">
        <v>322</v>
      </c>
      <c r="C836" s="297">
        <v>0</v>
      </c>
      <c r="D836" s="297"/>
      <c r="E836" s="998"/>
      <c r="F836" s="978"/>
    </row>
    <row r="837" spans="1:6" ht="13.5" thickBot="1">
      <c r="A837" s="317" t="s">
        <v>219</v>
      </c>
      <c r="B837" s="32" t="s">
        <v>130</v>
      </c>
      <c r="C837" s="297">
        <v>0</v>
      </c>
      <c r="D837" s="216"/>
      <c r="E837" s="1002"/>
      <c r="F837" s="978"/>
    </row>
    <row r="838" spans="1:6" ht="13.5" thickBot="1">
      <c r="A838" s="533" t="s">
        <v>220</v>
      </c>
      <c r="B838" s="723" t="s">
        <v>10</v>
      </c>
      <c r="C838" s="745">
        <f>C826+C827+C828+C836+C837</f>
        <v>0</v>
      </c>
      <c r="D838" s="745">
        <v>0</v>
      </c>
      <c r="E838" s="1003">
        <f>E826+E827+E828+E836+E837</f>
        <v>0</v>
      </c>
      <c r="F838" s="1033">
        <v>0</v>
      </c>
    </row>
    <row r="839" spans="1:6" ht="27" thickTop="1" thickBot="1">
      <c r="A839" s="533" t="s">
        <v>221</v>
      </c>
      <c r="B839" s="537" t="s">
        <v>323</v>
      </c>
      <c r="C839" s="733">
        <f>C823+C838</f>
        <v>4098920</v>
      </c>
      <c r="D839" s="733">
        <v>0</v>
      </c>
      <c r="E839" s="1004">
        <f>E823+E838</f>
        <v>0</v>
      </c>
      <c r="F839" s="978">
        <v>0</v>
      </c>
    </row>
    <row r="840" spans="1:6" ht="13.5" thickTop="1">
      <c r="A840" s="524"/>
      <c r="B840" s="716"/>
      <c r="C840" s="732"/>
      <c r="D840" s="732"/>
      <c r="E840" s="1005"/>
      <c r="F840" s="978"/>
    </row>
    <row r="841" spans="1:6">
      <c r="A841" s="318" t="s">
        <v>222</v>
      </c>
      <c r="B841" s="415" t="s">
        <v>325</v>
      </c>
      <c r="C841" s="299"/>
      <c r="D841" s="299"/>
      <c r="E841" s="1001"/>
      <c r="F841" s="978"/>
    </row>
    <row r="842" spans="1:6">
      <c r="A842" s="317" t="s">
        <v>223</v>
      </c>
      <c r="B842" s="193" t="s">
        <v>324</v>
      </c>
      <c r="C842" s="297">
        <v>0</v>
      </c>
      <c r="D842" s="297"/>
      <c r="E842" s="998"/>
      <c r="F842" s="978"/>
    </row>
    <row r="843" spans="1:6">
      <c r="A843" s="318" t="s">
        <v>224</v>
      </c>
      <c r="B843" s="601" t="s">
        <v>329</v>
      </c>
      <c r="C843" s="297"/>
      <c r="D843" s="299"/>
      <c r="E843" s="1001"/>
      <c r="F843" s="978"/>
    </row>
    <row r="844" spans="1:6">
      <c r="A844" s="317" t="s">
        <v>225</v>
      </c>
      <c r="B844" s="601" t="s">
        <v>330</v>
      </c>
      <c r="C844" s="297">
        <v>0</v>
      </c>
      <c r="D844" s="297">
        <v>0</v>
      </c>
      <c r="E844" s="998"/>
      <c r="F844" s="978"/>
    </row>
    <row r="845" spans="1:6">
      <c r="A845" s="318" t="s">
        <v>226</v>
      </c>
      <c r="B845" s="601" t="s">
        <v>331</v>
      </c>
      <c r="C845" s="297">
        <v>0</v>
      </c>
      <c r="D845" s="297"/>
      <c r="E845" s="998"/>
      <c r="F845" s="978"/>
    </row>
    <row r="846" spans="1:6">
      <c r="A846" s="317" t="s">
        <v>227</v>
      </c>
      <c r="B846" s="702" t="s">
        <v>332</v>
      </c>
      <c r="C846" s="297">
        <v>0</v>
      </c>
      <c r="D846" s="297"/>
      <c r="E846" s="998"/>
      <c r="F846" s="978"/>
    </row>
    <row r="847" spans="1:6">
      <c r="A847" s="318" t="s">
        <v>228</v>
      </c>
      <c r="B847" s="703" t="s">
        <v>333</v>
      </c>
      <c r="C847" s="297">
        <v>0</v>
      </c>
      <c r="D847" s="297"/>
      <c r="E847" s="998"/>
      <c r="F847" s="978"/>
    </row>
    <row r="848" spans="1:6">
      <c r="A848" s="317" t="s">
        <v>229</v>
      </c>
      <c r="B848" s="704" t="s">
        <v>334</v>
      </c>
      <c r="C848" s="297">
        <v>0</v>
      </c>
      <c r="D848" s="297"/>
      <c r="E848" s="998"/>
      <c r="F848" s="978"/>
    </row>
    <row r="849" spans="1:6">
      <c r="A849" s="318" t="s">
        <v>230</v>
      </c>
      <c r="B849" s="712" t="s">
        <v>335</v>
      </c>
      <c r="C849" s="297">
        <v>0</v>
      </c>
      <c r="D849" s="297"/>
      <c r="E849" s="1006"/>
      <c r="F849" s="978"/>
    </row>
    <row r="850" spans="1:6" ht="13.5" thickBot="1">
      <c r="A850" s="524" t="s">
        <v>231</v>
      </c>
      <c r="B850" s="713" t="s">
        <v>523</v>
      </c>
      <c r="C850" s="216">
        <v>0</v>
      </c>
      <c r="D850" s="216"/>
      <c r="E850" s="1007"/>
      <c r="F850" s="978"/>
    </row>
    <row r="851" spans="1:6" ht="13.5" thickBot="1">
      <c r="A851" s="340" t="s">
        <v>232</v>
      </c>
      <c r="B851" s="278" t="s">
        <v>326</v>
      </c>
      <c r="C851" s="747">
        <f>SUM(C842:C850)</f>
        <v>0</v>
      </c>
      <c r="D851" s="747">
        <v>0</v>
      </c>
      <c r="E851" s="1008">
        <f>SUM(E842:E850)</f>
        <v>0</v>
      </c>
      <c r="F851" s="978"/>
    </row>
    <row r="852" spans="1:6">
      <c r="A852" s="524"/>
      <c r="B852" s="39"/>
      <c r="C852" s="688"/>
      <c r="D852" s="688"/>
      <c r="E852" s="1009"/>
      <c r="F852" s="978"/>
    </row>
    <row r="853" spans="1:6" ht="13.5" thickBot="1">
      <c r="A853" s="384" t="s">
        <v>233</v>
      </c>
      <c r="B853" s="714" t="s">
        <v>327</v>
      </c>
      <c r="C853" s="729">
        <f>C851+C839</f>
        <v>4098920</v>
      </c>
      <c r="D853" s="729">
        <v>0</v>
      </c>
      <c r="E853" s="1010">
        <v>0</v>
      </c>
      <c r="F853" s="978">
        <v>0</v>
      </c>
    </row>
    <row r="857" spans="1:6">
      <c r="A857" s="1132" t="s">
        <v>712</v>
      </c>
      <c r="B857" s="1132"/>
      <c r="C857" s="1132"/>
      <c r="D857" s="1132"/>
      <c r="E857" s="1132"/>
    </row>
    <row r="858" spans="1:6">
      <c r="A858" s="1017"/>
      <c r="B858" s="1017"/>
      <c r="C858" s="1017"/>
      <c r="D858" s="1017"/>
      <c r="E858" s="1017"/>
    </row>
    <row r="859" spans="1:6" ht="15.75">
      <c r="B859" s="1152" t="s">
        <v>553</v>
      </c>
      <c r="C859" s="1152"/>
      <c r="D859" s="1152"/>
      <c r="E859" s="1152"/>
    </row>
    <row r="860" spans="1:6" ht="13.5" thickBot="1">
      <c r="B860" s="1"/>
      <c r="C860" s="1"/>
      <c r="D860" s="1"/>
      <c r="E860" s="1"/>
    </row>
    <row r="861" spans="1:6" ht="39.75" thickBot="1">
      <c r="A861" s="1018" t="s">
        <v>185</v>
      </c>
      <c r="B861" s="529" t="s">
        <v>11</v>
      </c>
      <c r="C861" s="1020" t="s">
        <v>657</v>
      </c>
      <c r="D861" s="971" t="s">
        <v>658</v>
      </c>
      <c r="E861" s="996" t="s">
        <v>621</v>
      </c>
      <c r="F861" s="978" t="s">
        <v>624</v>
      </c>
    </row>
    <row r="862" spans="1:6">
      <c r="A862" s="530" t="s">
        <v>186</v>
      </c>
      <c r="B862" s="531" t="s">
        <v>187</v>
      </c>
      <c r="C862" s="538" t="s">
        <v>188</v>
      </c>
      <c r="D862" s="538"/>
      <c r="E862" s="997" t="s">
        <v>189</v>
      </c>
      <c r="F862" s="978"/>
    </row>
    <row r="863" spans="1:6">
      <c r="A863" s="318" t="s">
        <v>190</v>
      </c>
      <c r="B863" s="325" t="s">
        <v>131</v>
      </c>
      <c r="C863" s="297"/>
      <c r="D863" s="297"/>
      <c r="E863" s="998"/>
      <c r="F863" s="978"/>
    </row>
    <row r="864" spans="1:6">
      <c r="A864" s="317" t="s">
        <v>191</v>
      </c>
      <c r="B864" s="180" t="s">
        <v>6</v>
      </c>
      <c r="C864" s="297"/>
      <c r="D864" s="297">
        <v>0</v>
      </c>
      <c r="E864" s="998">
        <v>0</v>
      </c>
      <c r="F864" s="978"/>
    </row>
    <row r="865" spans="1:6">
      <c r="A865" s="317" t="s">
        <v>192</v>
      </c>
      <c r="B865" s="192" t="s">
        <v>7</v>
      </c>
      <c r="C865" s="297"/>
      <c r="D865" s="297">
        <v>0</v>
      </c>
      <c r="E865" s="998">
        <v>0</v>
      </c>
      <c r="F865" s="978"/>
    </row>
    <row r="866" spans="1:6">
      <c r="A866" s="317" t="s">
        <v>193</v>
      </c>
      <c r="B866" s="192" t="s">
        <v>8</v>
      </c>
      <c r="C866" s="297"/>
      <c r="D866" s="297">
        <v>0</v>
      </c>
      <c r="E866" s="998">
        <v>0</v>
      </c>
      <c r="F866" s="978"/>
    </row>
    <row r="867" spans="1:6">
      <c r="A867" s="317" t="s">
        <v>194</v>
      </c>
      <c r="B867" s="192" t="s">
        <v>263</v>
      </c>
      <c r="C867" s="297"/>
      <c r="D867" s="297"/>
      <c r="E867" s="998"/>
      <c r="F867" s="978"/>
    </row>
    <row r="868" spans="1:6">
      <c r="A868" s="317" t="s">
        <v>195</v>
      </c>
      <c r="B868" s="192" t="s">
        <v>262</v>
      </c>
      <c r="C868" s="297"/>
      <c r="D868" s="297"/>
      <c r="E868" s="998"/>
      <c r="F868" s="978"/>
    </row>
    <row r="869" spans="1:6">
      <c r="A869" s="317" t="s">
        <v>196</v>
      </c>
      <c r="B869" s="192" t="s">
        <v>309</v>
      </c>
      <c r="C869" s="297">
        <v>100000</v>
      </c>
      <c r="D869" s="297">
        <v>300000</v>
      </c>
      <c r="E869" s="998">
        <v>100000</v>
      </c>
      <c r="F869" s="978">
        <v>33.33</v>
      </c>
    </row>
    <row r="870" spans="1:6">
      <c r="A870" s="317" t="s">
        <v>197</v>
      </c>
      <c r="B870" s="192" t="s">
        <v>310</v>
      </c>
      <c r="C870" s="297"/>
      <c r="D870" s="297"/>
      <c r="E870" s="998"/>
      <c r="F870" s="978"/>
    </row>
    <row r="871" spans="1:6">
      <c r="A871" s="317" t="s">
        <v>198</v>
      </c>
      <c r="B871" s="192" t="s">
        <v>311</v>
      </c>
      <c r="C871" s="297"/>
      <c r="D871" s="297"/>
      <c r="E871" s="998"/>
      <c r="F871" s="978"/>
    </row>
    <row r="872" spans="1:6">
      <c r="A872" s="317" t="s">
        <v>199</v>
      </c>
      <c r="B872" s="192" t="s">
        <v>312</v>
      </c>
      <c r="C872" s="297"/>
      <c r="D872" s="297"/>
      <c r="E872" s="998"/>
      <c r="F872" s="978"/>
    </row>
    <row r="873" spans="1:6">
      <c r="A873" s="317" t="s">
        <v>200</v>
      </c>
      <c r="B873" s="326" t="s">
        <v>313</v>
      </c>
      <c r="C873" s="297">
        <v>100000</v>
      </c>
      <c r="D873" s="297">
        <v>300000</v>
      </c>
      <c r="E873" s="998">
        <v>100000</v>
      </c>
      <c r="F873" s="978">
        <v>33.33</v>
      </c>
    </row>
    <row r="874" spans="1:6">
      <c r="A874" s="317" t="s">
        <v>201</v>
      </c>
      <c r="B874" s="700" t="s">
        <v>328</v>
      </c>
      <c r="C874" s="297"/>
      <c r="D874" s="297"/>
      <c r="E874" s="998"/>
      <c r="F874" s="978"/>
    </row>
    <row r="875" spans="1:6">
      <c r="A875" s="317" t="s">
        <v>202</v>
      </c>
      <c r="B875" s="701" t="s">
        <v>321</v>
      </c>
      <c r="C875" s="297"/>
      <c r="D875" s="297"/>
      <c r="E875" s="998"/>
      <c r="F875" s="978"/>
    </row>
    <row r="876" spans="1:6">
      <c r="A876" s="317" t="s">
        <v>203</v>
      </c>
      <c r="B876" s="115" t="s">
        <v>522</v>
      </c>
      <c r="C876" s="297"/>
      <c r="D876" s="297"/>
      <c r="E876" s="998"/>
      <c r="F876" s="978"/>
    </row>
    <row r="877" spans="1:6" ht="13.5" thickBot="1">
      <c r="A877" s="317" t="s">
        <v>204</v>
      </c>
      <c r="B877" s="194" t="s">
        <v>127</v>
      </c>
      <c r="C877" s="297">
        <v>2662400</v>
      </c>
      <c r="D877" s="297">
        <v>4042525</v>
      </c>
      <c r="E877" s="998">
        <v>3629881</v>
      </c>
      <c r="F877" s="978">
        <v>89.79</v>
      </c>
    </row>
    <row r="878" spans="1:6" ht="13.5" thickBot="1">
      <c r="A878" s="317" t="s">
        <v>205</v>
      </c>
      <c r="B878" s="534" t="s">
        <v>9</v>
      </c>
      <c r="C878" s="546">
        <v>2762400</v>
      </c>
      <c r="D878" s="546">
        <v>4342525</v>
      </c>
      <c r="E878" s="999">
        <v>3729881</v>
      </c>
      <c r="F878" s="978">
        <v>85.89</v>
      </c>
    </row>
    <row r="879" spans="1:6" ht="13.5" thickTop="1">
      <c r="A879" s="524"/>
      <c r="B879" s="325"/>
      <c r="C879" s="748"/>
      <c r="D879" s="969"/>
      <c r="E879" s="1000"/>
      <c r="F879" s="978"/>
    </row>
    <row r="880" spans="1:6">
      <c r="A880" s="318" t="s">
        <v>206</v>
      </c>
      <c r="B880" s="327" t="s">
        <v>132</v>
      </c>
      <c r="C880" s="299"/>
      <c r="D880" s="299"/>
      <c r="E880" s="1001"/>
      <c r="F880" s="978"/>
    </row>
    <row r="881" spans="1:6">
      <c r="A881" s="317" t="s">
        <v>207</v>
      </c>
      <c r="B881" s="192" t="s">
        <v>264</v>
      </c>
      <c r="C881" s="297"/>
      <c r="D881" s="297"/>
      <c r="E881" s="998"/>
      <c r="F881" s="978"/>
    </row>
    <row r="882" spans="1:6">
      <c r="A882" s="318" t="s">
        <v>208</v>
      </c>
      <c r="B882" s="192" t="s">
        <v>265</v>
      </c>
      <c r="C882" s="297"/>
      <c r="D882" s="297"/>
      <c r="E882" s="998"/>
      <c r="F882" s="978"/>
    </row>
    <row r="883" spans="1:6">
      <c r="A883" s="317" t="s">
        <v>210</v>
      </c>
      <c r="B883" s="192" t="s">
        <v>128</v>
      </c>
      <c r="C883" s="297"/>
      <c r="D883" s="297"/>
      <c r="E883" s="998"/>
      <c r="F883" s="978"/>
    </row>
    <row r="884" spans="1:6">
      <c r="A884" s="318" t="s">
        <v>211</v>
      </c>
      <c r="B884" s="326" t="s">
        <v>314</v>
      </c>
      <c r="C884" s="297"/>
      <c r="D884" s="297"/>
      <c r="E884" s="998"/>
      <c r="F884" s="978"/>
    </row>
    <row r="885" spans="1:6">
      <c r="A885" s="317" t="s">
        <v>212</v>
      </c>
      <c r="B885" s="326" t="s">
        <v>316</v>
      </c>
      <c r="C885" s="297"/>
      <c r="D885" s="297"/>
      <c r="E885" s="998"/>
      <c r="F885" s="978"/>
    </row>
    <row r="886" spans="1:6">
      <c r="A886" s="318" t="s">
        <v>213</v>
      </c>
      <c r="B886" s="326" t="s">
        <v>315</v>
      </c>
      <c r="C886" s="297"/>
      <c r="D886" s="297"/>
      <c r="E886" s="998"/>
      <c r="F886" s="978"/>
    </row>
    <row r="887" spans="1:6">
      <c r="A887" s="317" t="s">
        <v>214</v>
      </c>
      <c r="B887" s="326" t="s">
        <v>317</v>
      </c>
      <c r="C887" s="297"/>
      <c r="D887" s="297"/>
      <c r="E887" s="998"/>
      <c r="F887" s="978"/>
    </row>
    <row r="888" spans="1:6">
      <c r="A888" s="318" t="s">
        <v>215</v>
      </c>
      <c r="B888" s="700" t="s">
        <v>318</v>
      </c>
      <c r="C888" s="297"/>
      <c r="D888" s="297"/>
      <c r="E888" s="998"/>
      <c r="F888" s="978"/>
    </row>
    <row r="889" spans="1:6">
      <c r="A889" s="317" t="s">
        <v>216</v>
      </c>
      <c r="B889" s="275" t="s">
        <v>319</v>
      </c>
      <c r="C889" s="297"/>
      <c r="D889" s="297"/>
      <c r="E889" s="998"/>
      <c r="F889" s="978"/>
    </row>
    <row r="890" spans="1:6">
      <c r="A890" s="318" t="s">
        <v>217</v>
      </c>
      <c r="B890" s="701" t="s">
        <v>336</v>
      </c>
      <c r="C890" s="297"/>
      <c r="D890" s="297"/>
      <c r="E890" s="998">
        <v>0</v>
      </c>
      <c r="F890" s="978"/>
    </row>
    <row r="891" spans="1:6">
      <c r="A891" s="317" t="s">
        <v>218</v>
      </c>
      <c r="B891" s="192" t="s">
        <v>322</v>
      </c>
      <c r="C891" s="297">
        <v>0</v>
      </c>
      <c r="D891" s="297"/>
      <c r="E891" s="998"/>
      <c r="F891" s="978"/>
    </row>
    <row r="892" spans="1:6" ht="13.5" thickBot="1">
      <c r="A892" s="317" t="s">
        <v>219</v>
      </c>
      <c r="B892" s="32" t="s">
        <v>130</v>
      </c>
      <c r="C892" s="297">
        <v>0</v>
      </c>
      <c r="D892" s="216"/>
      <c r="E892" s="1002"/>
      <c r="F892" s="978"/>
    </row>
    <row r="893" spans="1:6" ht="13.5" thickBot="1">
      <c r="A893" s="533" t="s">
        <v>220</v>
      </c>
      <c r="B893" s="723" t="s">
        <v>10</v>
      </c>
      <c r="C893" s="745">
        <f>C881+C882+C883+C891+C892</f>
        <v>0</v>
      </c>
      <c r="D893" s="745">
        <v>0</v>
      </c>
      <c r="E893" s="1003">
        <f>E881+E882+E883+E891+E892</f>
        <v>0</v>
      </c>
      <c r="F893" s="1033">
        <v>0</v>
      </c>
    </row>
    <row r="894" spans="1:6" ht="27" thickTop="1" thickBot="1">
      <c r="A894" s="533" t="s">
        <v>221</v>
      </c>
      <c r="B894" s="537" t="s">
        <v>323</v>
      </c>
      <c r="C894" s="733">
        <f>C878+C893</f>
        <v>2762400</v>
      </c>
      <c r="D894" s="733">
        <v>4342525</v>
      </c>
      <c r="E894" s="1004">
        <f>E878+E893</f>
        <v>3729881</v>
      </c>
      <c r="F894" s="978">
        <v>85.89</v>
      </c>
    </row>
    <row r="895" spans="1:6" ht="13.5" thickTop="1">
      <c r="A895" s="524"/>
      <c r="B895" s="716"/>
      <c r="C895" s="732"/>
      <c r="D895" s="732"/>
      <c r="E895" s="1005"/>
      <c r="F895" s="978"/>
    </row>
    <row r="896" spans="1:6">
      <c r="A896" s="318" t="s">
        <v>222</v>
      </c>
      <c r="B896" s="415" t="s">
        <v>325</v>
      </c>
      <c r="C896" s="299"/>
      <c r="D896" s="299"/>
      <c r="E896" s="1001"/>
      <c r="F896" s="978"/>
    </row>
    <row r="897" spans="1:6">
      <c r="A897" s="317" t="s">
        <v>223</v>
      </c>
      <c r="B897" s="193" t="s">
        <v>324</v>
      </c>
      <c r="C897" s="297">
        <v>0</v>
      </c>
      <c r="D897" s="297"/>
      <c r="E897" s="998"/>
      <c r="F897" s="978"/>
    </row>
    <row r="898" spans="1:6">
      <c r="A898" s="318" t="s">
        <v>224</v>
      </c>
      <c r="B898" s="601" t="s">
        <v>329</v>
      </c>
      <c r="C898" s="297"/>
      <c r="D898" s="299"/>
      <c r="E898" s="1001"/>
      <c r="F898" s="978"/>
    </row>
    <row r="899" spans="1:6">
      <c r="A899" s="317" t="s">
        <v>225</v>
      </c>
      <c r="B899" s="601" t="s">
        <v>330</v>
      </c>
      <c r="C899" s="297">
        <v>0</v>
      </c>
      <c r="D899" s="297">
        <v>0</v>
      </c>
      <c r="E899" s="998"/>
      <c r="F899" s="978"/>
    </row>
    <row r="900" spans="1:6">
      <c r="A900" s="318" t="s">
        <v>226</v>
      </c>
      <c r="B900" s="601" t="s">
        <v>331</v>
      </c>
      <c r="C900" s="297">
        <v>0</v>
      </c>
      <c r="D900" s="297"/>
      <c r="E900" s="998"/>
      <c r="F900" s="978"/>
    </row>
    <row r="901" spans="1:6">
      <c r="A901" s="317" t="s">
        <v>227</v>
      </c>
      <c r="B901" s="702" t="s">
        <v>332</v>
      </c>
      <c r="C901" s="297">
        <v>0</v>
      </c>
      <c r="D901" s="297"/>
      <c r="E901" s="998"/>
      <c r="F901" s="978"/>
    </row>
    <row r="902" spans="1:6">
      <c r="A902" s="318" t="s">
        <v>228</v>
      </c>
      <c r="B902" s="703" t="s">
        <v>333</v>
      </c>
      <c r="C902" s="297">
        <v>0</v>
      </c>
      <c r="D902" s="297"/>
      <c r="E902" s="998"/>
      <c r="F902" s="978"/>
    </row>
    <row r="903" spans="1:6">
      <c r="A903" s="317" t="s">
        <v>229</v>
      </c>
      <c r="B903" s="704" t="s">
        <v>334</v>
      </c>
      <c r="C903" s="297">
        <v>0</v>
      </c>
      <c r="D903" s="297"/>
      <c r="E903" s="998"/>
      <c r="F903" s="978"/>
    </row>
    <row r="904" spans="1:6">
      <c r="A904" s="318" t="s">
        <v>230</v>
      </c>
      <c r="B904" s="712" t="s">
        <v>335</v>
      </c>
      <c r="C904" s="297">
        <v>0</v>
      </c>
      <c r="D904" s="297"/>
      <c r="E904" s="1006"/>
      <c r="F904" s="978"/>
    </row>
    <row r="905" spans="1:6" ht="13.5" thickBot="1">
      <c r="A905" s="524" t="s">
        <v>231</v>
      </c>
      <c r="B905" s="713" t="s">
        <v>523</v>
      </c>
      <c r="C905" s="216">
        <v>0</v>
      </c>
      <c r="D905" s="216"/>
      <c r="E905" s="1007"/>
      <c r="F905" s="978"/>
    </row>
    <row r="906" spans="1:6" ht="13.5" thickBot="1">
      <c r="A906" s="340" t="s">
        <v>232</v>
      </c>
      <c r="B906" s="278" t="s">
        <v>326</v>
      </c>
      <c r="C906" s="747">
        <f>SUM(C897:C905)</f>
        <v>0</v>
      </c>
      <c r="D906" s="747">
        <v>0</v>
      </c>
      <c r="E906" s="1008">
        <f>SUM(E897:E905)</f>
        <v>0</v>
      </c>
      <c r="F906" s="978"/>
    </row>
    <row r="907" spans="1:6">
      <c r="A907" s="524"/>
      <c r="B907" s="39"/>
      <c r="C907" s="688"/>
      <c r="D907" s="688"/>
      <c r="E907" s="1009"/>
      <c r="F907" s="978"/>
    </row>
    <row r="908" spans="1:6" ht="13.5" thickBot="1">
      <c r="A908" s="384" t="s">
        <v>233</v>
      </c>
      <c r="B908" s="714" t="s">
        <v>327</v>
      </c>
      <c r="C908" s="729">
        <f>C906+C894</f>
        <v>2762400</v>
      </c>
      <c r="D908" s="729">
        <v>4342525</v>
      </c>
      <c r="E908" s="1010">
        <v>3729881</v>
      </c>
      <c r="F908" s="978">
        <v>85.89</v>
      </c>
    </row>
    <row r="912" spans="1:6">
      <c r="A912" s="1132" t="s">
        <v>714</v>
      </c>
      <c r="B912" s="1132"/>
      <c r="C912" s="1132"/>
      <c r="D912" s="1132"/>
      <c r="E912" s="1132"/>
    </row>
    <row r="913" spans="1:6">
      <c r="A913" s="1017"/>
      <c r="B913" s="1017"/>
      <c r="C913" s="1017"/>
      <c r="D913" s="1017"/>
      <c r="E913" s="1017"/>
    </row>
    <row r="914" spans="1:6" ht="15.75">
      <c r="B914" s="1152" t="s">
        <v>553</v>
      </c>
      <c r="C914" s="1152"/>
      <c r="D914" s="1152"/>
      <c r="E914" s="1152"/>
    </row>
    <row r="915" spans="1:6" ht="13.5" thickBot="1">
      <c r="B915" s="1"/>
      <c r="C915" s="1"/>
      <c r="D915" s="1"/>
      <c r="E915" s="1"/>
    </row>
    <row r="916" spans="1:6" ht="52.5" thickBot="1">
      <c r="A916" s="1018" t="s">
        <v>185</v>
      </c>
      <c r="B916" s="529" t="s">
        <v>11</v>
      </c>
      <c r="C916" s="1020" t="s">
        <v>659</v>
      </c>
      <c r="D916" s="971" t="s">
        <v>660</v>
      </c>
      <c r="E916" s="996" t="s">
        <v>621</v>
      </c>
      <c r="F916" s="978" t="s">
        <v>624</v>
      </c>
    </row>
    <row r="917" spans="1:6">
      <c r="A917" s="530" t="s">
        <v>186</v>
      </c>
      <c r="B917" s="531" t="s">
        <v>187</v>
      </c>
      <c r="C917" s="538" t="s">
        <v>188</v>
      </c>
      <c r="D917" s="538"/>
      <c r="E917" s="997" t="s">
        <v>189</v>
      </c>
      <c r="F917" s="978"/>
    </row>
    <row r="918" spans="1:6">
      <c r="A918" s="318" t="s">
        <v>190</v>
      </c>
      <c r="B918" s="325" t="s">
        <v>131</v>
      </c>
      <c r="C918" s="297"/>
      <c r="D918" s="297"/>
      <c r="E918" s="998"/>
      <c r="F918" s="978"/>
    </row>
    <row r="919" spans="1:6">
      <c r="A919" s="317" t="s">
        <v>191</v>
      </c>
      <c r="B919" s="180" t="s">
        <v>6</v>
      </c>
      <c r="C919" s="297"/>
      <c r="D919" s="297">
        <v>0</v>
      </c>
      <c r="E919" s="998">
        <v>0</v>
      </c>
      <c r="F919" s="978"/>
    </row>
    <row r="920" spans="1:6">
      <c r="A920" s="317" t="s">
        <v>192</v>
      </c>
      <c r="B920" s="192" t="s">
        <v>7</v>
      </c>
      <c r="C920" s="297"/>
      <c r="D920" s="297">
        <v>0</v>
      </c>
      <c r="E920" s="998">
        <v>0</v>
      </c>
      <c r="F920" s="978"/>
    </row>
    <row r="921" spans="1:6">
      <c r="A921" s="317" t="s">
        <v>193</v>
      </c>
      <c r="B921" s="192" t="s">
        <v>8</v>
      </c>
      <c r="C921" s="297"/>
      <c r="D921" s="297">
        <v>0</v>
      </c>
      <c r="E921" s="998">
        <v>0</v>
      </c>
      <c r="F921" s="978"/>
    </row>
    <row r="922" spans="1:6">
      <c r="A922" s="317" t="s">
        <v>194</v>
      </c>
      <c r="B922" s="192" t="s">
        <v>263</v>
      </c>
      <c r="C922" s="297"/>
      <c r="D922" s="297"/>
      <c r="E922" s="998"/>
      <c r="F922" s="978"/>
    </row>
    <row r="923" spans="1:6">
      <c r="A923" s="317" t="s">
        <v>195</v>
      </c>
      <c r="B923" s="192" t="s">
        <v>262</v>
      </c>
      <c r="C923" s="297"/>
      <c r="D923" s="297"/>
      <c r="E923" s="998"/>
      <c r="F923" s="978"/>
    </row>
    <row r="924" spans="1:6">
      <c r="A924" s="317" t="s">
        <v>196</v>
      </c>
      <c r="B924" s="192" t="s">
        <v>309</v>
      </c>
      <c r="C924" s="297"/>
      <c r="D924" s="297"/>
      <c r="E924" s="998"/>
      <c r="F924" s="978"/>
    </row>
    <row r="925" spans="1:6">
      <c r="A925" s="317" t="s">
        <v>197</v>
      </c>
      <c r="B925" s="192" t="s">
        <v>310</v>
      </c>
      <c r="C925" s="297"/>
      <c r="D925" s="297"/>
      <c r="E925" s="998"/>
      <c r="F925" s="978"/>
    </row>
    <row r="926" spans="1:6">
      <c r="A926" s="317" t="s">
        <v>198</v>
      </c>
      <c r="B926" s="192" t="s">
        <v>311</v>
      </c>
      <c r="C926" s="297"/>
      <c r="D926" s="297"/>
      <c r="E926" s="998"/>
      <c r="F926" s="978"/>
    </row>
    <row r="927" spans="1:6">
      <c r="A927" s="317" t="s">
        <v>199</v>
      </c>
      <c r="B927" s="192" t="s">
        <v>312</v>
      </c>
      <c r="C927" s="297"/>
      <c r="D927" s="297"/>
      <c r="E927" s="998"/>
      <c r="F927" s="978"/>
    </row>
    <row r="928" spans="1:6">
      <c r="A928" s="317" t="s">
        <v>200</v>
      </c>
      <c r="B928" s="326" t="s">
        <v>313</v>
      </c>
      <c r="C928" s="297">
        <v>0</v>
      </c>
      <c r="D928" s="297"/>
      <c r="E928" s="998"/>
      <c r="F928" s="978"/>
    </row>
    <row r="929" spans="1:6">
      <c r="A929" s="317" t="s">
        <v>201</v>
      </c>
      <c r="B929" s="700" t="s">
        <v>328</v>
      </c>
      <c r="C929" s="297"/>
      <c r="D929" s="297"/>
      <c r="E929" s="998"/>
      <c r="F929" s="978"/>
    </row>
    <row r="930" spans="1:6">
      <c r="A930" s="317" t="s">
        <v>202</v>
      </c>
      <c r="B930" s="701" t="s">
        <v>321</v>
      </c>
      <c r="C930" s="297"/>
      <c r="D930" s="297"/>
      <c r="E930" s="998"/>
      <c r="F930" s="978"/>
    </row>
    <row r="931" spans="1:6">
      <c r="A931" s="317" t="s">
        <v>203</v>
      </c>
      <c r="B931" s="115" t="s">
        <v>522</v>
      </c>
      <c r="C931" s="297"/>
      <c r="D931" s="297"/>
      <c r="E931" s="998"/>
      <c r="F931" s="978"/>
    </row>
    <row r="932" spans="1:6" ht="13.5" thickBot="1">
      <c r="A932" s="317" t="s">
        <v>204</v>
      </c>
      <c r="B932" s="194" t="s">
        <v>127</v>
      </c>
      <c r="C932" s="297"/>
      <c r="D932" s="297"/>
      <c r="E932" s="998"/>
      <c r="F932" s="978"/>
    </row>
    <row r="933" spans="1:6" ht="13.5" thickBot="1">
      <c r="A933" s="317" t="s">
        <v>205</v>
      </c>
      <c r="B933" s="534" t="s">
        <v>9</v>
      </c>
      <c r="C933" s="546"/>
      <c r="D933" s="546">
        <v>0</v>
      </c>
      <c r="E933" s="999">
        <v>0</v>
      </c>
      <c r="F933" s="978">
        <v>0</v>
      </c>
    </row>
    <row r="934" spans="1:6" ht="13.5" thickTop="1">
      <c r="A934" s="524"/>
      <c r="B934" s="325"/>
      <c r="C934" s="748"/>
      <c r="D934" s="969"/>
      <c r="E934" s="1000"/>
      <c r="F934" s="978"/>
    </row>
    <row r="935" spans="1:6">
      <c r="A935" s="318" t="s">
        <v>206</v>
      </c>
      <c r="B935" s="327" t="s">
        <v>132</v>
      </c>
      <c r="C935" s="299"/>
      <c r="D935" s="299"/>
      <c r="E935" s="1001"/>
      <c r="F935" s="978"/>
    </row>
    <row r="936" spans="1:6">
      <c r="A936" s="317" t="s">
        <v>207</v>
      </c>
      <c r="B936" s="192" t="s">
        <v>264</v>
      </c>
      <c r="C936" s="297"/>
      <c r="D936" s="297"/>
      <c r="E936" s="998"/>
      <c r="F936" s="978"/>
    </row>
    <row r="937" spans="1:6">
      <c r="A937" s="318" t="s">
        <v>208</v>
      </c>
      <c r="B937" s="192" t="s">
        <v>265</v>
      </c>
      <c r="C937" s="297"/>
      <c r="D937" s="297"/>
      <c r="E937" s="998"/>
      <c r="F937" s="978"/>
    </row>
    <row r="938" spans="1:6">
      <c r="A938" s="317" t="s">
        <v>210</v>
      </c>
      <c r="B938" s="192" t="s">
        <v>128</v>
      </c>
      <c r="C938" s="297"/>
      <c r="D938" s="297"/>
      <c r="E938" s="998"/>
      <c r="F938" s="978"/>
    </row>
    <row r="939" spans="1:6">
      <c r="A939" s="318" t="s">
        <v>211</v>
      </c>
      <c r="B939" s="326" t="s">
        <v>314</v>
      </c>
      <c r="C939" s="297"/>
      <c r="D939" s="297"/>
      <c r="E939" s="998"/>
      <c r="F939" s="978"/>
    </row>
    <row r="940" spans="1:6">
      <c r="A940" s="317" t="s">
        <v>212</v>
      </c>
      <c r="B940" s="326" t="s">
        <v>316</v>
      </c>
      <c r="C940" s="297"/>
      <c r="D940" s="297"/>
      <c r="E940" s="998"/>
      <c r="F940" s="978"/>
    </row>
    <row r="941" spans="1:6">
      <c r="A941" s="318" t="s">
        <v>213</v>
      </c>
      <c r="B941" s="326" t="s">
        <v>315</v>
      </c>
      <c r="C941" s="297"/>
      <c r="D941" s="297"/>
      <c r="E941" s="998"/>
      <c r="F941" s="978"/>
    </row>
    <row r="942" spans="1:6">
      <c r="A942" s="317" t="s">
        <v>214</v>
      </c>
      <c r="B942" s="326" t="s">
        <v>317</v>
      </c>
      <c r="C942" s="297"/>
      <c r="D942" s="297"/>
      <c r="E942" s="998"/>
      <c r="F942" s="978"/>
    </row>
    <row r="943" spans="1:6">
      <c r="A943" s="318" t="s">
        <v>215</v>
      </c>
      <c r="B943" s="700" t="s">
        <v>318</v>
      </c>
      <c r="C943" s="297"/>
      <c r="D943" s="297"/>
      <c r="E943" s="998"/>
      <c r="F943" s="978"/>
    </row>
    <row r="944" spans="1:6">
      <c r="A944" s="317" t="s">
        <v>216</v>
      </c>
      <c r="B944" s="275" t="s">
        <v>319</v>
      </c>
      <c r="C944" s="297"/>
      <c r="D944" s="297"/>
      <c r="E944" s="998"/>
      <c r="F944" s="978"/>
    </row>
    <row r="945" spans="1:6">
      <c r="A945" s="318" t="s">
        <v>217</v>
      </c>
      <c r="B945" s="701" t="s">
        <v>336</v>
      </c>
      <c r="C945" s="297"/>
      <c r="D945" s="297"/>
      <c r="E945" s="998">
        <v>0</v>
      </c>
      <c r="F945" s="978"/>
    </row>
    <row r="946" spans="1:6">
      <c r="A946" s="317" t="s">
        <v>218</v>
      </c>
      <c r="B946" s="192" t="s">
        <v>322</v>
      </c>
      <c r="C946" s="297">
        <v>0</v>
      </c>
      <c r="D946" s="297"/>
      <c r="E946" s="998"/>
      <c r="F946" s="978"/>
    </row>
    <row r="947" spans="1:6" ht="13.5" thickBot="1">
      <c r="A947" s="317" t="s">
        <v>219</v>
      </c>
      <c r="B947" s="32" t="s">
        <v>130</v>
      </c>
      <c r="C947" s="297">
        <v>0</v>
      </c>
      <c r="D947" s="216"/>
      <c r="E947" s="1002"/>
      <c r="F947" s="978"/>
    </row>
    <row r="948" spans="1:6" ht="13.5" thickBot="1">
      <c r="A948" s="533" t="s">
        <v>220</v>
      </c>
      <c r="B948" s="723" t="s">
        <v>10</v>
      </c>
      <c r="C948" s="745">
        <f>C936+C937+C938+C946+C947</f>
        <v>0</v>
      </c>
      <c r="D948" s="745">
        <v>0</v>
      </c>
      <c r="E948" s="1003">
        <f>E936+E937+E938+E946+E947</f>
        <v>0</v>
      </c>
      <c r="F948" s="1033">
        <v>0</v>
      </c>
    </row>
    <row r="949" spans="1:6" ht="27" thickTop="1" thickBot="1">
      <c r="A949" s="533" t="s">
        <v>221</v>
      </c>
      <c r="B949" s="537" t="s">
        <v>323</v>
      </c>
      <c r="C949" s="733">
        <f>C933+C948</f>
        <v>0</v>
      </c>
      <c r="D949" s="733">
        <v>0</v>
      </c>
      <c r="E949" s="1004">
        <f>E933+E948</f>
        <v>0</v>
      </c>
      <c r="F949" s="978">
        <v>0</v>
      </c>
    </row>
    <row r="950" spans="1:6" ht="13.5" thickTop="1">
      <c r="A950" s="524"/>
      <c r="B950" s="716"/>
      <c r="C950" s="732"/>
      <c r="D950" s="732"/>
      <c r="E950" s="1005"/>
      <c r="F950" s="978"/>
    </row>
    <row r="951" spans="1:6">
      <c r="A951" s="318" t="s">
        <v>222</v>
      </c>
      <c r="B951" s="415" t="s">
        <v>325</v>
      </c>
      <c r="C951" s="299"/>
      <c r="D951" s="299"/>
      <c r="E951" s="1001"/>
      <c r="F951" s="978"/>
    </row>
    <row r="952" spans="1:6">
      <c r="A952" s="317" t="s">
        <v>223</v>
      </c>
      <c r="B952" s="193" t="s">
        <v>324</v>
      </c>
      <c r="C952" s="297">
        <v>0</v>
      </c>
      <c r="D952" s="297"/>
      <c r="E952" s="998"/>
      <c r="F952" s="978"/>
    </row>
    <row r="953" spans="1:6">
      <c r="A953" s="318" t="s">
        <v>224</v>
      </c>
      <c r="B953" s="601" t="s">
        <v>329</v>
      </c>
      <c r="C953" s="297">
        <v>67000</v>
      </c>
      <c r="D953" s="299">
        <v>150000</v>
      </c>
      <c r="E953" s="1001">
        <v>377139172</v>
      </c>
      <c r="F953" s="978">
        <v>97.38</v>
      </c>
    </row>
    <row r="954" spans="1:6">
      <c r="A954" s="317" t="s">
        <v>225</v>
      </c>
      <c r="B954" s="601" t="s">
        <v>330</v>
      </c>
      <c r="C954" s="297">
        <v>0</v>
      </c>
      <c r="D954" s="297">
        <v>0</v>
      </c>
      <c r="E954" s="998"/>
      <c r="F954" s="978"/>
    </row>
    <row r="955" spans="1:6">
      <c r="A955" s="318" t="s">
        <v>226</v>
      </c>
      <c r="B955" s="601" t="s">
        <v>331</v>
      </c>
      <c r="C955" s="297">
        <v>0</v>
      </c>
      <c r="D955" s="297"/>
      <c r="E955" s="998"/>
      <c r="F955" s="978"/>
    </row>
    <row r="956" spans="1:6">
      <c r="A956" s="317" t="s">
        <v>227</v>
      </c>
      <c r="B956" s="702" t="s">
        <v>332</v>
      </c>
      <c r="C956" s="297">
        <v>0</v>
      </c>
      <c r="D956" s="297"/>
      <c r="E956" s="998"/>
      <c r="F956" s="978"/>
    </row>
    <row r="957" spans="1:6">
      <c r="A957" s="318" t="s">
        <v>228</v>
      </c>
      <c r="B957" s="703" t="s">
        <v>333</v>
      </c>
      <c r="C957" s="297">
        <v>0</v>
      </c>
      <c r="D957" s="297"/>
      <c r="E957" s="998"/>
      <c r="F957" s="978"/>
    </row>
    <row r="958" spans="1:6">
      <c r="A958" s="317" t="s">
        <v>229</v>
      </c>
      <c r="B958" s="704" t="s">
        <v>334</v>
      </c>
      <c r="C958" s="297">
        <v>0</v>
      </c>
      <c r="D958" s="297"/>
      <c r="E958" s="998"/>
      <c r="F958" s="978"/>
    </row>
    <row r="959" spans="1:6">
      <c r="A959" s="318" t="s">
        <v>230</v>
      </c>
      <c r="B959" s="712" t="s">
        <v>335</v>
      </c>
      <c r="C959" s="297">
        <v>0</v>
      </c>
      <c r="D959" s="297"/>
      <c r="E959" s="1006"/>
      <c r="F959" s="978"/>
    </row>
    <row r="960" spans="1:6" ht="13.5" thickBot="1">
      <c r="A960" s="524" t="s">
        <v>231</v>
      </c>
      <c r="B960" s="713" t="s">
        <v>523</v>
      </c>
      <c r="C960" s="216">
        <v>0</v>
      </c>
      <c r="D960" s="216"/>
      <c r="E960" s="1007"/>
      <c r="F960" s="978"/>
    </row>
    <row r="961" spans="1:6" ht="13.5" thickBot="1">
      <c r="A961" s="340" t="s">
        <v>232</v>
      </c>
      <c r="B961" s="278" t="s">
        <v>326</v>
      </c>
      <c r="C961" s="747">
        <f>SUM(C952:C960)</f>
        <v>67000</v>
      </c>
      <c r="D961" s="747">
        <v>150000</v>
      </c>
      <c r="E961" s="1008">
        <f>SUM(E952:E960)</f>
        <v>377139172</v>
      </c>
      <c r="F961" s="978">
        <v>97.38</v>
      </c>
    </row>
    <row r="962" spans="1:6">
      <c r="A962" s="524"/>
      <c r="B962" s="39"/>
      <c r="C962" s="688"/>
      <c r="D962" s="688"/>
      <c r="E962" s="1009"/>
      <c r="F962" s="978"/>
    </row>
    <row r="963" spans="1:6" ht="13.5" thickBot="1">
      <c r="A963" s="384" t="s">
        <v>233</v>
      </c>
      <c r="B963" s="714" t="s">
        <v>327</v>
      </c>
      <c r="C963" s="729">
        <f>C961+C949</f>
        <v>67000</v>
      </c>
      <c r="D963" s="729">
        <v>150000</v>
      </c>
      <c r="E963" s="1010">
        <v>377139172</v>
      </c>
      <c r="F963" s="978"/>
    </row>
    <row r="967" spans="1:6">
      <c r="A967" s="1132" t="s">
        <v>713</v>
      </c>
      <c r="B967" s="1132"/>
      <c r="C967" s="1132"/>
      <c r="D967" s="1132"/>
      <c r="E967" s="1132"/>
    </row>
    <row r="968" spans="1:6">
      <c r="A968" s="1017"/>
      <c r="B968" s="1017"/>
      <c r="C968" s="1017"/>
      <c r="D968" s="1017"/>
      <c r="E968" s="1017"/>
    </row>
    <row r="969" spans="1:6" ht="15.75">
      <c r="B969" s="1152" t="s">
        <v>553</v>
      </c>
      <c r="C969" s="1152"/>
      <c r="D969" s="1152"/>
      <c r="E969" s="1152"/>
    </row>
    <row r="970" spans="1:6" ht="13.5" thickBot="1">
      <c r="B970" s="1"/>
      <c r="C970" s="1"/>
      <c r="D970" s="1"/>
      <c r="E970" s="1"/>
    </row>
    <row r="971" spans="1:6" ht="39.75" thickBot="1">
      <c r="A971" s="1018" t="s">
        <v>185</v>
      </c>
      <c r="B971" s="529" t="s">
        <v>11</v>
      </c>
      <c r="C971" s="1020" t="s">
        <v>661</v>
      </c>
      <c r="D971" s="971" t="s">
        <v>662</v>
      </c>
      <c r="E971" s="996" t="s">
        <v>621</v>
      </c>
      <c r="F971" s="978" t="s">
        <v>624</v>
      </c>
    </row>
    <row r="972" spans="1:6">
      <c r="A972" s="530" t="s">
        <v>186</v>
      </c>
      <c r="B972" s="531" t="s">
        <v>187</v>
      </c>
      <c r="C972" s="538" t="s">
        <v>188</v>
      </c>
      <c r="D972" s="538"/>
      <c r="E972" s="997" t="s">
        <v>189</v>
      </c>
      <c r="F972" s="978"/>
    </row>
    <row r="973" spans="1:6">
      <c r="A973" s="318" t="s">
        <v>190</v>
      </c>
      <c r="B973" s="325" t="s">
        <v>131</v>
      </c>
      <c r="C973" s="297"/>
      <c r="D973" s="297"/>
      <c r="E973" s="998"/>
      <c r="F973" s="978"/>
    </row>
    <row r="974" spans="1:6">
      <c r="A974" s="317" t="s">
        <v>191</v>
      </c>
      <c r="B974" s="180" t="s">
        <v>6</v>
      </c>
      <c r="C974" s="297">
        <v>24660000</v>
      </c>
      <c r="D974" s="297">
        <v>28012955</v>
      </c>
      <c r="E974" s="998">
        <v>24839147</v>
      </c>
      <c r="F974" s="978">
        <v>88.67</v>
      </c>
    </row>
    <row r="975" spans="1:6">
      <c r="A975" s="317" t="s">
        <v>192</v>
      </c>
      <c r="B975" s="192" t="s">
        <v>7</v>
      </c>
      <c r="C975" s="297">
        <v>4234480</v>
      </c>
      <c r="D975" s="297">
        <v>4543630</v>
      </c>
      <c r="E975" s="998">
        <v>4099610</v>
      </c>
      <c r="F975" s="978">
        <v>90.22</v>
      </c>
    </row>
    <row r="976" spans="1:6">
      <c r="A976" s="317" t="s">
        <v>193</v>
      </c>
      <c r="B976" s="192" t="s">
        <v>8</v>
      </c>
      <c r="C976" s="297">
        <v>21194251</v>
      </c>
      <c r="D976" s="297">
        <v>46486267</v>
      </c>
      <c r="E976" s="998">
        <v>34744400</v>
      </c>
      <c r="F976" s="978">
        <v>74.77</v>
      </c>
    </row>
    <row r="977" spans="1:6">
      <c r="A977" s="317" t="s">
        <v>194</v>
      </c>
      <c r="B977" s="192" t="s">
        <v>263</v>
      </c>
      <c r="C977" s="297"/>
      <c r="D977" s="297"/>
      <c r="E977" s="998"/>
      <c r="F977" s="978"/>
    </row>
    <row r="978" spans="1:6">
      <c r="A978" s="317" t="s">
        <v>195</v>
      </c>
      <c r="B978" s="192" t="s">
        <v>262</v>
      </c>
      <c r="C978" s="297"/>
      <c r="D978" s="297"/>
      <c r="E978" s="998"/>
      <c r="F978" s="978"/>
    </row>
    <row r="979" spans="1:6">
      <c r="A979" s="317" t="s">
        <v>196</v>
      </c>
      <c r="B979" s="192" t="s">
        <v>309</v>
      </c>
      <c r="C979" s="297">
        <v>29699494</v>
      </c>
      <c r="D979" s="297">
        <v>21122077</v>
      </c>
      <c r="E979" s="998">
        <v>6495571</v>
      </c>
      <c r="F979" s="978">
        <v>30.75</v>
      </c>
    </row>
    <row r="980" spans="1:6">
      <c r="A980" s="317" t="s">
        <v>197</v>
      </c>
      <c r="B980" s="192" t="s">
        <v>310</v>
      </c>
      <c r="C980" s="297">
        <v>4918000</v>
      </c>
      <c r="D980" s="297">
        <v>5410000</v>
      </c>
      <c r="E980" s="998">
        <v>4261854</v>
      </c>
      <c r="F980" s="978">
        <v>78.77</v>
      </c>
    </row>
    <row r="981" spans="1:6">
      <c r="A981" s="317" t="s">
        <v>198</v>
      </c>
      <c r="B981" s="192" t="s">
        <v>311</v>
      </c>
      <c r="C981" s="297"/>
      <c r="D981" s="297"/>
      <c r="E981" s="998"/>
      <c r="F981" s="978"/>
    </row>
    <row r="982" spans="1:6">
      <c r="A982" s="317" t="s">
        <v>199</v>
      </c>
      <c r="B982" s="192" t="s">
        <v>312</v>
      </c>
      <c r="C982" s="297"/>
      <c r="D982" s="297"/>
      <c r="E982" s="998"/>
      <c r="F982" s="978"/>
    </row>
    <row r="983" spans="1:6">
      <c r="A983" s="317" t="s">
        <v>200</v>
      </c>
      <c r="B983" s="326" t="s">
        <v>313</v>
      </c>
      <c r="C983" s="297">
        <v>5550000</v>
      </c>
      <c r="D983" s="297">
        <v>1350000</v>
      </c>
      <c r="E983" s="998">
        <v>699040</v>
      </c>
      <c r="F983" s="978">
        <v>51.78</v>
      </c>
    </row>
    <row r="984" spans="1:6">
      <c r="A984" s="317" t="s">
        <v>201</v>
      </c>
      <c r="B984" s="700" t="s">
        <v>328</v>
      </c>
      <c r="C984" s="297"/>
      <c r="D984" s="297"/>
      <c r="E984" s="998"/>
      <c r="F984" s="978"/>
    </row>
    <row r="985" spans="1:6">
      <c r="A985" s="317" t="s">
        <v>202</v>
      </c>
      <c r="B985" s="701" t="s">
        <v>321</v>
      </c>
      <c r="C985" s="297">
        <v>19231494</v>
      </c>
      <c r="D985" s="297">
        <v>12827400</v>
      </c>
      <c r="E985" s="998">
        <v>0</v>
      </c>
      <c r="F985" s="978">
        <v>0</v>
      </c>
    </row>
    <row r="986" spans="1:6">
      <c r="A986" s="317" t="s">
        <v>203</v>
      </c>
      <c r="B986" s="115" t="s">
        <v>522</v>
      </c>
      <c r="C986" s="297">
        <v>0</v>
      </c>
      <c r="D986" s="297">
        <v>1534677</v>
      </c>
      <c r="E986" s="998">
        <v>1534677</v>
      </c>
      <c r="F986" s="978">
        <v>100</v>
      </c>
    </row>
    <row r="987" spans="1:6" ht="13.5" thickBot="1">
      <c r="A987" s="317" t="s">
        <v>204</v>
      </c>
      <c r="B987" s="194" t="s">
        <v>127</v>
      </c>
      <c r="C987" s="297">
        <v>2662400</v>
      </c>
      <c r="D987" s="297">
        <v>4042525</v>
      </c>
      <c r="E987" s="998">
        <v>3629881</v>
      </c>
      <c r="F987" s="978">
        <v>89.79</v>
      </c>
    </row>
    <row r="988" spans="1:6" ht="13.5" thickBot="1">
      <c r="A988" s="317" t="s">
        <v>205</v>
      </c>
      <c r="B988" s="534" t="s">
        <v>9</v>
      </c>
      <c r="C988" s="546">
        <v>82450625</v>
      </c>
      <c r="D988" s="546">
        <v>104207454</v>
      </c>
      <c r="E988" s="999">
        <v>73808609</v>
      </c>
      <c r="F988" s="978">
        <v>70.819999999999993</v>
      </c>
    </row>
    <row r="989" spans="1:6" ht="13.5" thickTop="1">
      <c r="A989" s="524"/>
      <c r="B989" s="325"/>
      <c r="C989" s="748"/>
      <c r="D989" s="969"/>
      <c r="E989" s="1000"/>
      <c r="F989" s="978"/>
    </row>
    <row r="990" spans="1:6">
      <c r="A990" s="318" t="s">
        <v>206</v>
      </c>
      <c r="B990" s="327" t="s">
        <v>132</v>
      </c>
      <c r="C990" s="299"/>
      <c r="D990" s="299"/>
      <c r="E990" s="1001"/>
      <c r="F990" s="978"/>
    </row>
    <row r="991" spans="1:6">
      <c r="A991" s="317" t="s">
        <v>207</v>
      </c>
      <c r="B991" s="192" t="s">
        <v>264</v>
      </c>
      <c r="C991" s="297">
        <v>0</v>
      </c>
      <c r="D991" s="297">
        <v>75347869</v>
      </c>
      <c r="E991" s="998">
        <v>73819766</v>
      </c>
      <c r="F991" s="978">
        <v>97.97</v>
      </c>
    </row>
    <row r="992" spans="1:6">
      <c r="A992" s="318" t="s">
        <v>208</v>
      </c>
      <c r="B992" s="192" t="s">
        <v>265</v>
      </c>
      <c r="C992" s="297">
        <v>0</v>
      </c>
      <c r="D992" s="297">
        <v>21301921</v>
      </c>
      <c r="E992" s="998">
        <v>20139886</v>
      </c>
      <c r="F992" s="978">
        <v>94.54</v>
      </c>
    </row>
    <row r="993" spans="1:6">
      <c r="A993" s="317" t="s">
        <v>210</v>
      </c>
      <c r="B993" s="192" t="s">
        <v>128</v>
      </c>
      <c r="C993" s="297"/>
      <c r="D993" s="297"/>
      <c r="E993" s="998"/>
      <c r="F993" s="978"/>
    </row>
    <row r="994" spans="1:6">
      <c r="A994" s="318" t="s">
        <v>211</v>
      </c>
      <c r="B994" s="326" t="s">
        <v>314</v>
      </c>
      <c r="C994" s="297"/>
      <c r="D994" s="297"/>
      <c r="E994" s="998"/>
      <c r="F994" s="978"/>
    </row>
    <row r="995" spans="1:6">
      <c r="A995" s="317" t="s">
        <v>212</v>
      </c>
      <c r="B995" s="326" t="s">
        <v>316</v>
      </c>
      <c r="C995" s="297"/>
      <c r="D995" s="297"/>
      <c r="E995" s="998"/>
      <c r="F995" s="978"/>
    </row>
    <row r="996" spans="1:6">
      <c r="A996" s="318" t="s">
        <v>213</v>
      </c>
      <c r="B996" s="326" t="s">
        <v>315</v>
      </c>
      <c r="C996" s="297"/>
      <c r="D996" s="297"/>
      <c r="E996" s="998"/>
      <c r="F996" s="978"/>
    </row>
    <row r="997" spans="1:6">
      <c r="A997" s="317" t="s">
        <v>214</v>
      </c>
      <c r="B997" s="326" t="s">
        <v>317</v>
      </c>
      <c r="C997" s="297"/>
      <c r="D997" s="297"/>
      <c r="E997" s="998"/>
      <c r="F997" s="978"/>
    </row>
    <row r="998" spans="1:6">
      <c r="A998" s="318" t="s">
        <v>215</v>
      </c>
      <c r="B998" s="700" t="s">
        <v>318</v>
      </c>
      <c r="C998" s="297"/>
      <c r="D998" s="297"/>
      <c r="E998" s="998"/>
      <c r="F998" s="978"/>
    </row>
    <row r="999" spans="1:6">
      <c r="A999" s="317" t="s">
        <v>216</v>
      </c>
      <c r="B999" s="275" t="s">
        <v>319</v>
      </c>
      <c r="C999" s="297"/>
      <c r="D999" s="297"/>
      <c r="E999" s="998"/>
      <c r="F999" s="978"/>
    </row>
    <row r="1000" spans="1:6">
      <c r="A1000" s="318" t="s">
        <v>217</v>
      </c>
      <c r="B1000" s="701" t="s">
        <v>336</v>
      </c>
      <c r="C1000" s="297"/>
      <c r="D1000" s="297"/>
      <c r="E1000" s="998">
        <v>0</v>
      </c>
      <c r="F1000" s="978"/>
    </row>
    <row r="1001" spans="1:6">
      <c r="A1001" s="317" t="s">
        <v>218</v>
      </c>
      <c r="B1001" s="192" t="s">
        <v>322</v>
      </c>
      <c r="C1001" s="297">
        <v>0</v>
      </c>
      <c r="D1001" s="297"/>
      <c r="E1001" s="998"/>
      <c r="F1001" s="978"/>
    </row>
    <row r="1002" spans="1:6" ht="13.5" thickBot="1">
      <c r="A1002" s="317" t="s">
        <v>219</v>
      </c>
      <c r="B1002" s="32" t="s">
        <v>130</v>
      </c>
      <c r="C1002" s="297">
        <v>0</v>
      </c>
      <c r="D1002" s="216"/>
      <c r="E1002" s="1002"/>
      <c r="F1002" s="978"/>
    </row>
    <row r="1003" spans="1:6" ht="13.5" thickBot="1">
      <c r="A1003" s="533" t="s">
        <v>220</v>
      </c>
      <c r="B1003" s="723" t="s">
        <v>10</v>
      </c>
      <c r="C1003" s="745">
        <f>C991+C992+C993+C1001+C1002</f>
        <v>0</v>
      </c>
      <c r="D1003" s="745">
        <v>96649790</v>
      </c>
      <c r="E1003" s="1003">
        <f>E991+E992+E993+E1001+E1002</f>
        <v>93959652</v>
      </c>
      <c r="F1003" s="1033">
        <v>0</v>
      </c>
    </row>
    <row r="1004" spans="1:6" ht="27" thickTop="1" thickBot="1">
      <c r="A1004" s="533" t="s">
        <v>221</v>
      </c>
      <c r="B1004" s="537" t="s">
        <v>323</v>
      </c>
      <c r="C1004" s="733">
        <f>C988+C1003</f>
        <v>82450625</v>
      </c>
      <c r="D1004" s="733">
        <v>200857244</v>
      </c>
      <c r="E1004" s="1004">
        <f>E988+E1003</f>
        <v>167768261</v>
      </c>
      <c r="F1004" s="978">
        <v>0</v>
      </c>
    </row>
    <row r="1005" spans="1:6" ht="13.5" thickTop="1">
      <c r="A1005" s="524"/>
      <c r="B1005" s="716"/>
      <c r="C1005" s="732"/>
      <c r="D1005" s="732"/>
      <c r="E1005" s="1005"/>
      <c r="F1005" s="978"/>
    </row>
    <row r="1006" spans="1:6">
      <c r="A1006" s="318" t="s">
        <v>222</v>
      </c>
      <c r="B1006" s="415" t="s">
        <v>325</v>
      </c>
      <c r="C1006" s="299"/>
      <c r="D1006" s="299"/>
      <c r="E1006" s="1001"/>
      <c r="F1006" s="978"/>
    </row>
    <row r="1007" spans="1:6">
      <c r="A1007" s="317" t="s">
        <v>223</v>
      </c>
      <c r="B1007" s="193" t="s">
        <v>324</v>
      </c>
      <c r="C1007" s="297">
        <v>0</v>
      </c>
      <c r="D1007" s="297"/>
      <c r="E1007" s="998"/>
      <c r="F1007" s="978"/>
    </row>
    <row r="1008" spans="1:6">
      <c r="A1008" s="318" t="s">
        <v>224</v>
      </c>
      <c r="B1008" s="601" t="s">
        <v>329</v>
      </c>
      <c r="C1008" s="297">
        <v>67000</v>
      </c>
      <c r="D1008" s="299">
        <v>150000</v>
      </c>
      <c r="E1008" s="1001">
        <v>377139172</v>
      </c>
      <c r="F1008" s="978"/>
    </row>
    <row r="1009" spans="1:6">
      <c r="A1009" s="317" t="s">
        <v>225</v>
      </c>
      <c r="B1009" s="601" t="s">
        <v>330</v>
      </c>
      <c r="C1009" s="297">
        <v>8596205</v>
      </c>
      <c r="D1009" s="297">
        <v>12916102</v>
      </c>
      <c r="E1009" s="998">
        <v>12916102</v>
      </c>
      <c r="F1009" s="978">
        <v>100</v>
      </c>
    </row>
    <row r="1010" spans="1:6">
      <c r="A1010" s="318" t="s">
        <v>226</v>
      </c>
      <c r="B1010" s="601" t="s">
        <v>331</v>
      </c>
      <c r="C1010" s="297">
        <v>0</v>
      </c>
      <c r="D1010" s="297"/>
      <c r="E1010" s="998"/>
      <c r="F1010" s="978"/>
    </row>
    <row r="1011" spans="1:6">
      <c r="A1011" s="317" t="s">
        <v>227</v>
      </c>
      <c r="B1011" s="702" t="s">
        <v>332</v>
      </c>
      <c r="C1011" s="297">
        <v>0</v>
      </c>
      <c r="D1011" s="297"/>
      <c r="E1011" s="998"/>
      <c r="F1011" s="978"/>
    </row>
    <row r="1012" spans="1:6">
      <c r="A1012" s="318" t="s">
        <v>228</v>
      </c>
      <c r="B1012" s="703" t="s">
        <v>333</v>
      </c>
      <c r="C1012" s="297">
        <v>0</v>
      </c>
      <c r="D1012" s="297"/>
      <c r="E1012" s="998"/>
      <c r="F1012" s="978"/>
    </row>
    <row r="1013" spans="1:6">
      <c r="A1013" s="317" t="s">
        <v>229</v>
      </c>
      <c r="B1013" s="704" t="s">
        <v>334</v>
      </c>
      <c r="C1013" s="297">
        <v>0</v>
      </c>
      <c r="D1013" s="297"/>
      <c r="E1013" s="998"/>
      <c r="F1013" s="978"/>
    </row>
    <row r="1014" spans="1:6">
      <c r="A1014" s="318" t="s">
        <v>230</v>
      </c>
      <c r="B1014" s="712" t="s">
        <v>335</v>
      </c>
      <c r="C1014" s="297">
        <v>0</v>
      </c>
      <c r="D1014" s="297"/>
      <c r="E1014" s="1006"/>
      <c r="F1014" s="978"/>
    </row>
    <row r="1015" spans="1:6" ht="13.5" thickBot="1">
      <c r="A1015" s="524" t="s">
        <v>231</v>
      </c>
      <c r="B1015" s="713" t="s">
        <v>523</v>
      </c>
      <c r="C1015" s="216">
        <v>667465</v>
      </c>
      <c r="D1015" s="216">
        <v>667465</v>
      </c>
      <c r="E1015" s="1007">
        <v>667465</v>
      </c>
      <c r="F1015" s="978">
        <v>100</v>
      </c>
    </row>
    <row r="1016" spans="1:6" ht="13.5" thickBot="1">
      <c r="A1016" s="340" t="s">
        <v>232</v>
      </c>
      <c r="B1016" s="278" t="s">
        <v>326</v>
      </c>
      <c r="C1016" s="747">
        <f>SUM(C1007:C1015)</f>
        <v>9330670</v>
      </c>
      <c r="D1016" s="747">
        <v>13733567</v>
      </c>
      <c r="E1016" s="1008">
        <f>SUM(E1007:E1015)</f>
        <v>390722739</v>
      </c>
      <c r="F1016" s="978">
        <v>97.38</v>
      </c>
    </row>
    <row r="1017" spans="1:6">
      <c r="A1017" s="524"/>
      <c r="B1017" s="39"/>
      <c r="C1017" s="688"/>
      <c r="D1017" s="688"/>
      <c r="E1017" s="1009"/>
      <c r="F1017" s="978"/>
    </row>
    <row r="1018" spans="1:6" ht="13.5" thickBot="1">
      <c r="A1018" s="384" t="s">
        <v>233</v>
      </c>
      <c r="B1018" s="714" t="s">
        <v>327</v>
      </c>
      <c r="C1018" s="729">
        <f>C1016+C1004</f>
        <v>91781295</v>
      </c>
      <c r="D1018" s="729">
        <v>214590811</v>
      </c>
      <c r="E1018" s="1010">
        <v>558491000</v>
      </c>
      <c r="F1018" s="978">
        <v>0</v>
      </c>
    </row>
  </sheetData>
  <mergeCells count="41">
    <mergeCell ref="B420:E420"/>
    <mergeCell ref="A238:E238"/>
    <mergeCell ref="B240:E240"/>
    <mergeCell ref="A298:E298"/>
    <mergeCell ref="B300:E300"/>
    <mergeCell ref="A357:E357"/>
    <mergeCell ref="B359:E359"/>
    <mergeCell ref="A418:E418"/>
    <mergeCell ref="A62:E62"/>
    <mergeCell ref="A354:E354"/>
    <mergeCell ref="A1:E1"/>
    <mergeCell ref="B3:E3"/>
    <mergeCell ref="A61:E61"/>
    <mergeCell ref="A119:E119"/>
    <mergeCell ref="A178:E178"/>
    <mergeCell ref="B64:E64"/>
    <mergeCell ref="B122:E122"/>
    <mergeCell ref="A120:E120"/>
    <mergeCell ref="A177:E177"/>
    <mergeCell ref="A237:E237"/>
    <mergeCell ref="B180:E180"/>
    <mergeCell ref="A472:E472"/>
    <mergeCell ref="B474:E474"/>
    <mergeCell ref="A527:E527"/>
    <mergeCell ref="B529:E529"/>
    <mergeCell ref="A582:E582"/>
    <mergeCell ref="B584:E584"/>
    <mergeCell ref="A637:E637"/>
    <mergeCell ref="B639:E639"/>
    <mergeCell ref="A692:E692"/>
    <mergeCell ref="B694:E694"/>
    <mergeCell ref="A747:E747"/>
    <mergeCell ref="B749:E749"/>
    <mergeCell ref="A802:E802"/>
    <mergeCell ref="B804:E804"/>
    <mergeCell ref="A857:E857"/>
    <mergeCell ref="B859:E859"/>
    <mergeCell ref="A912:E912"/>
    <mergeCell ref="B914:E914"/>
    <mergeCell ref="A967:E967"/>
    <mergeCell ref="B969:E969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29"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132" t="s">
        <v>715</v>
      </c>
      <c r="B1" s="1132"/>
      <c r="C1" s="1132"/>
      <c r="D1" s="1132"/>
      <c r="E1" s="1132"/>
      <c r="F1" s="1132"/>
    </row>
    <row r="2" spans="1:66">
      <c r="B2" s="19"/>
      <c r="C2" s="19"/>
      <c r="D2" s="19"/>
      <c r="E2" s="19"/>
      <c r="F2" s="19"/>
    </row>
    <row r="3" spans="1:66" ht="15" customHeight="1">
      <c r="A3" s="1152" t="s">
        <v>338</v>
      </c>
      <c r="B3" s="1153"/>
      <c r="C3" s="1153"/>
      <c r="D3" s="1153"/>
      <c r="E3" s="1153"/>
      <c r="F3" s="1153"/>
    </row>
    <row r="4" spans="1:66" ht="13.5" thickBot="1">
      <c r="B4" s="1155" t="s">
        <v>550</v>
      </c>
      <c r="C4" s="1155"/>
      <c r="D4" s="1155"/>
      <c r="E4" s="1155"/>
      <c r="F4" s="1155"/>
    </row>
    <row r="5" spans="1:66" ht="39" customHeight="1" thickBot="1">
      <c r="A5" s="341" t="s">
        <v>185</v>
      </c>
      <c r="B5" s="157" t="s">
        <v>12</v>
      </c>
      <c r="C5" s="353"/>
      <c r="D5" s="354"/>
      <c r="E5" s="337" t="s">
        <v>16</v>
      </c>
      <c r="F5" s="335" t="s">
        <v>261</v>
      </c>
    </row>
    <row r="6" spans="1:66" ht="14.25" customHeight="1" thickBot="1">
      <c r="A6" s="331" t="s">
        <v>186</v>
      </c>
      <c r="B6" s="346" t="s">
        <v>187</v>
      </c>
      <c r="C6" s="347" t="s">
        <v>188</v>
      </c>
      <c r="D6" s="348" t="s">
        <v>189</v>
      </c>
      <c r="E6" s="565" t="s">
        <v>209</v>
      </c>
      <c r="F6" s="564" t="s">
        <v>234</v>
      </c>
    </row>
    <row r="7" spans="1:66" s="35" customFormat="1" ht="13.5" thickBot="1">
      <c r="A7" s="363" t="s">
        <v>190</v>
      </c>
      <c r="B7" s="152" t="s">
        <v>509</v>
      </c>
      <c r="C7" s="364"/>
      <c r="D7" s="562"/>
      <c r="E7" s="883"/>
      <c r="F7" s="512">
        <f t="shared" ref="F7:F12" si="0">SUM(C7:E7)</f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6">
      <c r="A8" s="357" t="s">
        <v>191</v>
      </c>
      <c r="B8" s="152" t="s">
        <v>510</v>
      </c>
      <c r="C8" s="149"/>
      <c r="D8" s="150"/>
      <c r="E8" s="566"/>
      <c r="F8" s="512">
        <f t="shared" si="0"/>
        <v>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57" t="s">
        <v>192</v>
      </c>
      <c r="B9" s="152" t="s">
        <v>511</v>
      </c>
      <c r="C9" s="5"/>
      <c r="D9" s="151"/>
      <c r="E9" s="566">
        <v>0</v>
      </c>
      <c r="F9" s="512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57" t="s">
        <v>193</v>
      </c>
      <c r="B10" s="561" t="s">
        <v>512</v>
      </c>
      <c r="C10" s="5"/>
      <c r="D10" s="151"/>
      <c r="E10" s="566"/>
      <c r="F10" s="512">
        <f t="shared" si="0"/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57" t="s">
        <v>194</v>
      </c>
      <c r="B11" s="561"/>
      <c r="C11" s="5"/>
      <c r="D11" s="151"/>
      <c r="E11" s="566"/>
      <c r="F11" s="512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49" t="s">
        <v>195</v>
      </c>
      <c r="B12" s="350" t="s">
        <v>14</v>
      </c>
      <c r="C12" s="351">
        <f>SUM(C7:C11)</f>
        <v>0</v>
      </c>
      <c r="D12" s="352">
        <f>SUM(D7:D11)</f>
        <v>0</v>
      </c>
      <c r="E12" s="280">
        <f>SUM(E7:E11)</f>
        <v>0</v>
      </c>
      <c r="F12" s="280">
        <f t="shared" si="0"/>
        <v>0</v>
      </c>
    </row>
    <row r="13" spans="1:66" s="15" customFormat="1">
      <c r="A13" s="338"/>
      <c r="B13" s="39"/>
      <c r="C13" s="356"/>
      <c r="D13" s="356"/>
      <c r="E13" s="356"/>
      <c r="F13" s="356"/>
    </row>
    <row r="14" spans="1:66">
      <c r="B14" s="1"/>
      <c r="C14" s="1"/>
      <c r="D14" s="1"/>
      <c r="E14" s="1"/>
      <c r="F14" s="1"/>
    </row>
    <row r="15" spans="1:66">
      <c r="A15" s="1132" t="s">
        <v>716</v>
      </c>
      <c r="B15" s="1132"/>
      <c r="C15" s="1132"/>
      <c r="D15" s="1132"/>
      <c r="E15" s="1132"/>
      <c r="F15" s="1132"/>
    </row>
    <row r="16" spans="1:66">
      <c r="B16" s="19"/>
      <c r="C16" s="19"/>
      <c r="D16" s="19"/>
      <c r="E16" s="19"/>
      <c r="F16" s="19"/>
    </row>
    <row r="17" spans="1:6" ht="15.75">
      <c r="B17" s="1152" t="s">
        <v>337</v>
      </c>
      <c r="C17" s="1152"/>
      <c r="D17" s="1152"/>
      <c r="E17" s="1152"/>
      <c r="F17" s="1152"/>
    </row>
    <row r="18" spans="1:6">
      <c r="B18" s="1"/>
      <c r="C18" s="1"/>
      <c r="D18" s="1"/>
      <c r="E18" s="1"/>
      <c r="F18" s="1"/>
    </row>
    <row r="19" spans="1:6" ht="13.5" thickBot="1">
      <c r="B19" s="1155" t="s">
        <v>540</v>
      </c>
      <c r="C19" s="1155"/>
      <c r="D19" s="1155"/>
      <c r="E19" s="1155"/>
      <c r="F19" s="1155"/>
    </row>
    <row r="20" spans="1:6" ht="38.25" customHeight="1" thickBot="1">
      <c r="A20" s="341" t="s">
        <v>185</v>
      </c>
      <c r="B20" s="358" t="s">
        <v>12</v>
      </c>
      <c r="C20" s="672"/>
      <c r="D20" s="354" t="s">
        <v>16</v>
      </c>
      <c r="E20" s="337" t="s">
        <v>596</v>
      </c>
      <c r="F20" s="335" t="s">
        <v>261</v>
      </c>
    </row>
    <row r="21" spans="1:6" ht="13.5" customHeight="1">
      <c r="A21" s="331" t="s">
        <v>186</v>
      </c>
      <c r="B21" s="575" t="s">
        <v>187</v>
      </c>
      <c r="C21" s="565" t="s">
        <v>188</v>
      </c>
      <c r="D21" s="322" t="s">
        <v>189</v>
      </c>
      <c r="E21" s="569" t="s">
        <v>209</v>
      </c>
      <c r="F21" s="567" t="s">
        <v>234</v>
      </c>
    </row>
    <row r="22" spans="1:6">
      <c r="A22" s="357" t="s">
        <v>190</v>
      </c>
      <c r="B22" s="642" t="s">
        <v>517</v>
      </c>
      <c r="C22" s="229"/>
      <c r="D22" s="25"/>
      <c r="E22" s="229"/>
      <c r="F22" s="213">
        <f>SUM(C22:E22)</f>
        <v>0</v>
      </c>
    </row>
    <row r="23" spans="1:6" ht="15" customHeight="1">
      <c r="A23" s="357" t="s">
        <v>191</v>
      </c>
      <c r="B23" s="642" t="s">
        <v>521</v>
      </c>
      <c r="C23" s="229"/>
      <c r="D23" s="25"/>
      <c r="E23" s="229">
        <v>100000</v>
      </c>
      <c r="F23" s="213">
        <f t="shared" ref="F23:F40" si="1">SUM(C23:E23)</f>
        <v>100000</v>
      </c>
    </row>
    <row r="24" spans="1:6">
      <c r="A24" s="357" t="s">
        <v>192</v>
      </c>
      <c r="B24" s="642" t="s">
        <v>615</v>
      </c>
      <c r="C24" s="229"/>
      <c r="D24" s="25"/>
      <c r="E24" s="229">
        <v>300000</v>
      </c>
      <c r="F24" s="213">
        <f t="shared" si="1"/>
        <v>300000</v>
      </c>
    </row>
    <row r="25" spans="1:6" ht="15.75" customHeight="1">
      <c r="A25" s="357" t="s">
        <v>193</v>
      </c>
      <c r="B25" s="642"/>
      <c r="C25" s="229"/>
      <c r="D25" s="25"/>
      <c r="E25" s="229"/>
      <c r="F25" s="213">
        <f t="shared" si="1"/>
        <v>0</v>
      </c>
    </row>
    <row r="26" spans="1:6" ht="15.75" customHeight="1">
      <c r="A26" s="357" t="s">
        <v>194</v>
      </c>
      <c r="B26" s="642"/>
      <c r="C26" s="229"/>
      <c r="D26" s="25"/>
      <c r="E26" s="229"/>
      <c r="F26" s="213">
        <f t="shared" si="1"/>
        <v>0</v>
      </c>
    </row>
    <row r="27" spans="1:6" ht="15.75" customHeight="1">
      <c r="A27" s="357" t="s">
        <v>195</v>
      </c>
      <c r="B27" s="642"/>
      <c r="C27" s="229"/>
      <c r="D27" s="25"/>
      <c r="E27" s="229"/>
      <c r="F27" s="213">
        <f t="shared" si="1"/>
        <v>0</v>
      </c>
    </row>
    <row r="28" spans="1:6">
      <c r="A28" s="357" t="s">
        <v>196</v>
      </c>
      <c r="B28" s="642"/>
      <c r="C28" s="229"/>
      <c r="D28" s="25"/>
      <c r="E28" s="229"/>
      <c r="F28" s="213">
        <f t="shared" si="1"/>
        <v>0</v>
      </c>
    </row>
    <row r="29" spans="1:6">
      <c r="A29" s="357" t="s">
        <v>197</v>
      </c>
      <c r="B29" s="642"/>
      <c r="C29" s="229"/>
      <c r="D29" s="25"/>
      <c r="E29" s="229"/>
      <c r="F29" s="213">
        <f t="shared" si="1"/>
        <v>0</v>
      </c>
    </row>
    <row r="30" spans="1:6" ht="15.75" customHeight="1">
      <c r="A30" s="357" t="s">
        <v>198</v>
      </c>
      <c r="B30" s="642"/>
      <c r="C30" s="229"/>
      <c r="D30" s="25"/>
      <c r="E30" s="229"/>
      <c r="F30" s="213">
        <f t="shared" si="1"/>
        <v>0</v>
      </c>
    </row>
    <row r="31" spans="1:6" ht="13.5" customHeight="1">
      <c r="A31" s="357" t="s">
        <v>199</v>
      </c>
      <c r="B31" s="642"/>
      <c r="C31" s="229"/>
      <c r="D31" s="25"/>
      <c r="E31" s="229"/>
      <c r="F31" s="213">
        <f t="shared" si="1"/>
        <v>0</v>
      </c>
    </row>
    <row r="32" spans="1:6">
      <c r="A32" s="357" t="s">
        <v>200</v>
      </c>
      <c r="B32" s="643"/>
      <c r="C32" s="161"/>
      <c r="D32" s="27"/>
      <c r="E32" s="161"/>
      <c r="F32" s="213">
        <f t="shared" si="1"/>
        <v>0</v>
      </c>
    </row>
    <row r="33" spans="1:6">
      <c r="A33" s="357" t="s">
        <v>201</v>
      </c>
      <c r="B33" s="643"/>
      <c r="C33" s="161"/>
      <c r="D33" s="27"/>
      <c r="E33" s="161"/>
      <c r="F33" s="213">
        <f t="shared" si="1"/>
        <v>0</v>
      </c>
    </row>
    <row r="34" spans="1:6" ht="13.5" customHeight="1">
      <c r="A34" s="357" t="s">
        <v>202</v>
      </c>
      <c r="B34" s="642"/>
      <c r="C34" s="229"/>
      <c r="D34" s="25"/>
      <c r="E34" s="229"/>
      <c r="F34" s="213">
        <f t="shared" si="1"/>
        <v>0</v>
      </c>
    </row>
    <row r="35" spans="1:6" ht="15" customHeight="1">
      <c r="A35" s="357" t="s">
        <v>203</v>
      </c>
      <c r="B35" s="643"/>
      <c r="C35" s="161"/>
      <c r="D35" s="27"/>
      <c r="E35" s="161"/>
      <c r="F35" s="213">
        <f t="shared" si="1"/>
        <v>0</v>
      </c>
    </row>
    <row r="36" spans="1:6" ht="13.5" customHeight="1">
      <c r="A36" s="357" t="s">
        <v>204</v>
      </c>
      <c r="B36" s="643"/>
      <c r="C36" s="161"/>
      <c r="D36" s="27"/>
      <c r="E36" s="161"/>
      <c r="F36" s="213">
        <f t="shared" si="1"/>
        <v>0</v>
      </c>
    </row>
    <row r="37" spans="1:6">
      <c r="A37" s="357" t="s">
        <v>205</v>
      </c>
      <c r="B37" s="643"/>
      <c r="C37" s="161"/>
      <c r="D37" s="27"/>
      <c r="E37" s="161"/>
      <c r="F37" s="213">
        <f t="shared" si="1"/>
        <v>0</v>
      </c>
    </row>
    <row r="38" spans="1:6">
      <c r="A38" s="357" t="s">
        <v>206</v>
      </c>
      <c r="B38" s="644"/>
      <c r="C38" s="162"/>
      <c r="D38" s="592"/>
      <c r="E38" s="162"/>
      <c r="F38" s="368">
        <f t="shared" si="1"/>
        <v>0</v>
      </c>
    </row>
    <row r="39" spans="1:6">
      <c r="A39" s="357" t="s">
        <v>207</v>
      </c>
      <c r="B39" s="614"/>
      <c r="C39" s="132"/>
      <c r="D39" s="96"/>
      <c r="E39" s="132"/>
      <c r="F39" s="126">
        <f t="shared" si="1"/>
        <v>0</v>
      </c>
    </row>
    <row r="40" spans="1:6" ht="13.5" thickBot="1">
      <c r="A40" s="357" t="s">
        <v>208</v>
      </c>
      <c r="B40" s="641"/>
      <c r="C40" s="414"/>
      <c r="D40" s="26"/>
      <c r="E40" s="687"/>
      <c r="F40" s="131">
        <f t="shared" si="1"/>
        <v>0</v>
      </c>
    </row>
    <row r="41" spans="1:6" ht="13.5" thickBot="1">
      <c r="A41" s="362" t="s">
        <v>210</v>
      </c>
      <c r="B41" s="360" t="s">
        <v>14</v>
      </c>
      <c r="C41" s="603">
        <f>SUM(C22:C38)</f>
        <v>0</v>
      </c>
      <c r="D41" s="563">
        <f>SUM(D22:D38)</f>
        <v>0</v>
      </c>
      <c r="E41" s="139">
        <f>SUM(E22:E40)</f>
        <v>400000</v>
      </c>
      <c r="F41" s="568">
        <f>SUM(F22:F40)</f>
        <v>400000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4" workbookViewId="0">
      <selection activeCell="A26" sqref="A26:F26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132" t="s">
        <v>717</v>
      </c>
      <c r="B1" s="1132"/>
      <c r="C1" s="1132"/>
      <c r="D1" s="1132"/>
      <c r="E1" s="1132"/>
      <c r="F1" s="1132"/>
    </row>
    <row r="2" spans="1:6" ht="15.75">
      <c r="B2" s="1152" t="s">
        <v>320</v>
      </c>
      <c r="C2" s="1152"/>
      <c r="D2" s="1152"/>
      <c r="E2" s="1152"/>
      <c r="F2" s="1152"/>
    </row>
    <row r="3" spans="1:6" ht="13.5" thickBot="1">
      <c r="B3" s="1155" t="s">
        <v>540</v>
      </c>
      <c r="C3" s="1155"/>
      <c r="D3" s="1155"/>
      <c r="E3" s="1155"/>
      <c r="F3" s="1155"/>
    </row>
    <row r="4" spans="1:6" ht="23.25" thickBot="1">
      <c r="A4" s="336" t="s">
        <v>185</v>
      </c>
      <c r="B4" s="119" t="s">
        <v>3</v>
      </c>
      <c r="C4" s="365"/>
      <c r="D4" s="354"/>
      <c r="E4" s="337" t="s">
        <v>16</v>
      </c>
      <c r="F4" s="335" t="s">
        <v>261</v>
      </c>
    </row>
    <row r="5" spans="1:6">
      <c r="A5" s="345" t="s">
        <v>186</v>
      </c>
      <c r="B5" s="575" t="s">
        <v>187</v>
      </c>
      <c r="C5" s="565" t="s">
        <v>188</v>
      </c>
      <c r="D5" s="322" t="s">
        <v>189</v>
      </c>
      <c r="E5" s="565"/>
      <c r="F5" s="567" t="s">
        <v>209</v>
      </c>
    </row>
    <row r="6" spans="1:6">
      <c r="A6" s="357" t="s">
        <v>190</v>
      </c>
      <c r="B6" s="142" t="s">
        <v>536</v>
      </c>
      <c r="C6" s="115" t="s">
        <v>308</v>
      </c>
      <c r="D6" s="142" t="s">
        <v>308</v>
      </c>
      <c r="E6" s="142" t="s">
        <v>308</v>
      </c>
      <c r="F6" s="115" t="s">
        <v>308</v>
      </c>
    </row>
    <row r="7" spans="1:6">
      <c r="A7" s="357" t="s">
        <v>191</v>
      </c>
      <c r="B7" s="645" t="s">
        <v>537</v>
      </c>
      <c r="C7" s="115" t="s">
        <v>308</v>
      </c>
      <c r="D7" s="142" t="s">
        <v>308</v>
      </c>
      <c r="E7" s="297"/>
      <c r="F7" s="132">
        <f>E7</f>
        <v>0</v>
      </c>
    </row>
    <row r="8" spans="1:6">
      <c r="A8" s="357" t="s">
        <v>192</v>
      </c>
      <c r="B8" s="645" t="s">
        <v>538</v>
      </c>
      <c r="C8" s="115" t="s">
        <v>308</v>
      </c>
      <c r="D8" s="142" t="s">
        <v>308</v>
      </c>
      <c r="E8" s="132">
        <v>1337685</v>
      </c>
      <c r="F8" s="132">
        <f>SUM(C8:E8)</f>
        <v>1337685</v>
      </c>
    </row>
    <row r="9" spans="1:6">
      <c r="A9" s="357" t="s">
        <v>193</v>
      </c>
      <c r="B9" s="142" t="s">
        <v>134</v>
      </c>
      <c r="C9" s="115" t="s">
        <v>308</v>
      </c>
      <c r="D9" s="142" t="s">
        <v>308</v>
      </c>
      <c r="E9" s="297"/>
      <c r="F9" s="132">
        <f>SUM(C9:E9)</f>
        <v>0</v>
      </c>
    </row>
    <row r="10" spans="1:6">
      <c r="A10" s="357" t="s">
        <v>194</v>
      </c>
      <c r="B10" s="142" t="s">
        <v>536</v>
      </c>
      <c r="C10" s="115" t="s">
        <v>308</v>
      </c>
      <c r="D10" s="142" t="s">
        <v>308</v>
      </c>
      <c r="E10" s="132"/>
      <c r="F10" s="132">
        <f>SUM(C10:E10)</f>
        <v>0</v>
      </c>
    </row>
    <row r="11" spans="1:6">
      <c r="A11" s="357" t="s">
        <v>195</v>
      </c>
      <c r="B11" s="142" t="s">
        <v>539</v>
      </c>
      <c r="C11" s="115" t="s">
        <v>308</v>
      </c>
      <c r="D11" s="142" t="s">
        <v>308</v>
      </c>
      <c r="E11" s="297">
        <v>0</v>
      </c>
      <c r="F11" s="132">
        <f>SUM(C11:E11)</f>
        <v>0</v>
      </c>
    </row>
    <row r="12" spans="1:6" ht="13.5" thickBot="1">
      <c r="A12" s="357" t="s">
        <v>196</v>
      </c>
      <c r="B12" s="142" t="s">
        <v>135</v>
      </c>
      <c r="C12" s="115" t="s">
        <v>308</v>
      </c>
      <c r="D12" s="142" t="s">
        <v>308</v>
      </c>
      <c r="E12" s="132"/>
      <c r="F12" s="132">
        <f>SUM(C12:E12)</f>
        <v>0</v>
      </c>
    </row>
    <row r="13" spans="1:6" ht="13.5" thickBot="1">
      <c r="A13" s="340" t="s">
        <v>197</v>
      </c>
      <c r="B13" s="578" t="s">
        <v>136</v>
      </c>
      <c r="C13" s="280">
        <f>SUM(C6:C12)</f>
        <v>0</v>
      </c>
      <c r="D13" s="352">
        <f>SUM(D6:D12)</f>
        <v>0</v>
      </c>
      <c r="E13" s="280">
        <f>SUM(E6:E12)</f>
        <v>1337685</v>
      </c>
      <c r="F13" s="280">
        <f>SUM(F6:F12)</f>
        <v>1337685</v>
      </c>
    </row>
    <row r="14" spans="1:6" ht="11.25" customHeight="1">
      <c r="B14" s="154"/>
      <c r="C14" s="18"/>
      <c r="D14" s="18"/>
      <c r="E14" s="18"/>
      <c r="F14" s="18"/>
    </row>
    <row r="15" spans="1:6">
      <c r="A15" s="1132" t="s">
        <v>718</v>
      </c>
      <c r="B15" s="1132"/>
      <c r="C15" s="1132"/>
      <c r="D15" s="1132"/>
      <c r="E15" s="1132"/>
      <c r="F15" s="1132"/>
    </row>
    <row r="16" spans="1:6" ht="15.75">
      <c r="B16" s="1152" t="s">
        <v>339</v>
      </c>
      <c r="C16" s="1152"/>
      <c r="D16" s="1152"/>
      <c r="E16" s="1152"/>
      <c r="F16" s="1152"/>
    </row>
    <row r="17" spans="1:6" ht="13.5" thickBot="1">
      <c r="B17" s="1155" t="s">
        <v>540</v>
      </c>
      <c r="C17" s="1155"/>
      <c r="D17" s="1155"/>
      <c r="E17" s="1155"/>
      <c r="F17" s="1155"/>
    </row>
    <row r="18" spans="1:6" ht="23.25" thickBot="1">
      <c r="A18" s="336" t="s">
        <v>185</v>
      </c>
      <c r="B18" s="119" t="s">
        <v>12</v>
      </c>
      <c r="C18" s="365"/>
      <c r="D18" s="354"/>
      <c r="E18" s="337" t="s">
        <v>16</v>
      </c>
      <c r="F18" s="335" t="s">
        <v>261</v>
      </c>
    </row>
    <row r="19" spans="1:6">
      <c r="A19" s="345" t="s">
        <v>186</v>
      </c>
      <c r="B19" s="575" t="s">
        <v>187</v>
      </c>
      <c r="C19" s="565" t="s">
        <v>188</v>
      </c>
      <c r="D19" s="322" t="s">
        <v>189</v>
      </c>
      <c r="E19" s="569" t="s">
        <v>209</v>
      </c>
      <c r="F19" s="567" t="s">
        <v>234</v>
      </c>
    </row>
    <row r="20" spans="1:6">
      <c r="A20" s="357" t="s">
        <v>190</v>
      </c>
      <c r="B20" s="142"/>
      <c r="C20" s="132"/>
      <c r="D20" s="96"/>
      <c r="E20" s="132"/>
      <c r="F20" s="126"/>
    </row>
    <row r="21" spans="1:6">
      <c r="A21" s="357" t="s">
        <v>191</v>
      </c>
      <c r="B21" s="142"/>
      <c r="C21" s="115"/>
      <c r="D21" s="146"/>
      <c r="E21" s="115"/>
      <c r="F21" s="126"/>
    </row>
    <row r="22" spans="1:6">
      <c r="A22" s="357" t="s">
        <v>192</v>
      </c>
      <c r="B22" s="142"/>
      <c r="C22" s="115"/>
      <c r="D22" s="146"/>
      <c r="E22" s="115"/>
      <c r="F22" s="126"/>
    </row>
    <row r="23" spans="1:6" ht="13.5" thickBot="1">
      <c r="A23" s="357" t="s">
        <v>193</v>
      </c>
      <c r="B23" s="142"/>
      <c r="C23" s="115"/>
      <c r="D23" s="146"/>
      <c r="E23" s="115"/>
      <c r="F23" s="126"/>
    </row>
    <row r="24" spans="1:6" ht="13.5" thickBot="1">
      <c r="A24" s="340" t="s">
        <v>194</v>
      </c>
      <c r="B24" s="119" t="s">
        <v>137</v>
      </c>
      <c r="C24" s="574">
        <f>SUM(C20:C23)</f>
        <v>0</v>
      </c>
      <c r="D24" s="576">
        <f>SUM(D20:D23)</f>
        <v>0</v>
      </c>
      <c r="E24" s="574">
        <f>SUM(E20:E23)</f>
        <v>0</v>
      </c>
      <c r="F24" s="573">
        <v>0</v>
      </c>
    </row>
    <row r="25" spans="1:6">
      <c r="A25" s="338"/>
      <c r="B25" s="39"/>
      <c r="C25" s="32"/>
      <c r="D25" s="39"/>
      <c r="E25" s="39"/>
      <c r="F25" s="39"/>
    </row>
    <row r="26" spans="1:6">
      <c r="A26" s="1132" t="s">
        <v>719</v>
      </c>
      <c r="B26" s="1132"/>
      <c r="C26" s="1132"/>
      <c r="D26" s="1132"/>
      <c r="E26" s="1132"/>
      <c r="F26" s="1132"/>
    </row>
    <row r="27" spans="1:6" ht="15.75">
      <c r="B27" s="1152" t="s">
        <v>340</v>
      </c>
      <c r="C27" s="1152"/>
      <c r="D27" s="1152"/>
      <c r="E27" s="1152"/>
      <c r="F27" s="1152"/>
    </row>
    <row r="28" spans="1:6" ht="13.5" thickBot="1">
      <c r="B28" s="1155" t="s">
        <v>540</v>
      </c>
      <c r="C28" s="1155"/>
      <c r="D28" s="1155"/>
      <c r="E28" s="1155"/>
      <c r="F28" s="1155"/>
    </row>
    <row r="29" spans="1:6" ht="23.25" thickBot="1">
      <c r="A29" s="336" t="s">
        <v>185</v>
      </c>
      <c r="B29" s="157" t="s">
        <v>12</v>
      </c>
      <c r="C29" s="353"/>
      <c r="D29" s="354"/>
      <c r="E29" s="337" t="s">
        <v>16</v>
      </c>
      <c r="F29" s="315" t="s">
        <v>261</v>
      </c>
    </row>
    <row r="30" spans="1:6" ht="13.5" thickBot="1">
      <c r="A30" s="345" t="s">
        <v>186</v>
      </c>
      <c r="B30" s="324" t="s">
        <v>187</v>
      </c>
      <c r="C30" s="321" t="s">
        <v>188</v>
      </c>
      <c r="D30" s="322" t="s">
        <v>189</v>
      </c>
      <c r="E30" s="569" t="s">
        <v>209</v>
      </c>
      <c r="F30" s="323" t="s">
        <v>234</v>
      </c>
    </row>
    <row r="31" spans="1:6">
      <c r="A31" s="357" t="s">
        <v>190</v>
      </c>
      <c r="B31" s="312"/>
      <c r="C31" s="156"/>
      <c r="D31" s="577"/>
      <c r="E31" s="552"/>
      <c r="F31" s="552">
        <f t="shared" ref="F31:F36" si="0">SUM(C31:E31)</f>
        <v>0</v>
      </c>
    </row>
    <row r="32" spans="1:6">
      <c r="A32" s="357" t="s">
        <v>191</v>
      </c>
      <c r="B32" s="101"/>
      <c r="C32" s="310"/>
      <c r="D32" s="571"/>
      <c r="E32" s="135"/>
      <c r="F32" s="132">
        <f t="shared" si="0"/>
        <v>0</v>
      </c>
    </row>
    <row r="33" spans="1:6">
      <c r="A33" s="357" t="s">
        <v>192</v>
      </c>
      <c r="B33" s="101"/>
      <c r="C33" s="108"/>
      <c r="D33" s="570"/>
      <c r="E33" s="686"/>
      <c r="F33" s="132">
        <f t="shared" si="0"/>
        <v>0</v>
      </c>
    </row>
    <row r="34" spans="1:6">
      <c r="A34" s="357" t="s">
        <v>193</v>
      </c>
      <c r="B34" s="238"/>
      <c r="C34" s="108"/>
      <c r="D34" s="570"/>
      <c r="E34" s="132"/>
      <c r="F34" s="132">
        <f t="shared" si="0"/>
        <v>0</v>
      </c>
    </row>
    <row r="35" spans="1:6">
      <c r="A35" s="357" t="s">
        <v>194</v>
      </c>
      <c r="B35" s="238"/>
      <c r="C35" s="108"/>
      <c r="D35" s="570"/>
      <c r="E35" s="686"/>
      <c r="F35" s="132">
        <f t="shared" si="0"/>
        <v>0</v>
      </c>
    </row>
    <row r="36" spans="1:6" ht="13.5" thickBot="1">
      <c r="A36" s="359" t="s">
        <v>195</v>
      </c>
      <c r="B36" s="313"/>
      <c r="C36" s="311"/>
      <c r="D36" s="572"/>
      <c r="E36" s="890"/>
      <c r="F36" s="131">
        <f t="shared" si="0"/>
        <v>0</v>
      </c>
    </row>
    <row r="37" spans="1:6" ht="13.5" thickBot="1">
      <c r="A37" s="340" t="s">
        <v>196</v>
      </c>
      <c r="B37" s="113" t="s">
        <v>138</v>
      </c>
      <c r="C37" s="277">
        <f>SUM(C31:C36)</f>
        <v>0</v>
      </c>
      <c r="D37" s="277">
        <f>SUM(D31:D36)</f>
        <v>0</v>
      </c>
      <c r="E37" s="139">
        <f>SUM(E31:E36)</f>
        <v>0</v>
      </c>
      <c r="F37" s="210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4"/>
  <sheetViews>
    <sheetView topLeftCell="A35" workbookViewId="0">
      <selection sqref="A1:F1"/>
    </sheetView>
  </sheetViews>
  <sheetFormatPr defaultRowHeight="12.75"/>
  <cols>
    <col min="1" max="1" width="4.85546875" customWidth="1"/>
    <col min="2" max="2" width="36.7109375" customWidth="1"/>
    <col min="3" max="4" width="11.140625" customWidth="1"/>
    <col min="5" max="5" width="10.7109375" customWidth="1"/>
    <col min="6" max="6" width="11" customWidth="1"/>
    <col min="7" max="7" width="12.7109375" customWidth="1"/>
  </cols>
  <sheetData>
    <row r="1" spans="1:7" ht="12.75" customHeight="1">
      <c r="A1" s="1132" t="s">
        <v>720</v>
      </c>
      <c r="B1" s="1132"/>
      <c r="C1" s="1132"/>
      <c r="D1" s="1132"/>
      <c r="E1" s="1132"/>
      <c r="F1" s="1132"/>
    </row>
    <row r="2" spans="1:7" ht="12.75" customHeight="1">
      <c r="A2" s="330"/>
      <c r="B2" s="330"/>
      <c r="C2" s="330"/>
      <c r="D2" s="927"/>
      <c r="E2" s="330"/>
      <c r="F2" s="330"/>
    </row>
    <row r="3" spans="1:7" ht="15.75">
      <c r="B3" s="1152" t="s">
        <v>555</v>
      </c>
      <c r="C3" s="1152"/>
      <c r="D3" s="1152"/>
      <c r="E3" s="1152"/>
      <c r="F3" s="1152"/>
      <c r="G3" s="1158"/>
    </row>
    <row r="4" spans="1:7" ht="12.75" customHeight="1" thickBot="1">
      <c r="B4" s="1"/>
      <c r="C4" s="1"/>
      <c r="D4" s="1"/>
      <c r="E4" s="1"/>
      <c r="F4" s="19"/>
      <c r="G4" s="19" t="s">
        <v>550</v>
      </c>
    </row>
    <row r="5" spans="1:7" ht="15.75" customHeight="1" thickBot="1">
      <c r="A5" s="1161" t="s">
        <v>185</v>
      </c>
      <c r="B5" s="241" t="s">
        <v>17</v>
      </c>
      <c r="C5" s="1144" t="s">
        <v>608</v>
      </c>
      <c r="D5" s="928" t="s">
        <v>535</v>
      </c>
      <c r="E5" s="1156" t="s">
        <v>610</v>
      </c>
      <c r="F5" s="1156" t="s">
        <v>611</v>
      </c>
      <c r="G5" s="1159" t="s">
        <v>612</v>
      </c>
    </row>
    <row r="6" spans="1:7" ht="24" customHeight="1" thickBot="1">
      <c r="A6" s="1161"/>
      <c r="B6" s="244"/>
      <c r="C6" s="1145"/>
      <c r="D6" s="964" t="s">
        <v>609</v>
      </c>
      <c r="E6" s="1157"/>
      <c r="F6" s="1157"/>
      <c r="G6" s="1160"/>
    </row>
    <row r="7" spans="1:7" ht="13.5" thickBot="1">
      <c r="A7" s="466" t="s">
        <v>186</v>
      </c>
      <c r="B7" s="581" t="s">
        <v>187</v>
      </c>
      <c r="C7" s="943" t="s">
        <v>188</v>
      </c>
      <c r="D7" s="1011" t="s">
        <v>189</v>
      </c>
      <c r="E7" s="950" t="s">
        <v>209</v>
      </c>
      <c r="F7" s="583" t="s">
        <v>234</v>
      </c>
      <c r="G7" s="584" t="s">
        <v>235</v>
      </c>
    </row>
    <row r="8" spans="1:7" ht="13.5" thickBot="1">
      <c r="A8" s="466" t="s">
        <v>190</v>
      </c>
      <c r="B8" s="245" t="s">
        <v>388</v>
      </c>
      <c r="C8" s="944">
        <v>13255653</v>
      </c>
      <c r="D8" s="940">
        <v>13255653</v>
      </c>
      <c r="E8" s="951">
        <v>95365248</v>
      </c>
      <c r="F8" s="61">
        <v>90651591</v>
      </c>
      <c r="G8" s="103">
        <v>103907244</v>
      </c>
    </row>
    <row r="9" spans="1:7" ht="13.5" thickBot="1">
      <c r="A9" s="466" t="s">
        <v>191</v>
      </c>
      <c r="B9" s="246" t="s">
        <v>166</v>
      </c>
      <c r="C9" s="585">
        <v>13255653</v>
      </c>
      <c r="D9" s="666">
        <v>13255653</v>
      </c>
      <c r="E9" s="952">
        <v>17284354</v>
      </c>
      <c r="F9" s="585">
        <v>17106000</v>
      </c>
      <c r="G9" s="800">
        <v>30361653</v>
      </c>
    </row>
    <row r="10" spans="1:7" s="14" customFormat="1" ht="13.5" thickBot="1">
      <c r="A10" s="466" t="s">
        <v>192</v>
      </c>
      <c r="B10" s="247" t="s">
        <v>381</v>
      </c>
      <c r="C10" s="586">
        <v>0</v>
      </c>
      <c r="D10" s="962">
        <v>0</v>
      </c>
      <c r="E10" s="953">
        <v>33567541</v>
      </c>
      <c r="F10" s="586">
        <v>31532875</v>
      </c>
      <c r="G10" s="801">
        <v>31532875</v>
      </c>
    </row>
    <row r="11" spans="1:7" s="14" customFormat="1">
      <c r="A11" s="587" t="s">
        <v>193</v>
      </c>
      <c r="B11" s="752" t="s">
        <v>360</v>
      </c>
      <c r="C11" s="381"/>
      <c r="D11" s="962"/>
      <c r="E11" s="954">
        <v>0</v>
      </c>
      <c r="F11" s="381"/>
      <c r="G11" s="253">
        <f t="shared" ref="G11:G26" si="0">SUM(C11:F11)</f>
        <v>0</v>
      </c>
    </row>
    <row r="12" spans="1:7" s="14" customFormat="1">
      <c r="A12" s="160" t="s">
        <v>194</v>
      </c>
      <c r="B12" s="753" t="s">
        <v>593</v>
      </c>
      <c r="C12" s="744"/>
      <c r="D12" s="962"/>
      <c r="E12" s="955">
        <v>710831</v>
      </c>
      <c r="F12" s="744">
        <v>710831</v>
      </c>
      <c r="G12" s="253">
        <v>710831</v>
      </c>
    </row>
    <row r="13" spans="1:7" s="14" customFormat="1">
      <c r="A13" s="160" t="s">
        <v>195</v>
      </c>
      <c r="B13" s="248" t="s">
        <v>362</v>
      </c>
      <c r="C13" s="744"/>
      <c r="D13" s="962"/>
      <c r="E13" s="955">
        <v>1500000</v>
      </c>
      <c r="F13" s="744">
        <v>905047</v>
      </c>
      <c r="G13" s="253">
        <v>905047</v>
      </c>
    </row>
    <row r="14" spans="1:7" ht="12.75" customHeight="1">
      <c r="A14" s="734" t="s">
        <v>196</v>
      </c>
      <c r="B14" s="750" t="s">
        <v>363</v>
      </c>
      <c r="C14" s="201"/>
      <c r="D14" s="666"/>
      <c r="E14" s="26">
        <v>30525575</v>
      </c>
      <c r="F14" s="199">
        <v>30525575</v>
      </c>
      <c r="G14" s="253">
        <v>30525575</v>
      </c>
    </row>
    <row r="15" spans="1:7" ht="12.75" customHeight="1">
      <c r="A15" s="160" t="s">
        <v>197</v>
      </c>
      <c r="B15" s="248" t="s">
        <v>364</v>
      </c>
      <c r="C15" s="201"/>
      <c r="D15" s="666"/>
      <c r="E15" s="27">
        <v>947000</v>
      </c>
      <c r="F15" s="29">
        <v>43933</v>
      </c>
      <c r="G15" s="253">
        <v>43933</v>
      </c>
    </row>
    <row r="16" spans="1:7" ht="12.75" customHeight="1" thickBot="1">
      <c r="A16" s="588" t="s">
        <v>198</v>
      </c>
      <c r="B16" s="249" t="s">
        <v>365</v>
      </c>
      <c r="C16" s="203"/>
      <c r="D16" s="666"/>
      <c r="E16" s="92">
        <v>594966</v>
      </c>
      <c r="F16" s="203">
        <v>58320</v>
      </c>
      <c r="G16" s="253">
        <v>58320</v>
      </c>
    </row>
    <row r="17" spans="1:9" ht="13.5" thickBot="1">
      <c r="A17" s="466" t="s">
        <v>199</v>
      </c>
      <c r="B17" s="245" t="s">
        <v>520</v>
      </c>
      <c r="C17" s="945">
        <f>C18+C23+C24+C25+C26+C27</f>
        <v>0</v>
      </c>
      <c r="D17" s="1012">
        <v>0</v>
      </c>
      <c r="E17" s="956">
        <v>44513353</v>
      </c>
      <c r="F17" s="589">
        <v>42012716</v>
      </c>
      <c r="G17" s="589">
        <v>42012716</v>
      </c>
    </row>
    <row r="18" spans="1:9" ht="12.75" customHeight="1">
      <c r="A18" s="587" t="s">
        <v>200</v>
      </c>
      <c r="B18" s="756" t="s">
        <v>382</v>
      </c>
      <c r="C18" s="201">
        <f>C19+C20+C21+C22</f>
        <v>0</v>
      </c>
      <c r="D18" s="666">
        <v>0</v>
      </c>
      <c r="E18" s="957">
        <v>43893353</v>
      </c>
      <c r="F18" s="21">
        <v>41392716</v>
      </c>
      <c r="G18" s="21">
        <v>41392716</v>
      </c>
      <c r="I18" s="75"/>
    </row>
    <row r="19" spans="1:9" ht="12.75" customHeight="1">
      <c r="A19" s="734" t="s">
        <v>201</v>
      </c>
      <c r="B19" s="773" t="s">
        <v>412</v>
      </c>
      <c r="C19" s="201"/>
      <c r="D19" s="666"/>
      <c r="E19" s="592">
        <v>17116848</v>
      </c>
      <c r="F19" s="94">
        <v>17119927</v>
      </c>
      <c r="G19" s="100">
        <v>17119927</v>
      </c>
      <c r="I19" s="75"/>
    </row>
    <row r="20" spans="1:9" ht="12.75" customHeight="1">
      <c r="A20" s="734" t="s">
        <v>202</v>
      </c>
      <c r="B20" s="774" t="s">
        <v>413</v>
      </c>
      <c r="C20" s="201"/>
      <c r="D20" s="666"/>
      <c r="E20" s="96">
        <v>22987474</v>
      </c>
      <c r="F20" s="95">
        <v>13871139</v>
      </c>
      <c r="G20" s="100">
        <v>13871139</v>
      </c>
      <c r="I20" s="75"/>
    </row>
    <row r="21" spans="1:9" ht="12.75" customHeight="1">
      <c r="A21" s="734" t="s">
        <v>203</v>
      </c>
      <c r="B21" s="774" t="s">
        <v>414</v>
      </c>
      <c r="C21" s="201"/>
      <c r="D21" s="666"/>
      <c r="E21" s="96">
        <v>3482471</v>
      </c>
      <c r="F21" s="95">
        <v>3482471</v>
      </c>
      <c r="G21" s="100">
        <v>3482471</v>
      </c>
      <c r="I21" s="75"/>
    </row>
    <row r="22" spans="1:9" ht="12.75" customHeight="1">
      <c r="A22" s="734" t="s">
        <v>204</v>
      </c>
      <c r="B22" s="771" t="s">
        <v>567</v>
      </c>
      <c r="C22" s="201"/>
      <c r="D22" s="666"/>
      <c r="E22" s="26">
        <v>0</v>
      </c>
      <c r="F22" s="199">
        <v>2919895</v>
      </c>
      <c r="G22" s="100">
        <v>2919895</v>
      </c>
      <c r="I22" s="75"/>
    </row>
    <row r="23" spans="1:9" ht="12.75" customHeight="1">
      <c r="A23" s="734" t="s">
        <v>205</v>
      </c>
      <c r="B23" s="240" t="s">
        <v>383</v>
      </c>
      <c r="C23" s="201"/>
      <c r="D23" s="666"/>
      <c r="E23" s="92">
        <v>306560</v>
      </c>
      <c r="F23" s="94">
        <v>306560</v>
      </c>
      <c r="G23" s="100">
        <v>306500</v>
      </c>
    </row>
    <row r="24" spans="1:9" ht="12.75" customHeight="1">
      <c r="A24" s="734" t="s">
        <v>206</v>
      </c>
      <c r="B24" s="757" t="s">
        <v>384</v>
      </c>
      <c r="C24" s="29"/>
      <c r="D24" s="666"/>
      <c r="E24" s="27"/>
      <c r="F24" s="201"/>
      <c r="G24" s="100">
        <f t="shared" si="0"/>
        <v>0</v>
      </c>
    </row>
    <row r="25" spans="1:9">
      <c r="A25" s="734" t="s">
        <v>207</v>
      </c>
      <c r="B25" s="250" t="s">
        <v>568</v>
      </c>
      <c r="C25" s="201"/>
      <c r="D25" s="666"/>
      <c r="E25" s="25">
        <v>0</v>
      </c>
      <c r="F25" s="201">
        <v>3692724</v>
      </c>
      <c r="G25" s="100">
        <v>3692724</v>
      </c>
    </row>
    <row r="26" spans="1:9">
      <c r="A26" s="734" t="s">
        <v>208</v>
      </c>
      <c r="B26" s="758" t="s">
        <v>386</v>
      </c>
      <c r="C26" s="201"/>
      <c r="D26" s="666"/>
      <c r="E26" s="25">
        <f>'22.m kölcsön vissza'!C13</f>
        <v>0</v>
      </c>
      <c r="F26" s="201"/>
      <c r="G26" s="100">
        <f t="shared" si="0"/>
        <v>0</v>
      </c>
    </row>
    <row r="27" spans="1:9" ht="13.5" thickBot="1">
      <c r="A27" s="734" t="s">
        <v>210</v>
      </c>
      <c r="B27" s="250" t="s">
        <v>387</v>
      </c>
      <c r="C27" s="201"/>
      <c r="D27" s="666"/>
      <c r="E27" s="25">
        <v>620000</v>
      </c>
      <c r="F27" s="201">
        <v>620000</v>
      </c>
      <c r="G27" s="100">
        <v>620000</v>
      </c>
    </row>
    <row r="28" spans="1:9" ht="5.25" customHeight="1" thickBot="1">
      <c r="A28" s="466"/>
      <c r="B28" s="251"/>
      <c r="C28" s="199"/>
      <c r="D28" s="666"/>
      <c r="E28" s="26"/>
      <c r="F28" s="199"/>
      <c r="G28" s="102"/>
    </row>
    <row r="29" spans="1:9" ht="15" customHeight="1" thickBot="1">
      <c r="A29" s="466" t="s">
        <v>211</v>
      </c>
      <c r="B29" s="211" t="s">
        <v>463</v>
      </c>
      <c r="C29" s="221">
        <f>C30+C35+C38</f>
        <v>0</v>
      </c>
      <c r="D29" s="666">
        <v>0</v>
      </c>
      <c r="E29" s="792">
        <v>13666747</v>
      </c>
      <c r="F29" s="93">
        <v>13666747</v>
      </c>
      <c r="G29" s="770">
        <v>13666747</v>
      </c>
    </row>
    <row r="30" spans="1:9" ht="12.75" customHeight="1">
      <c r="A30" s="587" t="s">
        <v>212</v>
      </c>
      <c r="B30" s="120" t="s">
        <v>389</v>
      </c>
      <c r="C30" s="218">
        <f>C31+C33+C34+C32</f>
        <v>0</v>
      </c>
      <c r="D30" s="666"/>
      <c r="E30" s="591"/>
      <c r="F30" s="590"/>
      <c r="G30" s="590"/>
    </row>
    <row r="31" spans="1:9" ht="12.75" customHeight="1">
      <c r="A31" s="160" t="s">
        <v>213</v>
      </c>
      <c r="B31" s="117" t="s">
        <v>163</v>
      </c>
      <c r="C31" s="226">
        <f>'23. m.KEÉK m.bev.'!F29</f>
        <v>0</v>
      </c>
      <c r="D31" s="666"/>
      <c r="E31" s="368">
        <v>7900000</v>
      </c>
      <c r="F31" s="162">
        <v>7900000</v>
      </c>
      <c r="G31" s="368">
        <v>7900000</v>
      </c>
    </row>
    <row r="32" spans="1:9" ht="12.75" customHeight="1">
      <c r="A32" s="160" t="s">
        <v>214</v>
      </c>
      <c r="B32" s="238" t="s">
        <v>668</v>
      </c>
      <c r="C32" s="299"/>
      <c r="D32" s="666"/>
      <c r="E32" s="128">
        <v>2862160</v>
      </c>
      <c r="F32" s="135">
        <v>2862160</v>
      </c>
      <c r="G32" s="368">
        <v>2862160</v>
      </c>
    </row>
    <row r="33" spans="1:7" ht="22.5" customHeight="1">
      <c r="A33" s="160" t="s">
        <v>215</v>
      </c>
      <c r="B33" s="593" t="s">
        <v>391</v>
      </c>
      <c r="C33" s="297"/>
      <c r="D33" s="666"/>
      <c r="E33" s="126">
        <v>0</v>
      </c>
      <c r="F33" s="132"/>
      <c r="G33" s="368">
        <f t="shared" ref="G33:G40" si="1">SUM(C33:F33)</f>
        <v>0</v>
      </c>
    </row>
    <row r="34" spans="1:7" s="14" customFormat="1" ht="12.75" customHeight="1">
      <c r="A34" s="160" t="s">
        <v>216</v>
      </c>
      <c r="B34" s="238" t="s">
        <v>392</v>
      </c>
      <c r="C34" s="216">
        <f>'23. m.KEÉK m.bev.'!F32</f>
        <v>0</v>
      </c>
      <c r="D34" s="666"/>
      <c r="E34" s="131">
        <v>0</v>
      </c>
      <c r="F34" s="140"/>
      <c r="G34" s="368">
        <f t="shared" si="1"/>
        <v>0</v>
      </c>
    </row>
    <row r="35" spans="1:7" s="15" customFormat="1" ht="12.75" customHeight="1">
      <c r="A35" s="160" t="s">
        <v>217</v>
      </c>
      <c r="B35" s="761" t="s">
        <v>395</v>
      </c>
      <c r="C35" s="302">
        <f>C36+C37+C38+C39+C40+C41</f>
        <v>0</v>
      </c>
      <c r="D35" s="962"/>
      <c r="E35" s="793"/>
      <c r="F35" s="143"/>
      <c r="G35" s="143"/>
    </row>
    <row r="36" spans="1:7" ht="12.75" customHeight="1">
      <c r="A36" s="160" t="s">
        <v>218</v>
      </c>
      <c r="B36" s="594" t="s">
        <v>393</v>
      </c>
      <c r="C36" s="216"/>
      <c r="D36" s="666"/>
      <c r="E36" s="131">
        <v>704587</v>
      </c>
      <c r="F36" s="140">
        <v>704587</v>
      </c>
      <c r="G36" s="368">
        <v>704587</v>
      </c>
    </row>
    <row r="37" spans="1:7" ht="12.75" customHeight="1">
      <c r="A37" s="160" t="s">
        <v>219</v>
      </c>
      <c r="B37" s="760" t="s">
        <v>591</v>
      </c>
      <c r="C37" s="946"/>
      <c r="D37" s="963"/>
      <c r="E37" s="794">
        <v>2200000</v>
      </c>
      <c r="F37" s="595">
        <v>2200000</v>
      </c>
      <c r="G37" s="368">
        <v>2200000</v>
      </c>
    </row>
    <row r="38" spans="1:7" ht="12.75" customHeight="1">
      <c r="A38" s="160" t="s">
        <v>220</v>
      </c>
      <c r="B38" s="762" t="s">
        <v>396</v>
      </c>
      <c r="C38" s="947"/>
      <c r="D38" s="963"/>
      <c r="E38" s="795"/>
      <c r="F38" s="596"/>
      <c r="G38" s="368">
        <f t="shared" si="1"/>
        <v>0</v>
      </c>
    </row>
    <row r="39" spans="1:7" ht="12.75" customHeight="1">
      <c r="A39" s="160" t="s">
        <v>221</v>
      </c>
      <c r="B39" s="117" t="s">
        <v>397</v>
      </c>
      <c r="C39" s="226">
        <f>'20-21.m.felh bev'!C18</f>
        <v>0</v>
      </c>
      <c r="D39" s="666"/>
      <c r="E39" s="215"/>
      <c r="F39" s="161"/>
      <c r="G39" s="368">
        <f t="shared" si="1"/>
        <v>0</v>
      </c>
    </row>
    <row r="40" spans="1:7" ht="12.75" customHeight="1">
      <c r="A40" s="160" t="s">
        <v>222</v>
      </c>
      <c r="B40" s="762" t="s">
        <v>398</v>
      </c>
      <c r="C40" s="226"/>
      <c r="D40" s="666"/>
      <c r="E40" s="224">
        <f>'22.m kölcsön vissza'!C28</f>
        <v>0</v>
      </c>
      <c r="F40" s="231"/>
      <c r="G40" s="368">
        <f t="shared" si="1"/>
        <v>0</v>
      </c>
    </row>
    <row r="41" spans="1:7" ht="12.75" customHeight="1" thickBot="1">
      <c r="A41" s="160" t="s">
        <v>223</v>
      </c>
      <c r="B41" s="117" t="s">
        <v>399</v>
      </c>
      <c r="C41" s="948">
        <f>'20-21.m.felh bev'!C32</f>
        <v>0</v>
      </c>
      <c r="D41" s="666"/>
      <c r="E41" s="796">
        <f>'20-21.m.felh bev'!E32</f>
        <v>0</v>
      </c>
      <c r="F41" s="627"/>
      <c r="G41" s="368">
        <f>SUM(C41:F41)</f>
        <v>0</v>
      </c>
    </row>
    <row r="42" spans="1:7" s="15" customFormat="1" ht="26.25" customHeight="1" thickBot="1">
      <c r="A42" s="466" t="s">
        <v>224</v>
      </c>
      <c r="B42" s="122" t="s">
        <v>400</v>
      </c>
      <c r="C42" s="747">
        <v>13255653</v>
      </c>
      <c r="D42" s="940">
        <v>13255653</v>
      </c>
      <c r="E42" s="958">
        <v>109031995</v>
      </c>
      <c r="F42" s="597">
        <v>104318338</v>
      </c>
      <c r="G42" s="597">
        <v>117573991</v>
      </c>
    </row>
    <row r="43" spans="1:7" ht="6" customHeight="1" thickBot="1">
      <c r="A43" s="466"/>
      <c r="B43" s="118"/>
      <c r="C43" s="199"/>
      <c r="D43" s="666"/>
      <c r="E43" s="959"/>
      <c r="F43" s="257"/>
      <c r="G43" s="102"/>
    </row>
    <row r="44" spans="1:7" ht="13.5" thickBot="1">
      <c r="A44" s="466" t="s">
        <v>225</v>
      </c>
      <c r="B44" s="119" t="s">
        <v>401</v>
      </c>
      <c r="C44" s="225"/>
      <c r="D44" s="666"/>
      <c r="E44" s="960"/>
      <c r="F44" s="259"/>
      <c r="G44" s="259"/>
    </row>
    <row r="45" spans="1:7" ht="12.75" customHeight="1">
      <c r="A45" s="587" t="s">
        <v>226</v>
      </c>
      <c r="B45" s="239" t="s">
        <v>165</v>
      </c>
      <c r="C45" s="209"/>
      <c r="D45" s="666"/>
      <c r="E45" s="141"/>
      <c r="F45" s="209"/>
      <c r="G45" s="256"/>
    </row>
    <row r="46" spans="1:7" ht="12.75" customHeight="1">
      <c r="A46" s="160" t="s">
        <v>227</v>
      </c>
      <c r="B46" s="522" t="s">
        <v>403</v>
      </c>
      <c r="C46" s="208">
        <v>350575</v>
      </c>
      <c r="D46" s="666">
        <v>350575</v>
      </c>
      <c r="E46" s="96">
        <v>5408816</v>
      </c>
      <c r="F46" s="208">
        <v>5408816</v>
      </c>
      <c r="G46" s="763">
        <v>5759391</v>
      </c>
    </row>
    <row r="47" spans="1:7" ht="12.75" customHeight="1">
      <c r="A47" s="160" t="s">
        <v>228</v>
      </c>
      <c r="B47" s="522" t="s">
        <v>404</v>
      </c>
      <c r="C47" s="208"/>
      <c r="D47" s="666"/>
      <c r="E47" s="96">
        <v>15000000</v>
      </c>
      <c r="F47" s="208">
        <v>15000000</v>
      </c>
      <c r="G47" s="763">
        <v>15000000</v>
      </c>
    </row>
    <row r="48" spans="1:7" ht="12.75" customHeight="1">
      <c r="A48" s="160" t="s">
        <v>229</v>
      </c>
      <c r="B48" s="522" t="s">
        <v>402</v>
      </c>
      <c r="C48" s="208">
        <v>12916102</v>
      </c>
      <c r="D48" s="666">
        <v>12916102</v>
      </c>
      <c r="E48" s="96">
        <v>0</v>
      </c>
      <c r="F48" s="208">
        <v>0</v>
      </c>
      <c r="G48" s="763">
        <v>12916102</v>
      </c>
    </row>
    <row r="49" spans="1:7" ht="12.75" customHeight="1">
      <c r="A49" s="160" t="s">
        <v>230</v>
      </c>
      <c r="B49" s="702" t="s">
        <v>569</v>
      </c>
      <c r="C49" s="208"/>
      <c r="D49" s="666"/>
      <c r="E49" s="96">
        <v>150000</v>
      </c>
      <c r="F49" s="208">
        <v>146070</v>
      </c>
      <c r="G49" s="763">
        <v>146070</v>
      </c>
    </row>
    <row r="50" spans="1:7" ht="12.75" customHeight="1">
      <c r="A50" s="160" t="s">
        <v>231</v>
      </c>
      <c r="B50" s="703" t="s">
        <v>669</v>
      </c>
      <c r="C50" s="208"/>
      <c r="D50" s="666"/>
      <c r="E50" s="96"/>
      <c r="F50" s="208">
        <v>507839</v>
      </c>
      <c r="G50" s="763">
        <v>507839</v>
      </c>
    </row>
    <row r="51" spans="1:7" ht="12.75" customHeight="1">
      <c r="A51" s="160" t="s">
        <v>232</v>
      </c>
      <c r="B51" s="704" t="s">
        <v>592</v>
      </c>
      <c r="C51" s="208"/>
      <c r="D51" s="666"/>
      <c r="E51" s="96">
        <v>85000000</v>
      </c>
      <c r="F51" s="208">
        <v>455308260</v>
      </c>
      <c r="G51" s="763">
        <v>455308260</v>
      </c>
    </row>
    <row r="52" spans="1:7" ht="12.75" customHeight="1" thickBot="1">
      <c r="A52" s="160" t="s">
        <v>233</v>
      </c>
      <c r="B52" s="767" t="s">
        <v>406</v>
      </c>
      <c r="C52" s="600"/>
      <c r="D52" s="666"/>
      <c r="E52" s="97">
        <f>'32. m. hitel, kötvény'!E10+'32. m. hitel, kötvény'!F10+'32. m. hitel, kötvény'!G10+'32. m. hitel, kötvény'!H10+'32. m. hitel, kötvény'!I10+'32. m. hitel, kötvény'!J10+'32. m. hitel, kötvény'!K10</f>
        <v>0</v>
      </c>
      <c r="F52" s="600"/>
      <c r="G52" s="769">
        <v>0</v>
      </c>
    </row>
    <row r="53" spans="1:7" ht="12.75" customHeight="1" thickBot="1">
      <c r="A53" s="621" t="s">
        <v>236</v>
      </c>
      <c r="B53" s="759" t="s">
        <v>410</v>
      </c>
      <c r="C53" s="936">
        <f>SUM(C45:C52)</f>
        <v>13266677</v>
      </c>
      <c r="D53" s="107">
        <v>13266677</v>
      </c>
      <c r="E53" s="792">
        <f>SUM(E45:E52)</f>
        <v>105558816</v>
      </c>
      <c r="F53" s="93">
        <f>SUM(F45:F52)</f>
        <v>476370985</v>
      </c>
      <c r="G53" s="770">
        <v>489637660</v>
      </c>
    </row>
    <row r="54" spans="1:7" ht="29.25" customHeight="1" thickBot="1">
      <c r="A54" s="466" t="s">
        <v>228</v>
      </c>
      <c r="B54" s="764" t="s">
        <v>409</v>
      </c>
      <c r="C54" s="949">
        <f>C42+C53</f>
        <v>26522330</v>
      </c>
      <c r="D54" s="940">
        <v>26522330</v>
      </c>
      <c r="E54" s="961">
        <f>E42+E53</f>
        <v>214590811</v>
      </c>
      <c r="F54" s="765">
        <f>F42+F53</f>
        <v>580689323</v>
      </c>
      <c r="G54" s="766">
        <v>607211653</v>
      </c>
    </row>
    <row r="55" spans="1:7" ht="27" customHeight="1"/>
    <row r="56" spans="1:7" ht="38.25" customHeight="1">
      <c r="A56" s="33"/>
      <c r="B56" s="316"/>
      <c r="C56" s="26"/>
      <c r="D56" s="26"/>
      <c r="E56" s="26"/>
      <c r="F56" s="26"/>
      <c r="G56" s="26"/>
    </row>
    <row r="57" spans="1:7" ht="17.25" customHeight="1"/>
    <row r="58" spans="1:7" ht="18.75" customHeight="1"/>
    <row r="62" spans="1:7" ht="16.5" customHeight="1"/>
    <row r="63" spans="1:7" ht="22.5" customHeight="1"/>
    <row r="64" spans="1:7" ht="17.25" customHeight="1"/>
  </sheetData>
  <mergeCells count="7">
    <mergeCell ref="A1:F1"/>
    <mergeCell ref="C5:C6"/>
    <mergeCell ref="E5:E6"/>
    <mergeCell ref="F5:F6"/>
    <mergeCell ref="B3:G3"/>
    <mergeCell ref="G5:G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132" t="s">
        <v>670</v>
      </c>
      <c r="B1" s="1132"/>
      <c r="C1" s="1132"/>
      <c r="D1" s="1132"/>
      <c r="E1" s="1132"/>
      <c r="F1" s="1132"/>
    </row>
    <row r="2" spans="1:6" ht="9.75" customHeight="1">
      <c r="B2" s="1"/>
      <c r="C2" s="1"/>
      <c r="D2" s="17"/>
      <c r="E2" s="17"/>
      <c r="F2" s="260" t="s">
        <v>18</v>
      </c>
    </row>
    <row r="3" spans="1:6" ht="15.75">
      <c r="B3" s="1152" t="s">
        <v>19</v>
      </c>
      <c r="C3" s="1152"/>
      <c r="D3" s="1152"/>
      <c r="E3" s="1152"/>
      <c r="F3" s="1152"/>
    </row>
    <row r="4" spans="1:6" ht="13.5" thickBot="1">
      <c r="B4" s="1"/>
      <c r="C4" s="1"/>
      <c r="D4" s="1"/>
      <c r="E4" s="1"/>
      <c r="F4" s="19" t="s">
        <v>540</v>
      </c>
    </row>
    <row r="5" spans="1:6" ht="41.25" customHeight="1" thickBot="1">
      <c r="A5" s="336" t="s">
        <v>185</v>
      </c>
      <c r="B5" s="265" t="s">
        <v>17</v>
      </c>
      <c r="C5" s="337"/>
      <c r="D5" s="354" t="s">
        <v>535</v>
      </c>
      <c r="E5" s="337" t="s">
        <v>16</v>
      </c>
      <c r="F5" s="382" t="s">
        <v>261</v>
      </c>
    </row>
    <row r="6" spans="1:6">
      <c r="A6" s="345" t="s">
        <v>186</v>
      </c>
      <c r="B6" s="324" t="s">
        <v>187</v>
      </c>
      <c r="C6" s="321"/>
      <c r="D6" s="322" t="s">
        <v>189</v>
      </c>
      <c r="E6" s="321" t="s">
        <v>188</v>
      </c>
      <c r="F6" s="314" t="s">
        <v>234</v>
      </c>
    </row>
    <row r="7" spans="1:6">
      <c r="A7" s="317" t="s">
        <v>191</v>
      </c>
      <c r="B7" s="117" t="s">
        <v>357</v>
      </c>
      <c r="C7" s="681"/>
      <c r="D7" s="881"/>
      <c r="E7" s="681"/>
      <c r="F7" s="602">
        <f>SUM(C7:E7)</f>
        <v>0</v>
      </c>
    </row>
    <row r="8" spans="1:6">
      <c r="A8" s="317" t="s">
        <v>192</v>
      </c>
      <c r="B8" s="117" t="s">
        <v>358</v>
      </c>
      <c r="C8" s="681"/>
      <c r="D8" s="881"/>
      <c r="E8" s="681"/>
      <c r="F8" s="602">
        <f>SUM(C8:E8)</f>
        <v>0</v>
      </c>
    </row>
    <row r="9" spans="1:6" ht="13.5" thickBot="1">
      <c r="A9" s="366" t="s">
        <v>193</v>
      </c>
      <c r="B9" s="236" t="s">
        <v>359</v>
      </c>
      <c r="C9" s="681"/>
      <c r="D9" s="881"/>
      <c r="E9" s="681">
        <v>146070</v>
      </c>
      <c r="F9" s="602">
        <f>SUM(C9:E9)</f>
        <v>146070</v>
      </c>
    </row>
    <row r="10" spans="1:6" ht="13.5" thickBot="1">
      <c r="A10" s="340" t="s">
        <v>194</v>
      </c>
      <c r="B10" s="360" t="s">
        <v>20</v>
      </c>
      <c r="C10" s="104">
        <f>SUM(C7:C9)</f>
        <v>0</v>
      </c>
      <c r="D10" s="383">
        <f>SUM(D7:D9)</f>
        <v>0</v>
      </c>
      <c r="E10" s="139">
        <f>SUM(E7:E9)</f>
        <v>146070</v>
      </c>
      <c r="F10" s="568">
        <f>SUM(F7:F9)</f>
        <v>146070</v>
      </c>
    </row>
    <row r="11" spans="1:6" ht="5.25" customHeight="1">
      <c r="B11" s="39"/>
      <c r="C11" s="261"/>
      <c r="D11" s="39"/>
      <c r="E11" s="39"/>
      <c r="F11" s="39"/>
    </row>
    <row r="12" spans="1:6" ht="15">
      <c r="B12" s="39"/>
      <c r="C12" s="32"/>
      <c r="D12" s="16"/>
      <c r="E12" s="16"/>
      <c r="F12" s="16"/>
    </row>
    <row r="13" spans="1:6">
      <c r="A13" s="1132" t="s">
        <v>721</v>
      </c>
      <c r="B13" s="1132"/>
      <c r="C13" s="1132"/>
      <c r="D13" s="1132"/>
      <c r="E13" s="1132"/>
      <c r="F13" s="1132"/>
    </row>
    <row r="14" spans="1:6">
      <c r="A14" s="330"/>
      <c r="B14" s="330"/>
      <c r="C14" s="330"/>
      <c r="D14" s="330"/>
      <c r="E14" s="330"/>
      <c r="F14" s="330"/>
    </row>
    <row r="15" spans="1:6" ht="15.75">
      <c r="A15" s="1152" t="s">
        <v>367</v>
      </c>
      <c r="B15" s="1153"/>
      <c r="C15" s="1153"/>
      <c r="D15" s="1153"/>
      <c r="E15" s="181"/>
      <c r="F15" s="181"/>
    </row>
    <row r="16" spans="1:6" ht="15.75" thickBot="1">
      <c r="B16" s="39"/>
      <c r="C16" s="114" t="s">
        <v>534</v>
      </c>
      <c r="D16" s="181"/>
      <c r="E16" s="181"/>
      <c r="F16" s="181"/>
    </row>
    <row r="17" spans="1:6" s="14" customFormat="1" ht="15.75">
      <c r="A17" s="1142" t="s">
        <v>185</v>
      </c>
      <c r="B17" s="387" t="s">
        <v>17</v>
      </c>
      <c r="C17" s="388" t="s">
        <v>16</v>
      </c>
      <c r="D17" s="39"/>
      <c r="E17" s="39"/>
      <c r="F17" s="39"/>
    </row>
    <row r="18" spans="1:6" s="14" customFormat="1" ht="21.75" customHeight="1" thickBot="1">
      <c r="A18" s="1162"/>
      <c r="B18" s="179"/>
      <c r="C18" s="389" t="s">
        <v>21</v>
      </c>
      <c r="D18" s="39"/>
      <c r="E18" s="39"/>
      <c r="F18" s="39"/>
    </row>
    <row r="19" spans="1:6" s="14" customFormat="1">
      <c r="A19" s="331" t="s">
        <v>186</v>
      </c>
      <c r="B19" s="324" t="s">
        <v>187</v>
      </c>
      <c r="C19" s="323" t="s">
        <v>188</v>
      </c>
      <c r="D19" s="39"/>
      <c r="E19" s="39"/>
      <c r="F19" s="39"/>
    </row>
    <row r="20" spans="1:6">
      <c r="A20" s="318" t="s">
        <v>190</v>
      </c>
      <c r="B20" s="30" t="s">
        <v>368</v>
      </c>
      <c r="C20" s="100"/>
      <c r="D20" s="32"/>
      <c r="E20" s="32"/>
      <c r="F20" s="32"/>
    </row>
    <row r="21" spans="1:6">
      <c r="A21" s="317" t="s">
        <v>191</v>
      </c>
      <c r="B21" s="30" t="s">
        <v>369</v>
      </c>
      <c r="C21" s="100">
        <v>0</v>
      </c>
      <c r="D21" s="32"/>
      <c r="E21" s="32"/>
      <c r="F21" s="32"/>
    </row>
    <row r="22" spans="1:6" ht="13.5" customHeight="1">
      <c r="A22" s="317" t="s">
        <v>192</v>
      </c>
      <c r="B22" s="6" t="s">
        <v>370</v>
      </c>
      <c r="C22" s="100"/>
      <c r="D22" s="32"/>
      <c r="E22" s="32"/>
      <c r="F22" s="32"/>
    </row>
    <row r="23" spans="1:6" ht="25.5">
      <c r="A23" s="357" t="s">
        <v>193</v>
      </c>
      <c r="B23" s="262" t="s">
        <v>371</v>
      </c>
      <c r="C23" s="98">
        <v>30525575</v>
      </c>
      <c r="D23" s="32"/>
      <c r="E23" s="32"/>
      <c r="F23" s="32"/>
    </row>
    <row r="24" spans="1:6" ht="25.5">
      <c r="A24" s="357" t="s">
        <v>194</v>
      </c>
      <c r="B24" s="262" t="s">
        <v>372</v>
      </c>
      <c r="C24" s="98"/>
      <c r="D24" s="263"/>
      <c r="E24" s="263"/>
      <c r="F24" s="263"/>
    </row>
    <row r="25" spans="1:6" ht="13.5" thickBot="1">
      <c r="A25" s="384" t="s">
        <v>195</v>
      </c>
      <c r="B25" s="262" t="s">
        <v>373</v>
      </c>
      <c r="C25" s="102"/>
      <c r="D25" s="263"/>
      <c r="E25" s="263"/>
      <c r="F25" s="263"/>
    </row>
    <row r="26" spans="1:6" ht="13.5" thickBot="1">
      <c r="A26" s="340" t="s">
        <v>196</v>
      </c>
      <c r="B26" s="754" t="s">
        <v>374</v>
      </c>
      <c r="C26" s="390"/>
      <c r="D26" s="263"/>
      <c r="E26" s="263"/>
      <c r="F26" s="263"/>
    </row>
    <row r="27" spans="1:6" ht="13.5" thickBot="1">
      <c r="A27" s="438" t="s">
        <v>197</v>
      </c>
      <c r="B27" s="797" t="s">
        <v>375</v>
      </c>
      <c r="C27" s="390">
        <v>43933</v>
      </c>
      <c r="D27" s="32"/>
      <c r="E27" s="32"/>
      <c r="F27" s="32"/>
    </row>
    <row r="28" spans="1:6" ht="13.5" thickBot="1">
      <c r="A28" s="340" t="s">
        <v>198</v>
      </c>
      <c r="B28" s="798" t="s">
        <v>376</v>
      </c>
      <c r="C28" s="799">
        <v>58320</v>
      </c>
      <c r="D28" s="32"/>
      <c r="E28" s="32"/>
      <c r="F28" s="32"/>
    </row>
    <row r="29" spans="1:6">
      <c r="B29" s="266"/>
      <c r="C29" s="32"/>
      <c r="D29" s="32"/>
      <c r="E29" s="32"/>
      <c r="F29" s="32"/>
    </row>
    <row r="30" spans="1:6">
      <c r="A30" s="1132" t="s">
        <v>722</v>
      </c>
      <c r="B30" s="1132"/>
      <c r="C30" s="1132"/>
      <c r="D30" s="1132"/>
      <c r="E30" s="1132"/>
      <c r="F30" s="1132"/>
    </row>
    <row r="31" spans="1:6">
      <c r="A31" s="330"/>
      <c r="B31" s="330"/>
      <c r="C31" s="330"/>
      <c r="D31" s="330"/>
      <c r="E31" s="330"/>
      <c r="F31" s="330"/>
    </row>
    <row r="32" spans="1:6" ht="15.75">
      <c r="A32" s="1152" t="s">
        <v>366</v>
      </c>
      <c r="B32" s="1153"/>
      <c r="C32" s="1153"/>
      <c r="D32" s="1153"/>
      <c r="E32" s="1"/>
      <c r="F32" s="1"/>
    </row>
    <row r="33" spans="1:6" ht="13.5" customHeight="1">
      <c r="B33" s="39"/>
      <c r="C33" s="32"/>
      <c r="D33" s="181"/>
      <c r="E33" s="181"/>
      <c r="F33" s="181"/>
    </row>
    <row r="34" spans="1:6" ht="15.75" customHeight="1" thickBot="1">
      <c r="B34" s="39"/>
      <c r="C34" s="114" t="s">
        <v>534</v>
      </c>
      <c r="D34" s="181"/>
      <c r="E34" s="181"/>
      <c r="F34" s="181"/>
    </row>
    <row r="35" spans="1:6" ht="30.75" customHeight="1" thickBot="1">
      <c r="A35" s="336" t="s">
        <v>185</v>
      </c>
      <c r="B35" s="332" t="s">
        <v>17</v>
      </c>
      <c r="C35" s="386" t="s">
        <v>13</v>
      </c>
      <c r="D35" s="181"/>
      <c r="E35" s="663"/>
      <c r="F35" s="181"/>
    </row>
    <row r="36" spans="1:6" ht="12" customHeight="1" thickBot="1">
      <c r="A36" s="385" t="s">
        <v>186</v>
      </c>
      <c r="B36" s="324" t="s">
        <v>187</v>
      </c>
      <c r="C36" s="323" t="s">
        <v>188</v>
      </c>
      <c r="D36" s="181"/>
      <c r="E36" s="181"/>
      <c r="F36" s="181"/>
    </row>
    <row r="37" spans="1:6">
      <c r="A37" s="357" t="s">
        <v>193</v>
      </c>
      <c r="B37" s="30" t="s">
        <v>378</v>
      </c>
      <c r="C37" s="100">
        <v>905047</v>
      </c>
      <c r="D37" s="32"/>
      <c r="E37" s="32"/>
      <c r="F37" s="32"/>
    </row>
    <row r="38" spans="1:6">
      <c r="A38" s="357" t="s">
        <v>194</v>
      </c>
      <c r="B38" s="6" t="s">
        <v>379</v>
      </c>
      <c r="C38" s="98">
        <v>0</v>
      </c>
      <c r="D38" s="32"/>
      <c r="E38" s="32"/>
      <c r="F38" s="32"/>
    </row>
    <row r="39" spans="1:6" ht="13.5" thickBot="1">
      <c r="A39" s="384" t="s">
        <v>195</v>
      </c>
      <c r="B39" s="264" t="s">
        <v>380</v>
      </c>
      <c r="C39" s="99">
        <v>0</v>
      </c>
      <c r="D39" s="32"/>
      <c r="E39" s="32"/>
      <c r="F39" s="32"/>
    </row>
    <row r="40" spans="1:6" ht="13.5" thickBot="1">
      <c r="A40" s="340" t="s">
        <v>196</v>
      </c>
      <c r="B40" s="755" t="s">
        <v>377</v>
      </c>
      <c r="C40" s="361">
        <f>SUM(C37:C39)</f>
        <v>905047</v>
      </c>
      <c r="D40" s="263"/>
      <c r="E40" s="263"/>
      <c r="F40" s="263"/>
    </row>
    <row r="41" spans="1:6">
      <c r="B41" s="1"/>
      <c r="C41" s="1"/>
      <c r="D41" s="32"/>
      <c r="E41" s="32"/>
      <c r="F41" s="32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topLeftCell="A57" zoomScale="120" zoomScaleNormal="120" workbookViewId="0">
      <selection activeCell="A61" sqref="A61:C61"/>
    </sheetView>
  </sheetViews>
  <sheetFormatPr defaultRowHeight="12.75"/>
  <cols>
    <col min="1" max="1" width="5.42578125" customWidth="1"/>
    <col min="2" max="2" width="59" customWidth="1"/>
    <col min="3" max="3" width="18" customWidth="1"/>
    <col min="4" max="4" width="9.5703125" bestFit="1" customWidth="1"/>
  </cols>
  <sheetData>
    <row r="1" spans="1:5">
      <c r="A1" s="330"/>
      <c r="B1" s="1129" t="s">
        <v>723</v>
      </c>
      <c r="C1" s="330"/>
      <c r="D1" s="330"/>
      <c r="E1" s="330"/>
    </row>
    <row r="2" spans="1:5" ht="8.25" customHeight="1">
      <c r="B2" s="1"/>
      <c r="C2" s="36"/>
    </row>
    <row r="3" spans="1:5" ht="15.75">
      <c r="B3" s="1152" t="s">
        <v>411</v>
      </c>
      <c r="C3" s="1152"/>
    </row>
    <row r="4" spans="1:5" ht="7.5" customHeight="1">
      <c r="B4" s="37"/>
      <c r="C4" s="37"/>
    </row>
    <row r="5" spans="1:5" ht="13.5" thickBot="1">
      <c r="B5" s="1"/>
      <c r="C5" s="38" t="s">
        <v>540</v>
      </c>
    </row>
    <row r="6" spans="1:5" ht="27" customHeight="1" thickBot="1">
      <c r="A6" s="336" t="s">
        <v>185</v>
      </c>
      <c r="B6" s="859" t="s">
        <v>22</v>
      </c>
      <c r="C6" s="392" t="s">
        <v>13</v>
      </c>
    </row>
    <row r="7" spans="1:5" ht="12.75" customHeight="1" thickBot="1">
      <c r="A7" s="385" t="s">
        <v>186</v>
      </c>
      <c r="B7" s="343" t="s">
        <v>187</v>
      </c>
      <c r="C7" s="343" t="s">
        <v>188</v>
      </c>
    </row>
    <row r="8" spans="1:5" ht="12.75" customHeight="1">
      <c r="A8" s="580" t="s">
        <v>190</v>
      </c>
      <c r="B8" s="860" t="s">
        <v>516</v>
      </c>
      <c r="C8" s="898">
        <f>C10+C15+C17+C18</f>
        <v>11238907</v>
      </c>
    </row>
    <row r="9" spans="1:5" ht="12.75" customHeight="1">
      <c r="A9" s="579" t="s">
        <v>191</v>
      </c>
      <c r="B9" s="857" t="s">
        <v>291</v>
      </c>
      <c r="C9" s="693"/>
    </row>
    <row r="10" spans="1:5" ht="12.75" customHeight="1">
      <c r="A10" s="579" t="s">
        <v>192</v>
      </c>
      <c r="B10" s="857" t="s">
        <v>290</v>
      </c>
      <c r="C10" s="693">
        <v>6233807</v>
      </c>
    </row>
    <row r="11" spans="1:5" ht="12.75" customHeight="1">
      <c r="A11" s="579" t="s">
        <v>193</v>
      </c>
      <c r="B11" s="857" t="s">
        <v>292</v>
      </c>
      <c r="C11" s="693">
        <v>2303590</v>
      </c>
    </row>
    <row r="12" spans="1:5" ht="12.75" customHeight="1">
      <c r="A12" s="579" t="s">
        <v>194</v>
      </c>
      <c r="B12" s="857" t="s">
        <v>293</v>
      </c>
      <c r="C12" s="693">
        <v>2272000</v>
      </c>
    </row>
    <row r="13" spans="1:5" ht="12.75" customHeight="1">
      <c r="A13" s="579" t="s">
        <v>195</v>
      </c>
      <c r="B13" s="857" t="s">
        <v>294</v>
      </c>
      <c r="C13" s="693">
        <v>609477</v>
      </c>
    </row>
    <row r="14" spans="1:5" ht="12.75" customHeight="1">
      <c r="A14" s="579" t="s">
        <v>196</v>
      </c>
      <c r="B14" s="857" t="s">
        <v>295</v>
      </c>
      <c r="C14" s="693">
        <v>1048740</v>
      </c>
    </row>
    <row r="15" spans="1:5" ht="12.75" customHeight="1">
      <c r="A15" s="579" t="s">
        <v>197</v>
      </c>
      <c r="B15" s="857" t="s">
        <v>467</v>
      </c>
      <c r="C15" s="693">
        <v>5000000</v>
      </c>
    </row>
    <row r="16" spans="1:5" ht="12.75" customHeight="1">
      <c r="A16" s="579" t="s">
        <v>198</v>
      </c>
      <c r="B16" s="857" t="s">
        <v>542</v>
      </c>
      <c r="C16" s="693">
        <v>0</v>
      </c>
    </row>
    <row r="17" spans="1:4" ht="12.75" customHeight="1">
      <c r="A17" s="579" t="s">
        <v>199</v>
      </c>
      <c r="B17" s="857" t="s">
        <v>543</v>
      </c>
      <c r="C17" s="693"/>
    </row>
    <row r="18" spans="1:4" ht="12.75" customHeight="1">
      <c r="A18" s="579" t="s">
        <v>201</v>
      </c>
      <c r="B18" s="857" t="s">
        <v>515</v>
      </c>
      <c r="C18" s="899">
        <v>5100</v>
      </c>
      <c r="D18" s="75"/>
    </row>
    <row r="19" spans="1:4" ht="12.75" customHeight="1">
      <c r="A19" s="579">
        <v>13</v>
      </c>
      <c r="B19" s="915" t="s">
        <v>556</v>
      </c>
      <c r="C19" s="899">
        <v>0</v>
      </c>
      <c r="D19" s="75"/>
    </row>
    <row r="20" spans="1:4" ht="12.75" customHeight="1">
      <c r="A20" s="579">
        <v>14</v>
      </c>
      <c r="B20" s="915" t="s">
        <v>544</v>
      </c>
      <c r="C20" s="899">
        <v>-6248129</v>
      </c>
      <c r="D20" s="75"/>
    </row>
    <row r="21" spans="1:4" ht="12.75" customHeight="1">
      <c r="A21" s="579">
        <v>15</v>
      </c>
      <c r="B21" s="915" t="s">
        <v>557</v>
      </c>
      <c r="C21" s="899">
        <v>4990778</v>
      </c>
      <c r="D21" s="75"/>
    </row>
    <row r="22" spans="1:4" ht="12.75" customHeight="1">
      <c r="A22" s="579">
        <v>16</v>
      </c>
      <c r="B22" s="915" t="s">
        <v>558</v>
      </c>
      <c r="C22" s="899">
        <v>292600</v>
      </c>
      <c r="D22" s="75"/>
    </row>
    <row r="23" spans="1:4" ht="12.75" customHeight="1">
      <c r="A23" s="579">
        <v>17</v>
      </c>
      <c r="B23" s="915" t="s">
        <v>559</v>
      </c>
      <c r="C23" s="899">
        <v>5283378</v>
      </c>
      <c r="D23" s="75"/>
    </row>
    <row r="24" spans="1:4" ht="17.25" customHeight="1">
      <c r="A24" s="579">
        <v>18</v>
      </c>
      <c r="B24" s="861" t="s">
        <v>482</v>
      </c>
      <c r="C24" s="697"/>
    </row>
    <row r="25" spans="1:4" ht="12.75" customHeight="1">
      <c r="A25" s="579">
        <v>19</v>
      </c>
      <c r="B25" s="862" t="s">
        <v>296</v>
      </c>
      <c r="C25" s="693"/>
    </row>
    <row r="26" spans="1:4" ht="12.75" customHeight="1">
      <c r="A26" s="579">
        <v>20</v>
      </c>
      <c r="B26" s="863" t="s">
        <v>297</v>
      </c>
      <c r="C26" s="693"/>
    </row>
    <row r="27" spans="1:4" ht="12.75" customHeight="1">
      <c r="A27" s="579">
        <v>21</v>
      </c>
      <c r="B27" s="862" t="s">
        <v>298</v>
      </c>
      <c r="C27" s="693"/>
    </row>
    <row r="28" spans="1:4" ht="12.75" customHeight="1">
      <c r="A28" s="579">
        <v>22</v>
      </c>
      <c r="B28" s="862" t="s">
        <v>468</v>
      </c>
      <c r="C28" s="693"/>
    </row>
    <row r="29" spans="1:4" ht="12.75" customHeight="1">
      <c r="A29" s="579">
        <v>23</v>
      </c>
      <c r="B29" s="863" t="s">
        <v>299</v>
      </c>
      <c r="C29" s="693"/>
    </row>
    <row r="30" spans="1:4" ht="12.75" customHeight="1">
      <c r="A30" s="579">
        <v>24</v>
      </c>
      <c r="B30" s="857" t="s">
        <v>300</v>
      </c>
      <c r="C30" s="693"/>
    </row>
    <row r="31" spans="1:4" ht="12.75" customHeight="1">
      <c r="A31" s="579">
        <v>25</v>
      </c>
      <c r="B31" s="857" t="s">
        <v>301</v>
      </c>
      <c r="C31" s="693"/>
      <c r="D31" s="75"/>
    </row>
    <row r="32" spans="1:4" ht="25.5" customHeight="1">
      <c r="A32" s="579">
        <v>26</v>
      </c>
      <c r="B32" s="864" t="s">
        <v>483</v>
      </c>
      <c r="C32" s="899">
        <f>C33+C38+C47+C48+C49+C50</f>
        <v>9603242</v>
      </c>
    </row>
    <row r="33" spans="1:4" ht="12.75" customHeight="1">
      <c r="A33" s="579">
        <v>27</v>
      </c>
      <c r="B33" s="857" t="s">
        <v>302</v>
      </c>
      <c r="C33" s="693">
        <v>1633000</v>
      </c>
    </row>
    <row r="34" spans="1:4" ht="12.75" customHeight="1">
      <c r="A34" s="579">
        <v>28</v>
      </c>
      <c r="B34" s="857" t="s">
        <v>472</v>
      </c>
      <c r="C34" s="693"/>
    </row>
    <row r="35" spans="1:4" ht="12.75" customHeight="1">
      <c r="A35" s="579">
        <v>29</v>
      </c>
      <c r="B35" s="857" t="s">
        <v>473</v>
      </c>
      <c r="C35" s="693"/>
    </row>
    <row r="36" spans="1:4" ht="12.75" customHeight="1">
      <c r="A36" s="579">
        <v>30</v>
      </c>
      <c r="B36" s="857" t="s">
        <v>474</v>
      </c>
      <c r="C36" s="693"/>
    </row>
    <row r="37" spans="1:4" ht="12.75" customHeight="1">
      <c r="A37" s="579">
        <v>31</v>
      </c>
      <c r="B37" s="857" t="s">
        <v>475</v>
      </c>
      <c r="C37" s="693"/>
    </row>
    <row r="38" spans="1:4" ht="12.75" customHeight="1">
      <c r="A38" s="579">
        <v>32</v>
      </c>
      <c r="B38" s="857" t="s">
        <v>303</v>
      </c>
      <c r="C38" s="693">
        <v>3875200</v>
      </c>
    </row>
    <row r="39" spans="1:4" ht="12.75" customHeight="1">
      <c r="A39" s="579">
        <v>33</v>
      </c>
      <c r="B39" s="857" t="s">
        <v>469</v>
      </c>
      <c r="C39" s="693"/>
    </row>
    <row r="40" spans="1:4" ht="12.75" customHeight="1">
      <c r="A40" s="579">
        <v>34</v>
      </c>
      <c r="B40" s="857" t="s">
        <v>470</v>
      </c>
      <c r="C40" s="693"/>
    </row>
    <row r="41" spans="1:4" ht="12.75" customHeight="1">
      <c r="A41" s="579">
        <v>35</v>
      </c>
      <c r="B41" s="857" t="s">
        <v>478</v>
      </c>
      <c r="C41" s="693"/>
    </row>
    <row r="42" spans="1:4" ht="12.75" customHeight="1">
      <c r="A42" s="579">
        <v>36</v>
      </c>
      <c r="B42" s="857" t="s">
        <v>480</v>
      </c>
      <c r="C42" s="693"/>
    </row>
    <row r="43" spans="1:4" ht="12.75" customHeight="1">
      <c r="A43" s="579">
        <v>37</v>
      </c>
      <c r="B43" s="857" t="s">
        <v>479</v>
      </c>
      <c r="C43" s="693"/>
    </row>
    <row r="44" spans="1:4" ht="12.75" customHeight="1">
      <c r="A44" s="579">
        <v>38</v>
      </c>
      <c r="B44" s="857" t="s">
        <v>471</v>
      </c>
      <c r="C44" s="693"/>
      <c r="D44" s="75"/>
    </row>
    <row r="45" spans="1:4" ht="24" customHeight="1">
      <c r="A45" s="579">
        <v>39</v>
      </c>
      <c r="B45" s="858" t="s">
        <v>476</v>
      </c>
      <c r="C45" s="693"/>
      <c r="D45" s="75"/>
    </row>
    <row r="46" spans="1:4" ht="24" customHeight="1">
      <c r="A46" s="579">
        <v>40</v>
      </c>
      <c r="B46" s="858" t="s">
        <v>477</v>
      </c>
      <c r="C46" s="693"/>
      <c r="D46" s="75"/>
    </row>
    <row r="47" spans="1:4" ht="13.5" customHeight="1">
      <c r="A47" s="579">
        <v>41</v>
      </c>
      <c r="B47" s="858" t="s">
        <v>481</v>
      </c>
      <c r="C47" s="693">
        <v>2052000</v>
      </c>
      <c r="D47" s="75"/>
    </row>
    <row r="48" spans="1:4" ht="12.75" customHeight="1">
      <c r="A48" s="579">
        <v>42</v>
      </c>
      <c r="B48" s="891" t="s">
        <v>486</v>
      </c>
      <c r="C48" s="697">
        <v>2043042</v>
      </c>
      <c r="D48" s="75"/>
    </row>
    <row r="49" spans="1:4" ht="12.75" customHeight="1">
      <c r="A49" s="579">
        <v>43</v>
      </c>
      <c r="B49" s="891" t="s">
        <v>526</v>
      </c>
      <c r="C49" s="697">
        <v>0</v>
      </c>
      <c r="D49" s="75"/>
    </row>
    <row r="50" spans="1:4" ht="12.75" customHeight="1">
      <c r="A50" s="579">
        <v>44</v>
      </c>
      <c r="B50" s="882" t="s">
        <v>545</v>
      </c>
      <c r="C50" s="697"/>
    </row>
    <row r="51" spans="1:4" ht="12.75" customHeight="1">
      <c r="A51" s="579">
        <v>45</v>
      </c>
      <c r="B51" s="865" t="s">
        <v>305</v>
      </c>
      <c r="C51" s="899">
        <v>1800000</v>
      </c>
    </row>
    <row r="52" spans="1:4" ht="12.75" customHeight="1">
      <c r="A52" s="579">
        <v>46</v>
      </c>
      <c r="B52" s="888" t="s">
        <v>306</v>
      </c>
      <c r="C52" s="889">
        <v>1800000</v>
      </c>
    </row>
    <row r="53" spans="1:4" ht="12.75" customHeight="1" thickBot="1">
      <c r="A53" s="579">
        <v>47</v>
      </c>
      <c r="B53" s="882" t="s">
        <v>307</v>
      </c>
      <c r="C53" s="697"/>
    </row>
    <row r="54" spans="1:4" ht="12.75" customHeight="1" thickBot="1">
      <c r="A54" s="393">
        <v>48</v>
      </c>
      <c r="B54" s="866" t="s">
        <v>304</v>
      </c>
      <c r="C54" s="698">
        <v>16686620</v>
      </c>
      <c r="D54" s="75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132" t="s">
        <v>724</v>
      </c>
      <c r="B61" s="1132"/>
      <c r="C61" s="1132"/>
    </row>
    <row r="62" spans="1:4" ht="12.75" customHeight="1">
      <c r="B62" s="1152" t="s">
        <v>416</v>
      </c>
      <c r="C62" s="1152"/>
    </row>
    <row r="63" spans="1:4" ht="12.75" customHeight="1" thickBot="1">
      <c r="B63" s="1"/>
      <c r="C63" s="38" t="s">
        <v>540</v>
      </c>
    </row>
    <row r="64" spans="1:4" ht="21.75" customHeight="1" thickBot="1">
      <c r="A64" s="391" t="s">
        <v>185</v>
      </c>
      <c r="B64" s="675" t="s">
        <v>22</v>
      </c>
      <c r="C64" s="676" t="s">
        <v>13</v>
      </c>
    </row>
    <row r="65" spans="1:3" s="781" customFormat="1" ht="12.75" customHeight="1" thickBot="1">
      <c r="A65" s="385" t="s">
        <v>186</v>
      </c>
      <c r="B65" s="779" t="s">
        <v>187</v>
      </c>
      <c r="C65" s="780" t="s">
        <v>188</v>
      </c>
    </row>
    <row r="66" spans="1:3" ht="14.25" customHeight="1">
      <c r="A66" s="677" t="s">
        <v>190</v>
      </c>
      <c r="B66" s="775" t="s">
        <v>671</v>
      </c>
      <c r="C66" s="552">
        <v>2060000</v>
      </c>
    </row>
    <row r="67" spans="1:3" ht="12.75" customHeight="1">
      <c r="A67" s="678" t="s">
        <v>191</v>
      </c>
      <c r="B67" s="695" t="s">
        <v>672</v>
      </c>
      <c r="C67" s="527">
        <v>1180125</v>
      </c>
    </row>
    <row r="68" spans="1:3" ht="12.75" customHeight="1">
      <c r="A68" s="678" t="s">
        <v>192</v>
      </c>
      <c r="B68" s="694"/>
      <c r="C68" s="693"/>
    </row>
    <row r="69" spans="1:3" ht="12.75" customHeight="1">
      <c r="A69" s="680" t="s">
        <v>193</v>
      </c>
      <c r="B69" s="696"/>
      <c r="C69" s="693"/>
    </row>
    <row r="70" spans="1:3" ht="12.75" customHeight="1">
      <c r="A70" s="680" t="s">
        <v>194</v>
      </c>
      <c r="B70" s="696"/>
      <c r="C70" s="693"/>
    </row>
    <row r="71" spans="1:3" ht="12.75" customHeight="1">
      <c r="A71" s="680" t="s">
        <v>195</v>
      </c>
      <c r="B71" s="696"/>
      <c r="C71" s="697"/>
    </row>
    <row r="72" spans="1:3" ht="12.75" customHeight="1">
      <c r="A72" s="680" t="s">
        <v>196</v>
      </c>
      <c r="B72" s="696"/>
      <c r="C72" s="693"/>
    </row>
    <row r="73" spans="1:3" ht="12.75" customHeight="1" thickBot="1">
      <c r="A73" s="679" t="s">
        <v>197</v>
      </c>
      <c r="B73" s="776"/>
      <c r="C73" s="778"/>
    </row>
    <row r="74" spans="1:3" ht="12.75" customHeight="1" thickBot="1">
      <c r="A74" s="369" t="s">
        <v>198</v>
      </c>
      <c r="B74" s="777" t="s">
        <v>417</v>
      </c>
      <c r="C74" s="139">
        <v>3240125</v>
      </c>
    </row>
    <row r="75" spans="1:3" ht="12.75" customHeight="1"/>
    <row r="76" spans="1:3" ht="12.75" customHeight="1"/>
    <row r="77" spans="1:3" ht="12.75" customHeight="1"/>
    <row r="78" spans="1:3" ht="12.75" customHeight="1">
      <c r="C78" s="75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0"/>
      <c r="E90" s="330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18"/>
      <c r="E135" s="418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5"/>
    </row>
    <row r="149" spans="2:4">
      <c r="B149" s="1"/>
      <c r="C149" s="1"/>
      <c r="D149" s="75"/>
    </row>
    <row r="150" spans="2:4">
      <c r="B150" s="1"/>
      <c r="C150" s="1"/>
      <c r="D150" s="75"/>
    </row>
    <row r="151" spans="2:4">
      <c r="B151" s="1"/>
      <c r="C151" s="1"/>
      <c r="D151" s="75"/>
    </row>
    <row r="152" spans="2:4">
      <c r="B152" s="1"/>
      <c r="C152" s="1"/>
      <c r="D152" s="75"/>
    </row>
    <row r="153" spans="2:4">
      <c r="B153" s="1"/>
      <c r="C153" s="1"/>
      <c r="D153" s="75"/>
    </row>
    <row r="154" spans="2:4">
      <c r="B154" s="1"/>
      <c r="C154" s="1"/>
      <c r="D154" s="75"/>
    </row>
    <row r="155" spans="2:4">
      <c r="B155" s="1"/>
      <c r="C155" s="1"/>
      <c r="D155" s="75"/>
    </row>
    <row r="156" spans="2:4">
      <c r="B156" s="1"/>
      <c r="C156" s="1"/>
      <c r="D156" s="75"/>
    </row>
    <row r="157" spans="2:4">
      <c r="B157" s="1"/>
      <c r="C157" s="1"/>
      <c r="D157" s="75"/>
    </row>
    <row r="158" spans="2:4">
      <c r="B158" s="1"/>
      <c r="C158" s="1"/>
      <c r="D158" s="75"/>
    </row>
    <row r="159" spans="2:4">
      <c r="B159" s="1"/>
      <c r="C159" s="1"/>
      <c r="D159" s="75"/>
    </row>
    <row r="160" spans="2:4">
      <c r="B160" s="1"/>
      <c r="C160" s="1"/>
      <c r="D160" s="75"/>
    </row>
    <row r="161" spans="2:5">
      <c r="B161" s="1"/>
      <c r="C161" s="1"/>
      <c r="D161" s="75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5"/>
    </row>
    <row r="178" spans="5:5">
      <c r="E178" s="75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2019-05-19T21:29:01Z</cp:lastPrinted>
  <dcterms:created xsi:type="dcterms:W3CDTF">2011-01-18T10:18:13Z</dcterms:created>
  <dcterms:modified xsi:type="dcterms:W3CDTF">2019-05-20T11:53:46Z</dcterms:modified>
</cp:coreProperties>
</file>