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98" firstSheet="1" activeTab="2"/>
  </bookViews>
  <sheets>
    <sheet name="Összevont Mérleg_1" sheetId="1" r:id="rId1"/>
    <sheet name="Összevont bevételi főösszegek_2" sheetId="2" r:id="rId2"/>
    <sheet name="Összev Kiadási főösszegek_3_" sheetId="3" r:id="rId3"/>
    <sheet name="Saját önk. Mérleg_4" sheetId="4" r:id="rId4"/>
    <sheet name="Saját bevételi főösszegek_5" sheetId="5" r:id="rId5"/>
    <sheet name="Saját Kiadási főösszegek_6" sheetId="6" r:id="rId6"/>
    <sheet name="Mesevár Mérleg_7" sheetId="7" r:id="rId7"/>
    <sheet name=" Kiadások főössz_8" sheetId="8" r:id="rId8"/>
    <sheet name="Állami támogatások-9" sheetId="9" r:id="rId9"/>
  </sheets>
  <externalReferences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1Excel_BuiltIn_Print_Titles_1">#REF!</definedName>
    <definedName name="_2Excel_BuiltIn_Print_Titles_2">#REF!</definedName>
    <definedName name="css">#REF!</definedName>
    <definedName name="css_1">#REF!</definedName>
    <definedName name="css_2">#REF!</definedName>
    <definedName name="css_3">#REF!</definedName>
    <definedName name="css_4">#REF!</definedName>
    <definedName name="css_5">#REF!</definedName>
    <definedName name="css_6">#REF!</definedName>
    <definedName name="css_k">'[4]Családsegítés'!$C$27:$C$88</definedName>
    <definedName name="css_k_">#REF!</definedName>
    <definedName name="css_k__1">#REF!</definedName>
    <definedName name="css_k__2">#REF!</definedName>
    <definedName name="css_k__3">#REF!</definedName>
    <definedName name="css_k__4">#REF!</definedName>
    <definedName name="css_k__5">#REF!</definedName>
    <definedName name="css_k__6">#REF!</definedName>
    <definedName name="css_k_1">'[5]Családsegítés'!$C$27:$C$86</definedName>
    <definedName name="css_k_2">'[5]Családsegítés'!$C$27:$C$86</definedName>
    <definedName name="css_k_3">'[5]Családsegítés'!$C$27:$C$86</definedName>
    <definedName name="css_k_4">'[5]Családsegítés'!$C$27:$C$88</definedName>
    <definedName name="Excel_BuiltIn_Print_Titles_1">#REF!</definedName>
    <definedName name="Excel_BuiltIn_Print_Titles_2">#REF!</definedName>
    <definedName name="gyj">#REF!</definedName>
    <definedName name="gyj_1">#REF!</definedName>
    <definedName name="gyj_2">#REF!</definedName>
    <definedName name="gyj_3">#REF!</definedName>
    <definedName name="gyj_4">#REF!</definedName>
    <definedName name="gyj_5">#REF!</definedName>
    <definedName name="gyj_6">#REF!</definedName>
    <definedName name="gyj_k">'[4]Gyermekjóléti'!$C$27:$C$93</definedName>
    <definedName name="gyj_k_">#REF!</definedName>
    <definedName name="gyj_k__1">#REF!</definedName>
    <definedName name="gyj_k__2">#REF!</definedName>
    <definedName name="gyj_k__3">#REF!</definedName>
    <definedName name="gyj_k__4">#REF!</definedName>
    <definedName name="gyj_k__5">#REF!</definedName>
    <definedName name="gyj_k__6">#REF!</definedName>
    <definedName name="gyj_k_1">'[5]Gyermekjóléti'!$C$27:$C$86</definedName>
    <definedName name="gyj_k_2">'[5]Gyermekjóléti'!$C$27:$C$86</definedName>
    <definedName name="gyj_k_3">'[5]Gyermekjóléti'!$C$27:$C$86</definedName>
    <definedName name="gyj_k_4">'[5]Gyermekjóléti'!$C$27:$C$93</definedName>
    <definedName name="jjj">#REF!</definedName>
    <definedName name="kjz">#REF!</definedName>
    <definedName name="kjz_1">#REF!</definedName>
    <definedName name="kjz_2">#REF!</definedName>
    <definedName name="kjz_3">#REF!</definedName>
    <definedName name="kjz_4">#REF!</definedName>
    <definedName name="kjz_5">#REF!</definedName>
    <definedName name="kjz_6">#REF!</definedName>
    <definedName name="kjz_k">'[4]körjegyzőség'!$C$9:$C$28</definedName>
    <definedName name="kjz_k_">#REF!</definedName>
    <definedName name="kjz_k__1">#REF!</definedName>
    <definedName name="kjz_k__2">#REF!</definedName>
    <definedName name="kjz_k__3">#REF!</definedName>
    <definedName name="kjz_k__4">#REF!</definedName>
    <definedName name="kjz_k__5">#REF!</definedName>
    <definedName name="kjz_k__6">#REF!</definedName>
    <definedName name="kjz_k_1">'[5]körjegyzőség'!$C$9:$C$28</definedName>
    <definedName name="kjz_k_2">'[5]körjegyzőség'!$C$9:$C$28</definedName>
    <definedName name="kjz_k_3">'[5]körjegyzőség'!$C$9:$C$28</definedName>
    <definedName name="kjz_k_4">'[5]körjegyzőség'!$C$9:$C$28</definedName>
    <definedName name="kjz_sz">'[6]kd'!$Q$2:$Q$3154</definedName>
    <definedName name="kjz_sz_1">'[2]kd'!$Q$2:$Q$3152</definedName>
    <definedName name="kjz_sz_2">'[2]kd'!$Q$2:$Q$3152</definedName>
    <definedName name="kjz_sz_3">'[2]kd'!$Q$2:$Q$3152</definedName>
    <definedName name="kjz_sz_4">'[2]kd'!$Q$2:$Q$3154</definedName>
    <definedName name="nev_c">#REF!</definedName>
    <definedName name="nev_c_1">#REF!</definedName>
    <definedName name="nev_c_2">#REF!</definedName>
    <definedName name="nev_c_3">#REF!</definedName>
    <definedName name="nev_c_4">#REF!</definedName>
    <definedName name="nev_c_5">#REF!</definedName>
    <definedName name="nev_c_6">#REF!</definedName>
    <definedName name="nev_g">#REF!</definedName>
    <definedName name="nev_g_1">#REF!</definedName>
    <definedName name="nev_g_2">#REF!</definedName>
    <definedName name="nev_g_3">#REF!</definedName>
    <definedName name="nev_g_4">#REF!</definedName>
    <definedName name="nev_g_5">#REF!</definedName>
    <definedName name="nev_g_6">#REF!</definedName>
    <definedName name="nev_k">#REF!</definedName>
    <definedName name="nev_k_1">#REF!</definedName>
    <definedName name="nev_k_2">#REF!</definedName>
    <definedName name="nev_k_3">#REF!</definedName>
    <definedName name="nev_k_4">#REF!</definedName>
    <definedName name="nev_k_5">#REF!</definedName>
    <definedName name="nev_k_6">#REF!</definedName>
    <definedName name="nn">#REF!</definedName>
    <definedName name="okod">'[6]kd'!$F$2:$I$3370</definedName>
    <definedName name="okod_1">'[2]kd'!$F$2:$I$3368</definedName>
    <definedName name="okod_2">'[2]kd'!$F$2:$I$3368</definedName>
    <definedName name="okod_3">'[2]kd'!$F$2:$I$3368</definedName>
    <definedName name="okod_4">'[2]kd'!$F$2:$I$3370</definedName>
    <definedName name="önk">'[6]kd'!$F$2:$F$3178</definedName>
    <definedName name="önk_1">'[2]kd'!$F$2:$F$3176</definedName>
    <definedName name="önk_2">'[2]kd'!$F$2:$F$3176</definedName>
    <definedName name="önk_3">'[2]kd'!$F$2:$F$3176</definedName>
    <definedName name="önk_4">'[2]kd'!$F$2:$F$3178</definedName>
  </definedNames>
  <calcPr fullCalcOnLoad="1"/>
</workbook>
</file>

<file path=xl/sharedStrings.xml><?xml version="1.0" encoding="utf-8"?>
<sst xmlns="http://schemas.openxmlformats.org/spreadsheetml/2006/main" count="562" uniqueCount="294">
  <si>
    <t>1. melléklet a 11/2013.(X.29) önkormányzati rendelethez</t>
  </si>
  <si>
    <t>JÁSD  KÖZSÉG  ÖNKORMÁNYZATA  BEVÉTELEINEK  ÉS KIADÁSAINAK</t>
  </si>
  <si>
    <t>ÖSSZEVONT  KÖLTSÉGVETÉSI MÉRLEGE</t>
  </si>
  <si>
    <t xml:space="preserve">BEVÉTELEK </t>
  </si>
  <si>
    <t>2013. évi eredeti előirányzat</t>
  </si>
  <si>
    <t>Módosítási javaslat</t>
  </si>
  <si>
    <t>Módosított előirányzat</t>
  </si>
  <si>
    <t>KIADÁSOK</t>
  </si>
  <si>
    <t>Sor-szám</t>
  </si>
  <si>
    <t>1.) Intézményi működési bevételek</t>
  </si>
  <si>
    <t>1.) Személyi juttatások</t>
  </si>
  <si>
    <t>2.) Közhatalmi bevételek -működési</t>
  </si>
  <si>
    <t>2.) Munkaadókat terhelő járulékok</t>
  </si>
  <si>
    <t>3.) Költségvetési támogatások</t>
  </si>
  <si>
    <t>3.) Dologi kiadások</t>
  </si>
  <si>
    <t>4.) Működési célú támogatásértékű bevételek</t>
  </si>
  <si>
    <t>4.) Társadalom és szociálpolitikai juttatások</t>
  </si>
  <si>
    <t>5.) Működési célú pénzeszközátvétel</t>
  </si>
  <si>
    <t>5.) Ellátottak pénzbeli juttatásai</t>
  </si>
  <si>
    <t>6.) Előző évi működési pénzmaradvány igénybevétele</t>
  </si>
  <si>
    <t>6.) Támogatásértékű működési kiadás</t>
  </si>
  <si>
    <t>7.) Működési célú pénzátadás ÁHT-n kívülre</t>
  </si>
  <si>
    <t>7.) Általános működési tartalék</t>
  </si>
  <si>
    <t>8.) Működési céltartalék</t>
  </si>
  <si>
    <t>Működési célú bevételek összesen:</t>
  </si>
  <si>
    <t>Működési célú kiadások összesen:</t>
  </si>
  <si>
    <t>II. Felhalmozási célú bevételek</t>
  </si>
  <si>
    <t>II. Felhalmozási költségvetés</t>
  </si>
  <si>
    <t>1.) Saját felhalmozási bevételek</t>
  </si>
  <si>
    <t>1.) Beruházások</t>
  </si>
  <si>
    <t>2.) Felhalmozási célú helyi  kommunális adó</t>
  </si>
  <si>
    <t>2.) Felújítások</t>
  </si>
  <si>
    <t>3.) Felhalmozási támogatások</t>
  </si>
  <si>
    <t>3.) Egyéb felhalmozási kiadások</t>
  </si>
  <si>
    <t>4.) Felhalmozási célú támogatásértékű bevételek</t>
  </si>
  <si>
    <t>4.) Általános felhalmozási tartalék</t>
  </si>
  <si>
    <t>5.) Felhalmozási célra átvett pénzeszközök</t>
  </si>
  <si>
    <t>5.) Felhalmozási céltartalék</t>
  </si>
  <si>
    <t>6.) Előző évi felhalmozási pénzmaradvány igényb.</t>
  </si>
  <si>
    <t>Felhalm. célú bevételek összesen:</t>
  </si>
  <si>
    <t>Felhalm. célú kiadások összesen:</t>
  </si>
  <si>
    <t>III. Kölcsönök</t>
  </si>
  <si>
    <t>IV. Finanszírozási bevételek</t>
  </si>
  <si>
    <t>IV. Finanszírozási kiadások</t>
  </si>
  <si>
    <t>1.) Működési célú finanszírozási bevételek</t>
  </si>
  <si>
    <t>1.) Működési célú finanszírozási kiadások</t>
  </si>
  <si>
    <t>2.) Felhalmozási célú finanszírozási bevételek</t>
  </si>
  <si>
    <t>2.) Felhalmozási célú finanszírozási kiadások</t>
  </si>
  <si>
    <t>BEVÉTELI FŐÖSSZEG:</t>
  </si>
  <si>
    <t>KIADÁSI FŐÖSSZEG:</t>
  </si>
  <si>
    <t>2. melléklet a 11/2013.(X.29) önkormányzati rendelethez</t>
  </si>
  <si>
    <t>ÖNKORMÁNYZAT ÉS INTÉZMÉNY ÖSSZEVONT BEVÉTELEINEK  FŐÖSSZEGEI</t>
  </si>
  <si>
    <t>Ezer Ft-ban</t>
  </si>
  <si>
    <t>Bevételi jogcím megnevezése</t>
  </si>
  <si>
    <t>2013.évi eredeti előirányzat</t>
  </si>
  <si>
    <t>Eddigi módosított előirányzat</t>
  </si>
  <si>
    <t>Új módosított előirányzat</t>
  </si>
  <si>
    <t>I.</t>
  </si>
  <si>
    <t>MŰKÖDÉSI BEVÉTELEK</t>
  </si>
  <si>
    <t>1.</t>
  </si>
  <si>
    <t>Saját intézményi működési bevételek</t>
  </si>
  <si>
    <t>2.</t>
  </si>
  <si>
    <t>Közhatalmi bevételek</t>
  </si>
  <si>
    <t xml:space="preserve">     2.1. Helyi adók</t>
  </si>
  <si>
    <t xml:space="preserve">            2.1.1. Iparűzési adó</t>
  </si>
  <si>
    <t xml:space="preserve">            2.1.2. Idegenforgalmi adó</t>
  </si>
  <si>
    <t xml:space="preserve">            2.1.3. Kommunális adó</t>
  </si>
  <si>
    <t xml:space="preserve">            Adópótlékok</t>
  </si>
  <si>
    <t xml:space="preserve">            Helyi adók összesen + adópótlék</t>
  </si>
  <si>
    <t xml:space="preserve">     2.2. Átengedett központi adók </t>
  </si>
  <si>
    <t xml:space="preserve">            2.2.1. Gépjárműadó</t>
  </si>
  <si>
    <t xml:space="preserve">    Önkorm. sajátos működési bevételei összesen</t>
  </si>
  <si>
    <t xml:space="preserve">     2.3. Ig.szolg.díjak, bírságok</t>
  </si>
  <si>
    <t xml:space="preserve">    Közhatalmi bevételek összesen</t>
  </si>
  <si>
    <t>II.</t>
  </si>
  <si>
    <t>3.</t>
  </si>
  <si>
    <t>Költségvetési támogatás</t>
  </si>
  <si>
    <t xml:space="preserve">     1. Normatív hozzájárulások</t>
  </si>
  <si>
    <t xml:space="preserve">     2. Központosított előirányzatok</t>
  </si>
  <si>
    <t xml:space="preserve">     3. Vis-maior támogatás</t>
  </si>
  <si>
    <t xml:space="preserve">     4.  Működőképesség megőrzését szolg.kieg. tám.</t>
  </si>
  <si>
    <t xml:space="preserve">     5.  Szerkezetátalakítási tartalék</t>
  </si>
  <si>
    <t xml:space="preserve">     6.  Bérkompenzáció</t>
  </si>
  <si>
    <t xml:space="preserve">    Önkorm.költségvetési támogatás összesen</t>
  </si>
  <si>
    <t>III.</t>
  </si>
  <si>
    <t>FELHALMOZÁSI ÉS TŐKEJELLEGŰ BEV.</t>
  </si>
  <si>
    <t xml:space="preserve">    Fejérvíz vagyonhasznosításból szárm.bev.</t>
  </si>
  <si>
    <t>IV.</t>
  </si>
  <si>
    <t>VÉGLEGESEN ÁTVETT PÉNZESZKÖZÖK</t>
  </si>
  <si>
    <t xml:space="preserve"> Működési célú támogatásértékű bevétel</t>
  </si>
  <si>
    <t xml:space="preserve">    1.  Központi költségvetési szervtől</t>
  </si>
  <si>
    <t xml:space="preserve">          1.1. Közhasznúak tám.Munkaügyi Központtól</t>
  </si>
  <si>
    <t xml:space="preserve">          1.2. Mozgáskorlátozottak közl.tám.</t>
  </si>
  <si>
    <t xml:space="preserve">          1.3. Létszámcsökkentéses pályázat</t>
  </si>
  <si>
    <t xml:space="preserve">          1.4. Gyermekvédelmi pénzbeni tám.</t>
  </si>
  <si>
    <t xml:space="preserve">          1.5.  Kisebbségi önkorm. központi támogatása</t>
  </si>
  <si>
    <t xml:space="preserve">          1.6.  Egyéb tám.</t>
  </si>
  <si>
    <t xml:space="preserve">                Központi költségvetési szervtől  összesen: </t>
  </si>
  <si>
    <t xml:space="preserve">    2.  TB-től átvett egészségügyre</t>
  </si>
  <si>
    <t xml:space="preserve">    3.  Önkormányzattól és költségv.szervektől</t>
  </si>
  <si>
    <t xml:space="preserve">          3.1. Téstől társulás működéséhez</t>
  </si>
  <si>
    <t xml:space="preserve">          3.2. Szápártól átvett háziorvosi szolgálathoz</t>
  </si>
  <si>
    <t xml:space="preserve">    4.  Kistérségtől átvett </t>
  </si>
  <si>
    <t xml:space="preserve">    5.  Fejezettől: Magyarország szeretlek</t>
  </si>
  <si>
    <t xml:space="preserve">         Működési célú támogatásértékű bev.összesen:</t>
  </si>
  <si>
    <t>Felhalmozási célú támogatásértékű bevétel</t>
  </si>
  <si>
    <t>Működési célú pénzeszközátvétel ÁHT-n kívülről</t>
  </si>
  <si>
    <t>4.</t>
  </si>
  <si>
    <t>Felhalmozási célú pénzeszk.átvétel  ÁHT-n kívülről</t>
  </si>
  <si>
    <t>5.</t>
  </si>
  <si>
    <t>Felhalmozási célú ÁFA visszatérülés</t>
  </si>
  <si>
    <r>
      <t xml:space="preserve">    </t>
    </r>
    <r>
      <rPr>
        <b/>
        <sz val="10"/>
        <rFont val="Times New Roman"/>
        <family val="1"/>
      </rPr>
      <t xml:space="preserve">    Véglegesen átvett pénzes</t>
    </r>
    <r>
      <rPr>
        <u val="single"/>
        <sz val="10"/>
        <color indexed="12"/>
        <rFont val="Times New Roman"/>
        <family val="1"/>
      </rPr>
      <t>zköz összesen:</t>
    </r>
  </si>
  <si>
    <t xml:space="preserve">    Előző évi költségvetési kiegészítés, visszatérítés</t>
  </si>
  <si>
    <t xml:space="preserve">    Működési kölcsön visszatérülése</t>
  </si>
  <si>
    <t>FOLYÓ BEVÉTELEK ÖSSZESEN</t>
  </si>
  <si>
    <t>FINANSZÍROZÁSI BEVÉTELEK</t>
  </si>
  <si>
    <t xml:space="preserve">    1.1. Pénzmaradvány igénybevétele</t>
  </si>
  <si>
    <t xml:space="preserve">    1.2. Működési célú hitel </t>
  </si>
  <si>
    <t xml:space="preserve">    1.3. Kiegyenlítő, függő, átfutó bevételek</t>
  </si>
  <si>
    <t>ÖNKORMÁNYZAT ÖSSZES BEVÉTELE:</t>
  </si>
  <si>
    <t xml:space="preserve"> 3. melléklet a 11/2013. (X.29.) rendelethez</t>
  </si>
  <si>
    <t xml:space="preserve">ÖNKORMÁNYZAT ÉS INTÉZMÉNY ÖSSZEVONT KIADÁSAINAK  FŐÖSSZEGEI </t>
  </si>
  <si>
    <t>Kiadás jogcíme</t>
  </si>
  <si>
    <t>MŰKÖDÉSI KIADÁSOK</t>
  </si>
  <si>
    <t>Személyi juttatás</t>
  </si>
  <si>
    <t>Munkaadókat terhelő járulékok</t>
  </si>
  <si>
    <t>Dologi és egyéb folyó kiadások</t>
  </si>
  <si>
    <t xml:space="preserve">                   összesen: </t>
  </si>
  <si>
    <t>Társ.pol.és szociális ellátások összesen:</t>
  </si>
  <si>
    <t>Támogatásértékű működési kiadások:</t>
  </si>
  <si>
    <t>Körjegyzőség működéséhez hozzájárulás Tésre 2 hóra</t>
  </si>
  <si>
    <t>Közös Önkormányzati Hivatalhoz Ösküre 10 hóra</t>
  </si>
  <si>
    <t>Kistérségi Társulásnak tagdíj és pszihológus</t>
  </si>
  <si>
    <t xml:space="preserve">Tésnek átadás Társulás július-augusztus hóra </t>
  </si>
  <si>
    <t>Szápárnak átadás</t>
  </si>
  <si>
    <t>Támogatásértékű műkodési kiadás összesen</t>
  </si>
  <si>
    <t>Műk.célú pénzátadás ÁHT-n kívülre</t>
  </si>
  <si>
    <t>Önkéntes Tűzoltó Egyesület támogatása</t>
  </si>
  <si>
    <t>Vöröskereszt támogatása</t>
  </si>
  <si>
    <t>Polgárőrség támogatása</t>
  </si>
  <si>
    <t xml:space="preserve"> Teleház támogatása</t>
  </si>
  <si>
    <t>Sportegyesület tám.</t>
  </si>
  <si>
    <t>Háziorvos működésére vállalkozó orvosnak</t>
  </si>
  <si>
    <t>Bakony és Balaton Keleti Kapuja, Leader támogatása</t>
  </si>
  <si>
    <t>Működési célú pénzeszközátadás ÁHT-n kívülre</t>
  </si>
  <si>
    <t>MŰKÖDÉSI KIADÁS MINDÖSSZESEN:</t>
  </si>
  <si>
    <t>FELHALMOZÁSI KIADÁSOK</t>
  </si>
  <si>
    <t>Felújítás</t>
  </si>
  <si>
    <t xml:space="preserve">    Új utcai árok helyreállítás vis-maiorból</t>
  </si>
  <si>
    <t xml:space="preserve">           Felújítás összesen</t>
  </si>
  <si>
    <t>Intézményi beruházási kiadások</t>
  </si>
  <si>
    <t xml:space="preserve">    Csatornaberuházás</t>
  </si>
  <si>
    <t xml:space="preserve">    könyvelő-szoftver vásárlás</t>
  </si>
  <si>
    <t xml:space="preserve">         Intézményi beruházás összesen: </t>
  </si>
  <si>
    <t>Felhalmozási célú pénzeszközátadás</t>
  </si>
  <si>
    <t xml:space="preserve">    Lakossági közműfejlesztési hozzájárulás</t>
  </si>
  <si>
    <t xml:space="preserve">    Győr-Szol-nak Társulási önrészre (2011-ben kölcsön)</t>
  </si>
  <si>
    <r>
      <t xml:space="preserve">        </t>
    </r>
    <r>
      <rPr>
        <b/>
        <i/>
        <sz val="10"/>
        <rFont val="Times New Roman"/>
        <family val="1"/>
      </rPr>
      <t xml:space="preserve">Egyéb felhalmozási kiadások összesen: </t>
    </r>
  </si>
  <si>
    <t>Céltartalék</t>
  </si>
  <si>
    <t>FELHALMOZÁSI  KIADÁSOK ÖSSZESEN</t>
  </si>
  <si>
    <t>KIADÁSOK ÖSSZESEN:</t>
  </si>
  <si>
    <t>4.  melléklet a 11/2013.(X.29.) önkormányzati rendelethez</t>
  </si>
  <si>
    <t>2013. ÉVI  INTÉZMÉNY NÉLKÜLI  KÖLTSÉGVETÉSI MÉRLEGE</t>
  </si>
  <si>
    <t>I. Működési célú bevételek</t>
  </si>
  <si>
    <t>I. Működési költségvetés</t>
  </si>
  <si>
    <t>2.) Felhalmozási támogatások</t>
  </si>
  <si>
    <t>3.) Felhalmozási célú támogatásértékű bevételek</t>
  </si>
  <si>
    <t>4.) Felhalmozási célra átvett pénzeszközök</t>
  </si>
  <si>
    <t>5.) Előző évi felhalmozási pénzmaradvány igénybevétele</t>
  </si>
  <si>
    <t>5. melléklet a 11/2013. (X.29.) rendelethez</t>
  </si>
  <si>
    <t>ÖNKORMÁNYZAT  SAJÁT BEVÉTELEINEK  FŐÖSSZEGEI</t>
  </si>
  <si>
    <t xml:space="preserve">     2.2. Átengedett központi adók</t>
  </si>
  <si>
    <t xml:space="preserve">            2.2.1. Átengedett személyi jövedelemadó</t>
  </si>
  <si>
    <t xml:space="preserve">                   - SZJA helyben maradó része</t>
  </si>
  <si>
    <t xml:space="preserve">                   - SZJA jöv.különbségek mérséklése miatt</t>
  </si>
  <si>
    <t xml:space="preserve">                       SZJA összesen</t>
  </si>
  <si>
    <t xml:space="preserve">            2.2.2. Gépjárműadó</t>
  </si>
  <si>
    <t xml:space="preserve">            Átengedett központi adók összesen</t>
  </si>
  <si>
    <t xml:space="preserve">     2. Normatív kötött felhasználású támogatások</t>
  </si>
  <si>
    <t xml:space="preserve">     3. Központosított előirányzatok</t>
  </si>
  <si>
    <t xml:space="preserve">     4. Vis-maior támogatás</t>
  </si>
  <si>
    <t xml:space="preserve">     5. Működőképesség megőrzését szolg.kieg.tám.</t>
  </si>
  <si>
    <t xml:space="preserve">     6. Szerkezetátalakítási tartalék</t>
  </si>
  <si>
    <t xml:space="preserve">     7. Egyéb központi támogatás</t>
  </si>
  <si>
    <t xml:space="preserve">     4  Fejezettől: Magyarország szeretlek</t>
  </si>
  <si>
    <t>V.</t>
  </si>
  <si>
    <t>6. melléklet a 11/2013. (X.29.) rendelethez</t>
  </si>
  <si>
    <t xml:space="preserve">ÖNKORMÁNYZAT SAJÁT KIADÁSAINAK  FŐÖSSZEGEI </t>
  </si>
  <si>
    <t>2013.évi költségvetés</t>
  </si>
  <si>
    <t xml:space="preserve">Intézményfinanszírozás óvodának </t>
  </si>
  <si>
    <t>Víziközmű Társulatnak előző évi visszafizetés</t>
  </si>
  <si>
    <t>FINANSZÍROZÁSI KIADÁSOK</t>
  </si>
  <si>
    <t>Függő, átfutó, kiegyenlítő kiadások</t>
  </si>
  <si>
    <t>KIADÁSOK MINDÖSSZESEN</t>
  </si>
  <si>
    <t>7. melléklet a 11/2013.(X.29.) önkormányzati rendelethez</t>
  </si>
  <si>
    <t>MESEVÁR ÓVODA ÉS TAGÓVODÁJA  BEVÉTELEINEK  ÉS KIADÁSAINAK</t>
  </si>
  <si>
    <t>2013. ÉVI   KÖLTSÉGVETÉSI MÉRLEGE</t>
  </si>
  <si>
    <t>2.) Közhatalmi bevételek</t>
  </si>
  <si>
    <t>5.) Működési célra átvett pénzeszközök</t>
  </si>
  <si>
    <t>6.) Egyéb működési kiadások</t>
  </si>
  <si>
    <t>8. melléklet a 11/2013.(X.29.) önkormányzati rendelethez</t>
  </si>
  <si>
    <t xml:space="preserve">KIADÁSOK  FŐÖSSZEGEI  </t>
  </si>
  <si>
    <t>módosított előirányzat</t>
  </si>
  <si>
    <t xml:space="preserve">SZEMÉLYI JUTTATÁSOK </t>
  </si>
  <si>
    <t>.</t>
  </si>
  <si>
    <t xml:space="preserve">Rendszeres személyi juttatások                                </t>
  </si>
  <si>
    <t xml:space="preserve">Nem rendszeres személyi juttatások                            </t>
  </si>
  <si>
    <t>Külső személyi juttatások</t>
  </si>
  <si>
    <t>Személyi juttatások összesen</t>
  </si>
  <si>
    <t xml:space="preserve">MUNKAADÓKAT TERHELŐ JÁRULÉKOK </t>
  </si>
  <si>
    <t xml:space="preserve">Nyugdíjbiztosítási járulék </t>
  </si>
  <si>
    <t>Egészsébiztosítási járulék</t>
  </si>
  <si>
    <t>Munkaerőpiaci járulék</t>
  </si>
  <si>
    <t xml:space="preserve">     Szociális hozzájárulási adó összesen:</t>
  </si>
  <si>
    <t>Táppénz-hozzájárulás</t>
  </si>
  <si>
    <t>Egészségügyi hozzájárulás</t>
  </si>
  <si>
    <t>Munkaadókat terhelő járulékok összesen</t>
  </si>
  <si>
    <t xml:space="preserve">DOLOGI KIADÁSOK </t>
  </si>
  <si>
    <t>Készletbeszerzések</t>
  </si>
  <si>
    <t>Szolgáltatási kiadások</t>
  </si>
  <si>
    <t>Általános forgalmi adó</t>
  </si>
  <si>
    <t>Belföldi kiküldetés</t>
  </si>
  <si>
    <t>Különféle költségvetési befiz.</t>
  </si>
  <si>
    <t>Egyéb dologi kiadások</t>
  </si>
  <si>
    <t>Dologi kiadások összesen</t>
  </si>
  <si>
    <t>egyéb folyó kiadások /adók, díjak, befizetések/</t>
  </si>
  <si>
    <t>Dologi kiadások és egyéb folyó kiadások összesen</t>
  </si>
  <si>
    <t>TÁMOGATÁSÉRTÉKŰ MŰKÖDÉSI KIADÁS</t>
  </si>
  <si>
    <t>MŰKÖDÉSI CÉLÚ PÉNZESZK. ÁHT-N KÍVÜLRE</t>
  </si>
  <si>
    <t>9. melléklet 11/2013.(X.29) önkormányzati rendelethez</t>
  </si>
  <si>
    <t>KÖLTSÉGVETÉSI TÁMOGATÁS</t>
  </si>
  <si>
    <t>Helyi önkormányzatok ált.működésének és ágazati feladatainak támogatása</t>
  </si>
  <si>
    <t>2012.évi CCIV. törvény 2.sz.melléklete szerint</t>
  </si>
  <si>
    <t>Eredeti előir.</t>
  </si>
  <si>
    <t>Eddigi módosítás</t>
  </si>
  <si>
    <t>A helyi önkormányzatok működésének általános támogatása</t>
  </si>
  <si>
    <t xml:space="preserve">a) </t>
  </si>
  <si>
    <t>Önkormányzati hivatal működésének támogatása</t>
  </si>
  <si>
    <t>b)</t>
  </si>
  <si>
    <t xml:space="preserve">Településüzemeltetéshez kapcsolódó feladatellátás támogatása </t>
  </si>
  <si>
    <t xml:space="preserve">ba)  </t>
  </si>
  <si>
    <t>Zöldterület-gazdálkodással kapcsolatos feladatok</t>
  </si>
  <si>
    <t xml:space="preserve">bb)  </t>
  </si>
  <si>
    <t>Közvilágítás fenntartásának tám</t>
  </si>
  <si>
    <t xml:space="preserve">bc)  </t>
  </si>
  <si>
    <t>Köztemető fenntartással kapcsolatos feladatok</t>
  </si>
  <si>
    <t xml:space="preserve">bd)  </t>
  </si>
  <si>
    <t>Közutak fenntartásának támogatása</t>
  </si>
  <si>
    <t>Településüzemeltetés összesen:</t>
  </si>
  <si>
    <t>c)</t>
  </si>
  <si>
    <t>Beszámítás összege</t>
  </si>
  <si>
    <t>d)</t>
  </si>
  <si>
    <t>Egyéb kötelező önkormányzati feladatok ellátása</t>
  </si>
  <si>
    <t>Általános feladatok támogatása összesen:</t>
  </si>
  <si>
    <t>Köznevelési feladatok támogatása</t>
  </si>
  <si>
    <t>a)</t>
  </si>
  <si>
    <t>Óvodapedagógusok bérének támogatása</t>
  </si>
  <si>
    <t>Nevelőmunkát segítők támogatása</t>
  </si>
  <si>
    <t xml:space="preserve">    Bértámogatás összesen:</t>
  </si>
  <si>
    <t>Óvodaműködtetési támogatás</t>
  </si>
  <si>
    <t>Ingyenes és kedvezményes gyermekétkeztetés támogatása</t>
  </si>
  <si>
    <t>Köznevelési támogatás összesen:</t>
  </si>
  <si>
    <t>Települési Önkormányzatok szociális és gyermekjóléti   feladatainak támogatása</t>
  </si>
  <si>
    <t>1/</t>
  </si>
  <si>
    <t>Egyes jövedelempótló támogatások kiegészítése</t>
  </si>
  <si>
    <t xml:space="preserve"> - rendszeres szoc.segély 90 %-a</t>
  </si>
  <si>
    <t xml:space="preserve"> - lakásfenntartási támogatás 90 %-a</t>
  </si>
  <si>
    <t>FHT 80 %-a</t>
  </si>
  <si>
    <t>2012.dec.hóra járó ápolási díj 75 %-a</t>
  </si>
  <si>
    <t>f)</t>
  </si>
  <si>
    <t>óvodáztatási támogatás  100 %-a</t>
  </si>
  <si>
    <t xml:space="preserve">     összesen</t>
  </si>
  <si>
    <t>2/</t>
  </si>
  <si>
    <t>Hozzájárulás pénzbeni szociális ellátásokhoz:</t>
  </si>
  <si>
    <t>3/</t>
  </si>
  <si>
    <t>Szociális étkeztetés</t>
  </si>
  <si>
    <t>Települési önkormányzatok kulturális feladatainak támogatása</t>
  </si>
  <si>
    <t>Könyvtári, közművelődési feladatok támogatása</t>
  </si>
  <si>
    <t xml:space="preserve">  Általános működési támogatás összesen:</t>
  </si>
  <si>
    <t>KÖZPONTOSÍTOTT ELŐIRÁNYZAT</t>
  </si>
  <si>
    <t>2012.évi CCIV. törvény 3.sz.melléklete szerint</t>
  </si>
  <si>
    <t>15.</t>
  </si>
  <si>
    <t>Üdülőhelyi feladatok támogatása</t>
  </si>
  <si>
    <t>17.</t>
  </si>
  <si>
    <t>Lakott külterülettel kapcsolatos támogatás</t>
  </si>
  <si>
    <t>Központosított támogatás előirányzat összesen:</t>
  </si>
  <si>
    <t>HELYI ÖNKORMÁNYZATOK KIEGÉSZÍTŐ TÁMOGATÁSAI</t>
  </si>
  <si>
    <t>2012.évi CCIV. törvény 4.sz.melléklete szerint</t>
  </si>
  <si>
    <t xml:space="preserve">A helyi Önkormányzatok működőképessége megőrzését  </t>
  </si>
  <si>
    <t>szolgálókiegészítő támogatás</t>
  </si>
  <si>
    <t>Szerkezetátalakítási tartalék</t>
  </si>
  <si>
    <t>Vis-maior támogatás</t>
  </si>
  <si>
    <t>Egyéb központi támogatás - bérkompenzáció</t>
  </si>
  <si>
    <t>KÖLTSÉGVETÉSI TÁMOGATÁS ÖSSZESEN: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</si>
</sst>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0&quot; Ft&quot;_-;\-* #,##0.00&quot; Ft&quot;_-;_-* \-??&quot; Ft&quot;_-;_-@_-"/>
    <numFmt numFmtId="165" formatCode="yy\-mm\-dd\ hh:mm"/>
  </numFmts>
  <fonts count="26">
    <font>
      <sz val="10"/>
      <name val="Arial CE"/>
      <family val="2"/>
    </font>
    <font>
      <sz val="10"/>
      <name val="Arial"/>
      <family val="0"/>
    </font>
    <font>
      <sz val="10"/>
      <name val="Garamond"/>
      <family val="1"/>
    </font>
    <font>
      <sz val="10"/>
      <name val="Times New Roman"/>
      <family val="1"/>
    </font>
    <font>
      <b/>
      <sz val="12"/>
      <name val="Garamond"/>
      <family val="1"/>
    </font>
    <font>
      <b/>
      <sz val="8"/>
      <name val="Garamond"/>
      <family val="1"/>
    </font>
    <font>
      <sz val="9"/>
      <name val="Garamond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name val="Arial"/>
      <family val="2"/>
    </font>
    <font>
      <i/>
      <sz val="10"/>
      <name val="Times New Roman"/>
      <family val="1"/>
    </font>
    <font>
      <u val="single"/>
      <sz val="10"/>
      <color indexed="12"/>
      <name val="Times New Roman"/>
      <family val="1"/>
    </font>
    <font>
      <sz val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u val="single"/>
      <sz val="10"/>
      <name val="Times New Roman"/>
      <family val="1"/>
    </font>
    <font>
      <b/>
      <i/>
      <sz val="10"/>
      <name val="Times New Roman"/>
      <family val="1"/>
    </font>
    <font>
      <b/>
      <i/>
      <sz val="10"/>
      <name val="Arial"/>
      <family val="2"/>
    </font>
    <font>
      <b/>
      <sz val="10"/>
      <name val="Garamond"/>
      <family val="1"/>
    </font>
    <font>
      <b/>
      <sz val="9"/>
      <name val="Garamond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164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</cellStyleXfs>
  <cellXfs count="279">
    <xf numFmtId="0" fontId="0" fillId="0" borderId="0" xfId="0" applyAlignment="1">
      <alignment/>
    </xf>
    <xf numFmtId="0" fontId="2" fillId="0" borderId="0" xfId="21" applyFont="1">
      <alignment/>
      <protection/>
    </xf>
    <xf numFmtId="0" fontId="2" fillId="0" borderId="0" xfId="21" applyFont="1" applyAlignment="1">
      <alignment horizontal="center"/>
      <protection/>
    </xf>
    <xf numFmtId="0" fontId="2" fillId="2" borderId="1" xfId="21" applyFont="1" applyFill="1" applyBorder="1" applyAlignment="1">
      <alignment horizontal="center"/>
      <protection/>
    </xf>
    <xf numFmtId="0" fontId="6" fillId="0" borderId="0" xfId="21" applyFont="1">
      <alignment/>
      <protection/>
    </xf>
    <xf numFmtId="0" fontId="6" fillId="0" borderId="1" xfId="21" applyFont="1" applyBorder="1" applyAlignment="1">
      <alignment horizontal="center"/>
      <protection/>
    </xf>
    <xf numFmtId="3" fontId="7" fillId="0" borderId="1" xfId="21" applyNumberFormat="1" applyFont="1" applyBorder="1" applyAlignment="1">
      <alignment/>
      <protection/>
    </xf>
    <xf numFmtId="3" fontId="7" fillId="0" borderId="1" xfId="21" applyNumberFormat="1" applyFont="1" applyBorder="1">
      <alignment/>
      <protection/>
    </xf>
    <xf numFmtId="3" fontId="7" fillId="0" borderId="1" xfId="21" applyNumberFormat="1" applyFont="1" applyFill="1" applyBorder="1" applyAlignment="1">
      <alignment/>
      <protection/>
    </xf>
    <xf numFmtId="3" fontId="7" fillId="0" borderId="2" xfId="21" applyNumberFormat="1" applyFont="1" applyBorder="1" applyAlignment="1">
      <alignment horizontal="right"/>
      <protection/>
    </xf>
    <xf numFmtId="0" fontId="7" fillId="0" borderId="1" xfId="21" applyFont="1" applyBorder="1" applyAlignment="1">
      <alignment horizontal="center"/>
      <protection/>
    </xf>
    <xf numFmtId="3" fontId="7" fillId="0" borderId="2" xfId="21" applyNumberFormat="1" applyFont="1" applyFill="1" applyBorder="1" applyAlignment="1">
      <alignment horizontal="right"/>
      <protection/>
    </xf>
    <xf numFmtId="0" fontId="7" fillId="0" borderId="2" xfId="21" applyFont="1" applyBorder="1" applyAlignment="1">
      <alignment horizontal="center"/>
      <protection/>
    </xf>
    <xf numFmtId="0" fontId="2" fillId="0" borderId="0" xfId="21" applyFont="1" applyAlignment="1">
      <alignment vertical="center"/>
      <protection/>
    </xf>
    <xf numFmtId="3" fontId="8" fillId="0" borderId="1" xfId="21" applyNumberFormat="1" applyFont="1" applyFill="1" applyBorder="1" applyAlignment="1">
      <alignment vertical="center"/>
      <protection/>
    </xf>
    <xf numFmtId="3" fontId="8" fillId="0" borderId="1" xfId="21" applyNumberFormat="1" applyFont="1" applyBorder="1" applyAlignment="1">
      <alignment vertical="center"/>
      <protection/>
    </xf>
    <xf numFmtId="0" fontId="6" fillId="0" borderId="0" xfId="21" applyFont="1" applyAlignment="1">
      <alignment vertical="center"/>
      <protection/>
    </xf>
    <xf numFmtId="3" fontId="8" fillId="0" borderId="1" xfId="21" applyNumberFormat="1" applyFont="1" applyBorder="1" applyAlignment="1">
      <alignment/>
      <protection/>
    </xf>
    <xf numFmtId="3" fontId="7" fillId="0" borderId="1" xfId="21" applyNumberFormat="1" applyFont="1" applyBorder="1" applyAlignment="1">
      <alignment horizontal="right"/>
      <protection/>
    </xf>
    <xf numFmtId="3" fontId="7" fillId="0" borderId="3" xfId="21" applyNumberFormat="1" applyFont="1" applyBorder="1" applyAlignment="1">
      <alignment horizontal="left"/>
      <protection/>
    </xf>
    <xf numFmtId="3" fontId="7" fillId="0" borderId="2" xfId="21" applyNumberFormat="1" applyFont="1" applyBorder="1" applyAlignment="1">
      <alignment horizontal="left"/>
      <protection/>
    </xf>
    <xf numFmtId="3" fontId="8" fillId="0" borderId="1" xfId="21" applyNumberFormat="1" applyFont="1" applyBorder="1" applyAlignment="1">
      <alignment horizontal="right" vertical="center"/>
      <protection/>
    </xf>
    <xf numFmtId="3" fontId="8" fillId="0" borderId="1" xfId="21" applyNumberFormat="1" applyFont="1" applyBorder="1">
      <alignment/>
      <protection/>
    </xf>
    <xf numFmtId="3" fontId="8" fillId="0" borderId="1" xfId="21" applyNumberFormat="1" applyFont="1" applyFill="1" applyBorder="1" applyAlignment="1">
      <alignment horizontal="center"/>
      <protection/>
    </xf>
    <xf numFmtId="3" fontId="8" fillId="0" borderId="1" xfId="21" applyNumberFormat="1" applyFont="1" applyFill="1" applyBorder="1" applyAlignment="1">
      <alignment/>
      <protection/>
    </xf>
    <xf numFmtId="3" fontId="8" fillId="2" borderId="1" xfId="21" applyNumberFormat="1" applyFont="1" applyFill="1" applyBorder="1" applyAlignment="1">
      <alignment vertical="center"/>
      <protection/>
    </xf>
    <xf numFmtId="0" fontId="6" fillId="0" borderId="0" xfId="21" applyFont="1" applyAlignment="1">
      <alignment horizontal="center"/>
      <protection/>
    </xf>
    <xf numFmtId="3" fontId="2" fillId="0" borderId="0" xfId="21" applyNumberFormat="1" applyFont="1">
      <alignment/>
      <protection/>
    </xf>
    <xf numFmtId="0" fontId="1" fillId="0" borderId="0" xfId="18" applyFont="1" applyBorder="1">
      <alignment/>
      <protection/>
    </xf>
    <xf numFmtId="10" fontId="1" fillId="0" borderId="0" xfId="18" applyNumberFormat="1" applyFont="1" applyBorder="1">
      <alignment/>
      <protection/>
    </xf>
    <xf numFmtId="0" fontId="3" fillId="0" borderId="0" xfId="18" applyFont="1" applyBorder="1">
      <alignment/>
      <protection/>
    </xf>
    <xf numFmtId="0" fontId="3" fillId="0" borderId="0" xfId="23" applyFont="1" applyAlignment="1">
      <alignment vertical="center"/>
      <protection/>
    </xf>
    <xf numFmtId="0" fontId="9" fillId="0" borderId="0" xfId="18" applyFont="1" applyBorder="1" applyAlignment="1">
      <alignment horizontal="center" vertical="center"/>
      <protection/>
    </xf>
    <xf numFmtId="0" fontId="1" fillId="0" borderId="0" xfId="18" applyFont="1" applyBorder="1" applyAlignment="1">
      <alignment horizontal="center"/>
      <protection/>
    </xf>
    <xf numFmtId="3" fontId="3" fillId="0" borderId="0" xfId="18" applyNumberFormat="1" applyFont="1" applyBorder="1" applyAlignment="1">
      <alignment/>
      <protection/>
    </xf>
    <xf numFmtId="10" fontId="10" fillId="0" borderId="0" xfId="18" applyNumberFormat="1" applyFont="1" applyBorder="1" applyAlignment="1">
      <alignment/>
      <protection/>
    </xf>
    <xf numFmtId="0" fontId="3" fillId="0" borderId="0" xfId="18" applyFont="1" applyBorder="1" applyAlignment="1">
      <alignment horizontal="center"/>
      <protection/>
    </xf>
    <xf numFmtId="10" fontId="11" fillId="0" borderId="0" xfId="18" applyNumberFormat="1" applyFont="1" applyFill="1" applyBorder="1" applyAlignment="1">
      <alignment horizontal="center" vertical="center" wrapText="1"/>
      <protection/>
    </xf>
    <xf numFmtId="3" fontId="11" fillId="0" borderId="0" xfId="18" applyNumberFormat="1" applyFont="1" applyFill="1" applyBorder="1" applyAlignment="1">
      <alignment horizontal="center" vertical="center" wrapText="1"/>
      <protection/>
    </xf>
    <xf numFmtId="0" fontId="12" fillId="0" borderId="0" xfId="18" applyFont="1" applyBorder="1">
      <alignment/>
      <protection/>
    </xf>
    <xf numFmtId="0" fontId="9" fillId="0" borderId="0" xfId="18" applyFont="1" applyBorder="1">
      <alignment/>
      <protection/>
    </xf>
    <xf numFmtId="0" fontId="9" fillId="0" borderId="0" xfId="18" applyFont="1" applyBorder="1" applyAlignment="1">
      <alignment horizontal="center"/>
      <protection/>
    </xf>
    <xf numFmtId="3" fontId="9" fillId="0" borderId="0" xfId="18" applyNumberFormat="1" applyFont="1" applyFill="1" applyBorder="1">
      <alignment/>
      <protection/>
    </xf>
    <xf numFmtId="165" fontId="3" fillId="0" borderId="0" xfId="18" applyNumberFormat="1" applyFont="1" applyBorder="1">
      <alignment/>
      <protection/>
    </xf>
    <xf numFmtId="165" fontId="3" fillId="0" borderId="0" xfId="18" applyNumberFormat="1" applyFont="1" applyBorder="1" applyAlignment="1">
      <alignment horizontal="center"/>
      <protection/>
    </xf>
    <xf numFmtId="3" fontId="3" fillId="0" borderId="0" xfId="18" applyNumberFormat="1" applyFont="1" applyFill="1" applyBorder="1">
      <alignment/>
      <protection/>
    </xf>
    <xf numFmtId="3" fontId="3" fillId="0" borderId="0" xfId="18" applyNumberFormat="1" applyFont="1" applyBorder="1">
      <alignment/>
      <protection/>
    </xf>
    <xf numFmtId="1" fontId="3" fillId="0" borderId="0" xfId="18" applyNumberFormat="1" applyFont="1" applyBorder="1">
      <alignment/>
      <protection/>
    </xf>
    <xf numFmtId="1" fontId="3" fillId="0" borderId="0" xfId="18" applyNumberFormat="1" applyFont="1" applyBorder="1" applyAlignment="1">
      <alignment horizontal="center"/>
      <protection/>
    </xf>
    <xf numFmtId="0" fontId="13" fillId="0" borderId="0" xfId="18" applyFont="1" applyBorder="1">
      <alignment/>
      <protection/>
    </xf>
    <xf numFmtId="3" fontId="13" fillId="0" borderId="0" xfId="18" applyNumberFormat="1" applyFont="1" applyFill="1" applyBorder="1">
      <alignment/>
      <protection/>
    </xf>
    <xf numFmtId="3" fontId="13" fillId="0" borderId="0" xfId="18" applyNumberFormat="1" applyFont="1" applyFill="1" applyBorder="1" applyAlignment="1">
      <alignment horizontal="right"/>
      <protection/>
    </xf>
    <xf numFmtId="3" fontId="3" fillId="0" borderId="0" xfId="18" applyNumberFormat="1" applyFont="1" applyFill="1" applyBorder="1" applyAlignment="1">
      <alignment horizontal="right"/>
      <protection/>
    </xf>
    <xf numFmtId="1" fontId="9" fillId="0" borderId="0" xfId="18" applyNumberFormat="1" applyFont="1" applyBorder="1">
      <alignment/>
      <protection/>
    </xf>
    <xf numFmtId="0" fontId="1" fillId="0" borderId="0" xfId="18" applyFont="1" applyFill="1" applyBorder="1">
      <alignment/>
      <protection/>
    </xf>
    <xf numFmtId="3" fontId="9" fillId="0" borderId="0" xfId="18" applyNumberFormat="1" applyFont="1" applyBorder="1">
      <alignment/>
      <protection/>
    </xf>
    <xf numFmtId="1" fontId="9" fillId="0" borderId="0" xfId="18" applyNumberFormat="1" applyFont="1" applyBorder="1" applyAlignment="1">
      <alignment horizontal="center"/>
      <protection/>
    </xf>
    <xf numFmtId="0" fontId="3" fillId="0" borderId="0" xfId="18" applyFont="1" applyFill="1" applyBorder="1">
      <alignment/>
      <protection/>
    </xf>
    <xf numFmtId="3" fontId="3" fillId="3" borderId="0" xfId="18" applyNumberFormat="1" applyFont="1" applyFill="1" applyBorder="1">
      <alignment/>
      <protection/>
    </xf>
    <xf numFmtId="3" fontId="1" fillId="0" borderId="0" xfId="18" applyNumberFormat="1" applyFont="1" applyBorder="1">
      <alignment/>
      <protection/>
    </xf>
    <xf numFmtId="3" fontId="1" fillId="0" borderId="0" xfId="18" applyNumberFormat="1" applyFont="1" applyFill="1" applyBorder="1">
      <alignment/>
      <protection/>
    </xf>
    <xf numFmtId="0" fontId="1" fillId="0" borderId="0" xfId="18" applyFont="1" applyBorder="1" applyAlignment="1">
      <alignment horizontal="right"/>
      <protection/>
    </xf>
    <xf numFmtId="0" fontId="1" fillId="0" borderId="0" xfId="19" applyFont="1" applyBorder="1">
      <alignment/>
      <protection/>
    </xf>
    <xf numFmtId="0" fontId="1" fillId="0" borderId="0" xfId="19" applyFont="1" applyFill="1" applyBorder="1">
      <alignment/>
      <protection/>
    </xf>
    <xf numFmtId="10" fontId="1" fillId="0" borderId="0" xfId="19" applyNumberFormat="1" applyFont="1" applyBorder="1">
      <alignment/>
      <protection/>
    </xf>
    <xf numFmtId="0" fontId="15" fillId="0" borderId="0" xfId="19" applyFont="1" applyBorder="1" applyAlignment="1">
      <alignment vertical="center" wrapText="1"/>
      <protection/>
    </xf>
    <xf numFmtId="0" fontId="1" fillId="0" borderId="0" xfId="19" applyFont="1" applyBorder="1" applyAlignment="1">
      <alignment vertical="center" wrapText="1"/>
      <protection/>
    </xf>
    <xf numFmtId="0" fontId="3" fillId="0" borderId="0" xfId="19" applyFont="1" applyBorder="1" applyAlignment="1">
      <alignment horizontal="center" vertical="center" wrapText="1"/>
      <protection/>
    </xf>
    <xf numFmtId="10" fontId="8" fillId="0" borderId="0" xfId="18" applyNumberFormat="1" applyFont="1" applyFill="1" applyBorder="1" applyAlignment="1">
      <alignment horizontal="center" vertical="center" wrapText="1"/>
      <protection/>
    </xf>
    <xf numFmtId="0" fontId="1" fillId="0" borderId="0" xfId="19" applyFont="1" applyBorder="1" applyAlignment="1">
      <alignment wrapText="1"/>
      <protection/>
    </xf>
    <xf numFmtId="0" fontId="9" fillId="0" borderId="0" xfId="19" applyFont="1" applyBorder="1" applyAlignment="1">
      <alignment horizontal="left"/>
      <protection/>
    </xf>
    <xf numFmtId="3" fontId="1" fillId="0" borderId="0" xfId="19" applyNumberFormat="1" applyFont="1" applyFill="1" applyBorder="1">
      <alignment/>
      <protection/>
    </xf>
    <xf numFmtId="3" fontId="1" fillId="0" borderId="0" xfId="19" applyNumberFormat="1" applyFont="1" applyBorder="1" applyAlignment="1">
      <alignment horizontal="center" vertical="center" wrapText="1"/>
      <protection/>
    </xf>
    <xf numFmtId="0" fontId="1" fillId="0" borderId="0" xfId="19" applyNumberFormat="1" applyFont="1" applyBorder="1" applyAlignment="1">
      <alignment horizontal="left" wrapText="1"/>
      <protection/>
    </xf>
    <xf numFmtId="0" fontId="3" fillId="0" borderId="0" xfId="19" applyFont="1" applyBorder="1" applyAlignment="1">
      <alignment horizontal="left" vertical="center" wrapText="1"/>
      <protection/>
    </xf>
    <xf numFmtId="3" fontId="1" fillId="0" borderId="0" xfId="19" applyNumberFormat="1" applyFont="1" applyFill="1" applyBorder="1" applyAlignment="1">
      <alignment horizontal="right" vertical="center"/>
      <protection/>
    </xf>
    <xf numFmtId="3" fontId="1" fillId="0" borderId="0" xfId="19" applyNumberFormat="1" applyFont="1" applyBorder="1" applyAlignment="1">
      <alignment horizontal="right" vertical="center" wrapText="1"/>
      <protection/>
    </xf>
    <xf numFmtId="0" fontId="1" fillId="0" borderId="0" xfId="19" applyFont="1" applyBorder="1" applyAlignment="1">
      <alignment vertical="center"/>
      <protection/>
    </xf>
    <xf numFmtId="0" fontId="1" fillId="0" borderId="0" xfId="19" applyNumberFormat="1" applyFont="1" applyBorder="1" applyAlignment="1">
      <alignment horizontal="left" vertical="center"/>
      <protection/>
    </xf>
    <xf numFmtId="0" fontId="3" fillId="0" borderId="0" xfId="19" applyFont="1" applyBorder="1" applyAlignment="1">
      <alignment vertical="center"/>
      <protection/>
    </xf>
    <xf numFmtId="3" fontId="1" fillId="0" borderId="0" xfId="19" applyNumberFormat="1" applyFont="1" applyFill="1" applyBorder="1" applyAlignment="1">
      <alignment vertical="center"/>
      <protection/>
    </xf>
    <xf numFmtId="0" fontId="16" fillId="0" borderId="0" xfId="19" applyFont="1" applyBorder="1" applyAlignment="1">
      <alignment horizontal="left" vertical="center"/>
      <protection/>
    </xf>
    <xf numFmtId="0" fontId="16" fillId="0" borderId="0" xfId="19" applyFont="1" applyBorder="1" applyAlignment="1">
      <alignment vertical="center"/>
      <protection/>
    </xf>
    <xf numFmtId="0" fontId="1" fillId="0" borderId="0" xfId="19" applyFont="1" applyBorder="1" applyAlignment="1">
      <alignment horizontal="left" vertical="center"/>
      <protection/>
    </xf>
    <xf numFmtId="0" fontId="13" fillId="0" borderId="0" xfId="19" applyFont="1" applyBorder="1" applyAlignment="1">
      <alignment vertical="center"/>
      <protection/>
    </xf>
    <xf numFmtId="3" fontId="16" fillId="0" borderId="0" xfId="19" applyNumberFormat="1" applyFont="1" applyFill="1" applyBorder="1" applyAlignment="1">
      <alignment horizontal="right" vertical="center"/>
      <protection/>
    </xf>
    <xf numFmtId="3" fontId="16" fillId="0" borderId="0" xfId="19" applyNumberFormat="1" applyFont="1" applyFill="1" applyBorder="1" applyAlignment="1">
      <alignment vertical="center"/>
      <protection/>
    </xf>
    <xf numFmtId="0" fontId="17" fillId="0" borderId="0" xfId="19" applyFont="1" applyBorder="1">
      <alignment/>
      <protection/>
    </xf>
    <xf numFmtId="0" fontId="17" fillId="0" borderId="0" xfId="19" applyFont="1" applyBorder="1" applyAlignment="1">
      <alignment horizontal="left"/>
      <protection/>
    </xf>
    <xf numFmtId="0" fontId="9" fillId="0" borderId="0" xfId="19" applyFont="1" applyBorder="1">
      <alignment/>
      <protection/>
    </xf>
    <xf numFmtId="3" fontId="17" fillId="0" borderId="0" xfId="19" applyNumberFormat="1" applyFont="1" applyBorder="1">
      <alignment/>
      <protection/>
    </xf>
    <xf numFmtId="0" fontId="1" fillId="0" borderId="0" xfId="19" applyFont="1" applyBorder="1" applyAlignment="1">
      <alignment horizontal="left"/>
      <protection/>
    </xf>
    <xf numFmtId="0" fontId="18" fillId="0" borderId="0" xfId="19" applyFont="1" applyBorder="1">
      <alignment/>
      <protection/>
    </xf>
    <xf numFmtId="3" fontId="17" fillId="0" borderId="0" xfId="19" applyNumberFormat="1" applyFont="1" applyFill="1" applyBorder="1" applyAlignment="1">
      <alignment horizontal="right"/>
      <protection/>
    </xf>
    <xf numFmtId="0" fontId="3" fillId="0" borderId="0" xfId="19" applyFont="1" applyBorder="1">
      <alignment/>
      <protection/>
    </xf>
    <xf numFmtId="3" fontId="1" fillId="0" borderId="0" xfId="19" applyNumberFormat="1" applyFont="1" applyFill="1" applyBorder="1" applyAlignment="1">
      <alignment horizontal="right"/>
      <protection/>
    </xf>
    <xf numFmtId="0" fontId="19" fillId="0" borderId="0" xfId="19" applyFont="1" applyBorder="1">
      <alignment/>
      <protection/>
    </xf>
    <xf numFmtId="3" fontId="20" fillId="0" borderId="0" xfId="19" applyNumberFormat="1" applyFont="1" applyFill="1" applyBorder="1" applyAlignment="1">
      <alignment horizontal="right"/>
      <protection/>
    </xf>
    <xf numFmtId="3" fontId="20" fillId="0" borderId="0" xfId="19" applyNumberFormat="1" applyFont="1" applyFill="1" applyBorder="1">
      <alignment/>
      <protection/>
    </xf>
    <xf numFmtId="0" fontId="3" fillId="0" borderId="0" xfId="19" applyFont="1" applyFill="1" applyBorder="1">
      <alignment/>
      <protection/>
    </xf>
    <xf numFmtId="3" fontId="16" fillId="0" borderId="0" xfId="19" applyNumberFormat="1" applyFont="1" applyFill="1" applyBorder="1">
      <alignment/>
      <protection/>
    </xf>
    <xf numFmtId="3" fontId="17" fillId="0" borderId="0" xfId="19" applyNumberFormat="1" applyFont="1" applyFill="1" applyBorder="1">
      <alignment/>
      <protection/>
    </xf>
    <xf numFmtId="3" fontId="11" fillId="0" borderId="1" xfId="21" applyNumberFormat="1" applyFont="1" applyBorder="1" applyAlignment="1">
      <alignment/>
      <protection/>
    </xf>
    <xf numFmtId="3" fontId="10" fillId="0" borderId="1" xfId="21" applyNumberFormat="1" applyFont="1" applyBorder="1">
      <alignment/>
      <protection/>
    </xf>
    <xf numFmtId="3" fontId="10" fillId="0" borderId="1" xfId="21" applyNumberFormat="1" applyFont="1" applyBorder="1" applyAlignment="1">
      <alignment/>
      <protection/>
    </xf>
    <xf numFmtId="3" fontId="10" fillId="0" borderId="2" xfId="21" applyNumberFormat="1" applyFont="1" applyBorder="1" applyAlignment="1">
      <alignment horizontal="right"/>
      <protection/>
    </xf>
    <xf numFmtId="3" fontId="10" fillId="0" borderId="2" xfId="21" applyNumberFormat="1" applyFont="1" applyFill="1" applyBorder="1" applyAlignment="1">
      <alignment horizontal="right"/>
      <protection/>
    </xf>
    <xf numFmtId="0" fontId="3" fillId="0" borderId="2" xfId="21" applyFont="1" applyBorder="1" applyAlignment="1">
      <alignment horizontal="center"/>
      <protection/>
    </xf>
    <xf numFmtId="0" fontId="8" fillId="0" borderId="1" xfId="21" applyFont="1" applyBorder="1" applyAlignment="1">
      <alignment horizontal="center" vertical="center"/>
      <protection/>
    </xf>
    <xf numFmtId="3" fontId="11" fillId="0" borderId="1" xfId="21" applyNumberFormat="1" applyFont="1" applyFill="1" applyBorder="1" applyAlignment="1">
      <alignment vertical="center"/>
      <protection/>
    </xf>
    <xf numFmtId="3" fontId="11" fillId="0" borderId="1" xfId="21" applyNumberFormat="1" applyFont="1" applyBorder="1" applyAlignment="1">
      <alignment vertical="center"/>
      <protection/>
    </xf>
    <xf numFmtId="3" fontId="10" fillId="0" borderId="1" xfId="21" applyNumberFormat="1" applyFont="1" applyBorder="1" applyAlignment="1">
      <alignment horizontal="right"/>
      <protection/>
    </xf>
    <xf numFmtId="0" fontId="2" fillId="0" borderId="1" xfId="21" applyFont="1" applyBorder="1">
      <alignment/>
      <protection/>
    </xf>
    <xf numFmtId="3" fontId="11" fillId="0" borderId="1" xfId="21" applyNumberFormat="1" applyFont="1" applyBorder="1" applyAlignment="1">
      <alignment horizontal="right" vertical="center"/>
      <protection/>
    </xf>
    <xf numFmtId="3" fontId="11" fillId="0" borderId="1" xfId="21" applyNumberFormat="1" applyFont="1" applyBorder="1">
      <alignment/>
      <protection/>
    </xf>
    <xf numFmtId="3" fontId="11" fillId="0" borderId="1" xfId="21" applyNumberFormat="1" applyFont="1" applyFill="1" applyBorder="1" applyAlignment="1">
      <alignment horizontal="center"/>
      <protection/>
    </xf>
    <xf numFmtId="3" fontId="11" fillId="0" borderId="1" xfId="21" applyNumberFormat="1" applyFont="1" applyFill="1" applyBorder="1" applyAlignment="1">
      <alignment/>
      <protection/>
    </xf>
    <xf numFmtId="3" fontId="10" fillId="0" borderId="1" xfId="21" applyNumberFormat="1" applyFont="1" applyFill="1" applyBorder="1" applyAlignment="1">
      <alignment/>
      <protection/>
    </xf>
    <xf numFmtId="0" fontId="8" fillId="2" borderId="1" xfId="21" applyFont="1" applyFill="1" applyBorder="1" applyAlignment="1">
      <alignment horizontal="center" vertical="center"/>
      <protection/>
    </xf>
    <xf numFmtId="3" fontId="11" fillId="2" borderId="1" xfId="21" applyNumberFormat="1" applyFont="1" applyFill="1" applyBorder="1" applyAlignment="1">
      <alignment vertical="center"/>
      <protection/>
    </xf>
    <xf numFmtId="3" fontId="9" fillId="3" borderId="0" xfId="18" applyNumberFormat="1" applyFont="1" applyFill="1" applyBorder="1">
      <alignment/>
      <protection/>
    </xf>
    <xf numFmtId="3" fontId="15" fillId="0" borderId="0" xfId="18" applyNumberFormat="1" applyFont="1" applyFill="1" applyBorder="1">
      <alignment/>
      <protection/>
    </xf>
    <xf numFmtId="3" fontId="8" fillId="0" borderId="0" xfId="18" applyNumberFormat="1" applyFont="1" applyFill="1" applyBorder="1" applyAlignment="1">
      <alignment horizontal="center" vertical="center" wrapText="1"/>
      <protection/>
    </xf>
    <xf numFmtId="3" fontId="22" fillId="0" borderId="1" xfId="21" applyNumberFormat="1" applyFont="1" applyBorder="1" applyAlignment="1">
      <alignment/>
      <protection/>
    </xf>
    <xf numFmtId="3" fontId="6" fillId="0" borderId="1" xfId="21" applyNumberFormat="1" applyFont="1" applyBorder="1" applyAlignment="1">
      <alignment/>
      <protection/>
    </xf>
    <xf numFmtId="3" fontId="6" fillId="0" borderId="1" xfId="21" applyNumberFormat="1" applyFont="1" applyBorder="1" applyAlignment="1">
      <alignment horizontal="right"/>
      <protection/>
    </xf>
    <xf numFmtId="3" fontId="6" fillId="0" borderId="2" xfId="21" applyNumberFormat="1" applyFont="1" applyBorder="1" applyAlignment="1">
      <alignment horizontal="right"/>
      <protection/>
    </xf>
    <xf numFmtId="0" fontId="6" fillId="0" borderId="2" xfId="21" applyFont="1" applyBorder="1" applyAlignment="1">
      <alignment horizontal="right"/>
      <protection/>
    </xf>
    <xf numFmtId="3" fontId="6" fillId="0" borderId="2" xfId="21" applyNumberFormat="1" applyFont="1" applyFill="1" applyBorder="1" applyAlignment="1">
      <alignment horizontal="right"/>
      <protection/>
    </xf>
    <xf numFmtId="0" fontId="6" fillId="0" borderId="2" xfId="21" applyFont="1" applyBorder="1" applyAlignment="1">
      <alignment horizontal="center"/>
      <protection/>
    </xf>
    <xf numFmtId="0" fontId="22" fillId="0" borderId="1" xfId="21" applyFont="1" applyBorder="1" applyAlignment="1">
      <alignment horizontal="center" vertical="center"/>
      <protection/>
    </xf>
    <xf numFmtId="3" fontId="22" fillId="0" borderId="1" xfId="21" applyNumberFormat="1" applyFont="1" applyFill="1" applyBorder="1" applyAlignment="1">
      <alignment vertical="center"/>
      <protection/>
    </xf>
    <xf numFmtId="3" fontId="22" fillId="0" borderId="1" xfId="21" applyNumberFormat="1" applyFont="1" applyBorder="1" applyAlignment="1">
      <alignment vertical="center"/>
      <protection/>
    </xf>
    <xf numFmtId="3" fontId="22" fillId="0" borderId="1" xfId="21" applyNumberFormat="1" applyFont="1" applyBorder="1" applyAlignment="1">
      <alignment horizontal="right" vertical="center"/>
      <protection/>
    </xf>
    <xf numFmtId="3" fontId="22" fillId="0" borderId="1" xfId="21" applyNumberFormat="1" applyFont="1" applyBorder="1" applyAlignment="1">
      <alignment horizontal="right"/>
      <protection/>
    </xf>
    <xf numFmtId="3" fontId="22" fillId="0" borderId="1" xfId="21" applyNumberFormat="1" applyFont="1" applyBorder="1">
      <alignment/>
      <protection/>
    </xf>
    <xf numFmtId="3" fontId="22" fillId="0" borderId="1" xfId="21" applyNumberFormat="1" applyFont="1" applyFill="1" applyBorder="1" applyAlignment="1">
      <alignment horizontal="center"/>
      <protection/>
    </xf>
    <xf numFmtId="3" fontId="22" fillId="0" borderId="1" xfId="21" applyNumberFormat="1" applyFont="1" applyFill="1" applyBorder="1" applyAlignment="1">
      <alignment horizontal="right"/>
      <protection/>
    </xf>
    <xf numFmtId="3" fontId="22" fillId="0" borderId="1" xfId="21" applyNumberFormat="1" applyFont="1" applyFill="1" applyBorder="1" applyAlignment="1">
      <alignment/>
      <protection/>
    </xf>
    <xf numFmtId="0" fontId="22" fillId="2" borderId="1" xfId="21" applyFont="1" applyFill="1" applyBorder="1" applyAlignment="1">
      <alignment horizontal="center" vertical="center"/>
      <protection/>
    </xf>
    <xf numFmtId="3" fontId="22" fillId="2" borderId="1" xfId="21" applyNumberFormat="1" applyFont="1" applyFill="1" applyBorder="1" applyAlignment="1">
      <alignment vertical="center"/>
      <protection/>
    </xf>
    <xf numFmtId="3" fontId="22" fillId="2" borderId="1" xfId="21" applyNumberFormat="1" applyFont="1" applyFill="1" applyBorder="1" applyAlignment="1">
      <alignment horizontal="right" vertical="center"/>
      <protection/>
    </xf>
    <xf numFmtId="0" fontId="0" fillId="0" borderId="0" xfId="20">
      <alignment/>
      <protection/>
    </xf>
    <xf numFmtId="0" fontId="3" fillId="0" borderId="0" xfId="20" applyFont="1">
      <alignment/>
      <protection/>
    </xf>
    <xf numFmtId="0" fontId="15" fillId="0" borderId="0" xfId="20" applyFont="1" applyBorder="1" applyAlignment="1">
      <alignment wrapText="1"/>
      <protection/>
    </xf>
    <xf numFmtId="0" fontId="3" fillId="0" borderId="0" xfId="20" applyFont="1" applyBorder="1" applyAlignment="1">
      <alignment wrapText="1"/>
      <protection/>
    </xf>
    <xf numFmtId="0" fontId="24" fillId="0" borderId="0" xfId="20" applyFont="1" applyBorder="1" applyAlignment="1">
      <alignment horizontal="center" vertical="center"/>
      <protection/>
    </xf>
    <xf numFmtId="0" fontId="0" fillId="0" borderId="0" xfId="20" applyFont="1" applyBorder="1" applyAlignment="1">
      <alignment wrapText="1"/>
      <protection/>
    </xf>
    <xf numFmtId="0" fontId="9" fillId="0" borderId="0" xfId="20" applyFont="1" applyBorder="1" applyAlignment="1">
      <alignment horizontal="left"/>
      <protection/>
    </xf>
    <xf numFmtId="3" fontId="3" fillId="0" borderId="0" xfId="20" applyNumberFormat="1" applyFont="1" applyBorder="1" applyAlignment="1">
      <alignment horizontal="center" vertical="center" wrapText="1"/>
      <protection/>
    </xf>
    <xf numFmtId="0" fontId="3" fillId="0" borderId="0" xfId="20" applyNumberFormat="1" applyFont="1" applyBorder="1" applyAlignment="1">
      <alignment horizontal="left" wrapText="1"/>
      <protection/>
    </xf>
    <xf numFmtId="0" fontId="3" fillId="0" borderId="0" xfId="20" applyFont="1" applyBorder="1" applyAlignment="1">
      <alignment horizontal="left"/>
      <protection/>
    </xf>
    <xf numFmtId="0" fontId="0" fillId="0" borderId="0" xfId="20" applyFont="1" applyBorder="1">
      <alignment/>
      <protection/>
    </xf>
    <xf numFmtId="0" fontId="3" fillId="0" borderId="0" xfId="20" applyNumberFormat="1" applyFont="1" applyBorder="1" applyAlignment="1">
      <alignment horizontal="left"/>
      <protection/>
    </xf>
    <xf numFmtId="0" fontId="3" fillId="0" borderId="0" xfId="20" applyFont="1" applyBorder="1">
      <alignment/>
      <protection/>
    </xf>
    <xf numFmtId="3" fontId="3" fillId="0" borderId="0" xfId="20" applyNumberFormat="1" applyFont="1">
      <alignment/>
      <protection/>
    </xf>
    <xf numFmtId="3" fontId="3" fillId="0" borderId="0" xfId="20" applyNumberFormat="1" applyFont="1" applyBorder="1">
      <alignment/>
      <protection/>
    </xf>
    <xf numFmtId="0" fontId="16" fillId="0" borderId="0" xfId="20" applyFont="1" applyBorder="1">
      <alignment/>
      <protection/>
    </xf>
    <xf numFmtId="0" fontId="13" fillId="0" borderId="0" xfId="20" applyFont="1" applyBorder="1">
      <alignment/>
      <protection/>
    </xf>
    <xf numFmtId="0" fontId="19" fillId="0" borderId="0" xfId="20" applyFont="1" applyBorder="1">
      <alignment/>
      <protection/>
    </xf>
    <xf numFmtId="3" fontId="19" fillId="0" borderId="0" xfId="20" applyNumberFormat="1" applyFont="1" applyBorder="1">
      <alignment/>
      <protection/>
    </xf>
    <xf numFmtId="165" fontId="3" fillId="0" borderId="0" xfId="20" applyNumberFormat="1" applyFont="1" applyBorder="1" applyAlignment="1">
      <alignment horizontal="left"/>
      <protection/>
    </xf>
    <xf numFmtId="3" fontId="13" fillId="0" borderId="0" xfId="20" applyNumberFormat="1" applyFont="1" applyBorder="1">
      <alignment/>
      <protection/>
    </xf>
    <xf numFmtId="0" fontId="13" fillId="0" borderId="0" xfId="20" applyFont="1" applyBorder="1" applyAlignment="1">
      <alignment horizontal="left"/>
      <protection/>
    </xf>
    <xf numFmtId="3" fontId="13" fillId="0" borderId="0" xfId="20" applyNumberFormat="1" applyFont="1" applyBorder="1" applyAlignment="1">
      <alignment horizontal="right"/>
      <protection/>
    </xf>
    <xf numFmtId="0" fontId="7" fillId="0" borderId="0" xfId="20" applyFont="1" applyBorder="1">
      <alignment/>
      <protection/>
    </xf>
    <xf numFmtId="0" fontId="17" fillId="0" borderId="0" xfId="20" applyFont="1" applyBorder="1">
      <alignment/>
      <protection/>
    </xf>
    <xf numFmtId="0" fontId="9" fillId="0" borderId="0" xfId="20" applyFont="1" applyBorder="1">
      <alignment/>
      <protection/>
    </xf>
    <xf numFmtId="3" fontId="9" fillId="0" borderId="0" xfId="20" applyNumberFormat="1" applyFont="1" applyBorder="1">
      <alignment/>
      <protection/>
    </xf>
    <xf numFmtId="0" fontId="18" fillId="0" borderId="0" xfId="20" applyFont="1" applyBorder="1">
      <alignment/>
      <protection/>
    </xf>
    <xf numFmtId="3" fontId="9" fillId="0" borderId="0" xfId="20" applyNumberFormat="1" applyFont="1" applyBorder="1" applyAlignment="1">
      <alignment horizontal="right"/>
      <protection/>
    </xf>
    <xf numFmtId="3" fontId="3" fillId="0" borderId="0" xfId="20" applyNumberFormat="1" applyFont="1" applyBorder="1" applyAlignment="1">
      <alignment horizontal="right"/>
      <protection/>
    </xf>
    <xf numFmtId="3" fontId="19" fillId="0" borderId="0" xfId="20" applyNumberFormat="1" applyFont="1" applyFill="1" applyBorder="1" applyAlignment="1">
      <alignment horizontal="right"/>
      <protection/>
    </xf>
    <xf numFmtId="3" fontId="3" fillId="0" borderId="0" xfId="20" applyNumberFormat="1" applyFont="1" applyFill="1" applyBorder="1">
      <alignment/>
      <protection/>
    </xf>
    <xf numFmtId="3" fontId="19" fillId="0" borderId="0" xfId="20" applyNumberFormat="1" applyFont="1" applyFill="1" applyBorder="1">
      <alignment/>
      <protection/>
    </xf>
    <xf numFmtId="3" fontId="9" fillId="0" borderId="0" xfId="20" applyNumberFormat="1" applyFont="1" applyFill="1" applyBorder="1">
      <alignment/>
      <protection/>
    </xf>
    <xf numFmtId="0" fontId="3" fillId="0" borderId="0" xfId="20" applyFont="1" applyFill="1" applyBorder="1">
      <alignment/>
      <protection/>
    </xf>
    <xf numFmtId="0" fontId="3" fillId="0" borderId="0" xfId="0" applyFont="1" applyAlignment="1">
      <alignment/>
    </xf>
    <xf numFmtId="0" fontId="9" fillId="0" borderId="4" xfId="0" applyFont="1" applyBorder="1" applyAlignment="1">
      <alignment/>
    </xf>
    <xf numFmtId="0" fontId="9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5" xfId="0" applyFont="1" applyBorder="1" applyAlignment="1">
      <alignment/>
    </xf>
    <xf numFmtId="0" fontId="9" fillId="0" borderId="4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9" fillId="0" borderId="4" xfId="0" applyFont="1" applyBorder="1" applyAlignment="1">
      <alignment/>
    </xf>
    <xf numFmtId="0" fontId="3" fillId="0" borderId="4" xfId="0" applyFont="1" applyBorder="1" applyAlignment="1">
      <alignment/>
    </xf>
    <xf numFmtId="3" fontId="3" fillId="0" borderId="0" xfId="0" applyNumberFormat="1" applyFont="1" applyBorder="1" applyAlignment="1">
      <alignment/>
    </xf>
    <xf numFmtId="3" fontId="3" fillId="0" borderId="5" xfId="0" applyNumberFormat="1" applyFont="1" applyBorder="1" applyAlignment="1">
      <alignment/>
    </xf>
    <xf numFmtId="3" fontId="3" fillId="0" borderId="6" xfId="0" applyNumberFormat="1" applyFont="1" applyBorder="1" applyAlignment="1">
      <alignment/>
    </xf>
    <xf numFmtId="0" fontId="3" fillId="0" borderId="6" xfId="0" applyFont="1" applyBorder="1" applyAlignment="1">
      <alignment/>
    </xf>
    <xf numFmtId="3" fontId="3" fillId="0" borderId="7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3" fontId="8" fillId="0" borderId="0" xfId="0" applyNumberFormat="1" applyFont="1" applyBorder="1" applyAlignment="1">
      <alignment/>
    </xf>
    <xf numFmtId="3" fontId="8" fillId="0" borderId="5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0" fontId="9" fillId="0" borderId="4" xfId="0" applyFont="1" applyBorder="1" applyAlignment="1">
      <alignment vertical="center"/>
    </xf>
    <xf numFmtId="3" fontId="9" fillId="0" borderId="0" xfId="0" applyNumberFormat="1" applyFont="1" applyBorder="1" applyAlignment="1">
      <alignment/>
    </xf>
    <xf numFmtId="3" fontId="9" fillId="0" borderId="5" xfId="0" applyNumberFormat="1" applyFont="1" applyBorder="1" applyAlignment="1">
      <alignment/>
    </xf>
    <xf numFmtId="3" fontId="8" fillId="0" borderId="6" xfId="0" applyNumberFormat="1" applyFont="1" applyBorder="1" applyAlignment="1">
      <alignment/>
    </xf>
    <xf numFmtId="3" fontId="8" fillId="0" borderId="7" xfId="0" applyNumberFormat="1" applyFont="1" applyBorder="1" applyAlignment="1">
      <alignment/>
    </xf>
    <xf numFmtId="3" fontId="9" fillId="0" borderId="6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9" fillId="0" borderId="6" xfId="0" applyFont="1" applyBorder="1" applyAlignment="1">
      <alignment/>
    </xf>
    <xf numFmtId="3" fontId="9" fillId="0" borderId="6" xfId="0" applyNumberFormat="1" applyFont="1" applyBorder="1" applyAlignment="1">
      <alignment/>
    </xf>
    <xf numFmtId="3" fontId="9" fillId="0" borderId="7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7" fillId="0" borderId="5" xfId="0" applyNumberFormat="1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9" fillId="0" borderId="10" xfId="0" applyFont="1" applyBorder="1" applyAlignment="1">
      <alignment/>
    </xf>
    <xf numFmtId="3" fontId="8" fillId="0" borderId="10" xfId="0" applyNumberFormat="1" applyFont="1" applyBorder="1" applyAlignment="1">
      <alignment/>
    </xf>
    <xf numFmtId="3" fontId="8" fillId="0" borderId="11" xfId="0" applyNumberFormat="1" applyFont="1" applyBorder="1" applyAlignment="1">
      <alignment/>
    </xf>
    <xf numFmtId="0" fontId="3" fillId="0" borderId="7" xfId="0" applyFont="1" applyBorder="1" applyAlignment="1">
      <alignment/>
    </xf>
    <xf numFmtId="0" fontId="3" fillId="0" borderId="1" xfId="21" applyFont="1" applyBorder="1" applyAlignment="1">
      <alignment horizontal="center"/>
      <protection/>
    </xf>
    <xf numFmtId="0" fontId="9" fillId="0" borderId="0" xfId="19" applyFont="1" applyBorder="1" applyAlignment="1">
      <alignment horizontal="center" vertical="center"/>
      <protection/>
    </xf>
    <xf numFmtId="3" fontId="11" fillId="2" borderId="1" xfId="21" applyNumberFormat="1" applyFont="1" applyFill="1" applyBorder="1" applyAlignment="1">
      <alignment horizontal="center" vertical="center"/>
      <protection/>
    </xf>
    <xf numFmtId="3" fontId="10" fillId="0" borderId="1" xfId="21" applyNumberFormat="1" applyFont="1" applyFill="1" applyBorder="1" applyAlignment="1">
      <alignment horizontal="left"/>
      <protection/>
    </xf>
    <xf numFmtId="3" fontId="11" fillId="0" borderId="1" xfId="21" applyNumberFormat="1" applyFont="1" applyFill="1" applyBorder="1" applyAlignment="1">
      <alignment horizontal="center"/>
      <protection/>
    </xf>
    <xf numFmtId="3" fontId="11" fillId="0" borderId="1" xfId="21" applyNumberFormat="1" applyFont="1" applyFill="1" applyBorder="1" applyAlignment="1">
      <alignment/>
      <protection/>
    </xf>
    <xf numFmtId="3" fontId="11" fillId="0" borderId="1" xfId="21" applyNumberFormat="1" applyFont="1" applyBorder="1" applyAlignment="1">
      <alignment/>
      <protection/>
    </xf>
    <xf numFmtId="3" fontId="11" fillId="0" borderId="1" xfId="21" applyNumberFormat="1" applyFont="1" applyFill="1" applyBorder="1" applyAlignment="1">
      <alignment horizontal="center" vertical="center"/>
      <protection/>
    </xf>
    <xf numFmtId="3" fontId="11" fillId="0" borderId="1" xfId="21" applyNumberFormat="1" applyFont="1" applyFill="1" applyBorder="1" applyAlignment="1">
      <alignment horizontal="left"/>
      <protection/>
    </xf>
    <xf numFmtId="3" fontId="10" fillId="0" borderId="1" xfId="21" applyNumberFormat="1" applyFont="1" applyBorder="1" applyAlignment="1">
      <alignment/>
      <protection/>
    </xf>
    <xf numFmtId="3" fontId="10" fillId="0" borderId="1" xfId="21" applyNumberFormat="1" applyFont="1" applyBorder="1" applyAlignment="1">
      <alignment horizontal="left"/>
      <protection/>
    </xf>
    <xf numFmtId="0" fontId="2" fillId="0" borderId="1" xfId="21" applyFont="1" applyBorder="1" applyAlignment="1">
      <alignment horizontal="center"/>
      <protection/>
    </xf>
    <xf numFmtId="3" fontId="11" fillId="0" borderId="1" xfId="21" applyNumberFormat="1" applyFont="1" applyFill="1" applyBorder="1" applyAlignment="1">
      <alignment vertical="center"/>
      <protection/>
    </xf>
    <xf numFmtId="3" fontId="11" fillId="0" borderId="1" xfId="21" applyNumberFormat="1" applyFont="1" applyBorder="1" applyAlignment="1">
      <alignment vertical="center"/>
      <protection/>
    </xf>
    <xf numFmtId="3" fontId="10" fillId="0" borderId="1" xfId="21" applyNumberFormat="1" applyFont="1" applyBorder="1" applyAlignment="1">
      <alignment horizontal="center"/>
      <protection/>
    </xf>
    <xf numFmtId="3" fontId="8" fillId="2" borderId="1" xfId="21" applyNumberFormat="1" applyFont="1" applyFill="1" applyBorder="1" applyAlignment="1">
      <alignment horizontal="center" vertical="center"/>
      <protection/>
    </xf>
    <xf numFmtId="3" fontId="7" fillId="0" borderId="1" xfId="21" applyNumberFormat="1" applyFont="1" applyFill="1" applyBorder="1" applyAlignment="1">
      <alignment horizontal="left"/>
      <protection/>
    </xf>
    <xf numFmtId="3" fontId="8" fillId="0" borderId="1" xfId="21" applyNumberFormat="1" applyFont="1" applyFill="1" applyBorder="1" applyAlignment="1">
      <alignment horizontal="center"/>
      <protection/>
    </xf>
    <xf numFmtId="3" fontId="8" fillId="0" borderId="1" xfId="21" applyNumberFormat="1" applyFont="1" applyFill="1" applyBorder="1" applyAlignment="1">
      <alignment/>
      <protection/>
    </xf>
    <xf numFmtId="3" fontId="8" fillId="0" borderId="1" xfId="21" applyNumberFormat="1" applyFont="1" applyBorder="1" applyAlignment="1">
      <alignment/>
      <protection/>
    </xf>
    <xf numFmtId="3" fontId="7" fillId="0" borderId="1" xfId="21" applyNumberFormat="1" applyFont="1" applyBorder="1" applyAlignment="1">
      <alignment/>
      <protection/>
    </xf>
    <xf numFmtId="3" fontId="8" fillId="0" borderId="1" xfId="21" applyNumberFormat="1" applyFont="1" applyFill="1" applyBorder="1" applyAlignment="1">
      <alignment horizontal="center" vertical="center"/>
      <protection/>
    </xf>
    <xf numFmtId="3" fontId="8" fillId="0" borderId="1" xfId="21" applyNumberFormat="1" applyFont="1" applyFill="1" applyBorder="1" applyAlignment="1">
      <alignment horizontal="left"/>
      <protection/>
    </xf>
    <xf numFmtId="3" fontId="7" fillId="0" borderId="1" xfId="21" applyNumberFormat="1" applyFont="1" applyBorder="1" applyAlignment="1">
      <alignment horizontal="left"/>
      <protection/>
    </xf>
    <xf numFmtId="3" fontId="8" fillId="0" borderId="1" xfId="21" applyNumberFormat="1" applyFont="1" applyFill="1" applyBorder="1" applyAlignment="1">
      <alignment vertical="center"/>
      <protection/>
    </xf>
    <xf numFmtId="3" fontId="8" fillId="0" borderId="1" xfId="21" applyNumberFormat="1" applyFont="1" applyBorder="1" applyAlignment="1">
      <alignment vertical="center"/>
      <protection/>
    </xf>
    <xf numFmtId="0" fontId="7" fillId="0" borderId="1" xfId="21" applyFont="1" applyBorder="1" applyAlignment="1">
      <alignment horizontal="center"/>
      <protection/>
    </xf>
    <xf numFmtId="3" fontId="7" fillId="0" borderId="1" xfId="21" applyNumberFormat="1" applyFont="1" applyBorder="1" applyAlignment="1">
      <alignment horizontal="center"/>
      <protection/>
    </xf>
    <xf numFmtId="0" fontId="7" fillId="0" borderId="1" xfId="21" applyFont="1" applyBorder="1" applyAlignment="1">
      <alignment horizontal="left"/>
      <protection/>
    </xf>
    <xf numFmtId="3" fontId="5" fillId="2" borderId="1" xfId="21" applyNumberFormat="1" applyFont="1" applyFill="1" applyBorder="1" applyAlignment="1">
      <alignment horizontal="center" vertical="center" wrapText="1"/>
      <protection/>
    </xf>
    <xf numFmtId="0" fontId="6" fillId="2" borderId="1" xfId="21" applyFont="1" applyFill="1" applyBorder="1" applyAlignment="1">
      <alignment horizontal="center" vertical="center" wrapText="1"/>
      <protection/>
    </xf>
    <xf numFmtId="0" fontId="3" fillId="0" borderId="0" xfId="23" applyFont="1" applyBorder="1" applyAlignment="1">
      <alignment horizontal="right" vertical="center"/>
      <protection/>
    </xf>
    <xf numFmtId="3" fontId="4" fillId="0" borderId="0" xfId="21" applyNumberFormat="1" applyFont="1" applyBorder="1" applyAlignment="1">
      <alignment horizontal="center"/>
      <protection/>
    </xf>
    <xf numFmtId="3" fontId="2" fillId="0" borderId="6" xfId="21" applyNumberFormat="1" applyFont="1" applyBorder="1" applyAlignment="1">
      <alignment/>
      <protection/>
    </xf>
    <xf numFmtId="0" fontId="9" fillId="0" borderId="0" xfId="18" applyFont="1" applyBorder="1" applyAlignment="1">
      <alignment horizontal="center" vertical="center"/>
      <protection/>
    </xf>
    <xf numFmtId="0" fontId="3" fillId="0" borderId="0" xfId="23" applyFont="1" applyBorder="1" applyAlignment="1">
      <alignment horizontal="right" vertical="center" wrapText="1"/>
      <protection/>
    </xf>
    <xf numFmtId="0" fontId="10" fillId="0" borderId="1" xfId="21" applyFont="1" applyBorder="1" applyAlignment="1">
      <alignment horizontal="left"/>
      <protection/>
    </xf>
    <xf numFmtId="0" fontId="3" fillId="0" borderId="0" xfId="22" applyFont="1" applyBorder="1" applyAlignment="1">
      <alignment horizontal="right" vertical="center"/>
      <protection/>
    </xf>
    <xf numFmtId="10" fontId="10" fillId="0" borderId="0" xfId="18" applyNumberFormat="1" applyFont="1" applyBorder="1" applyAlignment="1">
      <alignment horizontal="right"/>
      <protection/>
    </xf>
    <xf numFmtId="3" fontId="6" fillId="0" borderId="1" xfId="21" applyNumberFormat="1" applyFont="1" applyFill="1" applyBorder="1" applyAlignment="1">
      <alignment horizontal="left"/>
      <protection/>
    </xf>
    <xf numFmtId="3" fontId="22" fillId="2" borderId="1" xfId="21" applyNumberFormat="1" applyFont="1" applyFill="1" applyBorder="1" applyAlignment="1">
      <alignment horizontal="center" vertical="center"/>
      <protection/>
    </xf>
    <xf numFmtId="3" fontId="22" fillId="0" borderId="1" xfId="21" applyNumberFormat="1" applyFont="1" applyFill="1" applyBorder="1" applyAlignment="1">
      <alignment/>
      <protection/>
    </xf>
    <xf numFmtId="3" fontId="22" fillId="0" borderId="1" xfId="21" applyNumberFormat="1" applyFont="1" applyBorder="1" applyAlignment="1">
      <alignment/>
      <protection/>
    </xf>
    <xf numFmtId="3" fontId="22" fillId="0" borderId="1" xfId="21" applyNumberFormat="1" applyFont="1" applyFill="1" applyBorder="1" applyAlignment="1">
      <alignment horizontal="left"/>
      <protection/>
    </xf>
    <xf numFmtId="3" fontId="22" fillId="0" borderId="1" xfId="21" applyNumberFormat="1" applyFont="1" applyFill="1" applyBorder="1" applyAlignment="1">
      <alignment horizontal="center"/>
      <protection/>
    </xf>
    <xf numFmtId="3" fontId="6" fillId="0" borderId="1" xfId="21" applyNumberFormat="1" applyFont="1" applyBorder="1" applyAlignment="1">
      <alignment/>
      <protection/>
    </xf>
    <xf numFmtId="3" fontId="22" fillId="0" borderId="1" xfId="21" applyNumberFormat="1" applyFont="1" applyFill="1" applyBorder="1" applyAlignment="1">
      <alignment horizontal="center" vertical="center"/>
      <protection/>
    </xf>
    <xf numFmtId="3" fontId="6" fillId="0" borderId="1" xfId="21" applyNumberFormat="1" applyFont="1" applyBorder="1" applyAlignment="1">
      <alignment horizontal="left"/>
      <protection/>
    </xf>
    <xf numFmtId="3" fontId="22" fillId="0" borderId="1" xfId="21" applyNumberFormat="1" applyFont="1" applyFill="1" applyBorder="1" applyAlignment="1">
      <alignment vertical="center"/>
      <protection/>
    </xf>
    <xf numFmtId="3" fontId="22" fillId="0" borderId="1" xfId="21" applyNumberFormat="1" applyFont="1" applyBorder="1" applyAlignment="1">
      <alignment vertical="center"/>
      <protection/>
    </xf>
    <xf numFmtId="0" fontId="6" fillId="0" borderId="1" xfId="21" applyFont="1" applyBorder="1" applyAlignment="1">
      <alignment horizontal="center"/>
      <protection/>
    </xf>
    <xf numFmtId="0" fontId="6" fillId="0" borderId="1" xfId="21" applyFont="1" applyBorder="1" applyAlignment="1">
      <alignment horizontal="left"/>
      <protection/>
    </xf>
    <xf numFmtId="3" fontId="21" fillId="2" borderId="1" xfId="21" applyNumberFormat="1" applyFont="1" applyFill="1" applyBorder="1" applyAlignment="1">
      <alignment horizontal="center"/>
      <protection/>
    </xf>
    <xf numFmtId="0" fontId="23" fillId="0" borderId="0" xfId="20" applyFont="1" applyBorder="1" applyAlignment="1">
      <alignment horizontal="center" vertical="center"/>
      <protection/>
    </xf>
    <xf numFmtId="0" fontId="9" fillId="0" borderId="4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8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 vertical="center" wrapText="1"/>
    </xf>
    <xf numFmtId="0" fontId="3" fillId="0" borderId="12" xfId="20" applyFont="1" applyBorder="1" applyAlignment="1">
      <alignment horizontal="right" vertical="center"/>
      <protection/>
    </xf>
    <xf numFmtId="0" fontId="25" fillId="0" borderId="13" xfId="0" applyFont="1" applyBorder="1" applyAlignment="1">
      <alignment horizontal="center"/>
    </xf>
  </cellXfs>
  <cellStyles count="16">
    <cellStyle name="Normal" xfId="0"/>
    <cellStyle name="Comma" xfId="15"/>
    <cellStyle name="Comma [0]" xfId="16"/>
    <cellStyle name="Normál 2" xfId="17"/>
    <cellStyle name="Normál_Bevételek_2012. I. félév" xfId="18"/>
    <cellStyle name="Normál_Kiadások FŐÖSSZEGEI_2012. I. félév" xfId="19"/>
    <cellStyle name="Normál_mérleg_összesítés2012_félév" xfId="20"/>
    <cellStyle name="Normál_Rendelet mellékletek 2008.jav." xfId="21"/>
    <cellStyle name="Normál_Rendelet mellékletekL" xfId="22"/>
    <cellStyle name="Normál_Rendelet mellékletekL 2" xfId="23"/>
    <cellStyle name="Currency" xfId="24"/>
    <cellStyle name="Currency [0]" xfId="25"/>
    <cellStyle name="Pénznem 2" xfId="26"/>
    <cellStyle name="Pénznem 3" xfId="27"/>
    <cellStyle name="Percent" xfId="28"/>
    <cellStyle name="Százalék 2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externalLink" Target="externalLinks/externalLink6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Ang&#233;la\Dokumentumok\K&#246;lts&#233;gvet&#233;s%202013\M&#243;dos&#237;t&#225;sok13\T&#225;rsul&#225;s_m&#243;d13\T&#225;rsul&#225;s_1.m&#243;d_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Eszter%20dokumentumok\2010.%20&#233;v\Seg&#233;dt&#225;bl&#225;k\Segedtablak2010\Seg&#233;dt&#225;bla%202010%20k&#246;zoktat&#225;s_20110119_KA_herk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Ang&#233;la\Dokumentumok\K&#246;lts&#233;gvet&#233;s%202013\2013.III.n.&#233;v\&#214;nkorm.2013.III.n.&#233;v\&#246;nkorm_2013_III%20negyed&#233;v_1&#24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Ang&#233;la\Dokumentumok\K&#246;lts&#233;gvet&#233;s%202013\M&#243;dos&#237;t&#225;sok13\T&#225;rsul&#225;s_m&#243;d13\PERESZ~1\AppData\Local\Temp\DOCUME~1\MOLNAR~1.ZSU\LOCALS~1\Temp\norma_2008\0_eredeti\igeny_kieg_tablak\5_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PERESZ~1\AppData\Local\Temp\DOCUME~1\MOLNAR~1.ZSU\LOCALS~1\Temp\norma_2008\0_eredeti\igeny_kieg_tablak\5_Kieg%20t&#225;bla%20k&#246;zs&#233;geknek%20a%203.%20sz&#225;m&#250;%20mell&#233;klethez_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Ang&#233;la\Dokumentumok\K&#246;lts&#233;gvet&#233;s%202013\M&#243;dos&#237;t&#225;sok13\T&#225;rsul&#225;s_m&#243;d13\Eszter%20dokumentumok\2010.%20&#233;v\Seg&#233;dt&#225;bl&#225;k\Segedtablak2010\Seg&#233;dt&#225;bla%202010%20k&#246;zoktat&#225;s_20110119_KA_herk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érleg"/>
      <sheetName val=" Kiadások főössz"/>
      <sheetName val="Int. bev."/>
      <sheetName val="Kiadások szakf. "/>
      <sheetName val="Összesítő_III. név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ÖZOKTATÁS"/>
      <sheetName val="kd"/>
      <sheetName val="lakos"/>
      <sheetName val="Munka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aját önk. Mérleg_1"/>
      <sheetName val="Saját bevételi főösszegek_2"/>
      <sheetName val="Saját Kiadási főösszegek_3"/>
      <sheetName val=" önk_szakfeladatok_4 "/>
      <sheetName val="Munka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KÖZOKTATÁS"/>
      <sheetName val="kd"/>
      <sheetName val="lakos"/>
      <sheetName val="Munk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B1:N34"/>
  <sheetViews>
    <sheetView workbookViewId="0" topLeftCell="B1">
      <selection activeCell="P24" sqref="P24"/>
    </sheetView>
  </sheetViews>
  <sheetFormatPr defaultColWidth="9.00390625" defaultRowHeight="12.75"/>
  <cols>
    <col min="1" max="1" width="0" style="1" hidden="1" customWidth="1"/>
    <col min="2" max="2" width="4.375" style="2" customWidth="1"/>
    <col min="3" max="3" width="17.375" style="1" customWidth="1"/>
    <col min="4" max="4" width="21.25390625" style="1" customWidth="1"/>
    <col min="5" max="7" width="8.375" style="1" customWidth="1"/>
    <col min="8" max="8" width="0.74609375" style="1" customWidth="1"/>
    <col min="9" max="9" width="18.875" style="1" customWidth="1"/>
    <col min="10" max="10" width="14.375" style="1" customWidth="1"/>
    <col min="11" max="11" width="10.00390625" style="1" customWidth="1"/>
    <col min="12" max="12" width="10.625" style="1" customWidth="1"/>
    <col min="13" max="13" width="11.875" style="1" customWidth="1"/>
    <col min="14" max="16384" width="9.125" style="1" customWidth="1"/>
  </cols>
  <sheetData>
    <row r="1" spans="2:13" ht="18" customHeight="1">
      <c r="B1" s="247" t="s">
        <v>0</v>
      </c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</row>
    <row r="2" spans="2:13" ht="15.75">
      <c r="B2" s="248" t="s">
        <v>1</v>
      </c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</row>
    <row r="3" spans="2:13" ht="15.75">
      <c r="B3" s="248" t="s">
        <v>2</v>
      </c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</row>
    <row r="4" spans="3:13" ht="12.75" customHeight="1"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</row>
    <row r="5" spans="2:14" ht="12.75" customHeight="1">
      <c r="B5" s="3"/>
      <c r="C5" s="245" t="s">
        <v>3</v>
      </c>
      <c r="D5" s="245"/>
      <c r="E5" s="245" t="s">
        <v>4</v>
      </c>
      <c r="F5" s="245" t="s">
        <v>5</v>
      </c>
      <c r="G5" s="245" t="s">
        <v>6</v>
      </c>
      <c r="H5" s="245"/>
      <c r="I5" s="245" t="s">
        <v>7</v>
      </c>
      <c r="J5" s="245"/>
      <c r="K5" s="245" t="s">
        <v>4</v>
      </c>
      <c r="L5" s="245" t="s">
        <v>5</v>
      </c>
      <c r="M5" s="245" t="s">
        <v>6</v>
      </c>
      <c r="N5" s="4"/>
    </row>
    <row r="6" spans="2:14" ht="34.5" customHeight="1">
      <c r="B6" s="246" t="s">
        <v>8</v>
      </c>
      <c r="C6" s="245"/>
      <c r="D6" s="245"/>
      <c r="E6" s="245"/>
      <c r="F6" s="245"/>
      <c r="G6" s="245"/>
      <c r="H6" s="245"/>
      <c r="I6" s="245"/>
      <c r="J6" s="245"/>
      <c r="K6" s="245"/>
      <c r="L6" s="245"/>
      <c r="M6" s="245"/>
      <c r="N6" s="4"/>
    </row>
    <row r="7" spans="2:14" ht="7.5" customHeight="1">
      <c r="B7" s="246"/>
      <c r="C7" s="245"/>
      <c r="D7" s="245"/>
      <c r="E7" s="245"/>
      <c r="F7" s="245"/>
      <c r="G7" s="245"/>
      <c r="H7" s="245"/>
      <c r="I7" s="245"/>
      <c r="J7" s="245"/>
      <c r="K7" s="245"/>
      <c r="L7" s="245"/>
      <c r="M7" s="245"/>
      <c r="N7" s="4"/>
    </row>
    <row r="8" spans="2:14" ht="12.75">
      <c r="B8" s="5">
        <v>1</v>
      </c>
      <c r="C8" s="236" t="s">
        <v>9</v>
      </c>
      <c r="D8" s="236"/>
      <c r="E8" s="6">
        <v>15170</v>
      </c>
      <c r="F8" s="6">
        <f aca="true" t="shared" si="0" ref="F8:F13">G8-E8</f>
        <v>-374</v>
      </c>
      <c r="G8" s="6">
        <v>14796</v>
      </c>
      <c r="H8" s="7"/>
      <c r="I8" s="236" t="s">
        <v>10</v>
      </c>
      <c r="J8" s="236"/>
      <c r="K8" s="8">
        <v>27738</v>
      </c>
      <c r="L8" s="6">
        <f aca="true" t="shared" si="1" ref="L8:L16">M8-K8</f>
        <v>-2545</v>
      </c>
      <c r="M8" s="8">
        <v>25193</v>
      </c>
      <c r="N8" s="4"/>
    </row>
    <row r="9" spans="2:14" ht="12.75">
      <c r="B9" s="5">
        <v>2</v>
      </c>
      <c r="C9" s="236" t="s">
        <v>11</v>
      </c>
      <c r="D9" s="236"/>
      <c r="E9" s="6">
        <v>4550</v>
      </c>
      <c r="F9" s="6">
        <f t="shared" si="0"/>
        <v>0</v>
      </c>
      <c r="G9" s="6">
        <v>4550</v>
      </c>
      <c r="H9" s="6"/>
      <c r="I9" s="236" t="s">
        <v>12</v>
      </c>
      <c r="J9" s="236"/>
      <c r="K9" s="8">
        <v>7017</v>
      </c>
      <c r="L9" s="6">
        <f t="shared" si="1"/>
        <v>-852</v>
      </c>
      <c r="M9" s="8">
        <v>6165</v>
      </c>
      <c r="N9" s="4"/>
    </row>
    <row r="10" spans="2:14" ht="12.75">
      <c r="B10" s="5">
        <v>3</v>
      </c>
      <c r="C10" s="239" t="s">
        <v>13</v>
      </c>
      <c r="D10" s="239"/>
      <c r="E10" s="6">
        <v>40249</v>
      </c>
      <c r="F10" s="6">
        <f t="shared" si="0"/>
        <v>3828</v>
      </c>
      <c r="G10" s="6">
        <v>44077</v>
      </c>
      <c r="H10" s="7"/>
      <c r="I10" s="236" t="s">
        <v>14</v>
      </c>
      <c r="J10" s="236"/>
      <c r="K10" s="8">
        <v>31223</v>
      </c>
      <c r="L10" s="6">
        <f t="shared" si="1"/>
        <v>-1129</v>
      </c>
      <c r="M10" s="8">
        <v>30094</v>
      </c>
      <c r="N10" s="4"/>
    </row>
    <row r="11" spans="2:14" ht="12.75">
      <c r="B11" s="5">
        <v>4</v>
      </c>
      <c r="C11" s="239" t="s">
        <v>15</v>
      </c>
      <c r="D11" s="239"/>
      <c r="E11" s="6">
        <v>14138</v>
      </c>
      <c r="F11" s="6">
        <f t="shared" si="0"/>
        <v>-61</v>
      </c>
      <c r="G11" s="6">
        <v>14077</v>
      </c>
      <c r="H11" s="7"/>
      <c r="I11" s="244" t="s">
        <v>16</v>
      </c>
      <c r="J11" s="244"/>
      <c r="K11" s="9">
        <v>9118</v>
      </c>
      <c r="L11" s="6">
        <f t="shared" si="1"/>
        <v>30</v>
      </c>
      <c r="M11" s="9">
        <v>9148</v>
      </c>
      <c r="N11" s="4"/>
    </row>
    <row r="12" spans="2:14" ht="12.75">
      <c r="B12" s="5">
        <v>5</v>
      </c>
      <c r="C12" s="239" t="s">
        <v>17</v>
      </c>
      <c r="D12" s="239"/>
      <c r="E12" s="6">
        <v>3690</v>
      </c>
      <c r="F12" s="6">
        <f t="shared" si="0"/>
        <v>25</v>
      </c>
      <c r="G12" s="6">
        <v>3715</v>
      </c>
      <c r="H12" s="7"/>
      <c r="I12" s="236" t="s">
        <v>18</v>
      </c>
      <c r="J12" s="236"/>
      <c r="K12" s="6">
        <v>0</v>
      </c>
      <c r="L12" s="6">
        <f t="shared" si="1"/>
        <v>0</v>
      </c>
      <c r="M12" s="6">
        <v>0</v>
      </c>
      <c r="N12" s="4"/>
    </row>
    <row r="13" spans="2:14" ht="12.75">
      <c r="B13" s="5">
        <v>6</v>
      </c>
      <c r="C13" s="243" t="s">
        <v>19</v>
      </c>
      <c r="D13" s="243"/>
      <c r="E13" s="6">
        <v>3739</v>
      </c>
      <c r="F13" s="6">
        <f t="shared" si="0"/>
        <v>2873</v>
      </c>
      <c r="G13" s="6">
        <v>6612</v>
      </c>
      <c r="H13" s="7"/>
      <c r="I13" s="239" t="s">
        <v>20</v>
      </c>
      <c r="J13" s="239"/>
      <c r="K13" s="9">
        <v>12569</v>
      </c>
      <c r="L13" s="6">
        <f t="shared" si="1"/>
        <v>1137</v>
      </c>
      <c r="M13" s="9">
        <v>13706</v>
      </c>
      <c r="N13" s="4"/>
    </row>
    <row r="14" spans="2:14" ht="12.75">
      <c r="B14" s="5">
        <v>7</v>
      </c>
      <c r="C14" s="243"/>
      <c r="D14" s="243"/>
      <c r="E14" s="6"/>
      <c r="F14" s="6"/>
      <c r="G14" s="6"/>
      <c r="H14" s="7"/>
      <c r="I14" s="232" t="s">
        <v>21</v>
      </c>
      <c r="J14" s="232"/>
      <c r="K14" s="9">
        <v>3407</v>
      </c>
      <c r="L14" s="6">
        <f t="shared" si="1"/>
        <v>0</v>
      </c>
      <c r="M14" s="9">
        <v>3407</v>
      </c>
      <c r="N14" s="4"/>
    </row>
    <row r="15" spans="2:14" ht="12.75">
      <c r="B15" s="5">
        <v>8</v>
      </c>
      <c r="C15" s="242"/>
      <c r="D15" s="242"/>
      <c r="E15" s="10"/>
      <c r="F15" s="6"/>
      <c r="G15" s="10"/>
      <c r="H15" s="7"/>
      <c r="I15" s="232" t="s">
        <v>22</v>
      </c>
      <c r="J15" s="232"/>
      <c r="K15" s="11">
        <v>0</v>
      </c>
      <c r="L15" s="6">
        <f t="shared" si="1"/>
        <v>0</v>
      </c>
      <c r="M15" s="11">
        <v>0</v>
      </c>
      <c r="N15" s="4"/>
    </row>
    <row r="16" spans="2:14" ht="12.75">
      <c r="B16" s="5">
        <v>9</v>
      </c>
      <c r="C16" s="242"/>
      <c r="D16" s="242"/>
      <c r="E16" s="12"/>
      <c r="F16" s="6"/>
      <c r="G16" s="12"/>
      <c r="H16" s="7"/>
      <c r="I16" s="239" t="s">
        <v>23</v>
      </c>
      <c r="J16" s="239"/>
      <c r="K16" s="9">
        <v>0</v>
      </c>
      <c r="L16" s="6">
        <f t="shared" si="1"/>
        <v>0</v>
      </c>
      <c r="M16" s="9">
        <v>0</v>
      </c>
      <c r="N16" s="4"/>
    </row>
    <row r="17" spans="2:14" s="13" customFormat="1" ht="21" customHeight="1">
      <c r="B17" s="5">
        <v>10</v>
      </c>
      <c r="C17" s="240" t="s">
        <v>24</v>
      </c>
      <c r="D17" s="240"/>
      <c r="E17" s="14">
        <f>SUM(E8+E9+E10+E11+E12+E13+E14+E15+E16)</f>
        <v>81536</v>
      </c>
      <c r="F17" s="14">
        <f>SUM(F8+F9+F10+F11+F12+F13+F14+F15+F16)</f>
        <v>6291</v>
      </c>
      <c r="G17" s="14">
        <f>SUM(G8+G9+G10+G11+G12+G13+G14+G15+G16)</f>
        <v>87827</v>
      </c>
      <c r="H17" s="14"/>
      <c r="I17" s="241" t="s">
        <v>25</v>
      </c>
      <c r="J17" s="241"/>
      <c r="K17" s="15">
        <f>SUM(K8:K16)</f>
        <v>91072</v>
      </c>
      <c r="L17" s="15">
        <f>SUM(L8:L16)</f>
        <v>-3359</v>
      </c>
      <c r="M17" s="15">
        <f>SUM(M8:M16)</f>
        <v>87713</v>
      </c>
      <c r="N17" s="16"/>
    </row>
    <row r="18" spans="2:14" ht="12.75">
      <c r="B18" s="5">
        <v>11</v>
      </c>
      <c r="C18" s="235" t="s">
        <v>26</v>
      </c>
      <c r="D18" s="235"/>
      <c r="E18" s="17"/>
      <c r="F18" s="6"/>
      <c r="G18" s="17"/>
      <c r="H18" s="7"/>
      <c r="I18" s="235" t="s">
        <v>27</v>
      </c>
      <c r="J18" s="235"/>
      <c r="K18" s="17"/>
      <c r="L18" s="6"/>
      <c r="M18" s="17"/>
      <c r="N18" s="4"/>
    </row>
    <row r="19" spans="2:14" ht="12.75">
      <c r="B19" s="5">
        <v>12</v>
      </c>
      <c r="C19" s="236" t="s">
        <v>28</v>
      </c>
      <c r="D19" s="236"/>
      <c r="E19" s="6">
        <v>4635</v>
      </c>
      <c r="F19" s="6">
        <f aca="true" t="shared" si="2" ref="F19:F24">G19-E19</f>
        <v>0</v>
      </c>
      <c r="G19" s="6">
        <v>4635</v>
      </c>
      <c r="H19" s="7"/>
      <c r="I19" s="236" t="s">
        <v>29</v>
      </c>
      <c r="J19" s="236"/>
      <c r="K19" s="6">
        <v>39129</v>
      </c>
      <c r="L19" s="6">
        <f aca="true" t="shared" si="3" ref="L19:L24">M19-K19</f>
        <v>114</v>
      </c>
      <c r="M19" s="6">
        <v>39243</v>
      </c>
      <c r="N19" s="4"/>
    </row>
    <row r="20" spans="2:14" ht="12.75">
      <c r="B20" s="5">
        <v>13</v>
      </c>
      <c r="C20" s="239" t="s">
        <v>30</v>
      </c>
      <c r="D20" s="239"/>
      <c r="E20" s="6">
        <v>2700</v>
      </c>
      <c r="F20" s="6">
        <f t="shared" si="2"/>
        <v>0</v>
      </c>
      <c r="G20" s="6">
        <v>2700</v>
      </c>
      <c r="H20" s="7"/>
      <c r="I20" s="239" t="s">
        <v>31</v>
      </c>
      <c r="J20" s="239"/>
      <c r="K20" s="18">
        <v>5773</v>
      </c>
      <c r="L20" s="6">
        <f t="shared" si="3"/>
        <v>13106</v>
      </c>
      <c r="M20" s="18">
        <v>18879</v>
      </c>
      <c r="N20" s="4"/>
    </row>
    <row r="21" spans="2:14" ht="12.75">
      <c r="B21" s="5">
        <v>14</v>
      </c>
      <c r="C21" s="236" t="s">
        <v>32</v>
      </c>
      <c r="D21" s="236"/>
      <c r="E21" s="6">
        <v>0</v>
      </c>
      <c r="F21" s="6">
        <f t="shared" si="2"/>
        <v>13106</v>
      </c>
      <c r="G21" s="6">
        <v>13106</v>
      </c>
      <c r="H21" s="7"/>
      <c r="I21" s="236" t="s">
        <v>33</v>
      </c>
      <c r="J21" s="236"/>
      <c r="K21" s="6">
        <v>496</v>
      </c>
      <c r="L21" s="6">
        <f t="shared" si="3"/>
        <v>0</v>
      </c>
      <c r="M21" s="6">
        <v>496</v>
      </c>
      <c r="N21" s="4"/>
    </row>
    <row r="22" spans="2:14" ht="12.75">
      <c r="B22" s="5">
        <v>15</v>
      </c>
      <c r="C22" s="236" t="s">
        <v>34</v>
      </c>
      <c r="D22" s="236"/>
      <c r="E22" s="6">
        <v>27369</v>
      </c>
      <c r="F22" s="6">
        <f t="shared" si="2"/>
        <v>0</v>
      </c>
      <c r="G22" s="6">
        <v>27369</v>
      </c>
      <c r="H22" s="7"/>
      <c r="I22" s="19" t="s">
        <v>35</v>
      </c>
      <c r="J22" s="20"/>
      <c r="K22" s="6">
        <v>0</v>
      </c>
      <c r="L22" s="6">
        <f t="shared" si="3"/>
        <v>0</v>
      </c>
      <c r="M22" s="6">
        <v>0</v>
      </c>
      <c r="N22" s="4"/>
    </row>
    <row r="23" spans="2:14" ht="12.75">
      <c r="B23" s="5">
        <v>16</v>
      </c>
      <c r="C23" s="236" t="s">
        <v>36</v>
      </c>
      <c r="D23" s="236"/>
      <c r="E23" s="6">
        <v>13594</v>
      </c>
      <c r="F23" s="6">
        <f t="shared" si="2"/>
        <v>0</v>
      </c>
      <c r="G23" s="6">
        <v>13594</v>
      </c>
      <c r="H23" s="7"/>
      <c r="I23" s="239" t="s">
        <v>37</v>
      </c>
      <c r="J23" s="239"/>
      <c r="K23" s="6">
        <v>2900</v>
      </c>
      <c r="L23" s="6">
        <f t="shared" si="3"/>
        <v>0</v>
      </c>
      <c r="M23" s="6">
        <v>2900</v>
      </c>
      <c r="N23" s="4"/>
    </row>
    <row r="24" spans="2:14" ht="12.75">
      <c r="B24" s="5">
        <v>17</v>
      </c>
      <c r="C24" s="236" t="s">
        <v>38</v>
      </c>
      <c r="D24" s="236"/>
      <c r="E24" s="6">
        <v>0</v>
      </c>
      <c r="F24" s="6">
        <f t="shared" si="2"/>
        <v>0</v>
      </c>
      <c r="G24" s="6">
        <v>0</v>
      </c>
      <c r="H24" s="7"/>
      <c r="I24" s="4"/>
      <c r="J24" s="4"/>
      <c r="K24" s="4"/>
      <c r="L24" s="6">
        <f t="shared" si="3"/>
        <v>0</v>
      </c>
      <c r="M24" s="4"/>
      <c r="N24" s="4"/>
    </row>
    <row r="25" spans="2:14" ht="21" customHeight="1">
      <c r="B25" s="5">
        <v>18</v>
      </c>
      <c r="C25" s="237" t="s">
        <v>39</v>
      </c>
      <c r="D25" s="237"/>
      <c r="E25" s="21">
        <f>SUM(E19:E24)</f>
        <v>48298</v>
      </c>
      <c r="F25" s="21">
        <f>SUM(F19:F24)</f>
        <v>13106</v>
      </c>
      <c r="G25" s="21">
        <f>SUM(G19:G24)</f>
        <v>61404</v>
      </c>
      <c r="H25" s="21"/>
      <c r="I25" s="237" t="s">
        <v>40</v>
      </c>
      <c r="J25" s="237"/>
      <c r="K25" s="15">
        <f>SUM(K19:K23)</f>
        <v>48298</v>
      </c>
      <c r="L25" s="15">
        <f>SUM(L19:L23)</f>
        <v>13220</v>
      </c>
      <c r="M25" s="15">
        <f>SUM(M19:M23)</f>
        <v>61518</v>
      </c>
      <c r="N25" s="4"/>
    </row>
    <row r="26" spans="2:14" ht="12.75" customHeight="1">
      <c r="B26" s="5">
        <v>19</v>
      </c>
      <c r="C26" s="238" t="s">
        <v>41</v>
      </c>
      <c r="D26" s="238"/>
      <c r="E26" s="22">
        <v>0</v>
      </c>
      <c r="F26" s="6">
        <f>G26-E26</f>
        <v>0</v>
      </c>
      <c r="G26" s="22">
        <v>0</v>
      </c>
      <c r="H26" s="22"/>
      <c r="I26" s="238" t="s">
        <v>41</v>
      </c>
      <c r="J26" s="238"/>
      <c r="K26" s="22">
        <v>0</v>
      </c>
      <c r="L26" s="6">
        <f>M26-K26</f>
        <v>0</v>
      </c>
      <c r="M26" s="22">
        <v>0</v>
      </c>
      <c r="N26" s="4"/>
    </row>
    <row r="27" spans="2:14" ht="12.75" customHeight="1">
      <c r="B27" s="5">
        <v>20</v>
      </c>
      <c r="C27" s="233"/>
      <c r="D27" s="233"/>
      <c r="E27" s="23"/>
      <c r="F27" s="6"/>
      <c r="G27" s="23"/>
      <c r="H27" s="7"/>
      <c r="I27" s="233"/>
      <c r="J27" s="233"/>
      <c r="K27" s="23"/>
      <c r="L27" s="6"/>
      <c r="M27" s="23"/>
      <c r="N27" s="4"/>
    </row>
    <row r="28" spans="2:14" ht="12.75">
      <c r="B28" s="5">
        <v>21</v>
      </c>
      <c r="C28" s="234" t="s">
        <v>42</v>
      </c>
      <c r="D28" s="234"/>
      <c r="E28" s="24"/>
      <c r="F28" s="6"/>
      <c r="G28" s="24"/>
      <c r="H28" s="24"/>
      <c r="I28" s="235" t="s">
        <v>43</v>
      </c>
      <c r="J28" s="235"/>
      <c r="K28" s="17"/>
      <c r="L28" s="6">
        <f>M28-K28</f>
        <v>0</v>
      </c>
      <c r="M28" s="17"/>
      <c r="N28" s="4"/>
    </row>
    <row r="29" spans="2:14" ht="12.75">
      <c r="B29" s="5">
        <v>22</v>
      </c>
      <c r="C29" s="232" t="s">
        <v>44</v>
      </c>
      <c r="D29" s="232"/>
      <c r="E29" s="11">
        <v>9536</v>
      </c>
      <c r="F29" s="6">
        <f>G29-E29</f>
        <v>-9536</v>
      </c>
      <c r="G29" s="11">
        <v>0</v>
      </c>
      <c r="H29" s="8"/>
      <c r="I29" s="232" t="s">
        <v>45</v>
      </c>
      <c r="J29" s="232"/>
      <c r="K29" s="11">
        <v>0</v>
      </c>
      <c r="L29" s="6">
        <f>M29-K29</f>
        <v>0</v>
      </c>
      <c r="M29" s="11">
        <v>0</v>
      </c>
      <c r="N29" s="4"/>
    </row>
    <row r="30" spans="2:14" ht="12.75">
      <c r="B30" s="5">
        <v>23</v>
      </c>
      <c r="C30" s="232" t="s">
        <v>46</v>
      </c>
      <c r="D30" s="232"/>
      <c r="E30" s="11">
        <v>0</v>
      </c>
      <c r="F30" s="6">
        <f>G30-E30</f>
        <v>0</v>
      </c>
      <c r="G30" s="11">
        <v>0</v>
      </c>
      <c r="H30" s="8"/>
      <c r="I30" s="232" t="s">
        <v>47</v>
      </c>
      <c r="J30" s="232"/>
      <c r="K30" s="11">
        <v>0</v>
      </c>
      <c r="L30" s="6">
        <f>M30-K30</f>
        <v>0</v>
      </c>
      <c r="M30" s="11">
        <v>0</v>
      </c>
      <c r="N30" s="4"/>
    </row>
    <row r="31" spans="2:14" s="13" customFormat="1" ht="21" customHeight="1">
      <c r="B31" s="5">
        <v>24</v>
      </c>
      <c r="C31" s="231" t="s">
        <v>48</v>
      </c>
      <c r="D31" s="231"/>
      <c r="E31" s="25">
        <f>E17+E25+E26+E29+E30</f>
        <v>139370</v>
      </c>
      <c r="F31" s="25">
        <f>F17+F25+F26+F29+F30</f>
        <v>9861</v>
      </c>
      <c r="G31" s="25">
        <f>G17+G25+G26+G29+G30</f>
        <v>149231</v>
      </c>
      <c r="H31" s="25"/>
      <c r="I31" s="231" t="s">
        <v>49</v>
      </c>
      <c r="J31" s="231"/>
      <c r="K31" s="25">
        <f>K17+K25+K26+K29+K30</f>
        <v>139370</v>
      </c>
      <c r="L31" s="25">
        <f>L17+L25+L26+L29+L30</f>
        <v>9861</v>
      </c>
      <c r="M31" s="25">
        <f>M17+M25+M26+M29+M30</f>
        <v>149231</v>
      </c>
      <c r="N31" s="16"/>
    </row>
    <row r="32" spans="2:14" ht="12.75">
      <c r="B32" s="26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</row>
    <row r="34" spans="8:13" ht="12.75">
      <c r="H34" s="27"/>
      <c r="J34" s="27"/>
      <c r="K34" s="27"/>
      <c r="L34" s="27"/>
      <c r="M34" s="27"/>
    </row>
  </sheetData>
  <sheetProtection selectLockedCells="1" selectUnlockedCells="1"/>
  <mergeCells count="60">
    <mergeCell ref="F5:F7"/>
    <mergeCell ref="G5:G7"/>
    <mergeCell ref="B1:M1"/>
    <mergeCell ref="B2:M2"/>
    <mergeCell ref="B3:M3"/>
    <mergeCell ref="C4:M4"/>
    <mergeCell ref="M5:M7"/>
    <mergeCell ref="B6:B7"/>
    <mergeCell ref="C8:D8"/>
    <mergeCell ref="I8:J8"/>
    <mergeCell ref="H5:H7"/>
    <mergeCell ref="I5:J7"/>
    <mergeCell ref="K5:K7"/>
    <mergeCell ref="L5:L7"/>
    <mergeCell ref="C5:D7"/>
    <mergeCell ref="E5:E7"/>
    <mergeCell ref="C9:D9"/>
    <mergeCell ref="I9:J9"/>
    <mergeCell ref="C10:D10"/>
    <mergeCell ref="I10:J10"/>
    <mergeCell ref="C11:D11"/>
    <mergeCell ref="I11:J11"/>
    <mergeCell ref="C12:D12"/>
    <mergeCell ref="I12:J12"/>
    <mergeCell ref="C13:D13"/>
    <mergeCell ref="I13:J13"/>
    <mergeCell ref="C14:D14"/>
    <mergeCell ref="I14:J14"/>
    <mergeCell ref="C15:D15"/>
    <mergeCell ref="I15:J15"/>
    <mergeCell ref="C16:D16"/>
    <mergeCell ref="I16:J16"/>
    <mergeCell ref="C17:D17"/>
    <mergeCell ref="I17:J17"/>
    <mergeCell ref="C18:D18"/>
    <mergeCell ref="I18:J18"/>
    <mergeCell ref="C19:D19"/>
    <mergeCell ref="I19:J19"/>
    <mergeCell ref="C20:D20"/>
    <mergeCell ref="I20:J20"/>
    <mergeCell ref="C21:D21"/>
    <mergeCell ref="I21:J21"/>
    <mergeCell ref="C22:D22"/>
    <mergeCell ref="C23:D23"/>
    <mergeCell ref="I23:J23"/>
    <mergeCell ref="C24:D24"/>
    <mergeCell ref="C25:D25"/>
    <mergeCell ref="I25:J25"/>
    <mergeCell ref="C26:D26"/>
    <mergeCell ref="I26:J26"/>
    <mergeCell ref="C27:D27"/>
    <mergeCell ref="I27:J27"/>
    <mergeCell ref="C28:D28"/>
    <mergeCell ref="I28:J28"/>
    <mergeCell ref="C31:D31"/>
    <mergeCell ref="I31:J31"/>
    <mergeCell ref="C29:D29"/>
    <mergeCell ref="I29:J29"/>
    <mergeCell ref="C30:D30"/>
    <mergeCell ref="I30:J30"/>
  </mergeCells>
  <printOptions horizontalCentered="1"/>
  <pageMargins left="0.2361111111111111" right="0.5118055555555555" top="0.9840277777777777" bottom="0.98402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6"/>
  <sheetViews>
    <sheetView workbookViewId="0" topLeftCell="A28">
      <selection activeCell="A28" sqref="A1:G16384"/>
    </sheetView>
  </sheetViews>
  <sheetFormatPr defaultColWidth="9.00390625" defaultRowHeight="12.75"/>
  <cols>
    <col min="1" max="2" width="3.375" style="28" customWidth="1"/>
    <col min="3" max="3" width="40.875" style="28" customWidth="1"/>
    <col min="4" max="4" width="9.625" style="28" customWidth="1"/>
    <col min="5" max="5" width="9.25390625" style="28" customWidth="1"/>
    <col min="6" max="6" width="9.25390625" style="29" customWidth="1"/>
    <col min="7" max="7" width="9.375" style="30" customWidth="1"/>
    <col min="8" max="16384" width="11.75390625" style="28" customWidth="1"/>
  </cols>
  <sheetData>
    <row r="1" spans="1:13" ht="12.75">
      <c r="A1" s="247" t="s">
        <v>50</v>
      </c>
      <c r="B1" s="247"/>
      <c r="C1" s="247"/>
      <c r="D1" s="247"/>
      <c r="E1" s="247"/>
      <c r="F1" s="247"/>
      <c r="G1" s="31"/>
      <c r="H1" s="31"/>
      <c r="I1" s="31"/>
      <c r="J1" s="31"/>
      <c r="K1" s="31"/>
      <c r="L1" s="31"/>
      <c r="M1" s="31"/>
    </row>
    <row r="2" spans="1:6" ht="26.25" customHeight="1">
      <c r="A2" s="250" t="s">
        <v>51</v>
      </c>
      <c r="B2" s="250"/>
      <c r="C2" s="250"/>
      <c r="D2" s="250"/>
      <c r="E2" s="250"/>
      <c r="F2" s="250"/>
    </row>
    <row r="3" spans="2:6" ht="12" customHeight="1">
      <c r="B3" s="33"/>
      <c r="D3" s="34"/>
      <c r="E3" s="34"/>
      <c r="F3" s="35" t="s">
        <v>52</v>
      </c>
    </row>
    <row r="4" spans="1:8" ht="36.75" customHeight="1">
      <c r="A4" s="30"/>
      <c r="B4" s="36"/>
      <c r="C4" s="32" t="s">
        <v>53</v>
      </c>
      <c r="D4" s="37" t="s">
        <v>54</v>
      </c>
      <c r="E4" s="37" t="s">
        <v>55</v>
      </c>
      <c r="F4" s="38" t="s">
        <v>5</v>
      </c>
      <c r="G4" s="37" t="s">
        <v>56</v>
      </c>
      <c r="H4" s="39"/>
    </row>
    <row r="5" spans="1:5" ht="12" customHeight="1">
      <c r="A5" s="40" t="s">
        <v>57</v>
      </c>
      <c r="B5" s="41"/>
      <c r="C5" s="40" t="s">
        <v>58</v>
      </c>
      <c r="D5" s="29"/>
      <c r="E5" s="42"/>
    </row>
    <row r="6" spans="1:7" ht="12" customHeight="1">
      <c r="A6" s="43"/>
      <c r="B6" s="44" t="s">
        <v>59</v>
      </c>
      <c r="C6" s="40" t="s">
        <v>60</v>
      </c>
      <c r="D6" s="42">
        <v>15170</v>
      </c>
      <c r="E6" s="42">
        <v>15170</v>
      </c>
      <c r="F6" s="45">
        <f>G6-E6</f>
        <v>-374</v>
      </c>
      <c r="G6" s="46">
        <v>14796</v>
      </c>
    </row>
    <row r="7" spans="1:6" ht="12" customHeight="1">
      <c r="A7" s="47"/>
      <c r="B7" s="48" t="s">
        <v>61</v>
      </c>
      <c r="C7" s="40" t="s">
        <v>62</v>
      </c>
      <c r="D7" s="45"/>
      <c r="E7" s="45"/>
      <c r="F7" s="45"/>
    </row>
    <row r="8" spans="1:6" ht="12" customHeight="1">
      <c r="A8" s="43"/>
      <c r="B8" s="44"/>
      <c r="C8" s="30" t="s">
        <v>63</v>
      </c>
      <c r="D8" s="45"/>
      <c r="E8" s="45"/>
      <c r="F8" s="45"/>
    </row>
    <row r="9" spans="1:7" ht="12" customHeight="1">
      <c r="A9" s="43"/>
      <c r="B9" s="44"/>
      <c r="C9" s="30" t="s">
        <v>64</v>
      </c>
      <c r="D9" s="45">
        <v>2500</v>
      </c>
      <c r="E9" s="45">
        <v>2500</v>
      </c>
      <c r="F9" s="45">
        <f>G9-E9</f>
        <v>0</v>
      </c>
      <c r="G9" s="45">
        <v>2500</v>
      </c>
    </row>
    <row r="10" spans="1:7" ht="12" customHeight="1">
      <c r="A10" s="47"/>
      <c r="B10" s="48"/>
      <c r="C10" s="30" t="s">
        <v>65</v>
      </c>
      <c r="D10" s="45">
        <v>150</v>
      </c>
      <c r="E10" s="45">
        <v>150</v>
      </c>
      <c r="F10" s="45">
        <f>G10-E10</f>
        <v>0</v>
      </c>
      <c r="G10" s="45">
        <v>150</v>
      </c>
    </row>
    <row r="11" spans="1:7" ht="12" customHeight="1">
      <c r="A11" s="47"/>
      <c r="B11" s="48"/>
      <c r="C11" s="30" t="s">
        <v>66</v>
      </c>
      <c r="D11" s="45">
        <v>2700</v>
      </c>
      <c r="E11" s="45">
        <v>2700</v>
      </c>
      <c r="F11" s="45">
        <f>G11-E11</f>
        <v>0</v>
      </c>
      <c r="G11" s="45">
        <v>2700</v>
      </c>
    </row>
    <row r="12" spans="1:7" ht="12" customHeight="1">
      <c r="A12" s="47"/>
      <c r="B12" s="48"/>
      <c r="C12" s="30" t="s">
        <v>67</v>
      </c>
      <c r="D12" s="45">
        <v>100</v>
      </c>
      <c r="E12" s="45">
        <v>100</v>
      </c>
      <c r="F12" s="45">
        <f>G12-E12</f>
        <v>0</v>
      </c>
      <c r="G12" s="45">
        <v>100</v>
      </c>
    </row>
    <row r="13" spans="1:7" ht="12" customHeight="1">
      <c r="A13" s="47"/>
      <c r="B13" s="48"/>
      <c r="C13" s="49" t="s">
        <v>68</v>
      </c>
      <c r="D13" s="50">
        <f>SUM(D9:D12)</f>
        <v>5450</v>
      </c>
      <c r="E13" s="50">
        <f>SUM(E9:E12)</f>
        <v>5450</v>
      </c>
      <c r="F13" s="45">
        <f>G13-E13</f>
        <v>0</v>
      </c>
      <c r="G13" s="50">
        <f>SUM(G9:G12)</f>
        <v>5450</v>
      </c>
    </row>
    <row r="14" spans="1:7" ht="12" customHeight="1">
      <c r="A14" s="47"/>
      <c r="B14" s="48"/>
      <c r="C14" s="30" t="s">
        <v>69</v>
      </c>
      <c r="D14" s="45"/>
      <c r="E14" s="45"/>
      <c r="F14" s="45"/>
      <c r="G14" s="45"/>
    </row>
    <row r="15" spans="1:7" ht="12" customHeight="1">
      <c r="A15" s="47"/>
      <c r="B15" s="48"/>
      <c r="C15" s="30" t="s">
        <v>70</v>
      </c>
      <c r="D15" s="51">
        <v>1760</v>
      </c>
      <c r="E15" s="51">
        <v>1760</v>
      </c>
      <c r="F15" s="45">
        <f>G15-E15</f>
        <v>0</v>
      </c>
      <c r="G15" s="52">
        <v>1760</v>
      </c>
    </row>
    <row r="16" spans="1:7" ht="12" customHeight="1">
      <c r="A16" s="47"/>
      <c r="B16" s="48"/>
      <c r="C16" s="30" t="s">
        <v>71</v>
      </c>
      <c r="D16" s="42">
        <f>SUM(D15,D13)</f>
        <v>7210</v>
      </c>
      <c r="E16" s="42">
        <f>SUM(E15,E13)</f>
        <v>7210</v>
      </c>
      <c r="F16" s="45">
        <f>G16-E16</f>
        <v>0</v>
      </c>
      <c r="G16" s="42">
        <f>SUM(G15,G13)</f>
        <v>7210</v>
      </c>
    </row>
    <row r="17" spans="1:7" ht="12" customHeight="1">
      <c r="A17" s="47"/>
      <c r="B17" s="48"/>
      <c r="C17" s="30" t="s">
        <v>72</v>
      </c>
      <c r="D17" s="42">
        <v>40</v>
      </c>
      <c r="E17" s="42">
        <v>40</v>
      </c>
      <c r="F17" s="45">
        <f>G17-E17</f>
        <v>0</v>
      </c>
      <c r="G17" s="42">
        <v>40</v>
      </c>
    </row>
    <row r="18" spans="1:7" ht="12" customHeight="1">
      <c r="A18" s="47"/>
      <c r="B18" s="48"/>
      <c r="C18" s="40" t="s">
        <v>73</v>
      </c>
      <c r="D18" s="42">
        <f>SUM(D16:D17)</f>
        <v>7250</v>
      </c>
      <c r="E18" s="42">
        <f>SUM(E16:E17)</f>
        <v>7250</v>
      </c>
      <c r="F18" s="45">
        <f>G18-E18</f>
        <v>0</v>
      </c>
      <c r="G18" s="42">
        <f>SUM(G16:G17)</f>
        <v>7250</v>
      </c>
    </row>
    <row r="19" spans="1:7" ht="12" customHeight="1">
      <c r="A19" s="53" t="s">
        <v>74</v>
      </c>
      <c r="B19" s="48" t="s">
        <v>75</v>
      </c>
      <c r="C19" s="40" t="s">
        <v>76</v>
      </c>
      <c r="D19" s="45"/>
      <c r="E19" s="45"/>
      <c r="F19" s="45"/>
      <c r="G19" s="42"/>
    </row>
    <row r="20" spans="1:9" ht="12" customHeight="1">
      <c r="A20" s="47"/>
      <c r="B20" s="48"/>
      <c r="C20" s="30" t="s">
        <v>77</v>
      </c>
      <c r="D20" s="45">
        <v>39989</v>
      </c>
      <c r="E20" s="45">
        <v>39989</v>
      </c>
      <c r="F20" s="45">
        <f aca="true" t="shared" si="0" ref="F20:F25">G20-E20</f>
        <v>-2529</v>
      </c>
      <c r="G20" s="45">
        <v>37460</v>
      </c>
      <c r="H20" s="45"/>
      <c r="I20" s="54"/>
    </row>
    <row r="21" spans="1:9" ht="12" customHeight="1">
      <c r="A21" s="47"/>
      <c r="B21" s="48"/>
      <c r="C21" s="30" t="s">
        <v>78</v>
      </c>
      <c r="D21" s="45">
        <v>260</v>
      </c>
      <c r="E21" s="45">
        <v>260</v>
      </c>
      <c r="F21" s="45">
        <f t="shared" si="0"/>
        <v>0</v>
      </c>
      <c r="G21" s="30">
        <v>260</v>
      </c>
      <c r="H21" s="45"/>
      <c r="I21" s="54"/>
    </row>
    <row r="22" spans="1:9" ht="12" customHeight="1">
      <c r="A22" s="47"/>
      <c r="B22" s="48"/>
      <c r="C22" s="30" t="s">
        <v>79</v>
      </c>
      <c r="D22" s="45"/>
      <c r="E22" s="45"/>
      <c r="F22" s="45">
        <f t="shared" si="0"/>
        <v>13106</v>
      </c>
      <c r="G22" s="30">
        <v>13106</v>
      </c>
      <c r="H22" s="54"/>
      <c r="I22" s="54"/>
    </row>
    <row r="23" spans="1:9" ht="12" customHeight="1">
      <c r="A23" s="47"/>
      <c r="B23" s="48"/>
      <c r="C23" s="30" t="s">
        <v>80</v>
      </c>
      <c r="D23" s="45">
        <v>0</v>
      </c>
      <c r="E23" s="45">
        <v>9536</v>
      </c>
      <c r="F23" s="45">
        <f t="shared" si="0"/>
        <v>-5244</v>
      </c>
      <c r="G23" s="45">
        <v>4292</v>
      </c>
      <c r="H23" s="45"/>
      <c r="I23" s="54"/>
    </row>
    <row r="24" spans="1:9" ht="12" customHeight="1">
      <c r="A24" s="47"/>
      <c r="B24" s="48"/>
      <c r="C24" s="30" t="s">
        <v>81</v>
      </c>
      <c r="D24" s="45">
        <v>0</v>
      </c>
      <c r="E24" s="45">
        <v>0</v>
      </c>
      <c r="F24" s="45">
        <f t="shared" si="0"/>
        <v>1603</v>
      </c>
      <c r="G24" s="45">
        <v>1603</v>
      </c>
      <c r="H24" s="45"/>
      <c r="I24" s="54"/>
    </row>
    <row r="25" spans="1:9" ht="12" customHeight="1">
      <c r="A25" s="47"/>
      <c r="B25" s="48"/>
      <c r="C25" s="30" t="s">
        <v>82</v>
      </c>
      <c r="D25" s="45">
        <v>0</v>
      </c>
      <c r="E25" s="45">
        <v>0</v>
      </c>
      <c r="F25" s="45">
        <f t="shared" si="0"/>
        <v>462</v>
      </c>
      <c r="G25" s="45">
        <v>462</v>
      </c>
      <c r="H25" s="45"/>
      <c r="I25" s="54"/>
    </row>
    <row r="26" spans="1:9" ht="12" customHeight="1">
      <c r="A26" s="47"/>
      <c r="B26" s="48"/>
      <c r="C26" s="40" t="s">
        <v>83</v>
      </c>
      <c r="D26" s="55">
        <f>SUM(D20:D25)</f>
        <v>40249</v>
      </c>
      <c r="E26" s="55">
        <f>SUM(E20:E25)</f>
        <v>49785</v>
      </c>
      <c r="F26" s="55">
        <f>SUM(F20:F25)</f>
        <v>7398</v>
      </c>
      <c r="G26" s="55">
        <f>SUM(G20:G25)</f>
        <v>57183</v>
      </c>
      <c r="H26" s="42"/>
      <c r="I26" s="54"/>
    </row>
    <row r="27" spans="1:9" ht="12" customHeight="1">
      <c r="A27" s="53" t="s">
        <v>84</v>
      </c>
      <c r="B27" s="56"/>
      <c r="C27" s="40" t="s">
        <v>85</v>
      </c>
      <c r="D27" s="45"/>
      <c r="E27" s="45"/>
      <c r="F27" s="45"/>
      <c r="G27" s="45"/>
      <c r="H27" s="54"/>
      <c r="I27" s="54"/>
    </row>
    <row r="28" spans="1:9" ht="12" customHeight="1">
      <c r="A28" s="53"/>
      <c r="B28" s="56"/>
      <c r="C28" s="30" t="s">
        <v>86</v>
      </c>
      <c r="D28" s="45">
        <v>4635</v>
      </c>
      <c r="E28" s="45">
        <v>4635</v>
      </c>
      <c r="F28" s="45">
        <f>G28-E28</f>
        <v>0</v>
      </c>
      <c r="G28" s="45">
        <v>4635</v>
      </c>
      <c r="H28" s="54"/>
      <c r="I28" s="54"/>
    </row>
    <row r="29" spans="1:7" ht="12" customHeight="1">
      <c r="A29" s="53" t="s">
        <v>87</v>
      </c>
      <c r="B29" s="56"/>
      <c r="C29" s="40" t="s">
        <v>88</v>
      </c>
      <c r="D29" s="45"/>
      <c r="E29" s="45"/>
      <c r="F29" s="45"/>
      <c r="G29" s="45"/>
    </row>
    <row r="30" spans="1:7" ht="12" customHeight="1">
      <c r="A30" s="47"/>
      <c r="B30" s="48" t="s">
        <v>59</v>
      </c>
      <c r="C30" s="30" t="s">
        <v>89</v>
      </c>
      <c r="D30" s="45"/>
      <c r="E30" s="45"/>
      <c r="F30" s="45"/>
      <c r="G30" s="45"/>
    </row>
    <row r="31" spans="1:7" ht="12" customHeight="1">
      <c r="A31" s="47"/>
      <c r="B31" s="48"/>
      <c r="C31" s="30" t="s">
        <v>90</v>
      </c>
      <c r="D31" s="45"/>
      <c r="E31" s="45"/>
      <c r="F31" s="45"/>
      <c r="G31" s="45"/>
    </row>
    <row r="32" spans="1:7" ht="12" customHeight="1">
      <c r="A32" s="47"/>
      <c r="B32" s="48"/>
      <c r="C32" s="57" t="s">
        <v>91</v>
      </c>
      <c r="D32" s="45">
        <v>3604</v>
      </c>
      <c r="E32" s="45">
        <v>3604</v>
      </c>
      <c r="F32" s="45">
        <f aca="true" t="shared" si="1" ref="F32:F37">G32-E32</f>
        <v>0</v>
      </c>
      <c r="G32" s="45">
        <v>3604</v>
      </c>
    </row>
    <row r="33" spans="1:7" ht="12" customHeight="1">
      <c r="A33" s="47"/>
      <c r="B33" s="48"/>
      <c r="C33" s="57" t="s">
        <v>92</v>
      </c>
      <c r="D33" s="45">
        <v>0</v>
      </c>
      <c r="E33" s="45">
        <v>0</v>
      </c>
      <c r="F33" s="45">
        <f t="shared" si="1"/>
        <v>0</v>
      </c>
      <c r="G33" s="45"/>
    </row>
    <row r="34" spans="1:7" ht="12" customHeight="1">
      <c r="A34" s="47"/>
      <c r="B34" s="48"/>
      <c r="C34" s="57" t="s">
        <v>93</v>
      </c>
      <c r="D34" s="45">
        <v>0</v>
      </c>
      <c r="E34" s="45">
        <v>0</v>
      </c>
      <c r="F34" s="45">
        <f t="shared" si="1"/>
        <v>0</v>
      </c>
      <c r="G34" s="55"/>
    </row>
    <row r="35" spans="1:7" ht="12" customHeight="1">
      <c r="A35" s="47"/>
      <c r="B35" s="48"/>
      <c r="C35" s="57" t="s">
        <v>94</v>
      </c>
      <c r="D35" s="45">
        <v>0</v>
      </c>
      <c r="E35" s="45">
        <v>0</v>
      </c>
      <c r="F35" s="45">
        <f t="shared" si="1"/>
        <v>0</v>
      </c>
      <c r="G35" s="45"/>
    </row>
    <row r="36" spans="1:7" ht="12" customHeight="1">
      <c r="A36" s="47"/>
      <c r="B36" s="48"/>
      <c r="C36" s="57" t="s">
        <v>95</v>
      </c>
      <c r="D36" s="45">
        <v>0</v>
      </c>
      <c r="E36" s="45">
        <v>0</v>
      </c>
      <c r="F36" s="45">
        <f t="shared" si="1"/>
        <v>0</v>
      </c>
      <c r="G36" s="45"/>
    </row>
    <row r="37" spans="1:7" ht="12" customHeight="1">
      <c r="A37" s="47"/>
      <c r="B37" s="48"/>
      <c r="C37" s="57" t="s">
        <v>96</v>
      </c>
      <c r="D37" s="45">
        <v>0</v>
      </c>
      <c r="E37" s="45">
        <v>0</v>
      </c>
      <c r="F37" s="45">
        <f t="shared" si="1"/>
        <v>0</v>
      </c>
      <c r="G37" s="45"/>
    </row>
    <row r="38" spans="1:7" ht="12" customHeight="1">
      <c r="A38" s="47"/>
      <c r="B38" s="48"/>
      <c r="C38" s="57" t="s">
        <v>97</v>
      </c>
      <c r="D38" s="45">
        <f>SUM(D32:D37)</f>
        <v>3604</v>
      </c>
      <c r="E38" s="45">
        <f>SUM(E32:E37)</f>
        <v>3604</v>
      </c>
      <c r="F38" s="45">
        <f>SUM(F32:F37)</f>
        <v>0</v>
      </c>
      <c r="G38" s="45">
        <f>SUM(G32:G37)</f>
        <v>3604</v>
      </c>
    </row>
    <row r="39" spans="1:7" ht="12" customHeight="1">
      <c r="A39" s="47"/>
      <c r="B39" s="48"/>
      <c r="C39" s="30" t="s">
        <v>98</v>
      </c>
      <c r="D39" s="45">
        <v>7135</v>
      </c>
      <c r="E39" s="45">
        <v>7135</v>
      </c>
      <c r="F39" s="45">
        <f aca="true" t="shared" si="2" ref="F39:F44">G39-E39</f>
        <v>0</v>
      </c>
      <c r="G39" s="45">
        <v>7135</v>
      </c>
    </row>
    <row r="40" spans="1:7" ht="12" customHeight="1">
      <c r="A40" s="47"/>
      <c r="B40" s="48"/>
      <c r="C40" s="30" t="s">
        <v>99</v>
      </c>
      <c r="D40" s="42"/>
      <c r="E40" s="42"/>
      <c r="F40" s="45">
        <f t="shared" si="2"/>
        <v>0</v>
      </c>
      <c r="G40" s="58"/>
    </row>
    <row r="41" spans="1:7" ht="12" customHeight="1">
      <c r="A41" s="47"/>
      <c r="B41" s="48"/>
      <c r="C41" s="43" t="s">
        <v>100</v>
      </c>
      <c r="D41" s="45">
        <v>2719</v>
      </c>
      <c r="E41" s="45">
        <v>2719</v>
      </c>
      <c r="F41" s="45">
        <f t="shared" si="2"/>
        <v>-320</v>
      </c>
      <c r="G41" s="58">
        <v>2399</v>
      </c>
    </row>
    <row r="42" spans="1:7" ht="12" customHeight="1">
      <c r="A42" s="53"/>
      <c r="B42" s="56"/>
      <c r="C42" s="57" t="s">
        <v>101</v>
      </c>
      <c r="D42" s="45">
        <v>680</v>
      </c>
      <c r="E42" s="45">
        <v>680</v>
      </c>
      <c r="F42" s="45">
        <f t="shared" si="2"/>
        <v>0</v>
      </c>
      <c r="G42" s="58">
        <v>680</v>
      </c>
    </row>
    <row r="43" spans="1:7" ht="12" customHeight="1">
      <c r="A43" s="47"/>
      <c r="B43" s="48"/>
      <c r="C43" s="43" t="s">
        <v>102</v>
      </c>
      <c r="D43" s="45">
        <v>0</v>
      </c>
      <c r="E43" s="45">
        <v>0</v>
      </c>
      <c r="F43" s="45">
        <f t="shared" si="2"/>
        <v>109</v>
      </c>
      <c r="G43" s="58">
        <v>109</v>
      </c>
    </row>
    <row r="44" spans="1:7" ht="12" customHeight="1">
      <c r="A44" s="47"/>
      <c r="B44" s="48"/>
      <c r="C44" s="43" t="s">
        <v>103</v>
      </c>
      <c r="D44" s="45"/>
      <c r="E44" s="45"/>
      <c r="F44" s="45">
        <f t="shared" si="2"/>
        <v>150</v>
      </c>
      <c r="G44" s="58">
        <v>150</v>
      </c>
    </row>
    <row r="45" spans="1:7" ht="12" customHeight="1">
      <c r="A45" s="47"/>
      <c r="B45" s="48"/>
      <c r="C45" s="30" t="s">
        <v>104</v>
      </c>
      <c r="D45" s="42">
        <f>SUM(D38+D39+D41+D42+D43+D44)</f>
        <v>14138</v>
      </c>
      <c r="E45" s="42">
        <f>SUM(E38+E39+E41+E42+E43+E44)</f>
        <v>14138</v>
      </c>
      <c r="F45" s="42">
        <f>SUM(F38+F39+F41+F42+F43+F44)</f>
        <v>-61</v>
      </c>
      <c r="G45" s="42">
        <f>SUM(G38+G39+G41+G42+G43+G44)</f>
        <v>14077</v>
      </c>
    </row>
    <row r="46" spans="1:7" ht="12" customHeight="1">
      <c r="A46" s="47"/>
      <c r="B46" s="48" t="s">
        <v>61</v>
      </c>
      <c r="C46" s="30" t="s">
        <v>105</v>
      </c>
      <c r="D46" s="45">
        <v>27369</v>
      </c>
      <c r="E46" s="45">
        <v>27369</v>
      </c>
      <c r="F46" s="45">
        <f>G46-E46</f>
        <v>0</v>
      </c>
      <c r="G46" s="58">
        <v>27369</v>
      </c>
    </row>
    <row r="47" spans="1:7" ht="12" customHeight="1">
      <c r="A47" s="47"/>
      <c r="B47" s="48" t="s">
        <v>75</v>
      </c>
      <c r="C47" s="30" t="s">
        <v>106</v>
      </c>
      <c r="D47" s="45">
        <v>3690</v>
      </c>
      <c r="E47" s="45">
        <v>3690</v>
      </c>
      <c r="F47" s="45">
        <f>G47-E47</f>
        <v>25</v>
      </c>
      <c r="G47" s="58">
        <v>3715</v>
      </c>
    </row>
    <row r="48" spans="1:7" ht="12" customHeight="1">
      <c r="A48" s="30"/>
      <c r="B48" s="36" t="s">
        <v>107</v>
      </c>
      <c r="C48" s="30" t="s">
        <v>108</v>
      </c>
      <c r="D48" s="45">
        <v>4830</v>
      </c>
      <c r="E48" s="45">
        <v>4830</v>
      </c>
      <c r="F48" s="45">
        <f>G48-E48</f>
        <v>0</v>
      </c>
      <c r="G48" s="58">
        <v>4830</v>
      </c>
    </row>
    <row r="49" spans="1:7" ht="12" customHeight="1">
      <c r="A49" s="30"/>
      <c r="B49" s="36" t="s">
        <v>109</v>
      </c>
      <c r="C49" s="30" t="s">
        <v>110</v>
      </c>
      <c r="D49" s="45">
        <v>8764</v>
      </c>
      <c r="E49" s="45">
        <v>8764</v>
      </c>
      <c r="F49" s="45">
        <f>G49-E49</f>
        <v>0</v>
      </c>
      <c r="G49" s="58">
        <v>8764</v>
      </c>
    </row>
    <row r="50" spans="1:8" ht="12" customHeight="1">
      <c r="A50" s="30"/>
      <c r="B50" s="36"/>
      <c r="C50" s="30" t="s">
        <v>111</v>
      </c>
      <c r="D50" s="42">
        <f>SUM(D45:D49)</f>
        <v>58791</v>
      </c>
      <c r="E50" s="42">
        <f>SUM(E45:E49)</f>
        <v>58791</v>
      </c>
      <c r="F50" s="42">
        <f>SUM(F45:F49)</f>
        <v>-36</v>
      </c>
      <c r="G50" s="42">
        <f>SUM(G45:G49)</f>
        <v>58755</v>
      </c>
      <c r="H50" s="59"/>
    </row>
    <row r="51" spans="1:7" ht="12" customHeight="1">
      <c r="A51" s="30"/>
      <c r="B51" s="36"/>
      <c r="C51" s="30" t="s">
        <v>112</v>
      </c>
      <c r="D51" s="45"/>
      <c r="E51" s="45"/>
      <c r="F51" s="45">
        <f>G51-E51</f>
        <v>0</v>
      </c>
      <c r="G51" s="58"/>
    </row>
    <row r="52" spans="1:7" ht="12" customHeight="1">
      <c r="A52" s="30"/>
      <c r="B52" s="36"/>
      <c r="C52" s="30" t="s">
        <v>113</v>
      </c>
      <c r="D52" s="45"/>
      <c r="E52" s="45"/>
      <c r="F52" s="45">
        <f>G52-E52</f>
        <v>0</v>
      </c>
      <c r="G52" s="58"/>
    </row>
    <row r="53" spans="1:7" ht="12" customHeight="1">
      <c r="A53" s="30"/>
      <c r="B53" s="36"/>
      <c r="C53" s="30" t="s">
        <v>114</v>
      </c>
      <c r="D53" s="42">
        <f>SUM(D6+D16+D26+D50+D51+D17+D52+D28)</f>
        <v>126095</v>
      </c>
      <c r="E53" s="42">
        <f>SUM(E6+E16+E26+E50+E51+E17+E52+E28)</f>
        <v>135631</v>
      </c>
      <c r="F53" s="42">
        <f>SUM(F6+F16+F26+F50+F51+F17+F52+F28)</f>
        <v>6988</v>
      </c>
      <c r="G53" s="42">
        <f>SUM(G6+G16+G26+G50+G51+G17+G52+G28)</f>
        <v>142619</v>
      </c>
    </row>
    <row r="54" spans="1:7" ht="12" customHeight="1">
      <c r="A54" s="30"/>
      <c r="B54" s="36"/>
      <c r="C54" s="40" t="s">
        <v>115</v>
      </c>
      <c r="D54" s="45"/>
      <c r="E54" s="45"/>
      <c r="F54" s="45"/>
      <c r="G54" s="45"/>
    </row>
    <row r="55" spans="1:7" ht="12" customHeight="1">
      <c r="A55" s="30"/>
      <c r="B55" s="36"/>
      <c r="C55" s="30" t="s">
        <v>116</v>
      </c>
      <c r="D55" s="45">
        <v>3739</v>
      </c>
      <c r="E55" s="45">
        <v>3739</v>
      </c>
      <c r="F55" s="45">
        <f>G55-E55</f>
        <v>2873</v>
      </c>
      <c r="G55" s="45">
        <v>6612</v>
      </c>
    </row>
    <row r="56" spans="1:7" ht="12" customHeight="1">
      <c r="A56" s="30"/>
      <c r="B56" s="36"/>
      <c r="C56" s="30" t="s">
        <v>117</v>
      </c>
      <c r="D56" s="45">
        <v>9536</v>
      </c>
      <c r="E56" s="45">
        <v>0</v>
      </c>
      <c r="F56" s="45">
        <f>G56-E56</f>
        <v>0</v>
      </c>
      <c r="G56" s="45"/>
    </row>
    <row r="57" spans="1:7" ht="12" customHeight="1">
      <c r="A57" s="30"/>
      <c r="B57" s="36"/>
      <c r="C57" s="30" t="s">
        <v>118</v>
      </c>
      <c r="D57" s="45"/>
      <c r="E57" s="45"/>
      <c r="F57" s="45">
        <f>G57-E57</f>
        <v>0</v>
      </c>
      <c r="G57" s="45"/>
    </row>
    <row r="58" spans="2:9" ht="12" customHeight="1">
      <c r="B58" s="33"/>
      <c r="C58" s="40" t="s">
        <v>119</v>
      </c>
      <c r="D58" s="42">
        <f>SUM(D53:D57)</f>
        <v>139370</v>
      </c>
      <c r="E58" s="42">
        <f>SUM(E53:E57)</f>
        <v>139370</v>
      </c>
      <c r="F58" s="45">
        <f>G58-E58</f>
        <v>9861</v>
      </c>
      <c r="G58" s="42">
        <f>SUM(G53:G57)</f>
        <v>149231</v>
      </c>
      <c r="I58" s="59"/>
    </row>
    <row r="59" spans="2:7" ht="12.75">
      <c r="B59" s="33"/>
      <c r="E59" s="45"/>
      <c r="F59" s="45"/>
      <c r="G59" s="45"/>
    </row>
    <row r="60" spans="2:7" ht="12.75">
      <c r="B60" s="33"/>
      <c r="E60" s="60"/>
      <c r="F60" s="45"/>
      <c r="G60" s="45"/>
    </row>
    <row r="61" spans="2:7" ht="12.75">
      <c r="B61" s="33"/>
      <c r="E61" s="60"/>
      <c r="F61" s="42"/>
      <c r="G61" s="42"/>
    </row>
    <row r="62" spans="2:7" ht="12.75">
      <c r="B62" s="33"/>
      <c r="E62" s="60"/>
      <c r="F62" s="42"/>
      <c r="G62" s="45"/>
    </row>
    <row r="63" spans="3:7" ht="12.75">
      <c r="C63" s="61"/>
      <c r="D63" s="59"/>
      <c r="E63" s="54"/>
      <c r="F63" s="42"/>
      <c r="G63" s="45"/>
    </row>
    <row r="64" spans="3:7" ht="12.75">
      <c r="C64" s="61"/>
      <c r="D64" s="59"/>
      <c r="E64" s="54"/>
      <c r="F64" s="42"/>
      <c r="G64" s="45"/>
    </row>
    <row r="65" spans="4:7" ht="12.75">
      <c r="D65" s="59"/>
      <c r="E65" s="59"/>
      <c r="F65" s="42"/>
      <c r="G65" s="45"/>
    </row>
    <row r="66" spans="1:13" s="29" customFormat="1" ht="12.75">
      <c r="A66" s="28"/>
      <c r="B66" s="28"/>
      <c r="C66" s="28"/>
      <c r="D66" s="59"/>
      <c r="E66" s="54"/>
      <c r="F66" s="42"/>
      <c r="G66" s="42"/>
      <c r="H66" s="28"/>
      <c r="I66" s="28"/>
      <c r="J66" s="28"/>
      <c r="K66" s="28"/>
      <c r="L66" s="28"/>
      <c r="M66" s="28"/>
    </row>
    <row r="67" spans="1:13" s="29" customFormat="1" ht="12.75">
      <c r="A67" s="28"/>
      <c r="B67" s="28"/>
      <c r="C67" s="61"/>
      <c r="D67" s="59"/>
      <c r="E67" s="54"/>
      <c r="G67" s="30"/>
      <c r="H67" s="28"/>
      <c r="I67" s="28"/>
      <c r="J67" s="28"/>
      <c r="K67" s="28"/>
      <c r="L67" s="28"/>
      <c r="M67" s="28"/>
    </row>
    <row r="68" spans="1:13" s="29" customFormat="1" ht="12.75">
      <c r="A68" s="28"/>
      <c r="B68" s="28"/>
      <c r="C68" s="28"/>
      <c r="D68" s="28"/>
      <c r="E68" s="54"/>
      <c r="G68" s="30"/>
      <c r="H68" s="28"/>
      <c r="I68" s="28"/>
      <c r="J68" s="28"/>
      <c r="K68" s="28"/>
      <c r="L68" s="28"/>
      <c r="M68" s="28"/>
    </row>
    <row r="69" spans="1:13" s="29" customFormat="1" ht="12.75">
      <c r="A69" s="28"/>
      <c r="B69" s="28"/>
      <c r="C69" s="28"/>
      <c r="D69" s="28"/>
      <c r="E69" s="54"/>
      <c r="G69" s="30"/>
      <c r="H69" s="28"/>
      <c r="I69" s="28"/>
      <c r="J69" s="28"/>
      <c r="K69" s="28"/>
      <c r="L69" s="28"/>
      <c r="M69" s="28"/>
    </row>
    <row r="70" spans="1:13" s="29" customFormat="1" ht="12.75">
      <c r="A70" s="28"/>
      <c r="B70" s="28"/>
      <c r="C70" s="28"/>
      <c r="D70" s="28"/>
      <c r="E70" s="54"/>
      <c r="G70" s="30"/>
      <c r="H70" s="28"/>
      <c r="I70" s="28"/>
      <c r="J70" s="28"/>
      <c r="K70" s="28"/>
      <c r="L70" s="28"/>
      <c r="M70" s="28"/>
    </row>
    <row r="71" spans="1:13" s="29" customFormat="1" ht="12.75">
      <c r="A71" s="28"/>
      <c r="B71" s="28"/>
      <c r="C71" s="28"/>
      <c r="D71" s="28"/>
      <c r="E71" s="54"/>
      <c r="G71" s="30"/>
      <c r="H71" s="28"/>
      <c r="I71" s="28"/>
      <c r="J71" s="28"/>
      <c r="K71" s="28"/>
      <c r="L71" s="28"/>
      <c r="M71" s="28"/>
    </row>
    <row r="72" spans="1:13" s="29" customFormat="1" ht="12.75">
      <c r="A72" s="28"/>
      <c r="B72" s="28"/>
      <c r="C72" s="28"/>
      <c r="D72" s="28"/>
      <c r="E72" s="54"/>
      <c r="G72" s="30"/>
      <c r="H72" s="28"/>
      <c r="I72" s="28"/>
      <c r="J72" s="28"/>
      <c r="K72" s="28"/>
      <c r="L72" s="28"/>
      <c r="M72" s="28"/>
    </row>
    <row r="73" spans="1:13" s="29" customFormat="1" ht="12.75">
      <c r="A73" s="28"/>
      <c r="B73" s="28"/>
      <c r="C73" s="28"/>
      <c r="D73" s="28"/>
      <c r="E73" s="54"/>
      <c r="G73" s="30"/>
      <c r="H73" s="28"/>
      <c r="I73" s="28"/>
      <c r="J73" s="28"/>
      <c r="K73" s="28"/>
      <c r="L73" s="28"/>
      <c r="M73" s="28"/>
    </row>
    <row r="74" spans="1:13" s="29" customFormat="1" ht="12.75">
      <c r="A74" s="28"/>
      <c r="B74" s="28"/>
      <c r="C74" s="28"/>
      <c r="D74" s="28"/>
      <c r="E74" s="54"/>
      <c r="G74" s="30"/>
      <c r="H74" s="28"/>
      <c r="I74" s="28"/>
      <c r="J74" s="28"/>
      <c r="K74" s="28"/>
      <c r="L74" s="28"/>
      <c r="M74" s="28"/>
    </row>
    <row r="75" spans="1:13" s="29" customFormat="1" ht="12.75">
      <c r="A75" s="28"/>
      <c r="B75" s="28"/>
      <c r="C75" s="28"/>
      <c r="D75" s="28"/>
      <c r="E75" s="54"/>
      <c r="G75" s="30"/>
      <c r="H75" s="28"/>
      <c r="I75" s="28"/>
      <c r="J75" s="28"/>
      <c r="K75" s="28"/>
      <c r="L75" s="28"/>
      <c r="M75" s="28"/>
    </row>
    <row r="76" spans="1:13" s="29" customFormat="1" ht="12.75">
      <c r="A76" s="28"/>
      <c r="B76" s="28"/>
      <c r="C76" s="28"/>
      <c r="D76" s="28"/>
      <c r="E76" s="54"/>
      <c r="G76" s="30"/>
      <c r="H76" s="28"/>
      <c r="I76" s="28"/>
      <c r="J76" s="28"/>
      <c r="K76" s="28"/>
      <c r="L76" s="28"/>
      <c r="M76" s="28"/>
    </row>
    <row r="77" spans="1:13" s="29" customFormat="1" ht="12.75">
      <c r="A77" s="28"/>
      <c r="B77" s="28"/>
      <c r="C77" s="28"/>
      <c r="D77" s="28"/>
      <c r="E77" s="54"/>
      <c r="G77" s="30"/>
      <c r="H77" s="28"/>
      <c r="I77" s="28"/>
      <c r="J77" s="28"/>
      <c r="K77" s="28"/>
      <c r="L77" s="28"/>
      <c r="M77" s="28"/>
    </row>
    <row r="78" spans="1:13" s="29" customFormat="1" ht="12.75">
      <c r="A78" s="28"/>
      <c r="B78" s="28"/>
      <c r="C78" s="28"/>
      <c r="D78" s="28"/>
      <c r="E78" s="54"/>
      <c r="G78" s="30"/>
      <c r="H78" s="28"/>
      <c r="I78" s="28"/>
      <c r="J78" s="28"/>
      <c r="K78" s="28"/>
      <c r="L78" s="28"/>
      <c r="M78" s="28"/>
    </row>
    <row r="79" spans="1:13" s="29" customFormat="1" ht="12.75">
      <c r="A79" s="28"/>
      <c r="B79" s="28"/>
      <c r="C79" s="28"/>
      <c r="D79" s="28"/>
      <c r="E79" s="54"/>
      <c r="G79" s="30"/>
      <c r="H79" s="28"/>
      <c r="I79" s="28"/>
      <c r="J79" s="28"/>
      <c r="K79" s="28"/>
      <c r="L79" s="28"/>
      <c r="M79" s="28"/>
    </row>
    <row r="80" spans="1:13" s="29" customFormat="1" ht="12.75">
      <c r="A80" s="28"/>
      <c r="B80" s="28"/>
      <c r="C80" s="28"/>
      <c r="D80" s="28"/>
      <c r="E80" s="54"/>
      <c r="G80" s="30"/>
      <c r="H80" s="28"/>
      <c r="I80" s="28"/>
      <c r="J80" s="28"/>
      <c r="K80" s="28"/>
      <c r="L80" s="28"/>
      <c r="M80" s="28"/>
    </row>
    <row r="81" spans="1:13" s="29" customFormat="1" ht="12.75">
      <c r="A81" s="28"/>
      <c r="B81" s="28"/>
      <c r="C81" s="28"/>
      <c r="D81" s="28"/>
      <c r="E81" s="54"/>
      <c r="G81" s="30"/>
      <c r="H81" s="28"/>
      <c r="I81" s="28"/>
      <c r="J81" s="28"/>
      <c r="K81" s="28"/>
      <c r="L81" s="28"/>
      <c r="M81" s="28"/>
    </row>
    <row r="82" spans="1:13" s="29" customFormat="1" ht="12.75">
      <c r="A82" s="28"/>
      <c r="B82" s="28"/>
      <c r="C82" s="28"/>
      <c r="D82" s="28"/>
      <c r="E82" s="54"/>
      <c r="G82" s="30"/>
      <c r="H82" s="28"/>
      <c r="I82" s="28"/>
      <c r="J82" s="28"/>
      <c r="K82" s="28"/>
      <c r="L82" s="28"/>
      <c r="M82" s="28"/>
    </row>
    <row r="83" spans="1:13" s="29" customFormat="1" ht="12.75">
      <c r="A83" s="28"/>
      <c r="B83" s="28"/>
      <c r="C83" s="28"/>
      <c r="D83" s="28"/>
      <c r="E83" s="54"/>
      <c r="G83" s="30"/>
      <c r="H83" s="28"/>
      <c r="I83" s="28"/>
      <c r="J83" s="28"/>
      <c r="K83" s="28"/>
      <c r="L83" s="28"/>
      <c r="M83" s="28"/>
    </row>
    <row r="84" spans="1:13" s="29" customFormat="1" ht="12.75">
      <c r="A84" s="28"/>
      <c r="B84" s="28"/>
      <c r="C84" s="28"/>
      <c r="D84" s="28"/>
      <c r="E84" s="54"/>
      <c r="G84" s="30"/>
      <c r="H84" s="28"/>
      <c r="I84" s="28"/>
      <c r="J84" s="28"/>
      <c r="K84" s="28"/>
      <c r="L84" s="28"/>
      <c r="M84" s="28"/>
    </row>
    <row r="85" spans="1:13" s="29" customFormat="1" ht="12.75">
      <c r="A85" s="28"/>
      <c r="B85" s="28"/>
      <c r="C85" s="28"/>
      <c r="D85" s="28"/>
      <c r="E85" s="54"/>
      <c r="G85" s="30"/>
      <c r="H85" s="28"/>
      <c r="I85" s="28"/>
      <c r="J85" s="28"/>
      <c r="K85" s="28"/>
      <c r="L85" s="28"/>
      <c r="M85" s="28"/>
    </row>
    <row r="86" spans="1:13" s="29" customFormat="1" ht="12.75">
      <c r="A86" s="28"/>
      <c r="B86" s="28"/>
      <c r="C86" s="28"/>
      <c r="D86" s="28"/>
      <c r="E86" s="54"/>
      <c r="G86" s="30"/>
      <c r="H86" s="28"/>
      <c r="I86" s="28"/>
      <c r="J86" s="28"/>
      <c r="K86" s="28"/>
      <c r="L86" s="28"/>
      <c r="M86" s="28"/>
    </row>
  </sheetData>
  <sheetProtection selectLockedCells="1" selectUnlockedCells="1"/>
  <mergeCells count="2">
    <mergeCell ref="A1:F1"/>
    <mergeCell ref="A2:F2"/>
  </mergeCells>
  <printOptions gridLines="1"/>
  <pageMargins left="1.023611111111111" right="0.6694444444444444" top="0.31527777777777777" bottom="0.19652777777777777" header="0.5118055555555555" footer="0.5118055555555555"/>
  <pageSetup firstPageNumber="1" useFirstPageNumber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6"/>
  <sheetViews>
    <sheetView tabSelected="1" workbookViewId="0" topLeftCell="A1">
      <selection activeCell="A1" sqref="A1:G1"/>
    </sheetView>
  </sheetViews>
  <sheetFormatPr defaultColWidth="9.00390625" defaultRowHeight="12.75"/>
  <cols>
    <col min="1" max="1" width="4.375" style="62" customWidth="1"/>
    <col min="2" max="2" width="3.125" style="62" customWidth="1"/>
    <col min="3" max="3" width="44.25390625" style="62" customWidth="1"/>
    <col min="4" max="4" width="9.25390625" style="63" customWidth="1"/>
    <col min="5" max="5" width="9.25390625" style="62" customWidth="1"/>
    <col min="6" max="6" width="10.125" style="64" customWidth="1"/>
    <col min="7" max="7" width="10.625" style="62" customWidth="1"/>
    <col min="8" max="241" width="11.75390625" style="62" customWidth="1"/>
    <col min="242" max="242" width="4.375" style="62" customWidth="1"/>
    <col min="243" max="243" width="3.125" style="62" customWidth="1"/>
    <col min="244" max="244" width="47.125" style="62" customWidth="1"/>
    <col min="245" max="245" width="9.625" style="62" customWidth="1"/>
    <col min="246" max="246" width="9.75390625" style="62" customWidth="1"/>
    <col min="247" max="247" width="10.00390625" style="62" customWidth="1"/>
    <col min="248" max="16384" width="11.75390625" style="62" customWidth="1"/>
  </cols>
  <sheetData>
    <row r="1" spans="1:7" ht="18" customHeight="1">
      <c r="A1" s="251" t="s">
        <v>120</v>
      </c>
      <c r="B1" s="251"/>
      <c r="C1" s="251"/>
      <c r="D1" s="251"/>
      <c r="E1" s="251"/>
      <c r="F1" s="251"/>
      <c r="G1" s="251"/>
    </row>
    <row r="2" spans="1:7" ht="29.25" customHeight="1">
      <c r="A2" s="217" t="s">
        <v>121</v>
      </c>
      <c r="B2" s="217"/>
      <c r="C2" s="217"/>
      <c r="D2" s="217"/>
      <c r="E2" s="217"/>
      <c r="F2" s="217"/>
      <c r="G2" s="217"/>
    </row>
    <row r="3" spans="1:7" ht="48" customHeight="1">
      <c r="A3" s="65" t="s">
        <v>8</v>
      </c>
      <c r="B3" s="66"/>
      <c r="C3" s="67" t="s">
        <v>122</v>
      </c>
      <c r="D3" s="68" t="s">
        <v>54</v>
      </c>
      <c r="E3" s="37" t="s">
        <v>6</v>
      </c>
      <c r="F3" s="38" t="s">
        <v>5</v>
      </c>
      <c r="G3" s="37" t="s">
        <v>56</v>
      </c>
    </row>
    <row r="4" spans="1:6" ht="12" customHeight="1">
      <c r="A4" s="69" t="s">
        <v>57</v>
      </c>
      <c r="B4" s="69"/>
      <c r="C4" s="70" t="s">
        <v>123</v>
      </c>
      <c r="D4" s="71"/>
      <c r="E4" s="72"/>
      <c r="F4" s="72"/>
    </row>
    <row r="5" spans="1:7" ht="14.25" customHeight="1">
      <c r="A5" s="69"/>
      <c r="B5" s="73" t="s">
        <v>59</v>
      </c>
      <c r="C5" s="74" t="s">
        <v>124</v>
      </c>
      <c r="D5" s="75">
        <v>27738</v>
      </c>
      <c r="E5" s="75">
        <v>27738</v>
      </c>
      <c r="F5" s="75">
        <f>G5-E5</f>
        <v>-2545</v>
      </c>
      <c r="G5" s="75">
        <v>25193</v>
      </c>
    </row>
    <row r="6" spans="1:7" ht="15.75" customHeight="1">
      <c r="A6" s="69"/>
      <c r="B6" s="73" t="s">
        <v>61</v>
      </c>
      <c r="C6" s="74" t="s">
        <v>125</v>
      </c>
      <c r="D6" s="75">
        <v>7017</v>
      </c>
      <c r="E6" s="75">
        <v>7017</v>
      </c>
      <c r="F6" s="75">
        <f>G6-E6</f>
        <v>-852</v>
      </c>
      <c r="G6" s="75">
        <v>6165</v>
      </c>
    </row>
    <row r="7" spans="1:7" ht="14.25" customHeight="1">
      <c r="A7" s="69"/>
      <c r="B7" s="73" t="s">
        <v>75</v>
      </c>
      <c r="C7" s="74" t="s">
        <v>126</v>
      </c>
      <c r="D7" s="75">
        <v>31223</v>
      </c>
      <c r="E7" s="75">
        <v>31223</v>
      </c>
      <c r="F7" s="75">
        <f>G7-E7</f>
        <v>-1129</v>
      </c>
      <c r="G7" s="75">
        <v>30094</v>
      </c>
    </row>
    <row r="8" spans="1:7" ht="14.25" customHeight="1">
      <c r="A8" s="69"/>
      <c r="B8" s="73"/>
      <c r="C8" s="74" t="s">
        <v>127</v>
      </c>
      <c r="D8" s="76">
        <f>SUM(D5:D7)</f>
        <v>65978</v>
      </c>
      <c r="E8" s="76">
        <f>SUM(E5:E7)</f>
        <v>65978</v>
      </c>
      <c r="F8" s="76">
        <f>SUM(F5:F7)</f>
        <v>-4526</v>
      </c>
      <c r="G8" s="76">
        <f>SUM(G5:G7)</f>
        <v>61452</v>
      </c>
    </row>
    <row r="9" spans="2:7" s="77" customFormat="1" ht="12" customHeight="1">
      <c r="B9" s="78" t="s">
        <v>107</v>
      </c>
      <c r="C9" s="79" t="s">
        <v>128</v>
      </c>
      <c r="D9" s="80">
        <v>9118</v>
      </c>
      <c r="E9" s="80">
        <v>9118</v>
      </c>
      <c r="F9" s="75">
        <f>G9-E9</f>
        <v>30</v>
      </c>
      <c r="G9" s="80">
        <v>9148</v>
      </c>
    </row>
    <row r="10" spans="2:7" s="77" customFormat="1" ht="12" customHeight="1">
      <c r="B10" s="81" t="s">
        <v>109</v>
      </c>
      <c r="C10" s="79" t="s">
        <v>129</v>
      </c>
      <c r="D10" s="80"/>
      <c r="E10" s="80"/>
      <c r="F10" s="75">
        <f>G10-E10</f>
        <v>0</v>
      </c>
      <c r="G10" s="80"/>
    </row>
    <row r="11" spans="1:7" s="77" customFormat="1" ht="12" customHeight="1">
      <c r="A11" s="82"/>
      <c r="B11" s="83"/>
      <c r="C11" s="79" t="s">
        <v>130</v>
      </c>
      <c r="D11" s="80">
        <v>1796</v>
      </c>
      <c r="E11" s="80">
        <v>1796</v>
      </c>
      <c r="F11" s="75">
        <f>G11-E11</f>
        <v>0</v>
      </c>
      <c r="G11" s="80">
        <v>1796</v>
      </c>
    </row>
    <row r="12" spans="1:7" s="77" customFormat="1" ht="12" customHeight="1">
      <c r="A12" s="82"/>
      <c r="B12" s="83"/>
      <c r="C12" s="79" t="s">
        <v>131</v>
      </c>
      <c r="D12" s="80">
        <v>10553</v>
      </c>
      <c r="E12" s="80">
        <v>10553</v>
      </c>
      <c r="F12" s="75">
        <f>G12-E12</f>
        <v>0</v>
      </c>
      <c r="G12" s="80">
        <v>10553</v>
      </c>
    </row>
    <row r="13" spans="1:7" s="77" customFormat="1" ht="12" customHeight="1">
      <c r="A13" s="82"/>
      <c r="B13" s="83"/>
      <c r="C13" s="79"/>
      <c r="D13" s="80"/>
      <c r="E13" s="80"/>
      <c r="F13" s="75"/>
      <c r="G13" s="80"/>
    </row>
    <row r="14" spans="2:7" s="77" customFormat="1" ht="12" customHeight="1">
      <c r="B14" s="83"/>
      <c r="C14" s="79" t="s">
        <v>132</v>
      </c>
      <c r="D14" s="80">
        <v>220</v>
      </c>
      <c r="E14" s="80">
        <v>220</v>
      </c>
      <c r="F14" s="75">
        <f>G14-E14</f>
        <v>0</v>
      </c>
      <c r="G14" s="80">
        <v>220</v>
      </c>
    </row>
    <row r="15" spans="2:7" s="77" customFormat="1" ht="12" customHeight="1">
      <c r="B15" s="83"/>
      <c r="C15" s="79" t="s">
        <v>133</v>
      </c>
      <c r="D15" s="80">
        <v>0</v>
      </c>
      <c r="E15" s="80">
        <v>0</v>
      </c>
      <c r="F15" s="75">
        <f>G15-E15</f>
        <v>1137</v>
      </c>
      <c r="G15" s="80">
        <v>1137</v>
      </c>
    </row>
    <row r="16" spans="2:7" s="77" customFormat="1" ht="12" customHeight="1">
      <c r="B16" s="83"/>
      <c r="C16" s="79" t="s">
        <v>134</v>
      </c>
      <c r="D16" s="80">
        <v>0</v>
      </c>
      <c r="E16" s="80">
        <v>0</v>
      </c>
      <c r="F16" s="75">
        <f>G16-E16</f>
        <v>0</v>
      </c>
      <c r="G16" s="80">
        <v>0</v>
      </c>
    </row>
    <row r="17" spans="2:7" s="77" customFormat="1" ht="12" customHeight="1">
      <c r="B17" s="83"/>
      <c r="C17" s="84" t="s">
        <v>135</v>
      </c>
      <c r="D17" s="85">
        <f>SUM(D11:D16)</f>
        <v>12569</v>
      </c>
      <c r="E17" s="85">
        <f>SUM(E11:E16)</f>
        <v>12569</v>
      </c>
      <c r="F17" s="85">
        <f>SUM(F11:F16)</f>
        <v>1137</v>
      </c>
      <c r="G17" s="85">
        <f>SUM(G11:G16)</f>
        <v>13706</v>
      </c>
    </row>
    <row r="18" spans="2:7" s="77" customFormat="1" ht="12" customHeight="1">
      <c r="B18" s="83"/>
      <c r="C18" s="84"/>
      <c r="D18" s="85"/>
      <c r="E18" s="85"/>
      <c r="F18" s="75"/>
      <c r="G18" s="85"/>
    </row>
    <row r="19" spans="2:7" s="77" customFormat="1" ht="12" customHeight="1">
      <c r="B19" s="83">
        <v>4</v>
      </c>
      <c r="C19" s="79" t="s">
        <v>136</v>
      </c>
      <c r="D19" s="80"/>
      <c r="E19" s="80"/>
      <c r="F19" s="75"/>
      <c r="G19" s="80"/>
    </row>
    <row r="20" spans="2:7" s="77" customFormat="1" ht="12" customHeight="1">
      <c r="B20" s="83"/>
      <c r="C20" s="79" t="s">
        <v>137</v>
      </c>
      <c r="D20" s="80">
        <v>10</v>
      </c>
      <c r="E20" s="80">
        <v>10</v>
      </c>
      <c r="F20" s="75">
        <f>G20-E20</f>
        <v>0</v>
      </c>
      <c r="G20" s="80">
        <v>10</v>
      </c>
    </row>
    <row r="21" spans="2:7" s="77" customFormat="1" ht="12" customHeight="1">
      <c r="B21" s="83"/>
      <c r="C21" s="79" t="s">
        <v>138</v>
      </c>
      <c r="D21" s="80">
        <v>15</v>
      </c>
      <c r="E21" s="80">
        <v>15</v>
      </c>
      <c r="F21" s="75">
        <f>G21-E21</f>
        <v>0</v>
      </c>
      <c r="G21" s="80">
        <v>15</v>
      </c>
    </row>
    <row r="22" spans="2:7" s="77" customFormat="1" ht="12" customHeight="1">
      <c r="B22" s="83"/>
      <c r="C22" s="79" t="s">
        <v>139</v>
      </c>
      <c r="D22" s="80">
        <v>10</v>
      </c>
      <c r="E22" s="80">
        <v>10</v>
      </c>
      <c r="F22" s="75">
        <f>G22-E22</f>
        <v>0</v>
      </c>
      <c r="G22" s="80">
        <v>10</v>
      </c>
    </row>
    <row r="23" spans="2:7" s="77" customFormat="1" ht="12" customHeight="1">
      <c r="B23" s="83"/>
      <c r="C23" s="79" t="s">
        <v>140</v>
      </c>
      <c r="D23" s="80"/>
      <c r="E23" s="80"/>
      <c r="F23" s="75"/>
      <c r="G23" s="80"/>
    </row>
    <row r="24" spans="2:7" s="77" customFormat="1" ht="12" customHeight="1">
      <c r="B24" s="83"/>
      <c r="C24" s="79" t="s">
        <v>141</v>
      </c>
      <c r="D24" s="80"/>
      <c r="E24" s="80"/>
      <c r="F24" s="75"/>
      <c r="G24" s="80"/>
    </row>
    <row r="25" spans="2:7" s="77" customFormat="1" ht="12" customHeight="1">
      <c r="B25" s="83"/>
      <c r="C25" s="79" t="s">
        <v>142</v>
      </c>
      <c r="D25" s="80">
        <v>3350</v>
      </c>
      <c r="E25" s="80">
        <v>3350</v>
      </c>
      <c r="F25" s="75">
        <f>G25-E25</f>
        <v>0</v>
      </c>
      <c r="G25" s="80">
        <v>3350</v>
      </c>
    </row>
    <row r="26" spans="2:7" s="77" customFormat="1" ht="12" customHeight="1">
      <c r="B26" s="83"/>
      <c r="C26" s="79" t="s">
        <v>143</v>
      </c>
      <c r="D26" s="80">
        <v>22</v>
      </c>
      <c r="E26" s="80">
        <v>22</v>
      </c>
      <c r="F26" s="75">
        <f>G26-E26</f>
        <v>0</v>
      </c>
      <c r="G26" s="80">
        <v>22</v>
      </c>
    </row>
    <row r="27" spans="2:7" s="77" customFormat="1" ht="12" customHeight="1">
      <c r="B27" s="83"/>
      <c r="C27" s="79"/>
      <c r="D27" s="80"/>
      <c r="E27" s="80"/>
      <c r="F27" s="75"/>
      <c r="G27" s="80"/>
    </row>
    <row r="28" spans="1:7" s="77" customFormat="1" ht="12" customHeight="1">
      <c r="A28" s="82"/>
      <c r="B28" s="81"/>
      <c r="C28" s="84" t="s">
        <v>144</v>
      </c>
      <c r="D28" s="86">
        <f>SUM(D20:D26)</f>
        <v>3407</v>
      </c>
      <c r="E28" s="86">
        <f>SUM(E20:E26)</f>
        <v>3407</v>
      </c>
      <c r="F28" s="75">
        <f>G28-E28</f>
        <v>0</v>
      </c>
      <c r="G28" s="86">
        <f>SUM(G20:G26)</f>
        <v>3407</v>
      </c>
    </row>
    <row r="29" spans="2:7" s="77" customFormat="1" ht="12" customHeight="1">
      <c r="B29" s="83"/>
      <c r="C29" s="79"/>
      <c r="D29" s="85"/>
      <c r="E29" s="85"/>
      <c r="F29" s="75"/>
      <c r="G29" s="85"/>
    </row>
    <row r="30" spans="1:7" ht="12" customHeight="1">
      <c r="A30" s="87"/>
      <c r="B30" s="88"/>
      <c r="C30" s="89" t="s">
        <v>145</v>
      </c>
      <c r="D30" s="90">
        <f>D8+D9+D17+D28</f>
        <v>91072</v>
      </c>
      <c r="E30" s="90">
        <f>E8+E9+E17+E28</f>
        <v>91072</v>
      </c>
      <c r="F30" s="90">
        <f>F8+F9+F17+F28</f>
        <v>-3359</v>
      </c>
      <c r="G30" s="90">
        <f>G8+G9+G17+G28</f>
        <v>87713</v>
      </c>
    </row>
    <row r="31" spans="2:7" ht="12" customHeight="1">
      <c r="B31" s="91"/>
      <c r="C31" s="92"/>
      <c r="D31" s="71"/>
      <c r="E31" s="71"/>
      <c r="F31" s="75">
        <f aca="true" t="shared" si="0" ref="F31:F39">G31-E31</f>
        <v>0</v>
      </c>
      <c r="G31" s="71"/>
    </row>
    <row r="32" spans="1:7" ht="12" customHeight="1">
      <c r="A32" s="62" t="s">
        <v>74</v>
      </c>
      <c r="B32" s="91"/>
      <c r="C32" s="89" t="s">
        <v>146</v>
      </c>
      <c r="D32" s="93"/>
      <c r="E32" s="93"/>
      <c r="F32" s="75">
        <f t="shared" si="0"/>
        <v>0</v>
      </c>
      <c r="G32" s="93"/>
    </row>
    <row r="33" spans="2:7" ht="12" customHeight="1">
      <c r="B33" s="91">
        <v>1</v>
      </c>
      <c r="C33" s="94" t="s">
        <v>147</v>
      </c>
      <c r="D33" s="95"/>
      <c r="E33" s="95"/>
      <c r="F33" s="75">
        <f t="shared" si="0"/>
        <v>0</v>
      </c>
      <c r="G33" s="95"/>
    </row>
    <row r="34" spans="2:7" ht="12" customHeight="1">
      <c r="B34" s="91"/>
      <c r="C34" s="94" t="s">
        <v>148</v>
      </c>
      <c r="D34" s="95">
        <v>5773</v>
      </c>
      <c r="E34" s="95">
        <v>5773</v>
      </c>
      <c r="F34" s="75">
        <f t="shared" si="0"/>
        <v>13106</v>
      </c>
      <c r="G34" s="95">
        <v>18879</v>
      </c>
    </row>
    <row r="35" spans="2:7" ht="12" customHeight="1">
      <c r="B35" s="91"/>
      <c r="C35" s="96" t="s">
        <v>149</v>
      </c>
      <c r="D35" s="97">
        <f>SUM(D34:D34)</f>
        <v>5773</v>
      </c>
      <c r="E35" s="97">
        <f>SUM(E34:E34)</f>
        <v>5773</v>
      </c>
      <c r="F35" s="75">
        <f t="shared" si="0"/>
        <v>13106</v>
      </c>
      <c r="G35" s="97">
        <f>SUM(G34:G34)</f>
        <v>18879</v>
      </c>
    </row>
    <row r="36" spans="2:7" ht="12" customHeight="1">
      <c r="B36" s="91">
        <v>2</v>
      </c>
      <c r="C36" s="94" t="s">
        <v>150</v>
      </c>
      <c r="D36" s="71"/>
      <c r="E36" s="71"/>
      <c r="F36" s="75">
        <f t="shared" si="0"/>
        <v>0</v>
      </c>
      <c r="G36" s="71"/>
    </row>
    <row r="37" spans="2:7" ht="12" customHeight="1">
      <c r="B37" s="91"/>
      <c r="C37" s="94" t="s">
        <v>151</v>
      </c>
      <c r="D37" s="71">
        <v>39129</v>
      </c>
      <c r="E37" s="71">
        <v>39129</v>
      </c>
      <c r="F37" s="75">
        <f t="shared" si="0"/>
        <v>0</v>
      </c>
      <c r="G37" s="71">
        <v>39129</v>
      </c>
    </row>
    <row r="38" spans="2:7" ht="12" customHeight="1">
      <c r="B38" s="91"/>
      <c r="C38" s="94" t="s">
        <v>152</v>
      </c>
      <c r="D38" s="71"/>
      <c r="E38" s="71"/>
      <c r="F38" s="75">
        <f t="shared" si="0"/>
        <v>114</v>
      </c>
      <c r="G38" s="71">
        <v>114</v>
      </c>
    </row>
    <row r="39" spans="3:7" ht="12" customHeight="1">
      <c r="C39" s="96" t="s">
        <v>153</v>
      </c>
      <c r="D39" s="98">
        <f>SUM(D37:D38)</f>
        <v>39129</v>
      </c>
      <c r="E39" s="98">
        <f>SUM(E37:E38)</f>
        <v>39129</v>
      </c>
      <c r="F39" s="75">
        <f t="shared" si="0"/>
        <v>114</v>
      </c>
      <c r="G39" s="98">
        <f>SUM(G37:G38)</f>
        <v>39243</v>
      </c>
    </row>
    <row r="40" spans="2:7" ht="12" customHeight="1">
      <c r="B40" s="62" t="s">
        <v>75</v>
      </c>
      <c r="C40" s="99" t="s">
        <v>154</v>
      </c>
      <c r="D40" s="71"/>
      <c r="E40" s="71"/>
      <c r="F40" s="75"/>
      <c r="G40" s="71"/>
    </row>
    <row r="41" spans="3:7" ht="12" customHeight="1">
      <c r="C41" s="94" t="s">
        <v>155</v>
      </c>
      <c r="D41" s="71"/>
      <c r="E41" s="71"/>
      <c r="F41" s="75"/>
      <c r="G41" s="71"/>
    </row>
    <row r="42" spans="3:7" ht="12" customHeight="1">
      <c r="C42" s="94" t="s">
        <v>156</v>
      </c>
      <c r="D42" s="100">
        <v>496</v>
      </c>
      <c r="E42" s="100">
        <v>496</v>
      </c>
      <c r="F42" s="75">
        <f>G42-E42</f>
        <v>0</v>
      </c>
      <c r="G42" s="100">
        <v>496</v>
      </c>
    </row>
    <row r="43" spans="3:7" ht="12" customHeight="1">
      <c r="C43" s="94" t="s">
        <v>157</v>
      </c>
      <c r="D43" s="98">
        <f>SUM(D41:D42)</f>
        <v>496</v>
      </c>
      <c r="E43" s="98">
        <f>SUM(E41:E42)</f>
        <v>496</v>
      </c>
      <c r="F43" s="75">
        <f>G43-E43</f>
        <v>0</v>
      </c>
      <c r="G43" s="98">
        <f>SUM(G41:G42)</f>
        <v>496</v>
      </c>
    </row>
    <row r="44" spans="2:7" ht="12" customHeight="1">
      <c r="B44" s="62" t="s">
        <v>107</v>
      </c>
      <c r="C44" s="94" t="s">
        <v>158</v>
      </c>
      <c r="D44" s="98">
        <v>2900</v>
      </c>
      <c r="E44" s="98">
        <v>2900</v>
      </c>
      <c r="F44" s="75">
        <f>G44-E44</f>
        <v>0</v>
      </c>
      <c r="G44" s="98">
        <v>2900</v>
      </c>
    </row>
    <row r="45" spans="3:7" ht="12" customHeight="1">
      <c r="C45" s="92" t="s">
        <v>159</v>
      </c>
      <c r="D45" s="101">
        <f>SUM(D35,D39,D43,D44)</f>
        <v>48298</v>
      </c>
      <c r="E45" s="101">
        <f>SUM(E35,E39,E43,E44)</f>
        <v>48298</v>
      </c>
      <c r="F45" s="75">
        <f>G45-E45</f>
        <v>13220</v>
      </c>
      <c r="G45" s="101">
        <f>SUM(G35,G39,G43,G44)</f>
        <v>61518</v>
      </c>
    </row>
    <row r="46" spans="3:7" ht="12" customHeight="1">
      <c r="C46" s="92"/>
      <c r="D46" s="101"/>
      <c r="E46" s="101"/>
      <c r="F46" s="75"/>
      <c r="G46" s="101"/>
    </row>
    <row r="47" spans="3:7" ht="12" customHeight="1">
      <c r="C47" s="89" t="s">
        <v>160</v>
      </c>
      <c r="D47" s="101">
        <f>D45+D30</f>
        <v>139370</v>
      </c>
      <c r="E47" s="101">
        <f>E45+E30</f>
        <v>139370</v>
      </c>
      <c r="F47" s="75">
        <f>G47-E47</f>
        <v>9861</v>
      </c>
      <c r="G47" s="101">
        <f>G45+G30</f>
        <v>149231</v>
      </c>
    </row>
    <row r="48" spans="3:7" ht="12" customHeight="1">
      <c r="C48" s="89"/>
      <c r="D48" s="101"/>
      <c r="E48" s="101"/>
      <c r="F48" s="75"/>
      <c r="G48" s="101"/>
    </row>
    <row r="49" spans="3:7" ht="12" customHeight="1">
      <c r="C49" s="94"/>
      <c r="D49" s="71"/>
      <c r="E49" s="71"/>
      <c r="F49" s="75"/>
      <c r="G49" s="71"/>
    </row>
    <row r="50" spans="3:7" ht="12" customHeight="1">
      <c r="C50" s="94"/>
      <c r="D50" s="71"/>
      <c r="E50" s="71"/>
      <c r="F50" s="75"/>
      <c r="G50" s="71"/>
    </row>
    <row r="51" spans="4:6" ht="12" customHeight="1">
      <c r="D51" s="62"/>
      <c r="F51" s="75"/>
    </row>
    <row r="52" spans="3:7" ht="12" customHeight="1">
      <c r="C52" s="89"/>
      <c r="D52" s="101"/>
      <c r="E52" s="101"/>
      <c r="F52" s="75"/>
      <c r="G52" s="101"/>
    </row>
    <row r="53" spans="5:6" ht="12" customHeight="1">
      <c r="E53" s="75"/>
      <c r="F53" s="63"/>
    </row>
    <row r="54" ht="12" customHeight="1">
      <c r="F54" s="62"/>
    </row>
    <row r="55" ht="12" customHeight="1">
      <c r="F55" s="62"/>
    </row>
    <row r="56" ht="12" customHeight="1">
      <c r="F56" s="62"/>
    </row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</sheetData>
  <sheetProtection selectLockedCells="1" selectUnlockedCells="1"/>
  <mergeCells count="2">
    <mergeCell ref="A1:G1"/>
    <mergeCell ref="A2:G2"/>
  </mergeCells>
  <printOptions gridLines="1"/>
  <pageMargins left="0.5902777777777778" right="0.5902777777777778" top="0.625" bottom="0.6701388888888888" header="0.5118055555555555" footer="0.5118055555555555"/>
  <pageSetup firstPageNumber="1" useFirstPageNumber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</sheetPr>
  <dimension ref="B1:M34"/>
  <sheetViews>
    <sheetView workbookViewId="0" topLeftCell="B1">
      <selection activeCell="N1" sqref="N1"/>
    </sheetView>
  </sheetViews>
  <sheetFormatPr defaultColWidth="9.00390625" defaultRowHeight="12.75"/>
  <cols>
    <col min="1" max="1" width="0" style="1" hidden="1" customWidth="1"/>
    <col min="2" max="2" width="4.375" style="2" customWidth="1"/>
    <col min="3" max="3" width="17.375" style="1" customWidth="1"/>
    <col min="4" max="4" width="22.00390625" style="1" customWidth="1"/>
    <col min="5" max="5" width="9.625" style="1" customWidth="1"/>
    <col min="6" max="6" width="9.375" style="1" customWidth="1"/>
    <col min="7" max="7" width="9.125" style="1" customWidth="1"/>
    <col min="8" max="8" width="0.37109375" style="1" customWidth="1"/>
    <col min="9" max="9" width="18.875" style="1" customWidth="1"/>
    <col min="10" max="10" width="14.875" style="1" customWidth="1"/>
    <col min="11" max="11" width="10.125" style="1" customWidth="1"/>
    <col min="12" max="12" width="8.625" style="1" customWidth="1"/>
    <col min="13" max="13" width="9.625" style="1" customWidth="1"/>
    <col min="14" max="16384" width="9.125" style="1" customWidth="1"/>
  </cols>
  <sheetData>
    <row r="1" spans="2:13" ht="18.75" customHeight="1">
      <c r="B1" s="247" t="s">
        <v>161</v>
      </c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</row>
    <row r="2" spans="2:13" ht="15.75">
      <c r="B2" s="248" t="s">
        <v>1</v>
      </c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</row>
    <row r="3" spans="2:13" ht="15.75">
      <c r="B3" s="248" t="s">
        <v>162</v>
      </c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</row>
    <row r="4" spans="3:13" ht="12.75"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</row>
    <row r="5" spans="2:13" ht="12.75" customHeight="1">
      <c r="B5" s="246" t="s">
        <v>8</v>
      </c>
      <c r="C5" s="245" t="s">
        <v>3</v>
      </c>
      <c r="D5" s="245"/>
      <c r="E5" s="245" t="s">
        <v>4</v>
      </c>
      <c r="F5" s="245" t="s">
        <v>5</v>
      </c>
      <c r="G5" s="245" t="s">
        <v>6</v>
      </c>
      <c r="H5" s="245"/>
      <c r="I5" s="245" t="s">
        <v>7</v>
      </c>
      <c r="J5" s="245"/>
      <c r="K5" s="245" t="s">
        <v>4</v>
      </c>
      <c r="L5" s="245" t="s">
        <v>5</v>
      </c>
      <c r="M5" s="245" t="s">
        <v>6</v>
      </c>
    </row>
    <row r="6" spans="2:13" ht="12.75" customHeight="1">
      <c r="B6" s="246"/>
      <c r="C6" s="245"/>
      <c r="D6" s="245"/>
      <c r="E6" s="245"/>
      <c r="F6" s="245"/>
      <c r="G6" s="245"/>
      <c r="H6" s="245"/>
      <c r="I6" s="245"/>
      <c r="J6" s="245"/>
      <c r="K6" s="245"/>
      <c r="L6" s="245"/>
      <c r="M6" s="245"/>
    </row>
    <row r="7" spans="2:13" ht="23.25" customHeight="1">
      <c r="B7" s="246"/>
      <c r="C7" s="245"/>
      <c r="D7" s="245"/>
      <c r="E7" s="245"/>
      <c r="F7" s="245"/>
      <c r="G7" s="245"/>
      <c r="H7" s="245"/>
      <c r="I7" s="245"/>
      <c r="J7" s="245"/>
      <c r="K7" s="245"/>
      <c r="L7" s="245"/>
      <c r="M7" s="245"/>
    </row>
    <row r="8" spans="2:13" ht="12.75">
      <c r="B8" s="10">
        <v>1</v>
      </c>
      <c r="C8" s="222" t="s">
        <v>163</v>
      </c>
      <c r="D8" s="222"/>
      <c r="E8" s="102"/>
      <c r="F8" s="102"/>
      <c r="G8" s="102"/>
      <c r="H8" s="103"/>
      <c r="I8" s="222" t="s">
        <v>164</v>
      </c>
      <c r="J8" s="222"/>
      <c r="K8" s="102"/>
      <c r="L8" s="102"/>
      <c r="M8" s="102"/>
    </row>
    <row r="9" spans="2:13" ht="12.75" customHeight="1">
      <c r="B9" s="10">
        <v>2</v>
      </c>
      <c r="C9" s="225" t="s">
        <v>9</v>
      </c>
      <c r="D9" s="225"/>
      <c r="E9" s="104">
        <v>3745</v>
      </c>
      <c r="F9" s="104">
        <f aca="true" t="shared" si="0" ref="F9:F16">G9-E9</f>
        <v>0</v>
      </c>
      <c r="G9" s="104">
        <v>3745</v>
      </c>
      <c r="H9" s="103"/>
      <c r="I9" s="225" t="s">
        <v>10</v>
      </c>
      <c r="J9" s="225"/>
      <c r="K9" s="104">
        <v>11562</v>
      </c>
      <c r="L9" s="104">
        <f aca="true" t="shared" si="1" ref="L9:L31">M9-K9</f>
        <v>0</v>
      </c>
      <c r="M9" s="104">
        <v>11562</v>
      </c>
    </row>
    <row r="10" spans="2:13" ht="12.75">
      <c r="B10" s="10">
        <v>3</v>
      </c>
      <c r="C10" s="225" t="s">
        <v>11</v>
      </c>
      <c r="D10" s="225"/>
      <c r="E10" s="104">
        <v>4550</v>
      </c>
      <c r="F10" s="104">
        <f t="shared" si="0"/>
        <v>0</v>
      </c>
      <c r="G10" s="104">
        <v>4550</v>
      </c>
      <c r="H10" s="104"/>
      <c r="I10" s="225" t="s">
        <v>12</v>
      </c>
      <c r="J10" s="225"/>
      <c r="K10" s="104">
        <v>2652</v>
      </c>
      <c r="L10" s="104">
        <f t="shared" si="1"/>
        <v>0</v>
      </c>
      <c r="M10" s="104">
        <v>2652</v>
      </c>
    </row>
    <row r="11" spans="2:13" ht="12.75">
      <c r="B11" s="10">
        <v>4</v>
      </c>
      <c r="C11" s="226" t="s">
        <v>13</v>
      </c>
      <c r="D11" s="226"/>
      <c r="E11" s="104">
        <v>40249</v>
      </c>
      <c r="F11" s="104">
        <f t="shared" si="0"/>
        <v>9536</v>
      </c>
      <c r="G11" s="104">
        <v>49785</v>
      </c>
      <c r="H11" s="103"/>
      <c r="I11" s="225" t="s">
        <v>14</v>
      </c>
      <c r="J11" s="225"/>
      <c r="K11" s="104">
        <v>14328</v>
      </c>
      <c r="L11" s="104">
        <f t="shared" si="1"/>
        <v>0</v>
      </c>
      <c r="M11" s="104">
        <v>14328</v>
      </c>
    </row>
    <row r="12" spans="2:13" ht="12.75">
      <c r="B12" s="10">
        <v>5</v>
      </c>
      <c r="C12" s="226" t="s">
        <v>15</v>
      </c>
      <c r="D12" s="226"/>
      <c r="E12" s="104">
        <v>14138</v>
      </c>
      <c r="F12" s="104">
        <f t="shared" si="0"/>
        <v>0</v>
      </c>
      <c r="G12" s="104">
        <v>14138</v>
      </c>
      <c r="H12" s="103"/>
      <c r="I12" s="252" t="s">
        <v>16</v>
      </c>
      <c r="J12" s="252"/>
      <c r="K12" s="105">
        <v>9118</v>
      </c>
      <c r="L12" s="104">
        <f t="shared" si="1"/>
        <v>0</v>
      </c>
      <c r="M12" s="105">
        <v>9118</v>
      </c>
    </row>
    <row r="13" spans="2:13" ht="12.75">
      <c r="B13" s="10">
        <v>6</v>
      </c>
      <c r="C13" s="226" t="s">
        <v>17</v>
      </c>
      <c r="D13" s="226"/>
      <c r="E13" s="104">
        <v>3690</v>
      </c>
      <c r="F13" s="104">
        <f t="shared" si="0"/>
        <v>0</v>
      </c>
      <c r="G13" s="104">
        <v>3690</v>
      </c>
      <c r="H13" s="103"/>
      <c r="I13" s="225" t="s">
        <v>18</v>
      </c>
      <c r="J13" s="225"/>
      <c r="K13" s="104">
        <v>0</v>
      </c>
      <c r="L13" s="104">
        <f t="shared" si="1"/>
        <v>0</v>
      </c>
      <c r="M13" s="104">
        <v>0</v>
      </c>
    </row>
    <row r="14" spans="2:13" ht="12.75">
      <c r="B14" s="10">
        <v>7</v>
      </c>
      <c r="C14" s="230" t="s">
        <v>19</v>
      </c>
      <c r="D14" s="230"/>
      <c r="E14" s="104">
        <v>3739</v>
      </c>
      <c r="F14" s="104">
        <f t="shared" si="0"/>
        <v>0</v>
      </c>
      <c r="G14" s="104">
        <v>3739</v>
      </c>
      <c r="H14" s="103"/>
      <c r="I14" s="226" t="s">
        <v>20</v>
      </c>
      <c r="J14" s="226"/>
      <c r="K14" s="105">
        <v>38580</v>
      </c>
      <c r="L14" s="104">
        <f t="shared" si="1"/>
        <v>0</v>
      </c>
      <c r="M14" s="105">
        <v>38580</v>
      </c>
    </row>
    <row r="15" spans="2:13" ht="12.75">
      <c r="B15" s="10">
        <v>8</v>
      </c>
      <c r="C15" s="230"/>
      <c r="D15" s="230"/>
      <c r="F15" s="104">
        <f t="shared" si="0"/>
        <v>0</v>
      </c>
      <c r="H15" s="103"/>
      <c r="I15" s="219" t="s">
        <v>21</v>
      </c>
      <c r="J15" s="219"/>
      <c r="K15" s="106">
        <v>3407</v>
      </c>
      <c r="L15" s="104">
        <f t="shared" si="1"/>
        <v>0</v>
      </c>
      <c r="M15" s="106">
        <v>3407</v>
      </c>
    </row>
    <row r="16" spans="2:13" ht="12.75">
      <c r="B16" s="10">
        <v>9</v>
      </c>
      <c r="C16" s="216"/>
      <c r="D16" s="216"/>
      <c r="E16" s="107"/>
      <c r="F16" s="104">
        <f t="shared" si="0"/>
        <v>0</v>
      </c>
      <c r="G16" s="107"/>
      <c r="H16" s="103"/>
      <c r="I16" s="226" t="s">
        <v>23</v>
      </c>
      <c r="J16" s="226"/>
      <c r="K16" s="105">
        <v>0</v>
      </c>
      <c r="L16" s="104">
        <f t="shared" si="1"/>
        <v>0</v>
      </c>
      <c r="M16" s="105">
        <v>0</v>
      </c>
    </row>
    <row r="17" spans="2:13" s="13" customFormat="1" ht="21" customHeight="1">
      <c r="B17" s="108">
        <v>10</v>
      </c>
      <c r="C17" s="228" t="s">
        <v>24</v>
      </c>
      <c r="D17" s="228"/>
      <c r="E17" s="109">
        <f>E9+E10:E10+E11+E12+E13+E14</f>
        <v>70111</v>
      </c>
      <c r="F17" s="109">
        <f>F9+F10:F10+F11+F12+F13+F14</f>
        <v>9536</v>
      </c>
      <c r="G17" s="109">
        <f>G9+G10:G10+G11+G12+G13+G14</f>
        <v>79647</v>
      </c>
      <c r="H17" s="109"/>
      <c r="I17" s="229" t="s">
        <v>25</v>
      </c>
      <c r="J17" s="229"/>
      <c r="K17" s="110">
        <f>SUM(K9:K16)</f>
        <v>79647</v>
      </c>
      <c r="L17" s="104">
        <f t="shared" si="1"/>
        <v>0</v>
      </c>
      <c r="M17" s="110">
        <f>SUM(M9:M16)</f>
        <v>79647</v>
      </c>
    </row>
    <row r="18" spans="2:13" ht="12.75">
      <c r="B18" s="10">
        <v>11</v>
      </c>
      <c r="C18" s="222" t="s">
        <v>26</v>
      </c>
      <c r="D18" s="222"/>
      <c r="E18" s="102"/>
      <c r="F18" s="104">
        <f aca="true" t="shared" si="2" ref="F18:F24">G18-E18</f>
        <v>0</v>
      </c>
      <c r="G18" s="102"/>
      <c r="H18" s="103"/>
      <c r="I18" s="222" t="s">
        <v>27</v>
      </c>
      <c r="J18" s="222"/>
      <c r="K18" s="102"/>
      <c r="L18" s="104">
        <f t="shared" si="1"/>
        <v>0</v>
      </c>
      <c r="M18" s="102"/>
    </row>
    <row r="19" spans="2:13" ht="12.75">
      <c r="B19" s="10">
        <v>12</v>
      </c>
      <c r="C19" s="225" t="s">
        <v>28</v>
      </c>
      <c r="D19" s="225"/>
      <c r="E19" s="104">
        <v>4635</v>
      </c>
      <c r="F19" s="104">
        <f t="shared" si="2"/>
        <v>0</v>
      </c>
      <c r="G19" s="104">
        <v>4635</v>
      </c>
      <c r="H19" s="103"/>
      <c r="I19" s="225" t="s">
        <v>29</v>
      </c>
      <c r="J19" s="225"/>
      <c r="K19" s="104">
        <v>39129</v>
      </c>
      <c r="L19" s="104">
        <f t="shared" si="1"/>
        <v>0</v>
      </c>
      <c r="M19" s="104">
        <v>39129</v>
      </c>
    </row>
    <row r="20" spans="2:13" ht="12.75">
      <c r="B20" s="10"/>
      <c r="C20" s="226" t="s">
        <v>30</v>
      </c>
      <c r="D20" s="226"/>
      <c r="E20" s="104">
        <v>2700</v>
      </c>
      <c r="F20" s="104">
        <f t="shared" si="2"/>
        <v>0</v>
      </c>
      <c r="G20" s="104">
        <v>2700</v>
      </c>
      <c r="H20" s="103"/>
      <c r="I20" s="226" t="s">
        <v>31</v>
      </c>
      <c r="J20" s="226"/>
      <c r="K20" s="111">
        <v>5773</v>
      </c>
      <c r="L20" s="104">
        <f t="shared" si="1"/>
        <v>0</v>
      </c>
      <c r="M20" s="111">
        <v>5773</v>
      </c>
    </row>
    <row r="21" spans="2:13" ht="12.75">
      <c r="B21" s="10">
        <v>13</v>
      </c>
      <c r="C21" s="225" t="s">
        <v>165</v>
      </c>
      <c r="D21" s="225"/>
      <c r="E21" s="104">
        <v>0</v>
      </c>
      <c r="F21" s="104">
        <f t="shared" si="2"/>
        <v>0</v>
      </c>
      <c r="G21" s="104">
        <v>0</v>
      </c>
      <c r="H21" s="103"/>
      <c r="I21" s="226" t="s">
        <v>33</v>
      </c>
      <c r="J21" s="226"/>
      <c r="K21" s="104">
        <v>496</v>
      </c>
      <c r="L21" s="104">
        <f t="shared" si="1"/>
        <v>0</v>
      </c>
      <c r="M21" s="104">
        <v>496</v>
      </c>
    </row>
    <row r="22" spans="2:13" ht="12.75">
      <c r="B22" s="10">
        <v>14</v>
      </c>
      <c r="C22" s="225" t="s">
        <v>166</v>
      </c>
      <c r="D22" s="225"/>
      <c r="E22" s="104">
        <v>27369</v>
      </c>
      <c r="F22" s="104">
        <f t="shared" si="2"/>
        <v>0</v>
      </c>
      <c r="G22" s="104">
        <v>27369</v>
      </c>
      <c r="H22" s="103"/>
      <c r="I22" s="226" t="s">
        <v>35</v>
      </c>
      <c r="J22" s="226"/>
      <c r="K22" s="104">
        <v>0</v>
      </c>
      <c r="L22" s="104">
        <f t="shared" si="1"/>
        <v>0</v>
      </c>
      <c r="M22" s="104">
        <v>0</v>
      </c>
    </row>
    <row r="23" spans="2:13" ht="12.75">
      <c r="B23" s="10">
        <v>15</v>
      </c>
      <c r="C23" s="225" t="s">
        <v>167</v>
      </c>
      <c r="D23" s="225"/>
      <c r="E23" s="104">
        <v>13594</v>
      </c>
      <c r="F23" s="104">
        <f t="shared" si="2"/>
        <v>0</v>
      </c>
      <c r="G23" s="104">
        <v>13594</v>
      </c>
      <c r="H23" s="103"/>
      <c r="I23" s="226" t="s">
        <v>37</v>
      </c>
      <c r="J23" s="226"/>
      <c r="K23" s="104">
        <v>2900</v>
      </c>
      <c r="L23" s="104">
        <f t="shared" si="1"/>
        <v>0</v>
      </c>
      <c r="M23" s="104">
        <v>2900</v>
      </c>
    </row>
    <row r="24" spans="2:13" ht="12.75">
      <c r="B24" s="10">
        <v>16</v>
      </c>
      <c r="C24" s="225" t="s">
        <v>168</v>
      </c>
      <c r="D24" s="225"/>
      <c r="E24" s="104">
        <v>0</v>
      </c>
      <c r="F24" s="104">
        <f t="shared" si="2"/>
        <v>0</v>
      </c>
      <c r="G24" s="104">
        <v>0</v>
      </c>
      <c r="H24" s="103"/>
      <c r="I24" s="227"/>
      <c r="J24" s="227"/>
      <c r="K24" s="112"/>
      <c r="L24" s="104">
        <f t="shared" si="1"/>
        <v>0</v>
      </c>
      <c r="M24" s="112"/>
    </row>
    <row r="25" spans="2:13" ht="21" customHeight="1">
      <c r="B25" s="108">
        <v>17</v>
      </c>
      <c r="C25" s="223" t="s">
        <v>39</v>
      </c>
      <c r="D25" s="223"/>
      <c r="E25" s="113">
        <f>SUM(E19:E24)</f>
        <v>48298</v>
      </c>
      <c r="F25" s="113">
        <f>SUM(F19:F24)</f>
        <v>0</v>
      </c>
      <c r="G25" s="113">
        <f>SUM(G19:G24)</f>
        <v>48298</v>
      </c>
      <c r="H25" s="113"/>
      <c r="I25" s="223" t="s">
        <v>40</v>
      </c>
      <c r="J25" s="223"/>
      <c r="K25" s="110">
        <f>SUM(K19:K23)</f>
        <v>48298</v>
      </c>
      <c r="L25" s="104">
        <f t="shared" si="1"/>
        <v>0</v>
      </c>
      <c r="M25" s="110">
        <f>SUM(M19:M23)</f>
        <v>48298</v>
      </c>
    </row>
    <row r="26" spans="2:13" ht="12.75" customHeight="1">
      <c r="B26" s="10">
        <v>18</v>
      </c>
      <c r="C26" s="224" t="s">
        <v>41</v>
      </c>
      <c r="D26" s="224"/>
      <c r="E26" s="114">
        <v>0</v>
      </c>
      <c r="F26" s="104">
        <f aca="true" t="shared" si="3" ref="F26:F31">G26-E26</f>
        <v>0</v>
      </c>
      <c r="G26" s="114">
        <v>0</v>
      </c>
      <c r="H26" s="114"/>
      <c r="I26" s="224" t="s">
        <v>41</v>
      </c>
      <c r="J26" s="224"/>
      <c r="K26" s="114">
        <v>0</v>
      </c>
      <c r="L26" s="104">
        <f t="shared" si="1"/>
        <v>0</v>
      </c>
      <c r="M26" s="114">
        <v>0</v>
      </c>
    </row>
    <row r="27" spans="2:13" ht="12.75" customHeight="1">
      <c r="B27" s="10">
        <v>19</v>
      </c>
      <c r="C27" s="220"/>
      <c r="D27" s="220"/>
      <c r="E27" s="115"/>
      <c r="F27" s="104">
        <f t="shared" si="3"/>
        <v>0</v>
      </c>
      <c r="G27" s="115"/>
      <c r="H27" s="103"/>
      <c r="I27" s="220"/>
      <c r="J27" s="220"/>
      <c r="K27" s="115"/>
      <c r="L27" s="104">
        <f t="shared" si="1"/>
        <v>0</v>
      </c>
      <c r="M27" s="115"/>
    </row>
    <row r="28" spans="2:13" ht="12.75">
      <c r="B28" s="10">
        <v>20</v>
      </c>
      <c r="C28" s="221" t="s">
        <v>42</v>
      </c>
      <c r="D28" s="221"/>
      <c r="E28" s="116"/>
      <c r="F28" s="104">
        <f t="shared" si="3"/>
        <v>0</v>
      </c>
      <c r="G28" s="116"/>
      <c r="H28" s="116"/>
      <c r="I28" s="222" t="s">
        <v>43</v>
      </c>
      <c r="J28" s="222"/>
      <c r="K28" s="102"/>
      <c r="L28" s="104">
        <f t="shared" si="1"/>
        <v>0</v>
      </c>
      <c r="M28" s="102"/>
    </row>
    <row r="29" spans="2:13" ht="12.75">
      <c r="B29" s="10">
        <v>21</v>
      </c>
      <c r="C29" s="219" t="s">
        <v>44</v>
      </c>
      <c r="D29" s="219"/>
      <c r="E29" s="106">
        <v>9536</v>
      </c>
      <c r="F29" s="104">
        <f t="shared" si="3"/>
        <v>-9536</v>
      </c>
      <c r="G29" s="106">
        <v>0</v>
      </c>
      <c r="H29" s="117"/>
      <c r="I29" s="219" t="s">
        <v>45</v>
      </c>
      <c r="J29" s="219"/>
      <c r="K29" s="106"/>
      <c r="L29" s="104">
        <f t="shared" si="1"/>
        <v>0</v>
      </c>
      <c r="M29" s="106"/>
    </row>
    <row r="30" spans="2:13" ht="12.75">
      <c r="B30" s="10">
        <v>22</v>
      </c>
      <c r="C30" s="219" t="s">
        <v>46</v>
      </c>
      <c r="D30" s="219"/>
      <c r="E30" s="106">
        <v>0</v>
      </c>
      <c r="F30" s="104">
        <f t="shared" si="3"/>
        <v>0</v>
      </c>
      <c r="G30" s="106">
        <v>0</v>
      </c>
      <c r="H30" s="117"/>
      <c r="I30" s="219" t="s">
        <v>47</v>
      </c>
      <c r="J30" s="219"/>
      <c r="K30" s="106"/>
      <c r="L30" s="104">
        <f t="shared" si="1"/>
        <v>0</v>
      </c>
      <c r="M30" s="106">
        <v>0</v>
      </c>
    </row>
    <row r="31" spans="2:13" s="13" customFormat="1" ht="21" customHeight="1">
      <c r="B31" s="118">
        <v>23</v>
      </c>
      <c r="C31" s="218" t="s">
        <v>48</v>
      </c>
      <c r="D31" s="218"/>
      <c r="E31" s="119">
        <f>E17+E25+E26+E29+E30</f>
        <v>127945</v>
      </c>
      <c r="F31" s="104">
        <f t="shared" si="3"/>
        <v>0</v>
      </c>
      <c r="G31" s="119">
        <f>G17+G25+G26+G29+G30</f>
        <v>127945</v>
      </c>
      <c r="H31" s="119"/>
      <c r="I31" s="218" t="s">
        <v>49</v>
      </c>
      <c r="J31" s="218"/>
      <c r="K31" s="119">
        <f>K17+K25+K26+K29+K30</f>
        <v>127945</v>
      </c>
      <c r="L31" s="104">
        <f t="shared" si="1"/>
        <v>0</v>
      </c>
      <c r="M31" s="119">
        <f>M17+M25+M26+M29+M30</f>
        <v>127945</v>
      </c>
    </row>
    <row r="32" spans="2:13" ht="12.75">
      <c r="B32" s="26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4" spans="8:13" ht="12.75">
      <c r="H34" s="27"/>
      <c r="J34" s="27"/>
      <c r="K34" s="27"/>
      <c r="L34" s="27"/>
      <c r="M34" s="27"/>
    </row>
  </sheetData>
  <sheetProtection selectLockedCells="1" selectUnlockedCells="1"/>
  <mergeCells count="62">
    <mergeCell ref="B1:M1"/>
    <mergeCell ref="B2:M2"/>
    <mergeCell ref="B3:M3"/>
    <mergeCell ref="C4:M4"/>
    <mergeCell ref="B5:B7"/>
    <mergeCell ref="C5:D7"/>
    <mergeCell ref="E5:E7"/>
    <mergeCell ref="F5:F7"/>
    <mergeCell ref="L5:L7"/>
    <mergeCell ref="M5:M7"/>
    <mergeCell ref="C8:D8"/>
    <mergeCell ref="I8:J8"/>
    <mergeCell ref="G5:G7"/>
    <mergeCell ref="H5:H7"/>
    <mergeCell ref="I5:J7"/>
    <mergeCell ref="K5:K7"/>
    <mergeCell ref="C9:D9"/>
    <mergeCell ref="I9:J9"/>
    <mergeCell ref="C10:D10"/>
    <mergeCell ref="I10:J10"/>
    <mergeCell ref="C11:D11"/>
    <mergeCell ref="I11:J11"/>
    <mergeCell ref="C12:D12"/>
    <mergeCell ref="I12:J12"/>
    <mergeCell ref="C13:D13"/>
    <mergeCell ref="I13:J13"/>
    <mergeCell ref="C14:D14"/>
    <mergeCell ref="I14:J14"/>
    <mergeCell ref="C15:D15"/>
    <mergeCell ref="I15:J15"/>
    <mergeCell ref="C16:D16"/>
    <mergeCell ref="I16:J16"/>
    <mergeCell ref="C17:D17"/>
    <mergeCell ref="I17:J17"/>
    <mergeCell ref="C18:D18"/>
    <mergeCell ref="I18:J18"/>
    <mergeCell ref="C19:D19"/>
    <mergeCell ref="I19:J19"/>
    <mergeCell ref="C20:D20"/>
    <mergeCell ref="I20:J20"/>
    <mergeCell ref="C21:D21"/>
    <mergeCell ref="I21:J21"/>
    <mergeCell ref="C22:D22"/>
    <mergeCell ref="I22:J22"/>
    <mergeCell ref="C23:D23"/>
    <mergeCell ref="I23:J23"/>
    <mergeCell ref="C24:D24"/>
    <mergeCell ref="I24:J24"/>
    <mergeCell ref="C25:D25"/>
    <mergeCell ref="I25:J25"/>
    <mergeCell ref="C26:D26"/>
    <mergeCell ref="I26:J26"/>
    <mergeCell ref="C27:D27"/>
    <mergeCell ref="I27:J27"/>
    <mergeCell ref="C28:D28"/>
    <mergeCell ref="I28:J28"/>
    <mergeCell ref="C31:D31"/>
    <mergeCell ref="I31:J31"/>
    <mergeCell ref="C29:D29"/>
    <mergeCell ref="I29:J29"/>
    <mergeCell ref="C30:D30"/>
    <mergeCell ref="I30:J30"/>
  </mergeCells>
  <printOptions horizontalCentered="1"/>
  <pageMargins left="0.2361111111111111" right="0.5118055555555555" top="0.9840277777777777" bottom="0.9840277777777777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89"/>
  <sheetViews>
    <sheetView workbookViewId="0" topLeftCell="A1">
      <selection activeCell="A1" sqref="A1:G1"/>
    </sheetView>
  </sheetViews>
  <sheetFormatPr defaultColWidth="9.00390625" defaultRowHeight="12.75"/>
  <cols>
    <col min="1" max="2" width="3.375" style="28" customWidth="1"/>
    <col min="3" max="3" width="40.375" style="28" customWidth="1"/>
    <col min="4" max="5" width="9.625" style="28" customWidth="1"/>
    <col min="6" max="6" width="8.875" style="29" customWidth="1"/>
    <col min="7" max="7" width="9.25390625" style="28" customWidth="1"/>
    <col min="8" max="16384" width="11.75390625" style="28" customWidth="1"/>
  </cols>
  <sheetData>
    <row r="1" spans="1:7" ht="13.5" customHeight="1">
      <c r="A1" s="253" t="s">
        <v>169</v>
      </c>
      <c r="B1" s="253"/>
      <c r="C1" s="253"/>
      <c r="D1" s="253"/>
      <c r="E1" s="253"/>
      <c r="F1" s="253"/>
      <c r="G1" s="253"/>
    </row>
    <row r="2" spans="1:7" ht="12.75" customHeight="1">
      <c r="A2" s="250" t="s">
        <v>170</v>
      </c>
      <c r="B2" s="250"/>
      <c r="C2" s="250"/>
      <c r="D2" s="250"/>
      <c r="E2" s="250"/>
      <c r="F2" s="250"/>
      <c r="G2" s="250"/>
    </row>
    <row r="3" spans="1:7" ht="9" customHeight="1">
      <c r="A3" s="254" t="s">
        <v>52</v>
      </c>
      <c r="B3" s="254"/>
      <c r="C3" s="254"/>
      <c r="D3" s="254"/>
      <c r="E3" s="254"/>
      <c r="F3" s="254"/>
      <c r="G3" s="254"/>
    </row>
    <row r="4" spans="1:7" ht="39" customHeight="1">
      <c r="A4" s="30"/>
      <c r="B4" s="36"/>
      <c r="C4" s="32" t="s">
        <v>53</v>
      </c>
      <c r="D4" s="37" t="s">
        <v>54</v>
      </c>
      <c r="E4" s="37" t="s">
        <v>55</v>
      </c>
      <c r="F4" s="38" t="s">
        <v>5</v>
      </c>
      <c r="G4" s="37" t="s">
        <v>56</v>
      </c>
    </row>
    <row r="5" spans="1:5" ht="12" customHeight="1">
      <c r="A5" s="40" t="s">
        <v>57</v>
      </c>
      <c r="B5" s="41"/>
      <c r="C5" s="40" t="s">
        <v>58</v>
      </c>
      <c r="D5" s="46"/>
      <c r="E5" s="29"/>
    </row>
    <row r="6" spans="1:7" ht="12" customHeight="1">
      <c r="A6" s="43"/>
      <c r="B6" s="44" t="s">
        <v>59</v>
      </c>
      <c r="C6" s="40" t="s">
        <v>60</v>
      </c>
      <c r="D6" s="42">
        <v>3745</v>
      </c>
      <c r="E6" s="42">
        <v>3745</v>
      </c>
      <c r="F6" s="42">
        <f aca="true" t="shared" si="0" ref="F6:F12">G6-E6</f>
        <v>5</v>
      </c>
      <c r="G6" s="120">
        <v>3750</v>
      </c>
    </row>
    <row r="7" spans="1:7" ht="12" customHeight="1">
      <c r="A7" s="47"/>
      <c r="B7" s="48" t="s">
        <v>61</v>
      </c>
      <c r="C7" s="40" t="s">
        <v>62</v>
      </c>
      <c r="D7" s="45"/>
      <c r="E7" s="45"/>
      <c r="F7" s="45">
        <f t="shared" si="0"/>
        <v>0</v>
      </c>
      <c r="G7" s="45"/>
    </row>
    <row r="8" spans="1:7" ht="12" customHeight="1">
      <c r="A8" s="43"/>
      <c r="B8" s="44"/>
      <c r="C8" s="30" t="s">
        <v>63</v>
      </c>
      <c r="D8" s="45"/>
      <c r="E8" s="45"/>
      <c r="F8" s="45">
        <f t="shared" si="0"/>
        <v>0</v>
      </c>
      <c r="G8" s="45"/>
    </row>
    <row r="9" spans="1:7" ht="12" customHeight="1">
      <c r="A9" s="43"/>
      <c r="B9" s="44"/>
      <c r="C9" s="30" t="s">
        <v>64</v>
      </c>
      <c r="D9" s="45">
        <v>2500</v>
      </c>
      <c r="E9" s="45">
        <v>2500</v>
      </c>
      <c r="F9" s="45">
        <f t="shared" si="0"/>
        <v>0</v>
      </c>
      <c r="G9" s="45">
        <v>2500</v>
      </c>
    </row>
    <row r="10" spans="1:7" ht="12" customHeight="1">
      <c r="A10" s="47"/>
      <c r="B10" s="48"/>
      <c r="C10" s="30" t="s">
        <v>65</v>
      </c>
      <c r="D10" s="45">
        <v>150</v>
      </c>
      <c r="E10" s="45">
        <v>150</v>
      </c>
      <c r="F10" s="45">
        <f t="shared" si="0"/>
        <v>0</v>
      </c>
      <c r="G10" s="45">
        <v>150</v>
      </c>
    </row>
    <row r="11" spans="1:7" ht="12" customHeight="1">
      <c r="A11" s="47"/>
      <c r="B11" s="48"/>
      <c r="C11" s="30" t="s">
        <v>66</v>
      </c>
      <c r="D11" s="45">
        <v>2700</v>
      </c>
      <c r="E11" s="45">
        <v>2700</v>
      </c>
      <c r="F11" s="45">
        <f t="shared" si="0"/>
        <v>0</v>
      </c>
      <c r="G11" s="45">
        <v>2700</v>
      </c>
    </row>
    <row r="12" spans="1:7" ht="12" customHeight="1">
      <c r="A12" s="47"/>
      <c r="B12" s="48"/>
      <c r="C12" s="30" t="s">
        <v>67</v>
      </c>
      <c r="D12" s="45">
        <v>100</v>
      </c>
      <c r="E12" s="45">
        <v>100</v>
      </c>
      <c r="F12" s="45">
        <f t="shared" si="0"/>
        <v>0</v>
      </c>
      <c r="G12" s="45">
        <v>100</v>
      </c>
    </row>
    <row r="13" spans="1:7" ht="12" customHeight="1">
      <c r="A13" s="47"/>
      <c r="B13" s="48"/>
      <c r="C13" s="49" t="s">
        <v>68</v>
      </c>
      <c r="D13" s="50">
        <f>SUM(D9:D12)</f>
        <v>5450</v>
      </c>
      <c r="E13" s="50">
        <f>SUM(E9:E12)</f>
        <v>5450</v>
      </c>
      <c r="F13" s="50">
        <f>SUM(F9:F12)</f>
        <v>0</v>
      </c>
      <c r="G13" s="50">
        <f>SUM(G9:G12)</f>
        <v>5450</v>
      </c>
    </row>
    <row r="14" spans="1:7" ht="12" customHeight="1">
      <c r="A14" s="47"/>
      <c r="B14" s="48"/>
      <c r="C14" s="30" t="s">
        <v>171</v>
      </c>
      <c r="D14" s="45"/>
      <c r="E14" s="45"/>
      <c r="F14" s="45"/>
      <c r="G14" s="45"/>
    </row>
    <row r="15" spans="1:7" ht="12" customHeight="1">
      <c r="A15" s="47"/>
      <c r="B15" s="48"/>
      <c r="C15" s="30" t="s">
        <v>172</v>
      </c>
      <c r="D15" s="45"/>
      <c r="E15" s="45"/>
      <c r="F15" s="45"/>
      <c r="G15" s="45"/>
    </row>
    <row r="16" spans="1:7" ht="12" customHeight="1">
      <c r="A16" s="47"/>
      <c r="B16" s="48"/>
      <c r="C16" s="30" t="s">
        <v>173</v>
      </c>
      <c r="D16" s="45">
        <v>0</v>
      </c>
      <c r="E16" s="45">
        <v>0</v>
      </c>
      <c r="F16" s="45">
        <f>G16-E16</f>
        <v>0</v>
      </c>
      <c r="G16" s="45">
        <v>0</v>
      </c>
    </row>
    <row r="17" spans="1:7" ht="12" customHeight="1">
      <c r="A17" s="47"/>
      <c r="B17" s="48"/>
      <c r="C17" s="30" t="s">
        <v>174</v>
      </c>
      <c r="D17" s="45">
        <v>0</v>
      </c>
      <c r="E17" s="45">
        <v>0</v>
      </c>
      <c r="F17" s="45">
        <f>G17-E17</f>
        <v>0</v>
      </c>
      <c r="G17" s="45">
        <v>0</v>
      </c>
    </row>
    <row r="18" spans="1:7" ht="12" customHeight="1">
      <c r="A18" s="47"/>
      <c r="B18" s="48"/>
      <c r="C18" s="49" t="s">
        <v>175</v>
      </c>
      <c r="D18" s="52">
        <v>0</v>
      </c>
      <c r="E18" s="52">
        <v>0</v>
      </c>
      <c r="F18" s="45">
        <f>G18-E18</f>
        <v>0</v>
      </c>
      <c r="G18" s="52">
        <v>0</v>
      </c>
    </row>
    <row r="19" spans="1:7" ht="12" customHeight="1">
      <c r="A19" s="47"/>
      <c r="B19" s="48"/>
      <c r="C19" s="30" t="s">
        <v>176</v>
      </c>
      <c r="D19" s="52">
        <v>1760</v>
      </c>
      <c r="E19" s="52">
        <v>1760</v>
      </c>
      <c r="F19" s="45">
        <f>G19-E19</f>
        <v>0</v>
      </c>
      <c r="G19" s="52">
        <v>1760</v>
      </c>
    </row>
    <row r="20" spans="1:7" ht="12" customHeight="1">
      <c r="A20" s="47"/>
      <c r="B20" s="48"/>
      <c r="C20" s="49" t="s">
        <v>177</v>
      </c>
      <c r="D20" s="50">
        <f>SUM(D18:D19)</f>
        <v>1760</v>
      </c>
      <c r="E20" s="50">
        <f>SUM(E18:E19)</f>
        <v>1760</v>
      </c>
      <c r="F20" s="50">
        <f>SUM(F18:F19)</f>
        <v>0</v>
      </c>
      <c r="G20" s="50">
        <f>SUM(G18:G19)</f>
        <v>1760</v>
      </c>
    </row>
    <row r="21" spans="1:7" ht="12" customHeight="1">
      <c r="A21" s="47"/>
      <c r="B21" s="48"/>
      <c r="C21" s="30" t="s">
        <v>71</v>
      </c>
      <c r="D21" s="42">
        <f>SUM(D20,D13)</f>
        <v>7210</v>
      </c>
      <c r="E21" s="42">
        <f>SUM(E20,E13)</f>
        <v>7210</v>
      </c>
      <c r="F21" s="42">
        <f>SUM(F20,F13)</f>
        <v>0</v>
      </c>
      <c r="G21" s="42">
        <f>SUM(G20,G13)</f>
        <v>7210</v>
      </c>
    </row>
    <row r="22" spans="1:7" ht="12" customHeight="1">
      <c r="A22" s="47"/>
      <c r="B22" s="48"/>
      <c r="C22" s="30" t="s">
        <v>72</v>
      </c>
      <c r="D22" s="42">
        <v>40</v>
      </c>
      <c r="E22" s="42">
        <v>40</v>
      </c>
      <c r="F22" s="42">
        <v>0</v>
      </c>
      <c r="G22" s="42">
        <v>40</v>
      </c>
    </row>
    <row r="23" spans="1:7" ht="12" customHeight="1">
      <c r="A23" s="47"/>
      <c r="B23" s="48"/>
      <c r="C23" s="40" t="s">
        <v>73</v>
      </c>
      <c r="D23" s="42">
        <f>SUM(D21:D22)</f>
        <v>7250</v>
      </c>
      <c r="E23" s="42">
        <f>SUM(E21:E22)</f>
        <v>7250</v>
      </c>
      <c r="F23" s="42">
        <f>SUM(F21:F22)</f>
        <v>0</v>
      </c>
      <c r="G23" s="42">
        <f>SUM(G21:G22)</f>
        <v>7250</v>
      </c>
    </row>
    <row r="24" spans="1:7" ht="12" customHeight="1">
      <c r="A24" s="53" t="s">
        <v>74</v>
      </c>
      <c r="B24" s="48" t="s">
        <v>75</v>
      </c>
      <c r="C24" s="40" t="s">
        <v>76</v>
      </c>
      <c r="D24" s="45"/>
      <c r="E24" s="45"/>
      <c r="F24" s="45">
        <f>G24-E24</f>
        <v>0</v>
      </c>
      <c r="G24" s="45"/>
    </row>
    <row r="25" spans="1:7" ht="12" customHeight="1">
      <c r="A25" s="47"/>
      <c r="B25" s="48"/>
      <c r="C25" s="30" t="s">
        <v>77</v>
      </c>
      <c r="D25" s="45">
        <v>39989</v>
      </c>
      <c r="E25" s="45">
        <v>39989</v>
      </c>
      <c r="F25" s="45">
        <f>G25-E25</f>
        <v>-2529</v>
      </c>
      <c r="G25" s="45">
        <v>37460</v>
      </c>
    </row>
    <row r="26" spans="1:7" ht="12" customHeight="1">
      <c r="A26" s="47"/>
      <c r="B26" s="48"/>
      <c r="C26" s="30" t="s">
        <v>178</v>
      </c>
      <c r="D26" s="45"/>
      <c r="E26" s="45"/>
      <c r="F26" s="45"/>
      <c r="G26" s="45"/>
    </row>
    <row r="27" spans="1:7" ht="12" customHeight="1">
      <c r="A27" s="47"/>
      <c r="B27" s="48"/>
      <c r="C27" s="30" t="s">
        <v>179</v>
      </c>
      <c r="D27" s="45">
        <v>260</v>
      </c>
      <c r="E27" s="45">
        <v>260</v>
      </c>
      <c r="F27" s="45">
        <f>G27-E27</f>
        <v>0</v>
      </c>
      <c r="G27" s="45">
        <v>260</v>
      </c>
    </row>
    <row r="28" spans="1:7" ht="12" customHeight="1">
      <c r="A28" s="47"/>
      <c r="B28" s="48"/>
      <c r="C28" s="30" t="s">
        <v>180</v>
      </c>
      <c r="D28" s="45">
        <v>0</v>
      </c>
      <c r="E28" s="45">
        <v>0</v>
      </c>
      <c r="F28" s="45">
        <f>G28-E28</f>
        <v>13106</v>
      </c>
      <c r="G28" s="45">
        <v>13106</v>
      </c>
    </row>
    <row r="29" spans="1:7" ht="12" customHeight="1">
      <c r="A29" s="47"/>
      <c r="B29" s="48"/>
      <c r="C29" s="30" t="s">
        <v>181</v>
      </c>
      <c r="D29" s="45">
        <v>0</v>
      </c>
      <c r="E29" s="45">
        <v>9536</v>
      </c>
      <c r="F29" s="45">
        <f>G29-E29</f>
        <v>-5244</v>
      </c>
      <c r="G29" s="45">
        <v>4292</v>
      </c>
    </row>
    <row r="30" spans="1:7" ht="12" customHeight="1">
      <c r="A30" s="47"/>
      <c r="B30" s="48"/>
      <c r="C30" s="30" t="s">
        <v>182</v>
      </c>
      <c r="D30" s="45">
        <v>0</v>
      </c>
      <c r="E30" s="45">
        <v>0</v>
      </c>
      <c r="F30" s="45">
        <f>G30-E30</f>
        <v>1603</v>
      </c>
      <c r="G30" s="45">
        <v>1603</v>
      </c>
    </row>
    <row r="31" spans="1:7" ht="12" customHeight="1">
      <c r="A31" s="47"/>
      <c r="B31" s="48"/>
      <c r="C31" s="30" t="s">
        <v>183</v>
      </c>
      <c r="D31" s="45">
        <v>0</v>
      </c>
      <c r="E31" s="45">
        <v>0</v>
      </c>
      <c r="F31" s="45">
        <v>462</v>
      </c>
      <c r="G31" s="45">
        <v>462</v>
      </c>
    </row>
    <row r="32" spans="1:7" ht="12" customHeight="1">
      <c r="A32" s="47"/>
      <c r="B32" s="48"/>
      <c r="C32" s="30"/>
      <c r="D32" s="45"/>
      <c r="E32" s="45"/>
      <c r="F32" s="45"/>
      <c r="G32" s="45"/>
    </row>
    <row r="33" spans="1:7" ht="12" customHeight="1">
      <c r="A33" s="47"/>
      <c r="B33" s="48"/>
      <c r="C33" s="40" t="s">
        <v>83</v>
      </c>
      <c r="D33" s="55">
        <f>SUM(D25:D32)</f>
        <v>40249</v>
      </c>
      <c r="E33" s="55">
        <f>SUM(E25:E32)</f>
        <v>49785</v>
      </c>
      <c r="F33" s="55">
        <f>SUM(F25:F32)</f>
        <v>7398</v>
      </c>
      <c r="G33" s="55">
        <f>SUM(G25:G31)</f>
        <v>57183</v>
      </c>
    </row>
    <row r="34" spans="1:7" ht="12" customHeight="1">
      <c r="A34" s="53" t="s">
        <v>84</v>
      </c>
      <c r="B34" s="56"/>
      <c r="C34" s="40" t="s">
        <v>85</v>
      </c>
      <c r="D34" s="45"/>
      <c r="E34" s="45"/>
      <c r="F34" s="45"/>
      <c r="G34" s="45"/>
    </row>
    <row r="35" spans="1:7" ht="12" customHeight="1">
      <c r="A35" s="53"/>
      <c r="B35" s="56"/>
      <c r="C35" s="30" t="s">
        <v>86</v>
      </c>
      <c r="D35" s="45">
        <v>4635</v>
      </c>
      <c r="E35" s="45">
        <v>4635</v>
      </c>
      <c r="F35" s="45">
        <f>G35-E35</f>
        <v>0</v>
      </c>
      <c r="G35" s="45">
        <v>4635</v>
      </c>
    </row>
    <row r="36" spans="1:7" ht="12" customHeight="1">
      <c r="A36" s="53" t="s">
        <v>87</v>
      </c>
      <c r="B36" s="56"/>
      <c r="C36" s="40" t="s">
        <v>88</v>
      </c>
      <c r="D36" s="45"/>
      <c r="E36" s="45"/>
      <c r="F36" s="45"/>
      <c r="G36" s="45"/>
    </row>
    <row r="37" spans="1:7" ht="12" customHeight="1">
      <c r="A37" s="47"/>
      <c r="B37" s="48" t="s">
        <v>59</v>
      </c>
      <c r="C37" s="30" t="s">
        <v>89</v>
      </c>
      <c r="D37" s="45"/>
      <c r="E37" s="45"/>
      <c r="F37" s="45"/>
      <c r="G37" s="45"/>
    </row>
    <row r="38" spans="1:7" ht="12" customHeight="1">
      <c r="A38" s="47"/>
      <c r="B38" s="48"/>
      <c r="C38" s="30" t="s">
        <v>90</v>
      </c>
      <c r="D38" s="45"/>
      <c r="E38" s="45"/>
      <c r="F38" s="45"/>
      <c r="G38" s="45"/>
    </row>
    <row r="39" spans="1:7" ht="12" customHeight="1">
      <c r="A39" s="47"/>
      <c r="B39" s="48"/>
      <c r="C39" s="57" t="s">
        <v>91</v>
      </c>
      <c r="D39" s="45">
        <v>3604</v>
      </c>
      <c r="E39" s="45">
        <v>3604</v>
      </c>
      <c r="F39" s="45">
        <f aca="true" t="shared" si="1" ref="F39:F46">G39-E39</f>
        <v>0</v>
      </c>
      <c r="G39" s="58">
        <v>3604</v>
      </c>
    </row>
    <row r="40" spans="1:7" ht="12" customHeight="1">
      <c r="A40" s="47"/>
      <c r="B40" s="48"/>
      <c r="C40" s="57" t="s">
        <v>92</v>
      </c>
      <c r="D40" s="45">
        <v>0</v>
      </c>
      <c r="E40" s="45">
        <v>0</v>
      </c>
      <c r="F40" s="45">
        <f t="shared" si="1"/>
        <v>0</v>
      </c>
      <c r="G40" s="58">
        <v>0</v>
      </c>
    </row>
    <row r="41" spans="1:7" ht="12" customHeight="1">
      <c r="A41" s="47"/>
      <c r="B41" s="48"/>
      <c r="C41" s="57" t="s">
        <v>93</v>
      </c>
      <c r="D41" s="45">
        <v>0</v>
      </c>
      <c r="E41" s="45">
        <v>0</v>
      </c>
      <c r="F41" s="45">
        <f t="shared" si="1"/>
        <v>0</v>
      </c>
      <c r="G41" s="58">
        <v>0</v>
      </c>
    </row>
    <row r="42" spans="1:7" ht="12" customHeight="1">
      <c r="A42" s="47"/>
      <c r="B42" s="48"/>
      <c r="C42" s="57" t="s">
        <v>94</v>
      </c>
      <c r="D42" s="45">
        <v>0</v>
      </c>
      <c r="E42" s="45">
        <v>0</v>
      </c>
      <c r="F42" s="45">
        <f t="shared" si="1"/>
        <v>0</v>
      </c>
      <c r="G42" s="58">
        <v>0</v>
      </c>
    </row>
    <row r="43" spans="1:7" ht="12" customHeight="1">
      <c r="A43" s="47"/>
      <c r="B43" s="48"/>
      <c r="C43" s="57" t="s">
        <v>95</v>
      </c>
      <c r="D43" s="45">
        <v>0</v>
      </c>
      <c r="E43" s="45">
        <v>0</v>
      </c>
      <c r="F43" s="45">
        <f t="shared" si="1"/>
        <v>0</v>
      </c>
      <c r="G43" s="58">
        <v>0</v>
      </c>
    </row>
    <row r="44" spans="1:7" ht="12" customHeight="1">
      <c r="A44" s="47"/>
      <c r="B44" s="48"/>
      <c r="C44" s="57" t="s">
        <v>96</v>
      </c>
      <c r="D44" s="45">
        <v>0</v>
      </c>
      <c r="E44" s="45">
        <v>0</v>
      </c>
      <c r="F44" s="45">
        <f t="shared" si="1"/>
        <v>0</v>
      </c>
      <c r="G44" s="58">
        <v>0</v>
      </c>
    </row>
    <row r="45" spans="1:7" ht="12" customHeight="1">
      <c r="A45" s="47"/>
      <c r="B45" s="48"/>
      <c r="C45" s="57" t="s">
        <v>97</v>
      </c>
      <c r="D45" s="45">
        <f>SUM(D39:D44)</f>
        <v>3604</v>
      </c>
      <c r="E45" s="45">
        <f>SUM(E39:E44)</f>
        <v>3604</v>
      </c>
      <c r="F45" s="45">
        <f t="shared" si="1"/>
        <v>0</v>
      </c>
      <c r="G45" s="58">
        <f>SUM(G39:G44)</f>
        <v>3604</v>
      </c>
    </row>
    <row r="46" spans="1:7" ht="12" customHeight="1">
      <c r="A46" s="47"/>
      <c r="B46" s="48"/>
      <c r="C46" s="30" t="s">
        <v>98</v>
      </c>
      <c r="D46" s="45">
        <v>7135</v>
      </c>
      <c r="E46" s="45">
        <v>7135</v>
      </c>
      <c r="F46" s="45">
        <f t="shared" si="1"/>
        <v>0</v>
      </c>
      <c r="G46" s="58">
        <v>7135</v>
      </c>
    </row>
    <row r="47" spans="1:7" ht="12" customHeight="1">
      <c r="A47" s="47"/>
      <c r="B47" s="48"/>
      <c r="C47" s="30" t="s">
        <v>99</v>
      </c>
      <c r="D47" s="42"/>
      <c r="E47" s="42"/>
      <c r="F47" s="45"/>
      <c r="G47" s="120"/>
    </row>
    <row r="48" spans="1:7" ht="12" customHeight="1">
      <c r="A48" s="47"/>
      <c r="B48" s="48"/>
      <c r="C48" s="43" t="s">
        <v>100</v>
      </c>
      <c r="D48" s="45">
        <v>2719</v>
      </c>
      <c r="E48" s="45">
        <v>2719</v>
      </c>
      <c r="F48" s="45">
        <f aca="true" t="shared" si="2" ref="F48:F57">G48-E48</f>
        <v>-320</v>
      </c>
      <c r="G48" s="58">
        <v>2399</v>
      </c>
    </row>
    <row r="49" spans="1:7" ht="12" customHeight="1">
      <c r="A49" s="53"/>
      <c r="B49" s="56"/>
      <c r="C49" s="57" t="s">
        <v>101</v>
      </c>
      <c r="D49" s="45">
        <v>680</v>
      </c>
      <c r="E49" s="45">
        <v>680</v>
      </c>
      <c r="F49" s="45">
        <f t="shared" si="2"/>
        <v>0</v>
      </c>
      <c r="G49" s="58">
        <v>680</v>
      </c>
    </row>
    <row r="50" spans="1:7" ht="12" customHeight="1">
      <c r="A50" s="47"/>
      <c r="B50" s="48"/>
      <c r="C50" s="43" t="s">
        <v>102</v>
      </c>
      <c r="D50" s="45">
        <v>0</v>
      </c>
      <c r="E50" s="45">
        <v>0</v>
      </c>
      <c r="F50" s="45">
        <f t="shared" si="2"/>
        <v>109</v>
      </c>
      <c r="G50" s="58">
        <v>109</v>
      </c>
    </row>
    <row r="51" spans="1:7" ht="12" customHeight="1">
      <c r="A51" s="47"/>
      <c r="B51" s="48"/>
      <c r="C51" s="43" t="s">
        <v>184</v>
      </c>
      <c r="D51" s="45">
        <v>0</v>
      </c>
      <c r="E51" s="45">
        <v>0</v>
      </c>
      <c r="F51" s="45">
        <f t="shared" si="2"/>
        <v>150</v>
      </c>
      <c r="G51" s="58">
        <v>150</v>
      </c>
    </row>
    <row r="52" spans="1:7" ht="12" customHeight="1">
      <c r="A52" s="47"/>
      <c r="B52" s="48"/>
      <c r="C52" s="30" t="s">
        <v>104</v>
      </c>
      <c r="D52" s="42">
        <f>SUM(D45+D46+D48+D49+D50+D51)</f>
        <v>14138</v>
      </c>
      <c r="E52" s="42">
        <f>SUM(E45+E46+E48+E49+E50+E51)</f>
        <v>14138</v>
      </c>
      <c r="F52" s="42">
        <f t="shared" si="2"/>
        <v>-61</v>
      </c>
      <c r="G52" s="42">
        <f>SUM(G45+G46+G48+G49+G50+G51)</f>
        <v>14077</v>
      </c>
    </row>
    <row r="53" spans="1:7" ht="12" customHeight="1">
      <c r="A53" s="47"/>
      <c r="B53" s="48" t="s">
        <v>61</v>
      </c>
      <c r="C53" s="30" t="s">
        <v>105</v>
      </c>
      <c r="D53" s="45">
        <v>27369</v>
      </c>
      <c r="E53" s="45">
        <v>27369</v>
      </c>
      <c r="F53" s="45">
        <f t="shared" si="2"/>
        <v>0</v>
      </c>
      <c r="G53" s="45">
        <v>27369</v>
      </c>
    </row>
    <row r="54" spans="1:7" ht="12" customHeight="1">
      <c r="A54" s="47"/>
      <c r="B54" s="48" t="s">
        <v>75</v>
      </c>
      <c r="C54" s="30" t="s">
        <v>106</v>
      </c>
      <c r="D54" s="45">
        <v>3690</v>
      </c>
      <c r="E54" s="45">
        <v>3690</v>
      </c>
      <c r="F54" s="45">
        <f t="shared" si="2"/>
        <v>25</v>
      </c>
      <c r="G54" s="45">
        <v>3715</v>
      </c>
    </row>
    <row r="55" spans="1:7" ht="12" customHeight="1">
      <c r="A55" s="30"/>
      <c r="B55" s="36" t="s">
        <v>107</v>
      </c>
      <c r="C55" s="30" t="s">
        <v>108</v>
      </c>
      <c r="D55" s="45">
        <v>4830</v>
      </c>
      <c r="E55" s="45">
        <v>4830</v>
      </c>
      <c r="F55" s="45">
        <f t="shared" si="2"/>
        <v>0</v>
      </c>
      <c r="G55" s="45">
        <v>4830</v>
      </c>
    </row>
    <row r="56" spans="1:7" ht="12" customHeight="1">
      <c r="A56" s="30"/>
      <c r="B56" s="36" t="s">
        <v>109</v>
      </c>
      <c r="C56" s="30" t="s">
        <v>110</v>
      </c>
      <c r="D56" s="45">
        <v>8764</v>
      </c>
      <c r="E56" s="45">
        <v>8764</v>
      </c>
      <c r="F56" s="45">
        <f t="shared" si="2"/>
        <v>0</v>
      </c>
      <c r="G56" s="45">
        <v>8764</v>
      </c>
    </row>
    <row r="57" spans="1:7" ht="12" customHeight="1">
      <c r="A57" s="30"/>
      <c r="B57" s="36"/>
      <c r="C57" s="30" t="s">
        <v>111</v>
      </c>
      <c r="D57" s="42">
        <f>SUM(D52:D56)</f>
        <v>58791</v>
      </c>
      <c r="E57" s="42">
        <f>SUM(E52:E56)</f>
        <v>58791</v>
      </c>
      <c r="F57" s="42">
        <f t="shared" si="2"/>
        <v>-36</v>
      </c>
      <c r="G57" s="42">
        <f>SUM(G52:G56)</f>
        <v>58755</v>
      </c>
    </row>
    <row r="58" spans="1:7" ht="12" customHeight="1">
      <c r="A58" s="30"/>
      <c r="B58" s="36"/>
      <c r="C58" s="30" t="s">
        <v>112</v>
      </c>
      <c r="D58" s="45"/>
      <c r="E58" s="45"/>
      <c r="F58" s="45"/>
      <c r="G58" s="45"/>
    </row>
    <row r="59" spans="1:7" ht="12" customHeight="1">
      <c r="A59" s="30"/>
      <c r="B59" s="36"/>
      <c r="C59" s="30" t="s">
        <v>113</v>
      </c>
      <c r="D59" s="45"/>
      <c r="E59" s="45"/>
      <c r="F59" s="45"/>
      <c r="G59" s="45"/>
    </row>
    <row r="60" spans="1:7" ht="12" customHeight="1">
      <c r="A60" s="30"/>
      <c r="B60" s="36"/>
      <c r="C60" s="30" t="s">
        <v>114</v>
      </c>
      <c r="D60" s="42">
        <f>SUM(D6+D21+D33+D57+D58+D22+D59+D35)</f>
        <v>114670</v>
      </c>
      <c r="E60" s="42">
        <f>SUM(E6+E21+E33+E57+E58+E22+E59+E35)</f>
        <v>124206</v>
      </c>
      <c r="F60" s="42">
        <f>G60-E60</f>
        <v>7367</v>
      </c>
      <c r="G60" s="42">
        <f>SUM(G6+G21+G33+G57+G58+G22+G59+G35)</f>
        <v>131573</v>
      </c>
    </row>
    <row r="61" spans="1:7" ht="12" customHeight="1">
      <c r="A61" s="40" t="s">
        <v>185</v>
      </c>
      <c r="B61" s="36"/>
      <c r="C61" s="40" t="s">
        <v>115</v>
      </c>
      <c r="D61" s="45"/>
      <c r="E61" s="45"/>
      <c r="F61" s="45">
        <f>G61-E61</f>
        <v>0</v>
      </c>
      <c r="G61" s="45"/>
    </row>
    <row r="62" spans="1:7" ht="12" customHeight="1">
      <c r="A62" s="30"/>
      <c r="B62" s="36"/>
      <c r="C62" s="30" t="s">
        <v>116</v>
      </c>
      <c r="D62" s="45">
        <v>3739</v>
      </c>
      <c r="E62" s="45">
        <v>3739</v>
      </c>
      <c r="F62" s="45">
        <f>G62-E62</f>
        <v>862</v>
      </c>
      <c r="G62" s="45">
        <v>4601</v>
      </c>
    </row>
    <row r="63" spans="1:7" ht="12" customHeight="1">
      <c r="A63" s="30"/>
      <c r="B63" s="36"/>
      <c r="C63" s="30" t="s">
        <v>117</v>
      </c>
      <c r="D63" s="45">
        <v>9536</v>
      </c>
      <c r="E63" s="45">
        <v>0</v>
      </c>
      <c r="F63" s="45">
        <f>G63-E63</f>
        <v>0</v>
      </c>
      <c r="G63" s="45">
        <v>0</v>
      </c>
    </row>
    <row r="64" spans="1:7" ht="12" customHeight="1">
      <c r="A64" s="30"/>
      <c r="B64" s="36"/>
      <c r="C64" s="30" t="s">
        <v>118</v>
      </c>
      <c r="D64" s="45"/>
      <c r="E64" s="45"/>
      <c r="F64" s="45"/>
      <c r="G64" s="45"/>
    </row>
    <row r="65" spans="2:7" ht="12" customHeight="1">
      <c r="B65" s="33"/>
      <c r="C65" s="40" t="s">
        <v>119</v>
      </c>
      <c r="D65" s="42">
        <f>SUM(D60:D64)</f>
        <v>127945</v>
      </c>
      <c r="E65" s="42">
        <f>SUM(E60:E64)</f>
        <v>127945</v>
      </c>
      <c r="F65" s="42">
        <f>G65-E65</f>
        <v>8229</v>
      </c>
      <c r="G65" s="42">
        <f>SUM(G60:G64)</f>
        <v>136174</v>
      </c>
    </row>
    <row r="66" spans="2:6" ht="12" customHeight="1">
      <c r="B66" s="33"/>
      <c r="E66" s="121"/>
      <c r="F66" s="121"/>
    </row>
    <row r="67" spans="4:5" ht="12.75">
      <c r="D67" s="59"/>
      <c r="E67" s="54"/>
    </row>
    <row r="68" ht="12.75">
      <c r="E68" s="54"/>
    </row>
    <row r="69" ht="12.75">
      <c r="E69" s="54"/>
    </row>
    <row r="70" ht="12.75">
      <c r="E70" s="54"/>
    </row>
    <row r="71" ht="12.75">
      <c r="E71" s="54"/>
    </row>
    <row r="72" ht="12.75">
      <c r="E72" s="54"/>
    </row>
    <row r="73" ht="12.75">
      <c r="E73" s="54"/>
    </row>
    <row r="74" ht="12.75">
      <c r="E74" s="54"/>
    </row>
    <row r="75" ht="12.75">
      <c r="E75" s="54"/>
    </row>
    <row r="76" ht="12.75">
      <c r="E76" s="54"/>
    </row>
    <row r="77" ht="12.75">
      <c r="E77" s="54"/>
    </row>
    <row r="78" ht="12.75">
      <c r="E78" s="54"/>
    </row>
    <row r="79" ht="12.75">
      <c r="E79" s="54"/>
    </row>
    <row r="80" ht="12.75">
      <c r="E80" s="54"/>
    </row>
    <row r="81" ht="12.75">
      <c r="E81" s="54"/>
    </row>
    <row r="82" ht="12.75">
      <c r="E82" s="54"/>
    </row>
    <row r="83" ht="12.75">
      <c r="E83" s="54"/>
    </row>
    <row r="84" ht="12.75">
      <c r="E84" s="54"/>
    </row>
    <row r="85" ht="12.75">
      <c r="E85" s="54"/>
    </row>
    <row r="86" ht="12.75">
      <c r="E86" s="54"/>
    </row>
    <row r="87" ht="12.75">
      <c r="E87" s="54"/>
    </row>
    <row r="88" ht="12.75">
      <c r="E88" s="54"/>
    </row>
    <row r="89" ht="12.75">
      <c r="E89" s="54"/>
    </row>
  </sheetData>
  <sheetProtection selectLockedCells="1" selectUnlockedCells="1"/>
  <mergeCells count="3">
    <mergeCell ref="A1:G1"/>
    <mergeCell ref="A2:G2"/>
    <mergeCell ref="A3:G3"/>
  </mergeCells>
  <printOptions gridLines="1"/>
  <pageMargins left="1.023611111111111" right="0.6694444444444444" top="0.2361111111111111" bottom="0.07847222222222222" header="0.07847222222222222" footer="0.5118055555555555"/>
  <pageSetup firstPageNumber="1" useFirstPageNumber="1" horizontalDpi="300" verticalDpi="300" orientation="portrait" paperSize="9"/>
  <headerFooter alignWithMargins="0">
    <oddHeader xml:space="preserve">&amp;C&amp;"Times New Roman,Normál"&amp;11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56"/>
  <sheetViews>
    <sheetView workbookViewId="0" topLeftCell="A34">
      <selection activeCell="A1" sqref="A1"/>
    </sheetView>
  </sheetViews>
  <sheetFormatPr defaultColWidth="9.00390625" defaultRowHeight="12.75"/>
  <cols>
    <col min="1" max="1" width="4.375" style="62" customWidth="1"/>
    <col min="2" max="2" width="3.125" style="62" customWidth="1"/>
    <col min="3" max="3" width="46.00390625" style="62" customWidth="1"/>
    <col min="4" max="4" width="10.625" style="63" customWidth="1"/>
    <col min="5" max="5" width="9.625" style="62" customWidth="1"/>
    <col min="6" max="6" width="10.125" style="64" customWidth="1"/>
    <col min="7" max="241" width="11.75390625" style="62" customWidth="1"/>
    <col min="242" max="242" width="4.375" style="62" customWidth="1"/>
    <col min="243" max="243" width="3.125" style="62" customWidth="1"/>
    <col min="244" max="244" width="47.125" style="62" customWidth="1"/>
    <col min="245" max="245" width="9.625" style="62" customWidth="1"/>
    <col min="246" max="246" width="9.75390625" style="62" customWidth="1"/>
    <col min="247" max="247" width="10.00390625" style="62" customWidth="1"/>
    <col min="248" max="16384" width="11.75390625" style="62" customWidth="1"/>
  </cols>
  <sheetData>
    <row r="1" spans="1:6" ht="18" customHeight="1">
      <c r="A1" s="251" t="s">
        <v>186</v>
      </c>
      <c r="B1" s="251"/>
      <c r="C1" s="251"/>
      <c r="D1" s="251"/>
      <c r="E1" s="251"/>
      <c r="F1" s="251"/>
    </row>
    <row r="2" spans="1:6" ht="29.25" customHeight="1">
      <c r="A2" s="217" t="s">
        <v>187</v>
      </c>
      <c r="B2" s="217"/>
      <c r="C2" s="217"/>
      <c r="D2" s="217"/>
      <c r="E2" s="217"/>
      <c r="F2" s="217"/>
    </row>
    <row r="3" spans="1:6" ht="48" customHeight="1">
      <c r="A3" s="65" t="s">
        <v>8</v>
      </c>
      <c r="B3" s="66"/>
      <c r="C3" s="67" t="s">
        <v>122</v>
      </c>
      <c r="D3" s="68" t="s">
        <v>188</v>
      </c>
      <c r="E3" s="122" t="s">
        <v>5</v>
      </c>
      <c r="F3" s="122" t="s">
        <v>6</v>
      </c>
    </row>
    <row r="4" spans="1:6" ht="12" customHeight="1">
      <c r="A4" s="69" t="s">
        <v>57</v>
      </c>
      <c r="B4" s="69"/>
      <c r="C4" s="70" t="s">
        <v>123</v>
      </c>
      <c r="D4" s="71"/>
      <c r="E4" s="72"/>
      <c r="F4" s="72"/>
    </row>
    <row r="5" spans="1:6" ht="14.25" customHeight="1">
      <c r="A5" s="69"/>
      <c r="B5" s="73" t="s">
        <v>59</v>
      </c>
      <c r="C5" s="74" t="s">
        <v>124</v>
      </c>
      <c r="D5" s="75">
        <v>11562</v>
      </c>
      <c r="E5" s="75">
        <f>F5-D5</f>
        <v>77</v>
      </c>
      <c r="F5" s="75">
        <v>11639</v>
      </c>
    </row>
    <row r="6" spans="1:6" ht="15.75" customHeight="1">
      <c r="A6" s="69"/>
      <c r="B6" s="73" t="s">
        <v>61</v>
      </c>
      <c r="C6" s="74" t="s">
        <v>125</v>
      </c>
      <c r="D6" s="75">
        <v>2652</v>
      </c>
      <c r="E6" s="75">
        <f>F6-D6</f>
        <v>21</v>
      </c>
      <c r="F6" s="75">
        <v>2673</v>
      </c>
    </row>
    <row r="7" spans="1:6" ht="14.25" customHeight="1">
      <c r="A7" s="69"/>
      <c r="B7" s="73" t="s">
        <v>75</v>
      </c>
      <c r="C7" s="74" t="s">
        <v>126</v>
      </c>
      <c r="D7" s="75">
        <v>14328</v>
      </c>
      <c r="E7" s="75">
        <f>F7-D7</f>
        <v>175</v>
      </c>
      <c r="F7" s="75">
        <v>14503</v>
      </c>
    </row>
    <row r="8" spans="1:6" ht="14.25" customHeight="1">
      <c r="A8" s="69"/>
      <c r="B8" s="73"/>
      <c r="C8" s="74" t="s">
        <v>127</v>
      </c>
      <c r="D8" s="76">
        <f>SUM(D5:D7)</f>
        <v>28542</v>
      </c>
      <c r="E8" s="76">
        <f>SUM(E5:E7)</f>
        <v>273</v>
      </c>
      <c r="F8" s="76">
        <f>SUM(F5:F7)</f>
        <v>28815</v>
      </c>
    </row>
    <row r="9" spans="2:6" s="77" customFormat="1" ht="12" customHeight="1">
      <c r="B9" s="78" t="s">
        <v>107</v>
      </c>
      <c r="C9" s="79" t="s">
        <v>128</v>
      </c>
      <c r="D9" s="80">
        <v>9118</v>
      </c>
      <c r="E9" s="75">
        <f aca="true" t="shared" si="0" ref="E9:E16">F9-D9</f>
        <v>30</v>
      </c>
      <c r="F9" s="80">
        <v>9148</v>
      </c>
    </row>
    <row r="10" spans="2:6" s="77" customFormat="1" ht="12" customHeight="1">
      <c r="B10" s="81" t="s">
        <v>109</v>
      </c>
      <c r="C10" s="79" t="s">
        <v>129</v>
      </c>
      <c r="D10" s="80"/>
      <c r="E10" s="75">
        <f t="shared" si="0"/>
        <v>0</v>
      </c>
      <c r="F10" s="80"/>
    </row>
    <row r="11" spans="1:6" s="77" customFormat="1" ht="12" customHeight="1">
      <c r="A11" s="82"/>
      <c r="B11" s="83"/>
      <c r="C11" s="79" t="s">
        <v>130</v>
      </c>
      <c r="D11" s="80">
        <v>1796</v>
      </c>
      <c r="E11" s="75">
        <f t="shared" si="0"/>
        <v>0</v>
      </c>
      <c r="F11" s="80">
        <v>1796</v>
      </c>
    </row>
    <row r="12" spans="1:6" s="77" customFormat="1" ht="12" customHeight="1">
      <c r="A12" s="82"/>
      <c r="B12" s="83"/>
      <c r="C12" s="79" t="s">
        <v>131</v>
      </c>
      <c r="D12" s="80">
        <v>10553</v>
      </c>
      <c r="E12" s="75">
        <f t="shared" si="0"/>
        <v>0</v>
      </c>
      <c r="F12" s="80">
        <v>10553</v>
      </c>
    </row>
    <row r="13" spans="1:6" s="77" customFormat="1" ht="12" customHeight="1">
      <c r="A13" s="82"/>
      <c r="B13" s="83"/>
      <c r="C13" s="79" t="s">
        <v>189</v>
      </c>
      <c r="D13" s="80">
        <v>26011</v>
      </c>
      <c r="E13" s="75">
        <f t="shared" si="0"/>
        <v>-6431</v>
      </c>
      <c r="F13" s="80">
        <v>19580</v>
      </c>
    </row>
    <row r="14" spans="2:6" s="77" customFormat="1" ht="12" customHeight="1">
      <c r="B14" s="83"/>
      <c r="C14" s="79" t="s">
        <v>132</v>
      </c>
      <c r="D14" s="80">
        <v>220</v>
      </c>
      <c r="E14" s="75">
        <f t="shared" si="0"/>
        <v>0</v>
      </c>
      <c r="F14" s="80">
        <v>220</v>
      </c>
    </row>
    <row r="15" spans="2:6" s="77" customFormat="1" ht="12" customHeight="1">
      <c r="B15" s="83"/>
      <c r="C15" s="79" t="s">
        <v>133</v>
      </c>
      <c r="D15" s="80">
        <v>0</v>
      </c>
      <c r="E15" s="75">
        <f t="shared" si="0"/>
        <v>1137</v>
      </c>
      <c r="F15" s="80">
        <v>1137</v>
      </c>
    </row>
    <row r="16" spans="2:6" s="77" customFormat="1" ht="12" customHeight="1">
      <c r="B16" s="83"/>
      <c r="C16" s="79" t="s">
        <v>134</v>
      </c>
      <c r="D16" s="80">
        <v>0</v>
      </c>
      <c r="E16" s="75">
        <f t="shared" si="0"/>
        <v>0</v>
      </c>
      <c r="F16" s="80">
        <v>0</v>
      </c>
    </row>
    <row r="17" spans="2:6" s="77" customFormat="1" ht="12" customHeight="1">
      <c r="B17" s="83"/>
      <c r="C17" s="84" t="s">
        <v>135</v>
      </c>
      <c r="D17" s="85">
        <f>SUM(D11:D16)</f>
        <v>38580</v>
      </c>
      <c r="E17" s="85">
        <f>SUM(E11:E16)</f>
        <v>-5294</v>
      </c>
      <c r="F17" s="85">
        <f>SUM(F11:F16)</f>
        <v>33286</v>
      </c>
    </row>
    <row r="18" spans="2:6" s="77" customFormat="1" ht="12" customHeight="1">
      <c r="B18" s="83"/>
      <c r="C18" s="84"/>
      <c r="D18" s="85"/>
      <c r="E18" s="75"/>
      <c r="F18" s="85"/>
    </row>
    <row r="19" spans="2:6" s="77" customFormat="1" ht="12" customHeight="1">
      <c r="B19" s="83">
        <v>4</v>
      </c>
      <c r="C19" s="79" t="s">
        <v>136</v>
      </c>
      <c r="D19" s="80"/>
      <c r="E19" s="75"/>
      <c r="F19" s="80"/>
    </row>
    <row r="20" spans="2:6" s="77" customFormat="1" ht="12" customHeight="1">
      <c r="B20" s="83"/>
      <c r="C20" s="79" t="s">
        <v>137</v>
      </c>
      <c r="D20" s="80">
        <v>10</v>
      </c>
      <c r="E20" s="75">
        <f aca="true" t="shared" si="1" ref="E20:E26">F20-D20</f>
        <v>0</v>
      </c>
      <c r="F20" s="80">
        <v>10</v>
      </c>
    </row>
    <row r="21" spans="2:6" s="77" customFormat="1" ht="12" customHeight="1">
      <c r="B21" s="83"/>
      <c r="C21" s="79" t="s">
        <v>138</v>
      </c>
      <c r="D21" s="80">
        <v>15</v>
      </c>
      <c r="E21" s="75">
        <f t="shared" si="1"/>
        <v>0</v>
      </c>
      <c r="F21" s="80">
        <v>15</v>
      </c>
    </row>
    <row r="22" spans="2:6" s="77" customFormat="1" ht="12" customHeight="1">
      <c r="B22" s="83"/>
      <c r="C22" s="79" t="s">
        <v>139</v>
      </c>
      <c r="D22" s="80">
        <v>10</v>
      </c>
      <c r="E22" s="75">
        <f t="shared" si="1"/>
        <v>0</v>
      </c>
      <c r="F22" s="80">
        <v>10</v>
      </c>
    </row>
    <row r="23" spans="2:6" s="77" customFormat="1" ht="12" customHeight="1">
      <c r="B23" s="83"/>
      <c r="C23" s="79" t="s">
        <v>140</v>
      </c>
      <c r="D23" s="80"/>
      <c r="E23" s="75">
        <f t="shared" si="1"/>
        <v>0</v>
      </c>
      <c r="F23" s="80"/>
    </row>
    <row r="24" spans="2:6" s="77" customFormat="1" ht="12" customHeight="1">
      <c r="B24" s="83"/>
      <c r="C24" s="79" t="s">
        <v>141</v>
      </c>
      <c r="D24" s="80"/>
      <c r="E24" s="75">
        <f t="shared" si="1"/>
        <v>0</v>
      </c>
      <c r="F24" s="80"/>
    </row>
    <row r="25" spans="2:6" s="77" customFormat="1" ht="12" customHeight="1">
      <c r="B25" s="83"/>
      <c r="C25" s="79" t="s">
        <v>142</v>
      </c>
      <c r="D25" s="80">
        <v>3350</v>
      </c>
      <c r="E25" s="75">
        <f t="shared" si="1"/>
        <v>0</v>
      </c>
      <c r="F25" s="80">
        <v>3350</v>
      </c>
    </row>
    <row r="26" spans="2:6" s="77" customFormat="1" ht="12" customHeight="1">
      <c r="B26" s="83"/>
      <c r="C26" s="79" t="s">
        <v>143</v>
      </c>
      <c r="D26" s="80">
        <v>22</v>
      </c>
      <c r="E26" s="75">
        <f t="shared" si="1"/>
        <v>0</v>
      </c>
      <c r="F26" s="80">
        <v>22</v>
      </c>
    </row>
    <row r="27" spans="2:6" s="77" customFormat="1" ht="12" customHeight="1">
      <c r="B27" s="83"/>
      <c r="C27" s="79" t="s">
        <v>190</v>
      </c>
      <c r="D27" s="80"/>
      <c r="E27" s="75"/>
      <c r="F27" s="80"/>
    </row>
    <row r="28" spans="1:6" s="77" customFormat="1" ht="12" customHeight="1">
      <c r="A28" s="82"/>
      <c r="B28" s="81"/>
      <c r="C28" s="84" t="s">
        <v>144</v>
      </c>
      <c r="D28" s="86">
        <f>SUM(D20:D26)</f>
        <v>3407</v>
      </c>
      <c r="E28" s="75">
        <f>F28-D28</f>
        <v>0</v>
      </c>
      <c r="F28" s="86">
        <f>SUM(F20:F26)</f>
        <v>3407</v>
      </c>
    </row>
    <row r="29" spans="2:6" s="77" customFormat="1" ht="12" customHeight="1">
      <c r="B29" s="83"/>
      <c r="C29" s="79"/>
      <c r="D29" s="85"/>
      <c r="E29" s="75"/>
      <c r="F29" s="85"/>
    </row>
    <row r="30" spans="1:6" ht="12" customHeight="1">
      <c r="A30" s="87"/>
      <c r="B30" s="88"/>
      <c r="C30" s="89" t="s">
        <v>145</v>
      </c>
      <c r="D30" s="90">
        <f>D8+D9+D17+D28</f>
        <v>79647</v>
      </c>
      <c r="E30" s="90">
        <f>E8+E9+E17+E28</f>
        <v>-4991</v>
      </c>
      <c r="F30" s="90">
        <f>F8+F9+F17+F28</f>
        <v>74656</v>
      </c>
    </row>
    <row r="31" spans="2:6" ht="12" customHeight="1">
      <c r="B31" s="91"/>
      <c r="C31" s="92"/>
      <c r="D31" s="71"/>
      <c r="E31" s="75"/>
      <c r="F31" s="71"/>
    </row>
    <row r="32" spans="1:6" ht="12" customHeight="1">
      <c r="A32" s="62" t="s">
        <v>74</v>
      </c>
      <c r="B32" s="91"/>
      <c r="C32" s="89" t="s">
        <v>146</v>
      </c>
      <c r="D32" s="93"/>
      <c r="E32" s="75"/>
      <c r="F32" s="93"/>
    </row>
    <row r="33" spans="2:6" ht="12" customHeight="1">
      <c r="B33" s="91">
        <v>1</v>
      </c>
      <c r="C33" s="94" t="s">
        <v>147</v>
      </c>
      <c r="D33" s="95"/>
      <c r="E33" s="75"/>
      <c r="F33" s="95"/>
    </row>
    <row r="34" spans="2:6" ht="12" customHeight="1">
      <c r="B34" s="91"/>
      <c r="C34" s="94" t="s">
        <v>148</v>
      </c>
      <c r="D34" s="95">
        <v>5773</v>
      </c>
      <c r="E34" s="75">
        <f>F34-D34</f>
        <v>13106</v>
      </c>
      <c r="F34" s="95">
        <v>18879</v>
      </c>
    </row>
    <row r="35" spans="2:6" ht="12" customHeight="1">
      <c r="B35" s="91"/>
      <c r="C35" s="96" t="s">
        <v>149</v>
      </c>
      <c r="D35" s="97">
        <f>SUM(D34:D34)</f>
        <v>5773</v>
      </c>
      <c r="E35" s="97">
        <f>SUM(E34:E34)</f>
        <v>13106</v>
      </c>
      <c r="F35" s="97">
        <f>SUM(F34:F34)</f>
        <v>18879</v>
      </c>
    </row>
    <row r="36" spans="2:6" ht="12" customHeight="1">
      <c r="B36" s="91">
        <v>2</v>
      </c>
      <c r="C36" s="94" t="s">
        <v>150</v>
      </c>
      <c r="D36" s="71"/>
      <c r="E36" s="75"/>
      <c r="F36" s="71"/>
    </row>
    <row r="37" spans="2:6" ht="12" customHeight="1">
      <c r="B37" s="91"/>
      <c r="C37" s="94" t="s">
        <v>151</v>
      </c>
      <c r="D37" s="71">
        <v>39129</v>
      </c>
      <c r="E37" s="75">
        <f>F37-D37</f>
        <v>0</v>
      </c>
      <c r="F37" s="71">
        <v>39129</v>
      </c>
    </row>
    <row r="38" spans="2:6" ht="12" customHeight="1">
      <c r="B38" s="91"/>
      <c r="C38" s="94" t="s">
        <v>152</v>
      </c>
      <c r="D38" s="71"/>
      <c r="E38" s="75">
        <f>F38-D38</f>
        <v>114</v>
      </c>
      <c r="F38" s="71">
        <v>114</v>
      </c>
    </row>
    <row r="39" spans="3:6" ht="12" customHeight="1">
      <c r="C39" s="96" t="s">
        <v>153</v>
      </c>
      <c r="D39" s="98">
        <f>SUM(D37:D38)</f>
        <v>39129</v>
      </c>
      <c r="E39" s="98">
        <f>SUM(E37:E38)</f>
        <v>114</v>
      </c>
      <c r="F39" s="98">
        <f>SUM(F37:F38)</f>
        <v>39243</v>
      </c>
    </row>
    <row r="40" spans="2:6" ht="12" customHeight="1">
      <c r="B40" s="62" t="s">
        <v>75</v>
      </c>
      <c r="C40" s="99" t="s">
        <v>154</v>
      </c>
      <c r="D40" s="71"/>
      <c r="E40" s="75"/>
      <c r="F40" s="71"/>
    </row>
    <row r="41" spans="3:6" ht="12" customHeight="1">
      <c r="C41" s="94" t="s">
        <v>155</v>
      </c>
      <c r="D41" s="71"/>
      <c r="E41" s="75"/>
      <c r="F41" s="71"/>
    </row>
    <row r="42" spans="3:6" ht="12" customHeight="1">
      <c r="C42" s="94" t="s">
        <v>156</v>
      </c>
      <c r="D42" s="100">
        <v>496</v>
      </c>
      <c r="E42" s="75">
        <f>F42-D42</f>
        <v>0</v>
      </c>
      <c r="F42" s="100">
        <v>496</v>
      </c>
    </row>
    <row r="43" spans="3:6" ht="12" customHeight="1">
      <c r="C43" s="94" t="s">
        <v>157</v>
      </c>
      <c r="D43" s="98">
        <f>SUM(D41:D42)</f>
        <v>496</v>
      </c>
      <c r="E43" s="75">
        <f>F43-D43</f>
        <v>0</v>
      </c>
      <c r="F43" s="98">
        <f>SUM(F41:F42)</f>
        <v>496</v>
      </c>
    </row>
    <row r="44" spans="2:6" ht="12" customHeight="1">
      <c r="B44" s="62" t="s">
        <v>107</v>
      </c>
      <c r="C44" s="94" t="s">
        <v>158</v>
      </c>
      <c r="D44" s="98">
        <v>2900</v>
      </c>
      <c r="E44" s="75">
        <f>F44-D44</f>
        <v>0</v>
      </c>
      <c r="F44" s="98">
        <v>2900</v>
      </c>
    </row>
    <row r="45" spans="3:6" ht="12" customHeight="1">
      <c r="C45" s="92" t="s">
        <v>159</v>
      </c>
      <c r="D45" s="101">
        <f>SUM(D35,D39,D43,D44)</f>
        <v>48298</v>
      </c>
      <c r="E45" s="101">
        <f>SUM(E35,E39,E43,E44)</f>
        <v>13220</v>
      </c>
      <c r="F45" s="101">
        <f>SUM(F35,F39,F43,F44)</f>
        <v>61518</v>
      </c>
    </row>
    <row r="46" spans="3:6" ht="12" customHeight="1">
      <c r="C46" s="92"/>
      <c r="D46" s="101"/>
      <c r="E46" s="75"/>
      <c r="F46" s="101"/>
    </row>
    <row r="47" spans="3:6" ht="12" customHeight="1">
      <c r="C47" s="89" t="s">
        <v>160</v>
      </c>
      <c r="D47" s="101">
        <f>D45+D30</f>
        <v>127945</v>
      </c>
      <c r="E47" s="101">
        <f>E45+E30</f>
        <v>8229</v>
      </c>
      <c r="F47" s="101">
        <f>F45+F30</f>
        <v>136174</v>
      </c>
    </row>
    <row r="48" spans="3:6" ht="12" customHeight="1">
      <c r="C48" s="89"/>
      <c r="D48" s="101"/>
      <c r="E48" s="75"/>
      <c r="F48" s="101"/>
    </row>
    <row r="49" spans="1:6" ht="12" customHeight="1">
      <c r="A49" s="62" t="s">
        <v>84</v>
      </c>
      <c r="C49" s="94" t="s">
        <v>191</v>
      </c>
      <c r="D49" s="71"/>
      <c r="E49" s="75"/>
      <c r="F49" s="71"/>
    </row>
    <row r="50" spans="3:6" ht="12" customHeight="1">
      <c r="C50" s="94" t="s">
        <v>192</v>
      </c>
      <c r="D50" s="71"/>
      <c r="E50" s="75"/>
      <c r="F50" s="71"/>
    </row>
    <row r="51" spans="4:6" ht="12" customHeight="1">
      <c r="D51" s="62"/>
      <c r="E51" s="75"/>
      <c r="F51" s="62"/>
    </row>
    <row r="52" spans="3:6" ht="12" customHeight="1">
      <c r="C52" s="89" t="s">
        <v>193</v>
      </c>
      <c r="D52" s="101">
        <f>SUM(D47,D50:D50)</f>
        <v>127945</v>
      </c>
      <c r="E52" s="101">
        <f>SUM(E47,E50:E50)</f>
        <v>8229</v>
      </c>
      <c r="F52" s="101">
        <f>SUM(F47,F50:F50)</f>
        <v>136174</v>
      </c>
    </row>
    <row r="53" spans="5:6" ht="12" customHeight="1">
      <c r="E53" s="75"/>
      <c r="F53" s="63"/>
    </row>
    <row r="54" ht="12" customHeight="1">
      <c r="F54" s="62"/>
    </row>
    <row r="55" ht="12" customHeight="1">
      <c r="F55" s="62"/>
    </row>
    <row r="56" ht="12" customHeight="1">
      <c r="F56" s="62"/>
    </row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</sheetData>
  <sheetProtection selectLockedCells="1" selectUnlockedCells="1"/>
  <mergeCells count="2">
    <mergeCell ref="A1:F1"/>
    <mergeCell ref="A2:F2"/>
  </mergeCells>
  <printOptions gridLines="1"/>
  <pageMargins left="0.5902777777777778" right="0.5902777777777778" top="0.625" bottom="0.6701388888888888" header="0.5118055555555555" footer="0.5118055555555555"/>
  <pageSetup firstPageNumber="1" useFirstPageNumber="1"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4"/>
  </sheetPr>
  <dimension ref="B1:N33"/>
  <sheetViews>
    <sheetView workbookViewId="0" topLeftCell="B1">
      <selection activeCell="N1" sqref="N1"/>
    </sheetView>
  </sheetViews>
  <sheetFormatPr defaultColWidth="9.00390625" defaultRowHeight="12.75"/>
  <cols>
    <col min="1" max="1" width="0" style="1" hidden="1" customWidth="1"/>
    <col min="2" max="2" width="4.375" style="2" customWidth="1"/>
    <col min="3" max="3" width="17.375" style="1" customWidth="1"/>
    <col min="4" max="4" width="17.875" style="1" customWidth="1"/>
    <col min="5" max="5" width="7.875" style="1" customWidth="1"/>
    <col min="6" max="7" width="8.75390625" style="1" customWidth="1"/>
    <col min="8" max="8" width="1.25" style="1" customWidth="1"/>
    <col min="9" max="9" width="18.875" style="1" customWidth="1"/>
    <col min="10" max="10" width="14.25390625" style="1" customWidth="1"/>
    <col min="11" max="11" width="11.375" style="1" customWidth="1"/>
    <col min="12" max="12" width="10.75390625" style="1" customWidth="1"/>
    <col min="13" max="13" width="12.125" style="1" customWidth="1"/>
    <col min="14" max="16384" width="9.125" style="1" customWidth="1"/>
  </cols>
  <sheetData>
    <row r="1" spans="2:14" ht="12.75">
      <c r="B1" s="247" t="s">
        <v>194</v>
      </c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31"/>
    </row>
    <row r="2" spans="3:13" ht="15.75">
      <c r="C2" s="248" t="s">
        <v>195</v>
      </c>
      <c r="D2" s="248"/>
      <c r="E2" s="248"/>
      <c r="F2" s="248"/>
      <c r="G2" s="248"/>
      <c r="H2" s="248"/>
      <c r="I2" s="248"/>
      <c r="J2" s="248"/>
      <c r="K2" s="248"/>
      <c r="L2" s="248"/>
      <c r="M2" s="248"/>
    </row>
    <row r="3" spans="3:13" ht="15.75">
      <c r="C3" s="248" t="s">
        <v>196</v>
      </c>
      <c r="D3" s="248"/>
      <c r="E3" s="248"/>
      <c r="F3" s="248"/>
      <c r="G3" s="248"/>
      <c r="H3" s="248"/>
      <c r="I3" s="248"/>
      <c r="J3" s="248"/>
      <c r="K3" s="248"/>
      <c r="L3" s="248"/>
      <c r="M3" s="248"/>
    </row>
    <row r="4" spans="3:13" ht="12.75"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</row>
    <row r="5" spans="2:13" ht="12.75" customHeight="1">
      <c r="B5" s="246" t="s">
        <v>8</v>
      </c>
      <c r="C5" s="245" t="s">
        <v>3</v>
      </c>
      <c r="D5" s="245"/>
      <c r="E5" s="245" t="s">
        <v>4</v>
      </c>
      <c r="F5" s="245" t="s">
        <v>5</v>
      </c>
      <c r="G5" s="245" t="s">
        <v>6</v>
      </c>
      <c r="H5" s="268"/>
      <c r="I5" s="245" t="s">
        <v>7</v>
      </c>
      <c r="J5" s="245"/>
      <c r="K5" s="245" t="s">
        <v>4</v>
      </c>
      <c r="L5" s="245" t="s">
        <v>5</v>
      </c>
      <c r="M5" s="245" t="s">
        <v>6</v>
      </c>
    </row>
    <row r="6" spans="2:14" ht="12.75" customHeight="1">
      <c r="B6" s="246"/>
      <c r="C6" s="245"/>
      <c r="D6" s="245"/>
      <c r="E6" s="245"/>
      <c r="F6" s="245"/>
      <c r="G6" s="245"/>
      <c r="H6" s="268"/>
      <c r="I6" s="245"/>
      <c r="J6" s="245"/>
      <c r="K6" s="245"/>
      <c r="L6" s="245"/>
      <c r="M6" s="245"/>
      <c r="N6" s="4"/>
    </row>
    <row r="7" spans="2:14" ht="34.5" customHeight="1">
      <c r="B7" s="246"/>
      <c r="C7" s="245"/>
      <c r="D7" s="245"/>
      <c r="E7" s="245"/>
      <c r="F7" s="245"/>
      <c r="G7" s="245"/>
      <c r="H7" s="268"/>
      <c r="I7" s="245"/>
      <c r="J7" s="245"/>
      <c r="K7" s="245"/>
      <c r="L7" s="245"/>
      <c r="M7" s="245"/>
      <c r="N7" s="4"/>
    </row>
    <row r="8" spans="2:14" ht="12.75">
      <c r="B8" s="5">
        <v>1</v>
      </c>
      <c r="C8" s="258" t="s">
        <v>163</v>
      </c>
      <c r="D8" s="258"/>
      <c r="E8" s="123"/>
      <c r="F8" s="123"/>
      <c r="G8" s="123"/>
      <c r="H8" s="268"/>
      <c r="I8" s="258" t="s">
        <v>164</v>
      </c>
      <c r="J8" s="258"/>
      <c r="K8" s="123"/>
      <c r="L8" s="123"/>
      <c r="M8" s="123"/>
      <c r="N8" s="4"/>
    </row>
    <row r="9" spans="2:14" ht="12.75">
      <c r="B9" s="5">
        <v>2</v>
      </c>
      <c r="C9" s="261" t="s">
        <v>9</v>
      </c>
      <c r="D9" s="261"/>
      <c r="E9" s="124">
        <v>11425</v>
      </c>
      <c r="F9" s="124">
        <v>-379</v>
      </c>
      <c r="G9" s="124">
        <v>11046</v>
      </c>
      <c r="H9" s="268"/>
      <c r="I9" s="261" t="s">
        <v>10</v>
      </c>
      <c r="J9" s="261"/>
      <c r="K9" s="124">
        <v>16176</v>
      </c>
      <c r="L9" s="124">
        <v>-2622</v>
      </c>
      <c r="M9" s="125">
        <v>13554</v>
      </c>
      <c r="N9" s="4"/>
    </row>
    <row r="10" spans="2:14" ht="12.75">
      <c r="B10" s="5">
        <v>3</v>
      </c>
      <c r="C10" s="261" t="s">
        <v>197</v>
      </c>
      <c r="D10" s="261"/>
      <c r="E10" s="124">
        <v>0</v>
      </c>
      <c r="F10" s="124">
        <v>0</v>
      </c>
      <c r="G10" s="124"/>
      <c r="H10" s="268"/>
      <c r="I10" s="261" t="s">
        <v>12</v>
      </c>
      <c r="J10" s="261"/>
      <c r="K10" s="124">
        <v>4365</v>
      </c>
      <c r="L10" s="124">
        <v>-873</v>
      </c>
      <c r="M10" s="125">
        <v>3492</v>
      </c>
      <c r="N10" s="4"/>
    </row>
    <row r="11" spans="2:14" ht="12.75">
      <c r="B11" s="5">
        <v>4</v>
      </c>
      <c r="C11" s="261" t="s">
        <v>13</v>
      </c>
      <c r="D11" s="261"/>
      <c r="E11" s="124">
        <v>0</v>
      </c>
      <c r="F11" s="124">
        <v>0</v>
      </c>
      <c r="G11" s="124"/>
      <c r="H11" s="268"/>
      <c r="I11" s="261" t="s">
        <v>14</v>
      </c>
      <c r="J11" s="261"/>
      <c r="K11" s="124">
        <v>16895</v>
      </c>
      <c r="L11" s="124">
        <v>-1304</v>
      </c>
      <c r="M11" s="125">
        <v>15591</v>
      </c>
      <c r="N11" s="4"/>
    </row>
    <row r="12" spans="2:14" ht="12.75">
      <c r="B12" s="5">
        <v>5</v>
      </c>
      <c r="C12" s="261" t="s">
        <v>15</v>
      </c>
      <c r="D12" s="261"/>
      <c r="E12" s="124">
        <v>26011</v>
      </c>
      <c r="F12" s="124">
        <v>-6431</v>
      </c>
      <c r="G12" s="124">
        <v>19580</v>
      </c>
      <c r="H12" s="268"/>
      <c r="I12" s="267" t="s">
        <v>16</v>
      </c>
      <c r="J12" s="267"/>
      <c r="K12" s="126">
        <v>0</v>
      </c>
      <c r="L12" s="126">
        <v>0</v>
      </c>
      <c r="M12" s="127"/>
      <c r="N12" s="4"/>
    </row>
    <row r="13" spans="2:14" ht="12.75">
      <c r="B13" s="5">
        <v>6</v>
      </c>
      <c r="C13" s="261" t="s">
        <v>198</v>
      </c>
      <c r="D13" s="261"/>
      <c r="E13" s="124">
        <v>0</v>
      </c>
      <c r="F13" s="124">
        <v>0</v>
      </c>
      <c r="G13" s="124"/>
      <c r="H13" s="268"/>
      <c r="I13" s="261" t="s">
        <v>18</v>
      </c>
      <c r="J13" s="261"/>
      <c r="K13" s="124">
        <v>0</v>
      </c>
      <c r="L13" s="124">
        <v>0</v>
      </c>
      <c r="M13" s="125"/>
      <c r="N13" s="4"/>
    </row>
    <row r="14" spans="2:14" ht="12.75">
      <c r="B14" s="5">
        <v>7</v>
      </c>
      <c r="C14" s="261" t="s">
        <v>19</v>
      </c>
      <c r="D14" s="261"/>
      <c r="E14" s="124">
        <v>0</v>
      </c>
      <c r="F14" s="124">
        <v>2011</v>
      </c>
      <c r="G14" s="124">
        <v>2011</v>
      </c>
      <c r="H14" s="268"/>
      <c r="I14" s="263" t="s">
        <v>199</v>
      </c>
      <c r="J14" s="263"/>
      <c r="K14" s="126">
        <v>0</v>
      </c>
      <c r="L14" s="126">
        <v>0</v>
      </c>
      <c r="M14" s="126"/>
      <c r="N14" s="4"/>
    </row>
    <row r="15" spans="2:14" ht="12.75">
      <c r="B15" s="5">
        <v>8</v>
      </c>
      <c r="C15" s="266"/>
      <c r="D15" s="266"/>
      <c r="E15" s="5"/>
      <c r="F15" s="5"/>
      <c r="G15" s="5"/>
      <c r="H15" s="268"/>
      <c r="I15" s="255" t="s">
        <v>22</v>
      </c>
      <c r="J15" s="255"/>
      <c r="K15" s="128">
        <v>0</v>
      </c>
      <c r="L15" s="128">
        <v>0</v>
      </c>
      <c r="M15" s="128"/>
      <c r="N15" s="4"/>
    </row>
    <row r="16" spans="2:14" ht="12.75">
      <c r="B16" s="5">
        <v>9</v>
      </c>
      <c r="C16" s="266"/>
      <c r="D16" s="266"/>
      <c r="E16" s="129"/>
      <c r="F16" s="129"/>
      <c r="G16" s="129"/>
      <c r="H16" s="268"/>
      <c r="I16" s="263" t="s">
        <v>23</v>
      </c>
      <c r="J16" s="263"/>
      <c r="K16" s="126">
        <v>0</v>
      </c>
      <c r="L16" s="126">
        <v>0</v>
      </c>
      <c r="M16" s="126"/>
      <c r="N16" s="4"/>
    </row>
    <row r="17" spans="2:14" s="13" customFormat="1" ht="21" customHeight="1">
      <c r="B17" s="130">
        <v>10</v>
      </c>
      <c r="C17" s="264" t="s">
        <v>24</v>
      </c>
      <c r="D17" s="264"/>
      <c r="E17" s="131">
        <f>SUM(E9:E15)</f>
        <v>37436</v>
      </c>
      <c r="F17" s="131">
        <f>SUM(F9:F15)</f>
        <v>-4799</v>
      </c>
      <c r="G17" s="131">
        <f>SUM(G9:G15)</f>
        <v>32637</v>
      </c>
      <c r="H17" s="268"/>
      <c r="I17" s="265" t="s">
        <v>25</v>
      </c>
      <c r="J17" s="265"/>
      <c r="K17" s="132">
        <f>SUM(K9:K16)</f>
        <v>37436</v>
      </c>
      <c r="L17" s="132">
        <f>SUM(L9:L16)</f>
        <v>-4799</v>
      </c>
      <c r="M17" s="133">
        <f>SUM(M9:M16)</f>
        <v>32637</v>
      </c>
      <c r="N17" s="16"/>
    </row>
    <row r="18" spans="2:14" ht="12.75">
      <c r="B18" s="5">
        <v>11</v>
      </c>
      <c r="C18" s="258" t="s">
        <v>26</v>
      </c>
      <c r="D18" s="258"/>
      <c r="E18" s="123"/>
      <c r="F18" s="123"/>
      <c r="G18" s="123"/>
      <c r="H18" s="268"/>
      <c r="I18" s="258" t="s">
        <v>27</v>
      </c>
      <c r="J18" s="258"/>
      <c r="K18" s="123"/>
      <c r="L18" s="123"/>
      <c r="M18" s="134"/>
      <c r="N18" s="4"/>
    </row>
    <row r="19" spans="2:14" ht="12.75">
      <c r="B19" s="5">
        <v>12</v>
      </c>
      <c r="C19" s="261" t="s">
        <v>28</v>
      </c>
      <c r="D19" s="261"/>
      <c r="E19" s="124">
        <v>0</v>
      </c>
      <c r="F19" s="124">
        <v>0</v>
      </c>
      <c r="G19" s="124"/>
      <c r="H19" s="268"/>
      <c r="I19" s="261" t="s">
        <v>29</v>
      </c>
      <c r="J19" s="261"/>
      <c r="K19" s="124">
        <v>0</v>
      </c>
      <c r="L19" s="124">
        <v>0</v>
      </c>
      <c r="M19" s="125">
        <v>0</v>
      </c>
      <c r="N19" s="4"/>
    </row>
    <row r="20" spans="2:14" ht="12.75">
      <c r="B20" s="5">
        <v>13</v>
      </c>
      <c r="C20" s="261" t="s">
        <v>165</v>
      </c>
      <c r="D20" s="261"/>
      <c r="E20" s="124">
        <v>0</v>
      </c>
      <c r="F20" s="124">
        <v>0</v>
      </c>
      <c r="G20" s="124"/>
      <c r="H20" s="268"/>
      <c r="I20" s="263" t="s">
        <v>31</v>
      </c>
      <c r="J20" s="263"/>
      <c r="K20" s="125">
        <v>0</v>
      </c>
      <c r="L20" s="125">
        <v>0</v>
      </c>
      <c r="M20" s="125">
        <v>0</v>
      </c>
      <c r="N20" s="4"/>
    </row>
    <row r="21" spans="2:14" ht="12.75">
      <c r="B21" s="5">
        <v>14</v>
      </c>
      <c r="C21" s="261" t="s">
        <v>166</v>
      </c>
      <c r="D21" s="261"/>
      <c r="E21" s="124">
        <v>0</v>
      </c>
      <c r="F21" s="124">
        <v>0</v>
      </c>
      <c r="G21" s="124"/>
      <c r="H21" s="268"/>
      <c r="I21" s="261" t="s">
        <v>33</v>
      </c>
      <c r="J21" s="261"/>
      <c r="K21" s="124">
        <v>0</v>
      </c>
      <c r="L21" s="124">
        <v>0</v>
      </c>
      <c r="M21" s="125">
        <v>0</v>
      </c>
      <c r="N21" s="4"/>
    </row>
    <row r="22" spans="2:14" ht="12.75">
      <c r="B22" s="5">
        <v>15</v>
      </c>
      <c r="C22" s="261" t="s">
        <v>167</v>
      </c>
      <c r="D22" s="261"/>
      <c r="E22" s="124">
        <v>0</v>
      </c>
      <c r="F22" s="124">
        <v>0</v>
      </c>
      <c r="G22" s="124"/>
      <c r="H22" s="268"/>
      <c r="I22" s="261" t="s">
        <v>35</v>
      </c>
      <c r="J22" s="261"/>
      <c r="K22" s="124">
        <v>0</v>
      </c>
      <c r="L22" s="124">
        <v>0</v>
      </c>
      <c r="M22" s="125">
        <v>0</v>
      </c>
      <c r="N22" s="4"/>
    </row>
    <row r="23" spans="2:14" ht="12.75">
      <c r="B23" s="5">
        <v>16</v>
      </c>
      <c r="C23" s="261" t="s">
        <v>168</v>
      </c>
      <c r="D23" s="261"/>
      <c r="E23" s="124">
        <v>0</v>
      </c>
      <c r="F23" s="124">
        <v>0</v>
      </c>
      <c r="G23" s="124"/>
      <c r="H23" s="268"/>
      <c r="I23" s="261" t="s">
        <v>37</v>
      </c>
      <c r="J23" s="261"/>
      <c r="K23" s="124">
        <v>0</v>
      </c>
      <c r="L23" s="124">
        <v>0</v>
      </c>
      <c r="M23" s="125">
        <v>0</v>
      </c>
      <c r="N23" s="4"/>
    </row>
    <row r="24" spans="2:14" ht="21" customHeight="1">
      <c r="B24" s="130">
        <v>17</v>
      </c>
      <c r="C24" s="262" t="s">
        <v>39</v>
      </c>
      <c r="D24" s="262"/>
      <c r="E24" s="133">
        <f>SUM(E19:E23)</f>
        <v>0</v>
      </c>
      <c r="F24" s="133">
        <f>SUM(F19:F23)</f>
        <v>0</v>
      </c>
      <c r="G24" s="133">
        <f>SUM(G19:G23)</f>
        <v>0</v>
      </c>
      <c r="H24" s="268"/>
      <c r="I24" s="262" t="s">
        <v>40</v>
      </c>
      <c r="J24" s="262"/>
      <c r="K24" s="132">
        <f>SUM(K19:K23)</f>
        <v>0</v>
      </c>
      <c r="L24" s="132">
        <f>SUM(L19:L23)</f>
        <v>0</v>
      </c>
      <c r="M24" s="133">
        <f>SUM(M19:M23)</f>
        <v>0</v>
      </c>
      <c r="N24" s="4"/>
    </row>
    <row r="25" spans="2:14" ht="12.75" customHeight="1">
      <c r="B25" s="5">
        <v>18</v>
      </c>
      <c r="C25" s="259" t="s">
        <v>41</v>
      </c>
      <c r="D25" s="259"/>
      <c r="E25" s="135">
        <v>0</v>
      </c>
      <c r="F25" s="135">
        <v>0</v>
      </c>
      <c r="G25" s="135">
        <v>0</v>
      </c>
      <c r="H25" s="268"/>
      <c r="I25" s="259" t="s">
        <v>41</v>
      </c>
      <c r="J25" s="259"/>
      <c r="K25" s="135">
        <v>0</v>
      </c>
      <c r="L25" s="135">
        <v>0</v>
      </c>
      <c r="M25" s="134">
        <v>0</v>
      </c>
      <c r="N25" s="4"/>
    </row>
    <row r="26" spans="2:14" ht="12.75" customHeight="1">
      <c r="B26" s="5">
        <v>19</v>
      </c>
      <c r="C26" s="260"/>
      <c r="D26" s="260"/>
      <c r="E26" s="136"/>
      <c r="F26" s="136"/>
      <c r="G26" s="136"/>
      <c r="H26" s="268"/>
      <c r="I26" s="260"/>
      <c r="J26" s="260"/>
      <c r="K26" s="136"/>
      <c r="L26" s="136"/>
      <c r="M26" s="137"/>
      <c r="N26" s="4"/>
    </row>
    <row r="27" spans="2:14" ht="12.75">
      <c r="B27" s="5">
        <v>20</v>
      </c>
      <c r="C27" s="257" t="s">
        <v>42</v>
      </c>
      <c r="D27" s="257"/>
      <c r="E27" s="138"/>
      <c r="F27" s="138"/>
      <c r="G27" s="138"/>
      <c r="H27" s="268"/>
      <c r="I27" s="258" t="s">
        <v>43</v>
      </c>
      <c r="J27" s="258"/>
      <c r="K27" s="123"/>
      <c r="L27" s="123"/>
      <c r="M27" s="134"/>
      <c r="N27" s="4"/>
    </row>
    <row r="28" spans="2:14" ht="12.75">
      <c r="B28" s="5">
        <v>21</v>
      </c>
      <c r="C28" s="255" t="s">
        <v>44</v>
      </c>
      <c r="D28" s="255"/>
      <c r="E28" s="128">
        <v>0</v>
      </c>
      <c r="F28" s="128">
        <v>0</v>
      </c>
      <c r="G28" s="128">
        <v>0</v>
      </c>
      <c r="H28" s="268"/>
      <c r="I28" s="255" t="s">
        <v>45</v>
      </c>
      <c r="J28" s="255"/>
      <c r="K28" s="128">
        <v>0</v>
      </c>
      <c r="L28" s="128">
        <v>0</v>
      </c>
      <c r="M28" s="128">
        <v>0</v>
      </c>
      <c r="N28" s="4"/>
    </row>
    <row r="29" spans="2:14" ht="12.75">
      <c r="B29" s="5">
        <v>22</v>
      </c>
      <c r="C29" s="255" t="s">
        <v>46</v>
      </c>
      <c r="D29" s="255"/>
      <c r="E29" s="128">
        <v>0</v>
      </c>
      <c r="F29" s="128">
        <v>0</v>
      </c>
      <c r="G29" s="128">
        <v>0</v>
      </c>
      <c r="H29" s="268"/>
      <c r="I29" s="255" t="s">
        <v>47</v>
      </c>
      <c r="J29" s="255"/>
      <c r="K29" s="128">
        <v>0</v>
      </c>
      <c r="L29" s="128">
        <v>0</v>
      </c>
      <c r="M29" s="128">
        <v>0</v>
      </c>
      <c r="N29" s="4"/>
    </row>
    <row r="30" spans="2:14" s="13" customFormat="1" ht="21" customHeight="1">
      <c r="B30" s="139">
        <v>23</v>
      </c>
      <c r="C30" s="256" t="s">
        <v>48</v>
      </c>
      <c r="D30" s="256"/>
      <c r="E30" s="140">
        <f>E17+E24+E25+E28+E29</f>
        <v>37436</v>
      </c>
      <c r="F30" s="140">
        <f>F17+F24+F25+F28+F29</f>
        <v>-4799</v>
      </c>
      <c r="G30" s="140">
        <f>G17+G24+G25+G28+G29</f>
        <v>32637</v>
      </c>
      <c r="H30" s="268"/>
      <c r="I30" s="256" t="s">
        <v>49</v>
      </c>
      <c r="J30" s="256"/>
      <c r="K30" s="140">
        <f>K17+K24+K25+K28+K29</f>
        <v>37436</v>
      </c>
      <c r="L30" s="140">
        <f>L17+L24+L25+L28+L29</f>
        <v>-4799</v>
      </c>
      <c r="M30" s="141">
        <f>M17+M24+M25+M28+M29</f>
        <v>32637</v>
      </c>
      <c r="N30" s="16"/>
    </row>
    <row r="31" spans="2:14" ht="12.75">
      <c r="B31" s="26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</row>
    <row r="33" spans="8:13" ht="12.75">
      <c r="H33" s="27"/>
      <c r="J33" s="27"/>
      <c r="K33" s="27"/>
      <c r="L33" s="27"/>
      <c r="M33" s="27"/>
    </row>
  </sheetData>
  <sheetProtection selectLockedCells="1" selectUnlockedCells="1"/>
  <mergeCells count="60">
    <mergeCell ref="B1:M1"/>
    <mergeCell ref="C2:M2"/>
    <mergeCell ref="C3:M3"/>
    <mergeCell ref="C4:M4"/>
    <mergeCell ref="B5:B7"/>
    <mergeCell ref="C5:D7"/>
    <mergeCell ref="E5:E7"/>
    <mergeCell ref="F5:F7"/>
    <mergeCell ref="L5:L7"/>
    <mergeCell ref="M5:M7"/>
    <mergeCell ref="C8:D8"/>
    <mergeCell ref="I8:J8"/>
    <mergeCell ref="G5:G7"/>
    <mergeCell ref="H5:H30"/>
    <mergeCell ref="I5:J7"/>
    <mergeCell ref="K5:K7"/>
    <mergeCell ref="C9:D9"/>
    <mergeCell ref="I9:J9"/>
    <mergeCell ref="C10:D10"/>
    <mergeCell ref="I10:J10"/>
    <mergeCell ref="C11:D11"/>
    <mergeCell ref="I11:J11"/>
    <mergeCell ref="C12:D12"/>
    <mergeCell ref="I12:J12"/>
    <mergeCell ref="C13:D13"/>
    <mergeCell ref="I13:J13"/>
    <mergeCell ref="C14:D14"/>
    <mergeCell ref="I14:J14"/>
    <mergeCell ref="C15:D15"/>
    <mergeCell ref="I15:J15"/>
    <mergeCell ref="C16:D16"/>
    <mergeCell ref="I16:J16"/>
    <mergeCell ref="C17:D17"/>
    <mergeCell ref="I17:J17"/>
    <mergeCell ref="C18:D18"/>
    <mergeCell ref="I18:J18"/>
    <mergeCell ref="C19:D19"/>
    <mergeCell ref="I19:J19"/>
    <mergeCell ref="C20:D20"/>
    <mergeCell ref="I20:J20"/>
    <mergeCell ref="C21:D21"/>
    <mergeCell ref="I21:J21"/>
    <mergeCell ref="C22:D22"/>
    <mergeCell ref="I22:J22"/>
    <mergeCell ref="C23:D23"/>
    <mergeCell ref="I23:J23"/>
    <mergeCell ref="C24:D24"/>
    <mergeCell ref="I24:J24"/>
    <mergeCell ref="C25:D25"/>
    <mergeCell ref="I25:J25"/>
    <mergeCell ref="C26:D26"/>
    <mergeCell ref="I26:J26"/>
    <mergeCell ref="C27:D27"/>
    <mergeCell ref="I27:J27"/>
    <mergeCell ref="C28:D28"/>
    <mergeCell ref="I28:J28"/>
    <mergeCell ref="C29:D29"/>
    <mergeCell ref="I29:J29"/>
    <mergeCell ref="C30:D30"/>
    <mergeCell ref="I30:J30"/>
  </mergeCells>
  <printOptions horizontalCentered="1"/>
  <pageMargins left="0.2361111111111111" right="0.5118055555555555" top="0.9840277777777777" bottom="0.9840277777777777" header="0.5118055555555555" footer="0.5118055555555555"/>
  <pageSetup horizontalDpi="300" verticalDpi="300" orientation="landscape" paperSize="9"/>
  <headerFooter alignWithMargins="0">
    <oddHeader>&amp;C&amp;"Times New Roman,Normál"&amp;11 2013. ÉVI KÖLTSÉGVETÉS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54"/>
  <sheetViews>
    <sheetView workbookViewId="0" topLeftCell="A25">
      <selection activeCell="A1" sqref="A1"/>
    </sheetView>
  </sheetViews>
  <sheetFormatPr defaultColWidth="9.00390625" defaultRowHeight="12.75"/>
  <cols>
    <col min="1" max="1" width="4.625" style="142" customWidth="1"/>
    <col min="2" max="2" width="3.875" style="142" customWidth="1"/>
    <col min="3" max="3" width="42.375" style="142" customWidth="1"/>
    <col min="4" max="4" width="11.625" style="142" customWidth="1"/>
    <col min="5" max="5" width="10.375" style="142" customWidth="1"/>
    <col min="6" max="6" width="11.25390625" style="143" customWidth="1"/>
    <col min="7" max="16384" width="9.125" style="142" customWidth="1"/>
  </cols>
  <sheetData>
    <row r="1" spans="1:6" ht="36" customHeight="1">
      <c r="A1" s="247" t="s">
        <v>200</v>
      </c>
      <c r="B1" s="247"/>
      <c r="C1" s="247"/>
      <c r="D1" s="247"/>
      <c r="E1" s="247"/>
      <c r="F1" s="247"/>
    </row>
    <row r="2" spans="1:6" ht="36" customHeight="1">
      <c r="A2" s="269" t="s">
        <v>201</v>
      </c>
      <c r="B2" s="269"/>
      <c r="C2" s="269"/>
      <c r="D2" s="269"/>
      <c r="E2" s="269"/>
      <c r="F2" s="269"/>
    </row>
    <row r="3" spans="1:6" ht="42.75" customHeight="1">
      <c r="A3" s="144" t="s">
        <v>8</v>
      </c>
      <c r="B3" s="145"/>
      <c r="C3" s="146" t="s">
        <v>122</v>
      </c>
      <c r="D3" s="68" t="s">
        <v>188</v>
      </c>
      <c r="E3" s="122" t="s">
        <v>5</v>
      </c>
      <c r="F3" s="122" t="s">
        <v>202</v>
      </c>
    </row>
    <row r="4" spans="1:6" ht="12.75">
      <c r="A4" s="147" t="s">
        <v>57</v>
      </c>
      <c r="B4" s="145"/>
      <c r="C4" s="148" t="s">
        <v>123</v>
      </c>
      <c r="D4" s="149"/>
      <c r="E4" s="149"/>
      <c r="F4" s="149"/>
    </row>
    <row r="5" spans="1:6" ht="12.75">
      <c r="A5" s="147"/>
      <c r="B5" s="150">
        <v>1</v>
      </c>
      <c r="C5" s="151" t="s">
        <v>203</v>
      </c>
      <c r="D5" s="149"/>
      <c r="E5" s="149"/>
      <c r="F5" s="149"/>
    </row>
    <row r="6" spans="1:6" ht="12.75">
      <c r="A6" s="152" t="s">
        <v>204</v>
      </c>
      <c r="B6" s="153"/>
      <c r="C6" s="154" t="s">
        <v>205</v>
      </c>
      <c r="D6" s="155">
        <v>15415</v>
      </c>
      <c r="E6" s="155">
        <v>-2745</v>
      </c>
      <c r="F6" s="155">
        <f aca="true" t="shared" si="0" ref="F6:F47">SUM(D6:E6)</f>
        <v>12670</v>
      </c>
    </row>
    <row r="7" spans="1:6" ht="12.75">
      <c r="A7" s="152"/>
      <c r="B7" s="151"/>
      <c r="C7" s="154" t="s">
        <v>206</v>
      </c>
      <c r="D7" s="155">
        <v>761</v>
      </c>
      <c r="E7" s="155">
        <v>123</v>
      </c>
      <c r="F7" s="155">
        <f t="shared" si="0"/>
        <v>884</v>
      </c>
    </row>
    <row r="8" spans="1:6" ht="12.75">
      <c r="A8" s="152"/>
      <c r="B8" s="153"/>
      <c r="C8" s="154" t="s">
        <v>207</v>
      </c>
      <c r="D8" s="156"/>
      <c r="E8" s="156"/>
      <c r="F8" s="155">
        <f t="shared" si="0"/>
        <v>0</v>
      </c>
    </row>
    <row r="9" spans="1:6" ht="13.5">
      <c r="A9" s="157"/>
      <c r="B9" s="158"/>
      <c r="C9" s="159" t="s">
        <v>208</v>
      </c>
      <c r="D9" s="160">
        <f>SUM(D6:D8)</f>
        <v>16176</v>
      </c>
      <c r="E9" s="160">
        <f>SUM(E6:E8)</f>
        <v>-2622</v>
      </c>
      <c r="F9" s="155">
        <f t="shared" si="0"/>
        <v>13554</v>
      </c>
    </row>
    <row r="10" spans="1:6" ht="12.75">
      <c r="A10" s="152"/>
      <c r="B10" s="153">
        <v>2</v>
      </c>
      <c r="C10" s="154" t="s">
        <v>209</v>
      </c>
      <c r="D10" s="156"/>
      <c r="E10" s="156"/>
      <c r="F10" s="155">
        <f t="shared" si="0"/>
        <v>0</v>
      </c>
    </row>
    <row r="11" spans="1:6" ht="12.75">
      <c r="A11" s="152"/>
      <c r="B11" s="151"/>
      <c r="C11" s="154" t="s">
        <v>210</v>
      </c>
      <c r="D11" s="156">
        <v>3782</v>
      </c>
      <c r="E11" s="156"/>
      <c r="F11" s="155">
        <f t="shared" si="0"/>
        <v>3782</v>
      </c>
    </row>
    <row r="12" spans="1:6" ht="12.75">
      <c r="A12" s="152"/>
      <c r="B12" s="151"/>
      <c r="C12" s="154" t="s">
        <v>211</v>
      </c>
      <c r="D12" s="156">
        <v>322</v>
      </c>
      <c r="E12" s="156"/>
      <c r="F12" s="155">
        <f t="shared" si="0"/>
        <v>322</v>
      </c>
    </row>
    <row r="13" spans="1:6" ht="12.75">
      <c r="A13" s="152"/>
      <c r="B13" s="151"/>
      <c r="C13" s="154" t="s">
        <v>212</v>
      </c>
      <c r="D13" s="156">
        <v>161</v>
      </c>
      <c r="E13" s="156"/>
      <c r="F13" s="155">
        <f t="shared" si="0"/>
        <v>161</v>
      </c>
    </row>
    <row r="14" spans="1:6" ht="12.75">
      <c r="A14" s="152"/>
      <c r="B14" s="151"/>
      <c r="C14" s="154" t="s">
        <v>213</v>
      </c>
      <c r="D14" s="156">
        <f>SUM(D11:D13)</f>
        <v>4265</v>
      </c>
      <c r="E14" s="156">
        <v>-837</v>
      </c>
      <c r="F14" s="155">
        <f t="shared" si="0"/>
        <v>3428</v>
      </c>
    </row>
    <row r="15" spans="1:6" ht="12.75">
      <c r="A15" s="152"/>
      <c r="B15" s="151"/>
      <c r="C15" s="154" t="s">
        <v>214</v>
      </c>
      <c r="D15" s="156">
        <v>80</v>
      </c>
      <c r="E15" s="156">
        <v>-30</v>
      </c>
      <c r="F15" s="155">
        <f t="shared" si="0"/>
        <v>50</v>
      </c>
    </row>
    <row r="16" spans="1:6" ht="12.75">
      <c r="A16" s="152"/>
      <c r="B16" s="151"/>
      <c r="C16" s="154" t="s">
        <v>215</v>
      </c>
      <c r="D16" s="156">
        <v>20</v>
      </c>
      <c r="E16" s="156">
        <v>-6</v>
      </c>
      <c r="F16" s="155">
        <f t="shared" si="0"/>
        <v>14</v>
      </c>
    </row>
    <row r="17" spans="1:6" ht="13.5">
      <c r="A17" s="152"/>
      <c r="B17" s="151"/>
      <c r="C17" s="159" t="s">
        <v>216</v>
      </c>
      <c r="D17" s="160">
        <f>SUM(D14:D16)</f>
        <v>4365</v>
      </c>
      <c r="E17" s="160">
        <f>SUM(E14:E16)</f>
        <v>-873</v>
      </c>
      <c r="F17" s="155">
        <f t="shared" si="0"/>
        <v>3492</v>
      </c>
    </row>
    <row r="18" spans="1:6" ht="12.75">
      <c r="A18" s="152"/>
      <c r="B18" s="151">
        <v>3</v>
      </c>
      <c r="C18" s="154" t="s">
        <v>217</v>
      </c>
      <c r="D18" s="156"/>
      <c r="E18" s="156"/>
      <c r="F18" s="155">
        <f t="shared" si="0"/>
        <v>0</v>
      </c>
    </row>
    <row r="19" spans="1:6" ht="12.75">
      <c r="A19" s="152"/>
      <c r="B19" s="153"/>
      <c r="C19" s="154" t="s">
        <v>218</v>
      </c>
      <c r="D19" s="156">
        <v>7840</v>
      </c>
      <c r="E19" s="156">
        <v>-417</v>
      </c>
      <c r="F19" s="155">
        <f t="shared" si="0"/>
        <v>7423</v>
      </c>
    </row>
    <row r="20" spans="1:6" ht="12.75">
      <c r="A20" s="152"/>
      <c r="B20" s="161"/>
      <c r="C20" s="154" t="s">
        <v>219</v>
      </c>
      <c r="D20" s="156">
        <v>5435</v>
      </c>
      <c r="E20" s="156">
        <v>-694</v>
      </c>
      <c r="F20" s="155">
        <f t="shared" si="0"/>
        <v>4741</v>
      </c>
    </row>
    <row r="21" spans="1:6" ht="12.75">
      <c r="A21" s="152"/>
      <c r="B21" s="151"/>
      <c r="C21" s="154" t="s">
        <v>220</v>
      </c>
      <c r="D21" s="156">
        <v>3405</v>
      </c>
      <c r="E21" s="156">
        <v>-293</v>
      </c>
      <c r="F21" s="155">
        <f t="shared" si="0"/>
        <v>3112</v>
      </c>
    </row>
    <row r="22" spans="1:6" ht="12.75">
      <c r="A22" s="152"/>
      <c r="B22" s="151"/>
      <c r="C22" s="154" t="s">
        <v>221</v>
      </c>
      <c r="D22" s="156">
        <v>95</v>
      </c>
      <c r="E22" s="156">
        <v>-22</v>
      </c>
      <c r="F22" s="155">
        <f t="shared" si="0"/>
        <v>73</v>
      </c>
    </row>
    <row r="23" spans="1:6" ht="12.75">
      <c r="A23" s="152"/>
      <c r="B23" s="151"/>
      <c r="C23" s="154" t="s">
        <v>222</v>
      </c>
      <c r="D23" s="156"/>
      <c r="E23" s="156">
        <v>122</v>
      </c>
      <c r="F23" s="155">
        <f t="shared" si="0"/>
        <v>122</v>
      </c>
    </row>
    <row r="24" spans="1:6" ht="12.75">
      <c r="A24" s="152"/>
      <c r="B24" s="151"/>
      <c r="C24" s="154" t="s">
        <v>223</v>
      </c>
      <c r="D24" s="156">
        <v>75</v>
      </c>
      <c r="E24" s="156"/>
      <c r="F24" s="155">
        <f t="shared" si="0"/>
        <v>75</v>
      </c>
    </row>
    <row r="25" spans="1:6" ht="12.75">
      <c r="A25" s="152"/>
      <c r="B25" s="151"/>
      <c r="C25" s="158" t="s">
        <v>224</v>
      </c>
      <c r="D25" s="162">
        <f>SUM(D19:D24)</f>
        <v>16850</v>
      </c>
      <c r="E25" s="162">
        <f>SUM(E19:E24)</f>
        <v>-1304</v>
      </c>
      <c r="F25" s="155">
        <f t="shared" si="0"/>
        <v>15546</v>
      </c>
    </row>
    <row r="26" spans="1:6" ht="12.75">
      <c r="A26" s="152"/>
      <c r="B26" s="151"/>
      <c r="C26" s="154" t="s">
        <v>225</v>
      </c>
      <c r="D26" s="156">
        <v>45</v>
      </c>
      <c r="E26" s="156"/>
      <c r="F26" s="155">
        <f t="shared" si="0"/>
        <v>45</v>
      </c>
    </row>
    <row r="27" spans="1:6" ht="13.5">
      <c r="A27" s="157"/>
      <c r="B27" s="163"/>
      <c r="C27" s="159" t="s">
        <v>226</v>
      </c>
      <c r="D27" s="160">
        <f>SUM(D25:D26)</f>
        <v>16895</v>
      </c>
      <c r="E27" s="160">
        <f>SUM(E25:E26)</f>
        <v>-1304</v>
      </c>
      <c r="F27" s="155">
        <f t="shared" si="0"/>
        <v>15591</v>
      </c>
    </row>
    <row r="28" spans="1:6" ht="12.75">
      <c r="A28" s="152"/>
      <c r="B28" s="163">
        <v>4</v>
      </c>
      <c r="C28" s="154" t="s">
        <v>227</v>
      </c>
      <c r="D28" s="162"/>
      <c r="E28" s="162"/>
      <c r="F28" s="155">
        <f t="shared" si="0"/>
        <v>0</v>
      </c>
    </row>
    <row r="29" spans="1:6" ht="12.75">
      <c r="A29" s="152"/>
      <c r="B29" s="151"/>
      <c r="C29" s="154"/>
      <c r="D29" s="156"/>
      <c r="E29" s="156"/>
      <c r="F29" s="155">
        <f t="shared" si="0"/>
        <v>0</v>
      </c>
    </row>
    <row r="30" spans="1:6" ht="12.75">
      <c r="A30" s="152"/>
      <c r="B30" s="151"/>
      <c r="C30" s="158" t="s">
        <v>135</v>
      </c>
      <c r="D30" s="164">
        <f>SUM(D29:D29)</f>
        <v>0</v>
      </c>
      <c r="E30" s="164">
        <f>SUM(E29:E29)</f>
        <v>0</v>
      </c>
      <c r="F30" s="155">
        <f t="shared" si="0"/>
        <v>0</v>
      </c>
    </row>
    <row r="31" spans="1:6" ht="12.75">
      <c r="A31" s="152"/>
      <c r="B31" s="151">
        <v>5</v>
      </c>
      <c r="C31" s="165" t="s">
        <v>228</v>
      </c>
      <c r="D31" s="156"/>
      <c r="E31" s="156"/>
      <c r="F31" s="155">
        <f t="shared" si="0"/>
        <v>0</v>
      </c>
    </row>
    <row r="32" spans="1:6" ht="12.75">
      <c r="A32" s="157"/>
      <c r="B32" s="163"/>
      <c r="C32" s="158" t="s">
        <v>144</v>
      </c>
      <c r="D32" s="162"/>
      <c r="E32" s="162"/>
      <c r="F32" s="155">
        <f t="shared" si="0"/>
        <v>0</v>
      </c>
    </row>
    <row r="33" spans="1:6" ht="12.75">
      <c r="A33" s="166"/>
      <c r="B33" s="148"/>
      <c r="C33" s="167" t="s">
        <v>145</v>
      </c>
      <c r="D33" s="168">
        <f>D9+D17+D27</f>
        <v>37436</v>
      </c>
      <c r="E33" s="168">
        <f>E9+E17+E27</f>
        <v>-4799</v>
      </c>
      <c r="F33" s="155">
        <f t="shared" si="0"/>
        <v>32637</v>
      </c>
    </row>
    <row r="34" spans="1:6" ht="12.75">
      <c r="A34" s="152"/>
      <c r="B34" s="151"/>
      <c r="C34" s="169"/>
      <c r="D34" s="156"/>
      <c r="E34" s="156"/>
      <c r="F34" s="155">
        <f t="shared" si="0"/>
        <v>0</v>
      </c>
    </row>
    <row r="35" spans="1:6" ht="12.75">
      <c r="A35" s="152" t="s">
        <v>74</v>
      </c>
      <c r="B35" s="151"/>
      <c r="C35" s="167" t="s">
        <v>146</v>
      </c>
      <c r="D35" s="170"/>
      <c r="E35" s="170"/>
      <c r="F35" s="155">
        <f t="shared" si="0"/>
        <v>0</v>
      </c>
    </row>
    <row r="36" spans="1:6" ht="12.75">
      <c r="A36" s="152"/>
      <c r="B36" s="151">
        <v>1</v>
      </c>
      <c r="C36" s="154" t="s">
        <v>147</v>
      </c>
      <c r="D36" s="171"/>
      <c r="E36" s="171"/>
      <c r="F36" s="155">
        <f t="shared" si="0"/>
        <v>0</v>
      </c>
    </row>
    <row r="37" spans="1:6" ht="13.5">
      <c r="A37" s="152"/>
      <c r="B37" s="151"/>
      <c r="C37" s="159" t="s">
        <v>149</v>
      </c>
      <c r="D37" s="172">
        <v>0</v>
      </c>
      <c r="E37" s="172">
        <v>0</v>
      </c>
      <c r="F37" s="155">
        <f t="shared" si="0"/>
        <v>0</v>
      </c>
    </row>
    <row r="38" spans="1:6" ht="13.5">
      <c r="A38" s="152"/>
      <c r="B38" s="151"/>
      <c r="C38" s="159"/>
      <c r="D38" s="172"/>
      <c r="E38" s="172"/>
      <c r="F38" s="155">
        <f t="shared" si="0"/>
        <v>0</v>
      </c>
    </row>
    <row r="39" spans="1:6" ht="12.75">
      <c r="A39" s="152"/>
      <c r="B39" s="151">
        <v>2</v>
      </c>
      <c r="C39" s="154" t="s">
        <v>150</v>
      </c>
      <c r="D39" s="173"/>
      <c r="E39" s="173"/>
      <c r="F39" s="155">
        <f t="shared" si="0"/>
        <v>0</v>
      </c>
    </row>
    <row r="40" spans="1:6" ht="13.5">
      <c r="A40" s="152"/>
      <c r="B40" s="154"/>
      <c r="C40" s="159" t="s">
        <v>153</v>
      </c>
      <c r="D40" s="174">
        <v>0</v>
      </c>
      <c r="E40" s="174">
        <v>0</v>
      </c>
      <c r="F40" s="155">
        <f t="shared" si="0"/>
        <v>0</v>
      </c>
    </row>
    <row r="41" spans="1:6" ht="12.75">
      <c r="A41" s="152"/>
      <c r="B41" s="154"/>
      <c r="C41" s="154"/>
      <c r="D41" s="162"/>
      <c r="E41" s="162"/>
      <c r="F41" s="155">
        <f t="shared" si="0"/>
        <v>0</v>
      </c>
    </row>
    <row r="42" spans="1:6" ht="12.75">
      <c r="A42" s="152"/>
      <c r="B42" s="154"/>
      <c r="C42" s="169" t="s">
        <v>159</v>
      </c>
      <c r="D42" s="168">
        <f>D37+D40</f>
        <v>0</v>
      </c>
      <c r="E42" s="168">
        <f>E37+E40</f>
        <v>0</v>
      </c>
      <c r="F42" s="155">
        <f t="shared" si="0"/>
        <v>0</v>
      </c>
    </row>
    <row r="43" spans="1:6" ht="12.75">
      <c r="A43" s="152"/>
      <c r="B43" s="154"/>
      <c r="C43" s="167" t="s">
        <v>160</v>
      </c>
      <c r="D43" s="168">
        <f>D33+D42</f>
        <v>37436</v>
      </c>
      <c r="E43" s="168">
        <f>E33+E42</f>
        <v>-4799</v>
      </c>
      <c r="F43" s="155">
        <f t="shared" si="0"/>
        <v>32637</v>
      </c>
    </row>
    <row r="44" spans="1:6" ht="13.5">
      <c r="A44" s="152"/>
      <c r="B44" s="154"/>
      <c r="C44" s="159"/>
      <c r="D44" s="156"/>
      <c r="E44" s="156"/>
      <c r="F44" s="155">
        <f t="shared" si="0"/>
        <v>0</v>
      </c>
    </row>
    <row r="45" spans="1:6" ht="12.75">
      <c r="A45" s="152" t="s">
        <v>185</v>
      </c>
      <c r="B45" s="154"/>
      <c r="C45" s="154" t="s">
        <v>191</v>
      </c>
      <c r="D45" s="156"/>
      <c r="E45" s="156"/>
      <c r="F45" s="155">
        <f t="shared" si="0"/>
        <v>0</v>
      </c>
    </row>
    <row r="46" spans="1:6" ht="12.75">
      <c r="A46" s="152"/>
      <c r="B46" s="154"/>
      <c r="C46" s="154" t="s">
        <v>192</v>
      </c>
      <c r="D46" s="156"/>
      <c r="E46" s="156"/>
      <c r="F46" s="155">
        <f t="shared" si="0"/>
        <v>0</v>
      </c>
    </row>
    <row r="47" spans="1:6" ht="12.75">
      <c r="A47" s="152"/>
      <c r="B47" s="154"/>
      <c r="C47" s="167" t="s">
        <v>193</v>
      </c>
      <c r="D47" s="175">
        <f>D43+D46</f>
        <v>37436</v>
      </c>
      <c r="E47" s="175">
        <f>E43+E46</f>
        <v>-4799</v>
      </c>
      <c r="F47" s="155">
        <f t="shared" si="0"/>
        <v>32637</v>
      </c>
    </row>
    <row r="48" spans="1:6" ht="12.75">
      <c r="A48" s="152"/>
      <c r="B48" s="154"/>
      <c r="C48" s="154"/>
      <c r="D48" s="156"/>
      <c r="E48" s="156"/>
      <c r="F48" s="156"/>
    </row>
    <row r="49" spans="1:6" ht="12.75">
      <c r="A49" s="152"/>
      <c r="B49" s="154"/>
      <c r="C49" s="154"/>
      <c r="D49" s="176"/>
      <c r="E49" s="154"/>
      <c r="F49" s="156"/>
    </row>
    <row r="50" spans="1:6" ht="12.75">
      <c r="A50" s="152"/>
      <c r="B50" s="154"/>
      <c r="C50" s="154"/>
      <c r="D50" s="176"/>
      <c r="E50" s="154"/>
      <c r="F50" s="156"/>
    </row>
    <row r="51" ht="12.75">
      <c r="F51" s="155"/>
    </row>
    <row r="52" ht="12.75">
      <c r="F52" s="155"/>
    </row>
    <row r="53" ht="12.75">
      <c r="F53" s="155"/>
    </row>
    <row r="54" ht="12.75">
      <c r="F54" s="155"/>
    </row>
  </sheetData>
  <sheetProtection selectLockedCells="1" selectUnlockedCells="1"/>
  <mergeCells count="2">
    <mergeCell ref="A1:F1"/>
    <mergeCell ref="A2:F2"/>
  </mergeCells>
  <printOptions gridLines="1"/>
  <pageMargins left="0.7083333333333334" right="0.5833333333333334" top="0.9479166666666666" bottom="0.9840277777777777" header="0.5118055555555555" footer="0.5118055555555555"/>
  <pageSetup horizontalDpi="300" verticalDpi="300" orientation="portrait" paperSize="9"/>
  <headerFooter alignWithMargins="0">
    <oddHeader>&amp;C&amp;"Times New Roman,Normál"&amp;11JÁSDI MESEVÁR ÓVODA 
MÓDOSÍTÁS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52"/>
  <sheetViews>
    <sheetView workbookViewId="0" topLeftCell="A1">
      <selection activeCell="A1" sqref="A1:H1"/>
    </sheetView>
  </sheetViews>
  <sheetFormatPr defaultColWidth="9.00390625" defaultRowHeight="12.75"/>
  <cols>
    <col min="1" max="2" width="3.125" style="177" customWidth="1"/>
    <col min="3" max="3" width="4.00390625" style="177" customWidth="1"/>
    <col min="4" max="4" width="41.625" style="177" customWidth="1"/>
    <col min="5" max="5" width="9.25390625" style="177" customWidth="1"/>
    <col min="6" max="6" width="8.875" style="177" customWidth="1"/>
    <col min="7" max="7" width="8.75390625" style="177" customWidth="1"/>
    <col min="8" max="16384" width="9.125" style="177" customWidth="1"/>
  </cols>
  <sheetData>
    <row r="1" spans="1:8" ht="17.25" customHeight="1">
      <c r="A1" s="277" t="s">
        <v>229</v>
      </c>
      <c r="B1" s="277"/>
      <c r="C1" s="277"/>
      <c r="D1" s="277"/>
      <c r="E1" s="277"/>
      <c r="F1" s="277"/>
      <c r="G1" s="277"/>
      <c r="H1" s="277"/>
    </row>
    <row r="2" spans="1:8" ht="18" customHeight="1">
      <c r="A2" s="278" t="s">
        <v>230</v>
      </c>
      <c r="B2" s="278"/>
      <c r="C2" s="278"/>
      <c r="D2" s="278"/>
      <c r="E2" s="278"/>
      <c r="F2" s="278"/>
      <c r="G2" s="278"/>
      <c r="H2" s="278"/>
    </row>
    <row r="3" spans="1:8" ht="16.5" customHeight="1">
      <c r="A3" s="178" t="s">
        <v>231</v>
      </c>
      <c r="B3" s="179"/>
      <c r="C3" s="179"/>
      <c r="D3" s="179"/>
      <c r="E3" s="180"/>
      <c r="F3" s="180"/>
      <c r="G3" s="180"/>
      <c r="H3" s="181"/>
    </row>
    <row r="4" spans="1:8" ht="27" customHeight="1">
      <c r="A4" s="182" t="s">
        <v>232</v>
      </c>
      <c r="B4" s="183"/>
      <c r="C4" s="183"/>
      <c r="D4" s="183"/>
      <c r="E4" s="184" t="s">
        <v>233</v>
      </c>
      <c r="F4" s="184" t="s">
        <v>234</v>
      </c>
      <c r="G4" s="184" t="s">
        <v>5</v>
      </c>
      <c r="H4" s="185" t="s">
        <v>6</v>
      </c>
    </row>
    <row r="5" spans="1:8" ht="15" customHeight="1">
      <c r="A5" s="186" t="s">
        <v>57</v>
      </c>
      <c r="B5" s="273" t="s">
        <v>235</v>
      </c>
      <c r="C5" s="273"/>
      <c r="D5" s="273"/>
      <c r="E5" s="180"/>
      <c r="F5" s="180"/>
      <c r="G5" s="180"/>
      <c r="H5" s="181"/>
    </row>
    <row r="6" spans="1:8" ht="16.5" customHeight="1">
      <c r="A6" s="187"/>
      <c r="B6" s="180" t="s">
        <v>236</v>
      </c>
      <c r="C6" s="180" t="s">
        <v>237</v>
      </c>
      <c r="D6" s="180"/>
      <c r="E6" s="188">
        <v>9287867</v>
      </c>
      <c r="F6" s="180">
        <v>0</v>
      </c>
      <c r="G6" s="188">
        <v>33038</v>
      </c>
      <c r="H6" s="189">
        <f aca="true" t="shared" si="0" ref="H6:H14">SUM(E6:G6)</f>
        <v>9320905</v>
      </c>
    </row>
    <row r="7" spans="1:8" ht="17.25" customHeight="1">
      <c r="A7" s="187"/>
      <c r="B7" s="180" t="s">
        <v>238</v>
      </c>
      <c r="C7" s="180" t="s">
        <v>239</v>
      </c>
      <c r="D7" s="180"/>
      <c r="E7" s="188"/>
      <c r="F7" s="180"/>
      <c r="G7" s="188"/>
      <c r="H7" s="189">
        <f t="shared" si="0"/>
        <v>0</v>
      </c>
    </row>
    <row r="8" spans="1:8" ht="17.25" customHeight="1">
      <c r="A8" s="187"/>
      <c r="B8" s="180"/>
      <c r="C8" s="180" t="s">
        <v>240</v>
      </c>
      <c r="D8" s="180" t="s">
        <v>241</v>
      </c>
      <c r="E8" s="188">
        <v>1843211</v>
      </c>
      <c r="F8" s="180">
        <v>0</v>
      </c>
      <c r="G8" s="188">
        <v>0</v>
      </c>
      <c r="H8" s="189">
        <f t="shared" si="0"/>
        <v>1843211</v>
      </c>
    </row>
    <row r="9" spans="1:8" ht="14.25" customHeight="1">
      <c r="A9" s="187"/>
      <c r="B9" s="180"/>
      <c r="C9" s="180" t="s">
        <v>242</v>
      </c>
      <c r="D9" s="180" t="s">
        <v>243</v>
      </c>
      <c r="E9" s="188">
        <v>1232200</v>
      </c>
      <c r="F9" s="180">
        <v>0</v>
      </c>
      <c r="G9" s="188">
        <v>0</v>
      </c>
      <c r="H9" s="189">
        <f t="shared" si="0"/>
        <v>1232200</v>
      </c>
    </row>
    <row r="10" spans="1:8" ht="14.25" customHeight="1">
      <c r="A10" s="187"/>
      <c r="B10" s="180"/>
      <c r="C10" s="180" t="s">
        <v>244</v>
      </c>
      <c r="D10" s="180" t="s">
        <v>245</v>
      </c>
      <c r="E10" s="188">
        <v>100000</v>
      </c>
      <c r="F10" s="180">
        <v>0</v>
      </c>
      <c r="G10" s="188">
        <v>0</v>
      </c>
      <c r="H10" s="189">
        <f t="shared" si="0"/>
        <v>100000</v>
      </c>
    </row>
    <row r="11" spans="1:8" ht="15.75" customHeight="1">
      <c r="A11" s="187"/>
      <c r="B11" s="180"/>
      <c r="C11" s="180" t="s">
        <v>246</v>
      </c>
      <c r="D11" s="180" t="s">
        <v>247</v>
      </c>
      <c r="E11" s="190">
        <v>863691</v>
      </c>
      <c r="F11" s="191">
        <v>0</v>
      </c>
      <c r="G11" s="190">
        <v>0</v>
      </c>
      <c r="H11" s="192">
        <f t="shared" si="0"/>
        <v>863691</v>
      </c>
    </row>
    <row r="12" spans="1:8" ht="13.5" customHeight="1">
      <c r="A12" s="187"/>
      <c r="B12" s="180"/>
      <c r="C12" s="180"/>
      <c r="D12" s="193" t="s">
        <v>248</v>
      </c>
      <c r="E12" s="188">
        <f>SUM(E8:E11)</f>
        <v>4039102</v>
      </c>
      <c r="F12" s="180">
        <v>0</v>
      </c>
      <c r="G12" s="188">
        <f>SUM(G8:G11)</f>
        <v>0</v>
      </c>
      <c r="H12" s="189">
        <f t="shared" si="0"/>
        <v>4039102</v>
      </c>
    </row>
    <row r="13" spans="1:8" ht="13.5" customHeight="1">
      <c r="A13" s="187"/>
      <c r="B13" s="180" t="s">
        <v>249</v>
      </c>
      <c r="C13" s="180" t="s">
        <v>250</v>
      </c>
      <c r="D13" s="180"/>
      <c r="E13" s="188">
        <v>-588160</v>
      </c>
      <c r="F13" s="180">
        <v>0</v>
      </c>
      <c r="G13" s="188">
        <v>588160</v>
      </c>
      <c r="H13" s="189">
        <f t="shared" si="0"/>
        <v>0</v>
      </c>
    </row>
    <row r="14" spans="1:8" ht="13.5" customHeight="1">
      <c r="A14" s="187"/>
      <c r="B14" s="180" t="s">
        <v>251</v>
      </c>
      <c r="C14" s="180" t="s">
        <v>252</v>
      </c>
      <c r="D14" s="180"/>
      <c r="E14" s="190">
        <v>3000000</v>
      </c>
      <c r="F14" s="191">
        <v>0</v>
      </c>
      <c r="G14" s="190">
        <v>0</v>
      </c>
      <c r="H14" s="192">
        <f t="shared" si="0"/>
        <v>3000000</v>
      </c>
    </row>
    <row r="15" spans="1:8" ht="12.75">
      <c r="A15" s="187"/>
      <c r="B15" s="180"/>
      <c r="C15" s="275" t="s">
        <v>253</v>
      </c>
      <c r="D15" s="275"/>
      <c r="E15" s="194">
        <f>E6+E12+E13+E14</f>
        <v>15738809</v>
      </c>
      <c r="F15" s="194">
        <f>F6+F12+F13+F14</f>
        <v>0</v>
      </c>
      <c r="G15" s="194">
        <f>G6+G12+G13+G14</f>
        <v>621198</v>
      </c>
      <c r="H15" s="195">
        <f>H6+H12+H13+H14</f>
        <v>16360007</v>
      </c>
    </row>
    <row r="16" spans="1:8" ht="17.25" customHeight="1">
      <c r="A16" s="178" t="s">
        <v>74</v>
      </c>
      <c r="B16" s="273" t="s">
        <v>254</v>
      </c>
      <c r="C16" s="273"/>
      <c r="D16" s="273"/>
      <c r="E16" s="188"/>
      <c r="F16" s="180"/>
      <c r="G16" s="188"/>
      <c r="H16" s="189">
        <f>SUM(E16:G16)</f>
        <v>0</v>
      </c>
    </row>
    <row r="17" spans="1:8" ht="13.5" customHeight="1">
      <c r="A17" s="187"/>
      <c r="B17" s="180" t="s">
        <v>255</v>
      </c>
      <c r="C17" s="271" t="s">
        <v>256</v>
      </c>
      <c r="D17" s="271"/>
      <c r="E17" s="188">
        <v>8496000</v>
      </c>
      <c r="F17" s="180">
        <v>0</v>
      </c>
      <c r="G17" s="188">
        <v>-944000</v>
      </c>
      <c r="H17" s="189">
        <f>SUM(E17:G17)</f>
        <v>7552000</v>
      </c>
    </row>
    <row r="18" spans="1:8" ht="12" customHeight="1">
      <c r="A18" s="187"/>
      <c r="B18" s="180" t="s">
        <v>238</v>
      </c>
      <c r="C18" s="271" t="s">
        <v>257</v>
      </c>
      <c r="D18" s="271"/>
      <c r="E18" s="190">
        <v>3264000</v>
      </c>
      <c r="F18" s="191">
        <v>0</v>
      </c>
      <c r="G18" s="190">
        <v>-544000</v>
      </c>
      <c r="H18" s="192">
        <f>SUM(E18:G18)</f>
        <v>2720000</v>
      </c>
    </row>
    <row r="19" spans="1:8" ht="12" customHeight="1">
      <c r="A19" s="187"/>
      <c r="B19" s="180"/>
      <c r="C19" s="272" t="s">
        <v>258</v>
      </c>
      <c r="D19" s="272"/>
      <c r="E19" s="188">
        <f>SUM(E17:E18)</f>
        <v>11760000</v>
      </c>
      <c r="F19" s="180">
        <v>0</v>
      </c>
      <c r="G19" s="188">
        <f>SUM(G17:G18)</f>
        <v>-1488000</v>
      </c>
      <c r="H19" s="189">
        <f>SUM(H17:H18)</f>
        <v>10272000</v>
      </c>
    </row>
    <row r="20" spans="1:8" ht="12.75">
      <c r="A20" s="187"/>
      <c r="B20" s="180" t="s">
        <v>249</v>
      </c>
      <c r="C20" s="271" t="s">
        <v>259</v>
      </c>
      <c r="D20" s="271"/>
      <c r="E20" s="188">
        <v>1836000</v>
      </c>
      <c r="F20" s="180">
        <v>0</v>
      </c>
      <c r="G20" s="188">
        <v>-288000</v>
      </c>
      <c r="H20" s="189">
        <f>SUM(E20:G20)</f>
        <v>1548000</v>
      </c>
    </row>
    <row r="21" spans="1:8" ht="12.75">
      <c r="A21" s="187"/>
      <c r="B21" s="180" t="s">
        <v>251</v>
      </c>
      <c r="C21" s="271" t="s">
        <v>260</v>
      </c>
      <c r="D21" s="271"/>
      <c r="E21" s="190">
        <v>1734000</v>
      </c>
      <c r="F21" s="191">
        <v>0</v>
      </c>
      <c r="G21" s="190">
        <v>-816000</v>
      </c>
      <c r="H21" s="192">
        <f>SUM(E21:G21)</f>
        <v>918000</v>
      </c>
    </row>
    <row r="22" spans="1:8" ht="12.75">
      <c r="A22" s="187"/>
      <c r="B22" s="180"/>
      <c r="C22" s="275" t="s">
        <v>261</v>
      </c>
      <c r="D22" s="275"/>
      <c r="E22" s="194">
        <f>SUM(E19:E21)</f>
        <v>15330000</v>
      </c>
      <c r="F22" s="194">
        <f>SUM(F19:F21)</f>
        <v>0</v>
      </c>
      <c r="G22" s="194">
        <f>SUM(G19:G21)</f>
        <v>-2592000</v>
      </c>
      <c r="H22" s="195">
        <f>SUM(H19:H21)</f>
        <v>12738000</v>
      </c>
    </row>
    <row r="23" spans="1:8" ht="24" customHeight="1">
      <c r="A23" s="197" t="s">
        <v>84</v>
      </c>
      <c r="B23" s="276" t="s">
        <v>262</v>
      </c>
      <c r="C23" s="276"/>
      <c r="D23" s="276"/>
      <c r="E23" s="188"/>
      <c r="F23" s="180"/>
      <c r="G23" s="188"/>
      <c r="H23" s="189">
        <f aca="true" t="shared" si="1" ref="H23:H29">SUM(E23:G23)</f>
        <v>0</v>
      </c>
    </row>
    <row r="24" spans="1:8" ht="13.5" customHeight="1">
      <c r="A24" s="187"/>
      <c r="B24" s="180" t="s">
        <v>263</v>
      </c>
      <c r="C24" s="271" t="s">
        <v>264</v>
      </c>
      <c r="D24" s="271"/>
      <c r="E24" s="188"/>
      <c r="F24" s="180"/>
      <c r="G24" s="188"/>
      <c r="H24" s="189">
        <f t="shared" si="1"/>
        <v>0</v>
      </c>
    </row>
    <row r="25" spans="1:8" ht="12.75">
      <c r="A25" s="187"/>
      <c r="B25" s="180"/>
      <c r="C25" s="180" t="s">
        <v>255</v>
      </c>
      <c r="D25" s="180" t="s">
        <v>265</v>
      </c>
      <c r="E25" s="188">
        <v>560000</v>
      </c>
      <c r="F25" s="180">
        <v>0</v>
      </c>
      <c r="G25" s="188">
        <v>0</v>
      </c>
      <c r="H25" s="189">
        <f t="shared" si="1"/>
        <v>560000</v>
      </c>
    </row>
    <row r="26" spans="1:8" ht="12.75">
      <c r="A26" s="187"/>
      <c r="B26" s="180"/>
      <c r="C26" s="180"/>
      <c r="D26" s="180" t="s">
        <v>266</v>
      </c>
      <c r="E26" s="188">
        <v>1530000</v>
      </c>
      <c r="F26" s="180">
        <v>0</v>
      </c>
      <c r="G26" s="188">
        <v>0</v>
      </c>
      <c r="H26" s="189">
        <f t="shared" si="1"/>
        <v>1530000</v>
      </c>
    </row>
    <row r="27" spans="1:8" ht="12.75">
      <c r="A27" s="187"/>
      <c r="B27" s="180"/>
      <c r="C27" s="180" t="s">
        <v>238</v>
      </c>
      <c r="D27" s="180" t="s">
        <v>267</v>
      </c>
      <c r="E27" s="188">
        <v>2400000</v>
      </c>
      <c r="F27" s="180">
        <v>0</v>
      </c>
      <c r="G27" s="188">
        <v>0</v>
      </c>
      <c r="H27" s="189">
        <f t="shared" si="1"/>
        <v>2400000</v>
      </c>
    </row>
    <row r="28" spans="1:8" ht="12.75">
      <c r="A28" s="187"/>
      <c r="B28" s="180"/>
      <c r="C28" s="180" t="s">
        <v>251</v>
      </c>
      <c r="D28" s="180" t="s">
        <v>268</v>
      </c>
      <c r="E28" s="188">
        <v>124000</v>
      </c>
      <c r="F28" s="180">
        <v>0</v>
      </c>
      <c r="G28" s="188">
        <v>0</v>
      </c>
      <c r="H28" s="189">
        <f t="shared" si="1"/>
        <v>124000</v>
      </c>
    </row>
    <row r="29" spans="1:8" ht="12.75">
      <c r="A29" s="187"/>
      <c r="B29" s="180"/>
      <c r="C29" s="180" t="s">
        <v>269</v>
      </c>
      <c r="D29" s="180" t="s">
        <v>270</v>
      </c>
      <c r="E29" s="190">
        <v>0</v>
      </c>
      <c r="F29" s="191">
        <v>0</v>
      </c>
      <c r="G29" s="190">
        <v>30000</v>
      </c>
      <c r="H29" s="192">
        <f t="shared" si="1"/>
        <v>30000</v>
      </c>
    </row>
    <row r="30" spans="1:8" ht="12.75">
      <c r="A30" s="187"/>
      <c r="B30" s="180"/>
      <c r="C30" s="180"/>
      <c r="D30" s="180" t="s">
        <v>271</v>
      </c>
      <c r="E30" s="198">
        <f>SUM(E25:E29)</f>
        <v>4614000</v>
      </c>
      <c r="F30" s="198">
        <f>SUM(F25:F29)</f>
        <v>0</v>
      </c>
      <c r="G30" s="198">
        <f>SUM(G25:G29)</f>
        <v>30000</v>
      </c>
      <c r="H30" s="199">
        <f>SUM(H25:H29)</f>
        <v>4644000</v>
      </c>
    </row>
    <row r="31" spans="1:8" ht="12.75">
      <c r="A31" s="187"/>
      <c r="B31" s="180" t="s">
        <v>272</v>
      </c>
      <c r="C31" s="180" t="s">
        <v>273</v>
      </c>
      <c r="D31" s="180"/>
      <c r="E31" s="188">
        <v>1945328</v>
      </c>
      <c r="F31" s="180">
        <v>0</v>
      </c>
      <c r="G31" s="188">
        <v>0</v>
      </c>
      <c r="H31" s="189">
        <f>SUM(E31:G31)</f>
        <v>1945328</v>
      </c>
    </row>
    <row r="32" spans="1:8" ht="12.75">
      <c r="A32" s="187"/>
      <c r="B32" s="180" t="s">
        <v>274</v>
      </c>
      <c r="C32" s="180" t="s">
        <v>275</v>
      </c>
      <c r="D32" s="180"/>
      <c r="E32" s="190">
        <v>1494720</v>
      </c>
      <c r="F32" s="191">
        <v>0</v>
      </c>
      <c r="G32" s="190">
        <v>0</v>
      </c>
      <c r="H32" s="192">
        <f>SUM(E32:G32)</f>
        <v>1494720</v>
      </c>
    </row>
    <row r="33" spans="1:8" ht="12.75">
      <c r="A33" s="187"/>
      <c r="B33" s="180"/>
      <c r="C33" s="180"/>
      <c r="D33" s="180"/>
      <c r="E33" s="198">
        <f>G29+E31+E32</f>
        <v>3470048</v>
      </c>
      <c r="F33" s="198">
        <f>H29+F31+F32</f>
        <v>30000</v>
      </c>
      <c r="G33" s="198">
        <f>I29+G31+G32</f>
        <v>0</v>
      </c>
      <c r="H33" s="199">
        <f>J29+H31+H32</f>
        <v>3440048</v>
      </c>
    </row>
    <row r="34" spans="1:8" ht="12.75">
      <c r="A34" s="186" t="s">
        <v>87</v>
      </c>
      <c r="B34" s="273" t="s">
        <v>276</v>
      </c>
      <c r="C34" s="273"/>
      <c r="D34" s="273"/>
      <c r="E34" s="188"/>
      <c r="F34" s="180"/>
      <c r="G34" s="188"/>
      <c r="H34" s="189">
        <f>SUM(E34:G34)</f>
        <v>0</v>
      </c>
    </row>
    <row r="35" spans="1:8" ht="13.5" customHeight="1">
      <c r="A35" s="187"/>
      <c r="B35" s="180" t="s">
        <v>263</v>
      </c>
      <c r="C35" s="271" t="s">
        <v>277</v>
      </c>
      <c r="D35" s="271"/>
      <c r="E35" s="198">
        <v>866400</v>
      </c>
      <c r="F35" s="180">
        <v>0</v>
      </c>
      <c r="G35" s="188">
        <v>0</v>
      </c>
      <c r="H35" s="189">
        <f>SUM(E35:G35)</f>
        <v>866400</v>
      </c>
    </row>
    <row r="36" spans="1:8" ht="12.75">
      <c r="A36" s="274" t="s">
        <v>278</v>
      </c>
      <c r="B36" s="274"/>
      <c r="C36" s="274"/>
      <c r="D36" s="274"/>
      <c r="E36" s="200">
        <f>E15+E22+E35+E33+E30</f>
        <v>40019257</v>
      </c>
      <c r="F36" s="200">
        <f>F15+F22+F35+F33+F30</f>
        <v>30000</v>
      </c>
      <c r="G36" s="200">
        <f>G15+G22+G35+G33+G30</f>
        <v>-1940802</v>
      </c>
      <c r="H36" s="201">
        <f>H15+H22+H35+H33+H30</f>
        <v>38048455</v>
      </c>
    </row>
    <row r="37" spans="1:8" ht="12.75">
      <c r="A37" s="270" t="s">
        <v>279</v>
      </c>
      <c r="B37" s="270"/>
      <c r="C37" s="270"/>
      <c r="D37" s="270"/>
      <c r="E37" s="188"/>
      <c r="F37" s="180"/>
      <c r="G37" s="188"/>
      <c r="H37" s="189">
        <f>SUM(E37:G37)</f>
        <v>0</v>
      </c>
    </row>
    <row r="38" spans="1:8" ht="12.75">
      <c r="A38" s="182" t="s">
        <v>280</v>
      </c>
      <c r="B38" s="183"/>
      <c r="C38" s="183"/>
      <c r="D38" s="183"/>
      <c r="E38" s="188"/>
      <c r="F38" s="180"/>
      <c r="G38" s="188"/>
      <c r="H38" s="189">
        <f>SUM(E38:G38)</f>
        <v>0</v>
      </c>
    </row>
    <row r="39" spans="1:8" ht="12.75">
      <c r="A39" s="187"/>
      <c r="B39" s="180" t="s">
        <v>281</v>
      </c>
      <c r="C39" s="271" t="s">
        <v>282</v>
      </c>
      <c r="D39" s="271"/>
      <c r="E39" s="198">
        <v>176700</v>
      </c>
      <c r="F39" s="180">
        <v>0</v>
      </c>
      <c r="G39" s="188">
        <v>0</v>
      </c>
      <c r="H39" s="189">
        <f>SUM(E39:G39)</f>
        <v>176700</v>
      </c>
    </row>
    <row r="40" spans="1:8" ht="12.75">
      <c r="A40" s="187"/>
      <c r="B40" s="180" t="s">
        <v>283</v>
      </c>
      <c r="C40" s="180" t="s">
        <v>284</v>
      </c>
      <c r="D40" s="180"/>
      <c r="E40" s="202">
        <v>82832</v>
      </c>
      <c r="F40" s="191">
        <v>0</v>
      </c>
      <c r="G40" s="190">
        <v>0</v>
      </c>
      <c r="H40" s="192">
        <f>SUM(E40:G40)</f>
        <v>82832</v>
      </c>
    </row>
    <row r="41" spans="1:8" ht="12.75">
      <c r="A41" s="203"/>
      <c r="B41" s="191"/>
      <c r="C41" s="191"/>
      <c r="D41" s="204" t="s">
        <v>285</v>
      </c>
      <c r="E41" s="205">
        <f>SUM(E39:E40)</f>
        <v>259532</v>
      </c>
      <c r="F41" s="205">
        <f>SUM(F39:F40)</f>
        <v>0</v>
      </c>
      <c r="G41" s="205">
        <f>SUM(G39:G40)</f>
        <v>0</v>
      </c>
      <c r="H41" s="206">
        <f>SUM(H39:H40)</f>
        <v>259532</v>
      </c>
    </row>
    <row r="42" spans="1:8" ht="12.75">
      <c r="A42" s="186" t="s">
        <v>286</v>
      </c>
      <c r="B42" s="180"/>
      <c r="C42" s="180"/>
      <c r="D42" s="179"/>
      <c r="E42" s="179"/>
      <c r="F42" s="180"/>
      <c r="G42" s="207"/>
      <c r="H42" s="189"/>
    </row>
    <row r="43" spans="1:8" ht="12.75">
      <c r="A43" s="182" t="s">
        <v>287</v>
      </c>
      <c r="B43" s="180"/>
      <c r="C43" s="180"/>
      <c r="D43" s="180"/>
      <c r="E43" s="188"/>
      <c r="F43" s="180"/>
      <c r="G43" s="188"/>
      <c r="H43" s="189"/>
    </row>
    <row r="44" spans="1:8" ht="12.75">
      <c r="A44" s="182"/>
      <c r="B44" s="180" t="s">
        <v>87</v>
      </c>
      <c r="C44" s="272" t="s">
        <v>288</v>
      </c>
      <c r="D44" s="272"/>
      <c r="E44" s="188"/>
      <c r="F44" s="180"/>
      <c r="G44" s="188"/>
      <c r="H44" s="189"/>
    </row>
    <row r="45" spans="1:8" ht="12.75">
      <c r="A45" s="182"/>
      <c r="B45" s="180"/>
      <c r="C45" s="271" t="s">
        <v>289</v>
      </c>
      <c r="D45" s="271"/>
      <c r="E45" s="198">
        <v>0</v>
      </c>
      <c r="F45" s="188">
        <v>9536000</v>
      </c>
      <c r="G45" s="188">
        <v>-5244000</v>
      </c>
      <c r="H45" s="189">
        <f>SUM(F45:G45)</f>
        <v>4292000</v>
      </c>
    </row>
    <row r="46" spans="1:8" ht="12.75">
      <c r="A46" s="182"/>
      <c r="B46" s="196" t="s">
        <v>290</v>
      </c>
      <c r="C46" s="180"/>
      <c r="D46" s="196"/>
      <c r="E46" s="198">
        <v>0</v>
      </c>
      <c r="F46" s="188">
        <v>0</v>
      </c>
      <c r="G46" s="188">
        <v>1014968</v>
      </c>
      <c r="H46" s="189">
        <f>SUM(F46:G46)</f>
        <v>1014968</v>
      </c>
    </row>
    <row r="47" spans="1:8" ht="12.75">
      <c r="A47" s="182"/>
      <c r="B47" s="180" t="s">
        <v>291</v>
      </c>
      <c r="C47" s="196"/>
      <c r="D47" s="196"/>
      <c r="E47" s="198">
        <v>0</v>
      </c>
      <c r="F47" s="188">
        <v>0</v>
      </c>
      <c r="G47" s="208">
        <v>13106000</v>
      </c>
      <c r="H47" s="209">
        <f>SUM(F47:G47)</f>
        <v>13106000</v>
      </c>
    </row>
    <row r="48" spans="1:8" ht="12.75">
      <c r="A48" s="182"/>
      <c r="B48" s="180" t="s">
        <v>292</v>
      </c>
      <c r="C48" s="196"/>
      <c r="D48" s="196"/>
      <c r="E48" s="198">
        <v>0</v>
      </c>
      <c r="F48" s="188">
        <v>0</v>
      </c>
      <c r="G48" s="188">
        <v>462000</v>
      </c>
      <c r="H48" s="189">
        <f>SUM(F48:G48)</f>
        <v>462000</v>
      </c>
    </row>
    <row r="49" spans="1:8" ht="12.75">
      <c r="A49" s="182"/>
      <c r="B49" s="180"/>
      <c r="C49" s="180"/>
      <c r="D49" s="180"/>
      <c r="E49" s="188"/>
      <c r="F49" s="180"/>
      <c r="G49" s="188"/>
      <c r="H49" s="189">
        <f>SUM(E49:G49)</f>
        <v>0</v>
      </c>
    </row>
    <row r="50" spans="1:8" ht="12.75">
      <c r="A50" s="210"/>
      <c r="B50" s="211"/>
      <c r="C50" s="211"/>
      <c r="D50" s="212" t="s">
        <v>293</v>
      </c>
      <c r="E50" s="213">
        <f>E41+E36+E45+E46+E47+E48</f>
        <v>40278789</v>
      </c>
      <c r="F50" s="213">
        <f>F41+F36+F45+F46+F47+F48</f>
        <v>9566000</v>
      </c>
      <c r="G50" s="213">
        <f>G41+G36+G45+G46+G47+G48</f>
        <v>7398166</v>
      </c>
      <c r="H50" s="214">
        <f>H41+H36+H45+H46+H47+H48</f>
        <v>57182955</v>
      </c>
    </row>
    <row r="51" spans="1:8" ht="12.75">
      <c r="A51" s="203"/>
      <c r="B51" s="191"/>
      <c r="C51" s="191"/>
      <c r="D51" s="191"/>
      <c r="E51" s="190"/>
      <c r="F51" s="190"/>
      <c r="G51" s="190"/>
      <c r="H51" s="215"/>
    </row>
    <row r="52" spans="1:7" ht="12.75">
      <c r="A52" s="180"/>
      <c r="B52" s="180"/>
      <c r="C52" s="180"/>
      <c r="D52" s="180"/>
      <c r="E52" s="180"/>
      <c r="F52" s="188"/>
      <c r="G52" s="188"/>
    </row>
  </sheetData>
  <sheetProtection selectLockedCells="1" selectUnlockedCells="1"/>
  <mergeCells count="20">
    <mergeCell ref="A1:H1"/>
    <mergeCell ref="A2:H2"/>
    <mergeCell ref="B5:D5"/>
    <mergeCell ref="C15:D15"/>
    <mergeCell ref="B16:D16"/>
    <mergeCell ref="C17:D17"/>
    <mergeCell ref="C18:D18"/>
    <mergeCell ref="C19:D19"/>
    <mergeCell ref="C20:D20"/>
    <mergeCell ref="C21:D21"/>
    <mergeCell ref="C22:D22"/>
    <mergeCell ref="B23:D23"/>
    <mergeCell ref="C24:D24"/>
    <mergeCell ref="B34:D34"/>
    <mergeCell ref="C35:D35"/>
    <mergeCell ref="A36:D36"/>
    <mergeCell ref="A37:D37"/>
    <mergeCell ref="C39:D39"/>
    <mergeCell ref="C44:D44"/>
    <mergeCell ref="C45:D45"/>
  </mergeCells>
  <printOptions/>
  <pageMargins left="0.7479166666666667" right="0.7479166666666667" top="0.7479166666666667" bottom="0.747916666666666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vezér</cp:lastModifiedBy>
  <dcterms:created xsi:type="dcterms:W3CDTF">2014-04-28T12:20:36Z</dcterms:created>
  <dcterms:modified xsi:type="dcterms:W3CDTF">2014-04-28T12:20:36Z</dcterms:modified>
  <cp:category/>
  <cp:version/>
  <cp:contentType/>
  <cp:contentStatus/>
</cp:coreProperties>
</file>