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195" windowHeight="921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<sst xmlns="http://schemas.openxmlformats.org/spreadsheetml/2006/main" count="114" uniqueCount="78">
  <si>
    <t>2. számú melléklet</t>
  </si>
  <si>
    <t>Megnevezés</t>
  </si>
  <si>
    <t>Iparűzési adó</t>
  </si>
  <si>
    <t>Magánszem. kommunális adója</t>
  </si>
  <si>
    <t>Idegenforgalmi adó</t>
  </si>
  <si>
    <t>Helyi adók összesen:</t>
  </si>
  <si>
    <t xml:space="preserve">Pótlék, bírság                  </t>
  </si>
  <si>
    <t>Gépjárműadó</t>
  </si>
  <si>
    <t>Átengedett adó összesen:</t>
  </si>
  <si>
    <t>Fizikoterápia</t>
  </si>
  <si>
    <t>Őrségi orvosi ügyelet</t>
  </si>
  <si>
    <t>Társ Önkorm. működési finanszírozása</t>
  </si>
  <si>
    <t>Ingatlankezelés</t>
  </si>
  <si>
    <t>Város- és községgazdálkodás szolgáltatás</t>
  </si>
  <si>
    <t>Háziorvosi szolgálat</t>
  </si>
  <si>
    <t>Temetkezés és ehhez kapcsolódó szolgáltatás</t>
  </si>
  <si>
    <t>Máshová nem sorolt egyéb szolgáltatás</t>
  </si>
  <si>
    <t>Intézményi működési bevétel</t>
  </si>
  <si>
    <t>Kamatbevétel</t>
  </si>
  <si>
    <t>Koncessziós bevétel</t>
  </si>
  <si>
    <t>BEVÉTEL MINDÖSSZESEN:</t>
  </si>
  <si>
    <t>Talajterhelési díj</t>
  </si>
  <si>
    <t>Ügyelet, család és növédelem</t>
  </si>
  <si>
    <t>Család és növédelem</t>
  </si>
  <si>
    <t>Fizikoterápiás szolgáltatás</t>
  </si>
  <si>
    <t>%</t>
  </si>
  <si>
    <t>Szociális és gyermekjóléti feladatok támogatása</t>
  </si>
  <si>
    <t>Települési nyilvános könyvtárak feladat támogatása</t>
  </si>
  <si>
    <t>Működési célú pénzeszköz átvétel összesen önkormányzat:</t>
  </si>
  <si>
    <t>Intézményi étkeztetési bevétel</t>
  </si>
  <si>
    <t xml:space="preserve">költségvetési bevételeinek előirányzatai és teljesítése  </t>
  </si>
  <si>
    <t>Általános önkormányzati feladatok támogatása</t>
  </si>
  <si>
    <t>Feladat finanszírozási támogatások összesen:</t>
  </si>
  <si>
    <t>OEP átvett pénzeszköz</t>
  </si>
  <si>
    <t xml:space="preserve">Pénzforgalom nélküli bev. – pénzmaradvány </t>
  </si>
  <si>
    <t>Őriszentpéteri Közös Önkormányzati Hivatal</t>
  </si>
  <si>
    <t>Közvetített szolgáltatás</t>
  </si>
  <si>
    <t>Intézményi működési bevételek:</t>
  </si>
  <si>
    <t>Munkaügyes pénzeszköz átvétel</t>
  </si>
  <si>
    <t>Működési célú pénzeszköz átvétel összesen KÖH:</t>
  </si>
  <si>
    <t>ÖNKORMÁNYZAT BEVÉTEL MINDÖSSZESEN:</t>
  </si>
  <si>
    <t>-</t>
  </si>
  <si>
    <t>Önkormányzati feladatok:</t>
  </si>
  <si>
    <t>Óvodai feladatellátás támogatása személyi és működési</t>
  </si>
  <si>
    <t>ŐTKT ingatlaneladás bevétele</t>
  </si>
  <si>
    <t>Felhalmozási célú pée. átvétel összesen önkormányzat:</t>
  </si>
  <si>
    <t>Építési hitel visszafizetés</t>
  </si>
  <si>
    <t>Igazgatási szolgáltatás</t>
  </si>
  <si>
    <t>Közhatalmi bevételek</t>
  </si>
  <si>
    <t>Egyéb működési bevétel</t>
  </si>
  <si>
    <t>(adatok Ft-ban)</t>
  </si>
  <si>
    <t>Őriszentpéteri Önkormányzati Konyha</t>
  </si>
  <si>
    <t>Konyhai intézményi bevételek</t>
  </si>
  <si>
    <t>Munkaügyes támogatás közfoglalkoztatás</t>
  </si>
  <si>
    <t xml:space="preserve">Háziorvosi szolgálat </t>
  </si>
  <si>
    <t>Háziorvosi ügyeleti ellátás</t>
  </si>
  <si>
    <t>Földbérlet</t>
  </si>
  <si>
    <t>Választáshoz átvett pénzeszköz</t>
  </si>
  <si>
    <t>Működési célú kiegészítő támogatások</t>
  </si>
  <si>
    <t>KÖH takarítási és választási peátadás</t>
  </si>
  <si>
    <t>EFOP támogatás</t>
  </si>
  <si>
    <t>Felhalmozási célú állami támogatás</t>
  </si>
  <si>
    <t>Traktor pályázat bevétele</t>
  </si>
  <si>
    <t>ÁFA visszatérítés</t>
  </si>
  <si>
    <t>ÁH-n belüli megelőlegezés</t>
  </si>
  <si>
    <t>Ingatlanértékesítés</t>
  </si>
  <si>
    <t>Őriszentpéter Város Önkormányzata 2019. évi</t>
  </si>
  <si>
    <t>2019. évi elöirányzatok</t>
  </si>
  <si>
    <t>2019. évi mód.elöirány.</t>
  </si>
  <si>
    <t>2019. évi teljesítés</t>
  </si>
  <si>
    <t>Hitelfelvétel</t>
  </si>
  <si>
    <t>Bérleti díj és egyéb szolgáltatási díj bevétel</t>
  </si>
  <si>
    <t>Szikszay Edit Művelődési Ház</t>
  </si>
  <si>
    <t>Áfa megtérülés</t>
  </si>
  <si>
    <t>Diákmunka támogatás és egyéb foglalkoztatási támogatás</t>
  </si>
  <si>
    <t>Mobilitás pályázat támogatás</t>
  </si>
  <si>
    <t>Interreg pályázati bevétel</t>
  </si>
  <si>
    <t xml:space="preserve">Magyar Falu program bevételek 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</si>
</sst>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_-* #,##0.0\ _F_t_-;\-* #,##0.0\ _F_t_-;_-* &quot;-&quot;??\ _F_t_-;_-@_-"/>
    <numFmt numFmtId="167" formatCode="_-* #,##0\ _F_t_-;\-* #,##0\ _F_t_-;_-* &quot;-&quot;??\ _F_t_-;_-@_-"/>
    <numFmt numFmtId="168" formatCode="[$-40E]yyyy\.\ mmmm\ d\."/>
    <numFmt numFmtId="169" formatCode="0.0"/>
    <numFmt numFmtId="170" formatCode="#,##0_ ;\-#,##0\ "/>
  </numFmts>
  <fonts count="43">
    <font>
      <sz val="10"/>
      <name val="Arial CE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7" fontId="6" fillId="0" borderId="0" xfId="4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167" fontId="1" fillId="0" borderId="10" xfId="40" applyNumberFormat="1" applyFont="1" applyBorder="1" applyAlignment="1">
      <alignment horizontal="right" vertical="top" wrapText="1"/>
    </xf>
    <xf numFmtId="170" fontId="3" fillId="0" borderId="10" xfId="40" applyNumberFormat="1" applyFont="1" applyBorder="1" applyAlignment="1">
      <alignment horizontal="center"/>
    </xf>
    <xf numFmtId="167" fontId="3" fillId="0" borderId="10" xfId="40" applyNumberFormat="1" applyFont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167" fontId="1" fillId="0" borderId="0" xfId="4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67" fontId="1" fillId="0" borderId="0" xfId="4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0" fontId="3" fillId="0" borderId="11" xfId="0" applyFont="1" applyBorder="1" applyAlignment="1">
      <alignment horizontal="center" vertical="top" wrapText="1"/>
    </xf>
    <xf numFmtId="167" fontId="3" fillId="0" borderId="12" xfId="40" applyNumberFormat="1" applyFont="1" applyBorder="1" applyAlignment="1">
      <alignment horizontal="center" wrapText="1"/>
    </xf>
    <xf numFmtId="167" fontId="3" fillId="0" borderId="12" xfId="40" applyNumberFormat="1" applyFont="1" applyBorder="1" applyAlignment="1">
      <alignment horizontal="center"/>
    </xf>
    <xf numFmtId="167" fontId="3" fillId="0" borderId="13" xfId="40" applyNumberFormat="1" applyFont="1" applyBorder="1" applyAlignment="1">
      <alignment horizontal="center" wrapText="1"/>
    </xf>
    <xf numFmtId="167" fontId="3" fillId="0" borderId="13" xfId="40" applyNumberFormat="1" applyFont="1" applyBorder="1" applyAlignment="1">
      <alignment horizontal="center"/>
    </xf>
    <xf numFmtId="0" fontId="1" fillId="0" borderId="11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170" fontId="3" fillId="0" borderId="0" xfId="40" applyNumberFormat="1" applyFont="1" applyBorder="1" applyAlignment="1">
      <alignment horizontal="center"/>
    </xf>
    <xf numFmtId="170" fontId="1" fillId="0" borderId="0" xfId="40" applyNumberFormat="1" applyFont="1" applyAlignment="1">
      <alignment/>
    </xf>
    <xf numFmtId="167" fontId="3" fillId="0" borderId="0" xfId="40" applyNumberFormat="1" applyFont="1" applyAlignment="1">
      <alignment horizontal="center"/>
    </xf>
    <xf numFmtId="0" fontId="3" fillId="0" borderId="11" xfId="0" applyFont="1" applyBorder="1" applyAlignment="1">
      <alignment horizontal="left" vertical="top" wrapText="1"/>
    </xf>
    <xf numFmtId="167" fontId="1" fillId="0" borderId="0" xfId="40" applyNumberFormat="1" applyFont="1" applyBorder="1" applyAlignment="1">
      <alignment/>
    </xf>
    <xf numFmtId="0" fontId="3" fillId="0" borderId="0" xfId="0" applyFont="1" applyBorder="1" applyAlignment="1">
      <alignment vertical="top" wrapText="1"/>
    </xf>
    <xf numFmtId="167" fontId="3" fillId="0" borderId="0" xfId="40" applyNumberFormat="1" applyFont="1" applyBorder="1" applyAlignment="1">
      <alignment horizontal="right" vertical="top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zoomScale="115" zoomScaleNormal="115" zoomScalePageLayoutView="0" workbookViewId="0" topLeftCell="A1">
      <selection activeCell="A99" sqref="A99"/>
    </sheetView>
  </sheetViews>
  <sheetFormatPr defaultColWidth="9.00390625" defaultRowHeight="12.75"/>
  <cols>
    <col min="1" max="1" width="2.625" style="3" customWidth="1"/>
    <col min="2" max="2" width="51.00390625" style="17" customWidth="1"/>
    <col min="3" max="3" width="15.25390625" style="24" customWidth="1"/>
    <col min="4" max="4" width="15.875" style="17" customWidth="1"/>
    <col min="5" max="5" width="14.75390625" style="17" customWidth="1"/>
    <col min="6" max="6" width="5.25390625" style="40" customWidth="1"/>
    <col min="7" max="7" width="14.75390625" style="3" customWidth="1"/>
    <col min="8" max="9" width="11.375" style="3" customWidth="1"/>
    <col min="10" max="16384" width="9.125" style="3" customWidth="1"/>
  </cols>
  <sheetData>
    <row r="1" spans="3:7" ht="12.75">
      <c r="C1" s="16"/>
      <c r="D1" s="16"/>
      <c r="E1" s="16"/>
      <c r="F1" s="23" t="s">
        <v>0</v>
      </c>
      <c r="G1" s="4"/>
    </row>
    <row r="2" spans="1:7" ht="16.5" customHeight="1">
      <c r="A2" s="21"/>
      <c r="F2" s="25"/>
      <c r="G2" s="4"/>
    </row>
    <row r="3" spans="1:7" ht="21" customHeight="1">
      <c r="A3" s="15" t="s">
        <v>66</v>
      </c>
      <c r="B3" s="15"/>
      <c r="C3" s="15"/>
      <c r="D3" s="15"/>
      <c r="E3" s="15"/>
      <c r="F3" s="15"/>
      <c r="G3" s="4"/>
    </row>
    <row r="4" spans="1:7" ht="18.75" customHeight="1">
      <c r="A4" s="15" t="s">
        <v>30</v>
      </c>
      <c r="B4" s="15"/>
      <c r="C4" s="15"/>
      <c r="D4" s="15"/>
      <c r="E4" s="15"/>
      <c r="F4" s="15"/>
      <c r="G4" s="4"/>
    </row>
    <row r="5" spans="2:7" ht="12.75">
      <c r="B5" s="25"/>
      <c r="C5" s="18"/>
      <c r="D5" s="18"/>
      <c r="E5" s="18"/>
      <c r="F5" s="10"/>
      <c r="G5" s="4"/>
    </row>
    <row r="6" spans="2:7" ht="12.75">
      <c r="B6" s="25"/>
      <c r="C6" s="18"/>
      <c r="D6" s="18"/>
      <c r="E6" s="18"/>
      <c r="F6" s="10"/>
      <c r="G6" s="4"/>
    </row>
    <row r="7" spans="1:7" ht="12.75">
      <c r="A7" s="22"/>
      <c r="D7" s="19"/>
      <c r="E7" s="19"/>
      <c r="F7" s="26"/>
      <c r="G7" s="4"/>
    </row>
    <row r="8" spans="1:7" ht="13.5">
      <c r="A8" s="22" t="s">
        <v>42</v>
      </c>
      <c r="B8" s="27"/>
      <c r="C8" s="28"/>
      <c r="D8" s="28"/>
      <c r="E8" s="28"/>
      <c r="F8" s="29" t="s">
        <v>50</v>
      </c>
      <c r="G8" s="4"/>
    </row>
    <row r="9" spans="1:7" s="6" customFormat="1" ht="15.75" customHeight="1">
      <c r="A9" s="14"/>
      <c r="B9" s="30" t="s">
        <v>1</v>
      </c>
      <c r="C9" s="31" t="s">
        <v>67</v>
      </c>
      <c r="D9" s="31" t="s">
        <v>68</v>
      </c>
      <c r="E9" s="31" t="s">
        <v>69</v>
      </c>
      <c r="F9" s="32"/>
      <c r="G9" s="5"/>
    </row>
    <row r="10" spans="1:7" s="6" customFormat="1" ht="15.75">
      <c r="A10" s="14"/>
      <c r="B10" s="30"/>
      <c r="C10" s="33"/>
      <c r="D10" s="33"/>
      <c r="E10" s="33"/>
      <c r="F10" s="34" t="s">
        <v>25</v>
      </c>
      <c r="G10" s="5"/>
    </row>
    <row r="11" spans="1:6" ht="12.75">
      <c r="A11" s="1"/>
      <c r="B11" s="35" t="s">
        <v>31</v>
      </c>
      <c r="C11" s="11">
        <v>140984327</v>
      </c>
      <c r="D11" s="11">
        <v>145691434</v>
      </c>
      <c r="E11" s="11">
        <v>145691434</v>
      </c>
      <c r="F11" s="12">
        <f aca="true" t="shared" si="0" ref="F11:F63">E11/D11*100</f>
        <v>100</v>
      </c>
    </row>
    <row r="12" spans="1:6" ht="12.75">
      <c r="A12" s="1"/>
      <c r="B12" s="35" t="s">
        <v>43</v>
      </c>
      <c r="C12" s="11">
        <v>43838182</v>
      </c>
      <c r="D12" s="11">
        <v>44916891</v>
      </c>
      <c r="E12" s="11">
        <v>44916891</v>
      </c>
      <c r="F12" s="12">
        <f t="shared" si="0"/>
        <v>100</v>
      </c>
    </row>
    <row r="13" spans="1:6" ht="12.75">
      <c r="A13" s="1"/>
      <c r="B13" s="35" t="s">
        <v>26</v>
      </c>
      <c r="C13" s="11">
        <v>27415706</v>
      </c>
      <c r="D13" s="11">
        <v>32126895</v>
      </c>
      <c r="E13" s="11">
        <v>32126895</v>
      </c>
      <c r="F13" s="12">
        <f t="shared" si="0"/>
        <v>100</v>
      </c>
    </row>
    <row r="14" spans="1:6" ht="12.75">
      <c r="A14" s="1"/>
      <c r="B14" s="35" t="s">
        <v>27</v>
      </c>
      <c r="C14" s="11">
        <v>1800000</v>
      </c>
      <c r="D14" s="11">
        <v>2003000</v>
      </c>
      <c r="E14" s="11">
        <v>2003000</v>
      </c>
      <c r="F14" s="12">
        <f t="shared" si="0"/>
        <v>100</v>
      </c>
    </row>
    <row r="15" spans="1:6" ht="12.75">
      <c r="A15" s="1"/>
      <c r="B15" s="35" t="s">
        <v>58</v>
      </c>
      <c r="C15" s="11">
        <v>0</v>
      </c>
      <c r="D15" s="11">
        <v>25645411</v>
      </c>
      <c r="E15" s="11">
        <v>25645411</v>
      </c>
      <c r="F15" s="12">
        <f t="shared" si="0"/>
        <v>100</v>
      </c>
    </row>
    <row r="16" spans="1:6" ht="12.75">
      <c r="A16" s="1"/>
      <c r="B16" s="36" t="s">
        <v>32</v>
      </c>
      <c r="C16" s="13">
        <f>SUM(C11:C15)</f>
        <v>214038215</v>
      </c>
      <c r="D16" s="13">
        <f>SUM(D11:D15)</f>
        <v>250383631</v>
      </c>
      <c r="E16" s="13">
        <f>SUM(E11:E15)</f>
        <v>250383631</v>
      </c>
      <c r="F16" s="12">
        <f t="shared" si="0"/>
        <v>100</v>
      </c>
    </row>
    <row r="17" spans="1:6" s="8" customFormat="1" ht="12.75">
      <c r="A17" s="9"/>
      <c r="B17" s="36" t="s">
        <v>61</v>
      </c>
      <c r="C17" s="13">
        <v>0</v>
      </c>
      <c r="D17" s="13">
        <v>301000</v>
      </c>
      <c r="E17" s="13">
        <v>301000</v>
      </c>
      <c r="F17" s="12">
        <f t="shared" si="0"/>
        <v>100</v>
      </c>
    </row>
    <row r="18" spans="1:6" ht="12.75">
      <c r="A18" s="1"/>
      <c r="B18" s="35" t="s">
        <v>53</v>
      </c>
      <c r="C18" s="11">
        <v>2880972</v>
      </c>
      <c r="D18" s="11">
        <v>14634589</v>
      </c>
      <c r="E18" s="11">
        <v>14634589</v>
      </c>
      <c r="F18" s="12">
        <f t="shared" si="0"/>
        <v>100</v>
      </c>
    </row>
    <row r="19" spans="1:6" ht="12.75">
      <c r="A19" s="1"/>
      <c r="B19" s="35" t="s">
        <v>59</v>
      </c>
      <c r="C19" s="11">
        <v>0</v>
      </c>
      <c r="D19" s="11">
        <v>5428063</v>
      </c>
      <c r="E19" s="11">
        <v>5428063</v>
      </c>
      <c r="F19" s="12">
        <f t="shared" si="0"/>
        <v>100</v>
      </c>
    </row>
    <row r="20" spans="1:6" ht="12.75">
      <c r="A20" s="1"/>
      <c r="B20" s="35" t="s">
        <v>74</v>
      </c>
      <c r="C20" s="11">
        <v>0</v>
      </c>
      <c r="D20" s="11">
        <v>552359</v>
      </c>
      <c r="E20" s="11">
        <v>552359</v>
      </c>
      <c r="F20" s="12">
        <f t="shared" si="0"/>
        <v>100</v>
      </c>
    </row>
    <row r="21" spans="1:6" ht="12.75">
      <c r="A21" s="1"/>
      <c r="B21" s="35" t="s">
        <v>75</v>
      </c>
      <c r="C21" s="11">
        <v>0</v>
      </c>
      <c r="D21" s="11">
        <v>212579</v>
      </c>
      <c r="E21" s="11">
        <v>212579</v>
      </c>
      <c r="F21" s="12">
        <f t="shared" si="0"/>
        <v>100</v>
      </c>
    </row>
    <row r="22" spans="1:6" ht="12.75">
      <c r="A22" s="1"/>
      <c r="B22" s="35" t="s">
        <v>60</v>
      </c>
      <c r="C22" s="11">
        <v>0</v>
      </c>
      <c r="D22" s="11">
        <v>14800620</v>
      </c>
      <c r="E22" s="11">
        <v>14800620</v>
      </c>
      <c r="F22" s="12">
        <f t="shared" si="0"/>
        <v>100</v>
      </c>
    </row>
    <row r="23" spans="1:6" ht="12.75">
      <c r="A23" s="1"/>
      <c r="B23" s="36" t="s">
        <v>28</v>
      </c>
      <c r="C23" s="13">
        <f>SUM(C18:C22)</f>
        <v>2880972</v>
      </c>
      <c r="D23" s="13">
        <f>SUM(D18:D22)</f>
        <v>35628210</v>
      </c>
      <c r="E23" s="13">
        <f>SUM(E18:E22)</f>
        <v>35628210</v>
      </c>
      <c r="F23" s="12">
        <f t="shared" si="0"/>
        <v>100</v>
      </c>
    </row>
    <row r="24" spans="1:6" ht="12.75">
      <c r="A24" s="1"/>
      <c r="B24" s="35" t="s">
        <v>23</v>
      </c>
      <c r="C24" s="11">
        <v>4999200</v>
      </c>
      <c r="D24" s="11">
        <v>4361800</v>
      </c>
      <c r="E24" s="11">
        <v>4361800</v>
      </c>
      <c r="F24" s="12">
        <f t="shared" si="0"/>
        <v>100</v>
      </c>
    </row>
    <row r="25" spans="1:6" ht="12.75">
      <c r="A25" s="1"/>
      <c r="B25" s="35" t="s">
        <v>54</v>
      </c>
      <c r="C25" s="11">
        <v>15807600</v>
      </c>
      <c r="D25" s="11">
        <v>16091500</v>
      </c>
      <c r="E25" s="11">
        <v>16091500</v>
      </c>
      <c r="F25" s="12">
        <f t="shared" si="0"/>
        <v>100</v>
      </c>
    </row>
    <row r="26" spans="1:6" ht="12.75">
      <c r="A26" s="1"/>
      <c r="B26" s="35" t="s">
        <v>55</v>
      </c>
      <c r="C26" s="11">
        <v>6035500</v>
      </c>
      <c r="D26" s="11">
        <v>6077500</v>
      </c>
      <c r="E26" s="11">
        <v>6077500</v>
      </c>
      <c r="F26" s="12">
        <f t="shared" si="0"/>
        <v>100</v>
      </c>
    </row>
    <row r="27" spans="1:6" ht="12.75">
      <c r="A27" s="1"/>
      <c r="B27" s="36" t="s">
        <v>33</v>
      </c>
      <c r="C27" s="13">
        <f>SUM(C24:C26)</f>
        <v>26842300</v>
      </c>
      <c r="D27" s="13">
        <f>SUM(D24:D26)</f>
        <v>26530800</v>
      </c>
      <c r="E27" s="13">
        <f>SUM(E24:E26)</f>
        <v>26530800</v>
      </c>
      <c r="F27" s="12">
        <f t="shared" si="0"/>
        <v>100</v>
      </c>
    </row>
    <row r="28" spans="1:6" ht="12.75">
      <c r="A28" s="1"/>
      <c r="B28" s="35" t="s">
        <v>62</v>
      </c>
      <c r="C28" s="11">
        <v>7746007</v>
      </c>
      <c r="D28" s="11">
        <v>6535249</v>
      </c>
      <c r="E28" s="11">
        <v>6535249</v>
      </c>
      <c r="F28" s="12">
        <f t="shared" si="0"/>
        <v>100</v>
      </c>
    </row>
    <row r="29" spans="1:6" s="8" customFormat="1" ht="12.75">
      <c r="A29" s="1"/>
      <c r="B29" s="35" t="s">
        <v>44</v>
      </c>
      <c r="C29" s="11">
        <v>465332</v>
      </c>
      <c r="D29" s="11">
        <v>465332</v>
      </c>
      <c r="E29" s="11">
        <v>465332</v>
      </c>
      <c r="F29" s="12">
        <f t="shared" si="0"/>
        <v>100</v>
      </c>
    </row>
    <row r="30" spans="1:6" s="8" customFormat="1" ht="12.75">
      <c r="A30" s="1"/>
      <c r="B30" s="35" t="s">
        <v>76</v>
      </c>
      <c r="C30" s="11">
        <v>0</v>
      </c>
      <c r="D30" s="11">
        <v>548881</v>
      </c>
      <c r="E30" s="11">
        <v>548881</v>
      </c>
      <c r="F30" s="12">
        <f t="shared" si="0"/>
        <v>100</v>
      </c>
    </row>
    <row r="31" spans="1:6" s="8" customFormat="1" ht="12.75">
      <c r="A31" s="1"/>
      <c r="B31" s="35" t="s">
        <v>77</v>
      </c>
      <c r="C31" s="11">
        <v>0</v>
      </c>
      <c r="D31" s="11">
        <v>12982143</v>
      </c>
      <c r="E31" s="11">
        <v>12982143</v>
      </c>
      <c r="F31" s="12">
        <f t="shared" si="0"/>
        <v>100</v>
      </c>
    </row>
    <row r="32" spans="1:6" ht="17.25" customHeight="1">
      <c r="A32" s="1"/>
      <c r="B32" s="36" t="s">
        <v>45</v>
      </c>
      <c r="C32" s="13">
        <f>SUM(C28:C31)</f>
        <v>8211339</v>
      </c>
      <c r="D32" s="13">
        <f>SUM(D28:D31)</f>
        <v>20531605</v>
      </c>
      <c r="E32" s="13">
        <f>SUM(E28:E31)</f>
        <v>20531605</v>
      </c>
      <c r="F32" s="12">
        <f t="shared" si="0"/>
        <v>100</v>
      </c>
    </row>
    <row r="33" spans="1:6" ht="12.75">
      <c r="A33" s="1"/>
      <c r="B33" s="35" t="s">
        <v>2</v>
      </c>
      <c r="C33" s="11">
        <v>33539429</v>
      </c>
      <c r="D33" s="11">
        <v>33966570</v>
      </c>
      <c r="E33" s="11">
        <v>33400458</v>
      </c>
      <c r="F33" s="12">
        <f t="shared" si="0"/>
        <v>98.33332597315537</v>
      </c>
    </row>
    <row r="34" spans="1:6" ht="12.75">
      <c r="A34" s="1"/>
      <c r="B34" s="35" t="s">
        <v>3</v>
      </c>
      <c r="C34" s="11">
        <v>3900000</v>
      </c>
      <c r="D34" s="11">
        <v>4688000</v>
      </c>
      <c r="E34" s="11">
        <v>4020796</v>
      </c>
      <c r="F34" s="12">
        <f t="shared" si="0"/>
        <v>85.76783276450512</v>
      </c>
    </row>
    <row r="35" spans="1:6" ht="12.75">
      <c r="A35" s="1"/>
      <c r="B35" s="35" t="s">
        <v>4</v>
      </c>
      <c r="C35" s="11">
        <v>4150000</v>
      </c>
      <c r="D35" s="11">
        <v>4150000</v>
      </c>
      <c r="E35" s="11">
        <v>2324005</v>
      </c>
      <c r="F35" s="12">
        <f t="shared" si="0"/>
        <v>56.00012048192771</v>
      </c>
    </row>
    <row r="36" spans="1:6" ht="12.75">
      <c r="A36" s="1"/>
      <c r="B36" s="36" t="s">
        <v>5</v>
      </c>
      <c r="C36" s="13">
        <f>SUM(C33:C35)</f>
        <v>41589429</v>
      </c>
      <c r="D36" s="13">
        <f>SUM(D33:D35)</f>
        <v>42804570</v>
      </c>
      <c r="E36" s="13">
        <f>SUM(E33:E35)</f>
        <v>39745259</v>
      </c>
      <c r="F36" s="12">
        <f t="shared" si="0"/>
        <v>92.85284024579619</v>
      </c>
    </row>
    <row r="37" spans="1:6" ht="12.75">
      <c r="A37" s="1"/>
      <c r="B37" s="37" t="s">
        <v>6</v>
      </c>
      <c r="C37" s="11">
        <v>55000</v>
      </c>
      <c r="D37" s="11">
        <v>225000</v>
      </c>
      <c r="E37" s="11">
        <v>66229</v>
      </c>
      <c r="F37" s="12">
        <f t="shared" si="0"/>
        <v>29.435111111111112</v>
      </c>
    </row>
    <row r="38" spans="1:6" ht="12.75">
      <c r="A38" s="1"/>
      <c r="B38" s="35" t="s">
        <v>7</v>
      </c>
      <c r="C38" s="11">
        <v>3460000</v>
      </c>
      <c r="D38" s="11">
        <v>3826000</v>
      </c>
      <c r="E38" s="11">
        <v>3619195</v>
      </c>
      <c r="F38" s="12">
        <f t="shared" si="0"/>
        <v>94.59474647151072</v>
      </c>
    </row>
    <row r="39" spans="1:6" ht="12.75">
      <c r="A39" s="2"/>
      <c r="B39" s="37" t="s">
        <v>56</v>
      </c>
      <c r="C39" s="11">
        <v>0</v>
      </c>
      <c r="D39" s="11">
        <v>0</v>
      </c>
      <c r="E39" s="11">
        <v>0</v>
      </c>
      <c r="F39" s="12" t="s">
        <v>41</v>
      </c>
    </row>
    <row r="40" spans="1:6" s="8" customFormat="1" ht="12.75">
      <c r="A40" s="2"/>
      <c r="B40" s="37" t="s">
        <v>21</v>
      </c>
      <c r="C40" s="11">
        <v>5000</v>
      </c>
      <c r="D40" s="11">
        <v>5000</v>
      </c>
      <c r="E40" s="11">
        <v>0</v>
      </c>
      <c r="F40" s="12" t="s">
        <v>41</v>
      </c>
    </row>
    <row r="41" spans="1:6" ht="12.75">
      <c r="A41" s="2"/>
      <c r="B41" s="36" t="s">
        <v>8</v>
      </c>
      <c r="C41" s="13">
        <f>SUM(C37:C40)</f>
        <v>3520000</v>
      </c>
      <c r="D41" s="13">
        <f>SUM(D37:D40)</f>
        <v>4056000</v>
      </c>
      <c r="E41" s="13">
        <f>SUM(E37:E40)</f>
        <v>3685424</v>
      </c>
      <c r="F41" s="12">
        <f t="shared" si="0"/>
        <v>90.86351084812623</v>
      </c>
    </row>
    <row r="42" spans="1:6" ht="12.75">
      <c r="A42" s="2"/>
      <c r="B42" s="35" t="s">
        <v>9</v>
      </c>
      <c r="C42" s="11">
        <v>2660867</v>
      </c>
      <c r="D42" s="11">
        <v>2444636</v>
      </c>
      <c r="E42" s="11">
        <v>2444636</v>
      </c>
      <c r="F42" s="12">
        <f t="shared" si="0"/>
        <v>100</v>
      </c>
    </row>
    <row r="43" spans="1:6" ht="12.75">
      <c r="A43" s="2"/>
      <c r="B43" s="35" t="s">
        <v>10</v>
      </c>
      <c r="C43" s="11">
        <v>16921463</v>
      </c>
      <c r="D43" s="11">
        <v>16075336</v>
      </c>
      <c r="E43" s="11">
        <v>16075336</v>
      </c>
      <c r="F43" s="12">
        <f t="shared" si="0"/>
        <v>100</v>
      </c>
    </row>
    <row r="44" spans="1:6" ht="12.75">
      <c r="A44" s="2"/>
      <c r="B44" s="36" t="s">
        <v>11</v>
      </c>
      <c r="C44" s="13">
        <f>SUM(C42:C43)</f>
        <v>19582330</v>
      </c>
      <c r="D44" s="13">
        <f>SUM(D42:D43)</f>
        <v>18519972</v>
      </c>
      <c r="E44" s="13">
        <f>SUM(E42:E43)</f>
        <v>18519972</v>
      </c>
      <c r="F44" s="12">
        <f t="shared" si="0"/>
        <v>100</v>
      </c>
    </row>
    <row r="45" spans="1:6" ht="12.75">
      <c r="A45" s="2"/>
      <c r="B45" s="35" t="s">
        <v>29</v>
      </c>
      <c r="C45" s="11">
        <v>359400</v>
      </c>
      <c r="D45" s="11">
        <v>359400</v>
      </c>
      <c r="E45" s="11">
        <v>306207</v>
      </c>
      <c r="F45" s="12">
        <f t="shared" si="0"/>
        <v>85.19949916527545</v>
      </c>
    </row>
    <row r="46" spans="1:6" ht="12.75">
      <c r="A46" s="2"/>
      <c r="B46" s="35" t="s">
        <v>12</v>
      </c>
      <c r="C46" s="11">
        <v>4950000</v>
      </c>
      <c r="D46" s="11">
        <v>4950000</v>
      </c>
      <c r="E46" s="11">
        <v>3859123</v>
      </c>
      <c r="F46" s="12">
        <f t="shared" si="0"/>
        <v>77.9620808080808</v>
      </c>
    </row>
    <row r="47" spans="1:6" ht="12.75">
      <c r="A47" s="2"/>
      <c r="B47" s="35" t="s">
        <v>13</v>
      </c>
      <c r="C47" s="11">
        <v>6200000</v>
      </c>
      <c r="D47" s="11">
        <v>5256592</v>
      </c>
      <c r="E47" s="11">
        <v>4004267</v>
      </c>
      <c r="F47" s="12">
        <f t="shared" si="0"/>
        <v>76.17610421352846</v>
      </c>
    </row>
    <row r="48" spans="1:6" ht="12.75">
      <c r="A48" s="2"/>
      <c r="B48" s="35" t="s">
        <v>14</v>
      </c>
      <c r="C48" s="11">
        <v>590000</v>
      </c>
      <c r="D48" s="11">
        <v>590000</v>
      </c>
      <c r="E48" s="11">
        <v>419507</v>
      </c>
      <c r="F48" s="12">
        <f t="shared" si="0"/>
        <v>71.1028813559322</v>
      </c>
    </row>
    <row r="49" spans="1:6" s="8" customFormat="1" ht="12.75">
      <c r="A49" s="2"/>
      <c r="B49" s="35" t="s">
        <v>24</v>
      </c>
      <c r="C49" s="11">
        <v>335000</v>
      </c>
      <c r="D49" s="11">
        <v>335000</v>
      </c>
      <c r="E49" s="11">
        <v>232746</v>
      </c>
      <c r="F49" s="12">
        <f t="shared" si="0"/>
        <v>69.47641791044776</v>
      </c>
    </row>
    <row r="50" spans="1:6" ht="12.75">
      <c r="A50" s="1"/>
      <c r="B50" s="35" t="s">
        <v>15</v>
      </c>
      <c r="C50" s="11">
        <v>30000</v>
      </c>
      <c r="D50" s="11">
        <v>30000</v>
      </c>
      <c r="E50" s="11">
        <v>24000</v>
      </c>
      <c r="F50" s="12">
        <f t="shared" si="0"/>
        <v>80</v>
      </c>
    </row>
    <row r="51" spans="1:6" ht="12.75">
      <c r="A51" s="1"/>
      <c r="B51" s="35" t="s">
        <v>16</v>
      </c>
      <c r="C51" s="11">
        <v>16500000</v>
      </c>
      <c r="D51" s="11">
        <v>22617000</v>
      </c>
      <c r="E51" s="11">
        <v>22617000</v>
      </c>
      <c r="F51" s="12">
        <f t="shared" si="0"/>
        <v>100</v>
      </c>
    </row>
    <row r="52" spans="1:6" ht="12.75">
      <c r="A52" s="1"/>
      <c r="B52" s="35" t="s">
        <v>22</v>
      </c>
      <c r="C52" s="11">
        <v>7000</v>
      </c>
      <c r="D52" s="11">
        <v>7000</v>
      </c>
      <c r="E52" s="11">
        <v>3500</v>
      </c>
      <c r="F52" s="12">
        <f t="shared" si="0"/>
        <v>50</v>
      </c>
    </row>
    <row r="53" spans="1:6" s="8" customFormat="1" ht="16.5" customHeight="1">
      <c r="A53" s="1"/>
      <c r="B53" s="35" t="s">
        <v>49</v>
      </c>
      <c r="C53" s="11">
        <v>0</v>
      </c>
      <c r="D53" s="11">
        <v>13699</v>
      </c>
      <c r="E53" s="11">
        <v>13699</v>
      </c>
      <c r="F53" s="12">
        <f t="shared" si="0"/>
        <v>100</v>
      </c>
    </row>
    <row r="54" spans="1:6" ht="12.75">
      <c r="A54" s="1"/>
      <c r="B54" s="36" t="s">
        <v>17</v>
      </c>
      <c r="C54" s="13">
        <f>SUM(C45:C53)</f>
        <v>28971400</v>
      </c>
      <c r="D54" s="13">
        <f>SUM(D45:D53)</f>
        <v>34158691</v>
      </c>
      <c r="E54" s="13">
        <f>SUM(E45:E53)</f>
        <v>31480049</v>
      </c>
      <c r="F54" s="12">
        <f t="shared" si="0"/>
        <v>92.15824166095827</v>
      </c>
    </row>
    <row r="55" spans="1:6" ht="12.75">
      <c r="A55" s="1"/>
      <c r="B55" s="36" t="s">
        <v>63</v>
      </c>
      <c r="C55" s="13">
        <v>1969000</v>
      </c>
      <c r="D55" s="13">
        <v>1999000</v>
      </c>
      <c r="E55" s="13">
        <v>0</v>
      </c>
      <c r="F55" s="12" t="s">
        <v>41</v>
      </c>
    </row>
    <row r="56" spans="1:6" ht="12.75">
      <c r="A56" s="1"/>
      <c r="B56" s="36" t="s">
        <v>18</v>
      </c>
      <c r="C56" s="13">
        <v>25000</v>
      </c>
      <c r="D56" s="13">
        <v>1000</v>
      </c>
      <c r="E56" s="13">
        <v>689</v>
      </c>
      <c r="F56" s="12">
        <f t="shared" si="0"/>
        <v>68.89999999999999</v>
      </c>
    </row>
    <row r="57" spans="1:6" s="8" customFormat="1" ht="12.75">
      <c r="A57" s="1"/>
      <c r="B57" s="36" t="s">
        <v>34</v>
      </c>
      <c r="C57" s="13">
        <v>369384172</v>
      </c>
      <c r="D57" s="13">
        <v>369384172</v>
      </c>
      <c r="E57" s="13">
        <v>369384172</v>
      </c>
      <c r="F57" s="12">
        <f t="shared" si="0"/>
        <v>100</v>
      </c>
    </row>
    <row r="58" spans="1:6" s="8" customFormat="1" ht="12.75">
      <c r="A58" s="1"/>
      <c r="B58" s="36" t="s">
        <v>70</v>
      </c>
      <c r="C58" s="13">
        <v>12000000</v>
      </c>
      <c r="D58" s="13">
        <v>12000000</v>
      </c>
      <c r="E58" s="13">
        <v>0</v>
      </c>
      <c r="F58" s="12" t="s">
        <v>41</v>
      </c>
    </row>
    <row r="59" spans="1:6" s="8" customFormat="1" ht="12.75">
      <c r="A59" s="1"/>
      <c r="B59" s="36" t="s">
        <v>19</v>
      </c>
      <c r="C59" s="13">
        <v>0</v>
      </c>
      <c r="D59" s="13">
        <v>45410339</v>
      </c>
      <c r="E59" s="13">
        <v>0</v>
      </c>
      <c r="F59" s="12" t="s">
        <v>41</v>
      </c>
    </row>
    <row r="60" spans="1:6" s="8" customFormat="1" ht="12.75">
      <c r="A60" s="1"/>
      <c r="B60" s="36" t="s">
        <v>65</v>
      </c>
      <c r="C60" s="13">
        <v>0</v>
      </c>
      <c r="D60" s="13">
        <v>2648000</v>
      </c>
      <c r="E60" s="13">
        <v>273420</v>
      </c>
      <c r="F60" s="12">
        <f t="shared" si="0"/>
        <v>10.325528700906345</v>
      </c>
    </row>
    <row r="61" spans="1:6" s="8" customFormat="1" ht="12.75">
      <c r="A61" s="1"/>
      <c r="B61" s="36" t="s">
        <v>46</v>
      </c>
      <c r="C61" s="13">
        <v>0</v>
      </c>
      <c r="D61" s="13">
        <v>89100</v>
      </c>
      <c r="E61" s="13">
        <v>0</v>
      </c>
      <c r="F61" s="12" t="s">
        <v>41</v>
      </c>
    </row>
    <row r="62" spans="1:6" s="8" customFormat="1" ht="12.75">
      <c r="A62" s="1"/>
      <c r="B62" s="36" t="s">
        <v>64</v>
      </c>
      <c r="C62" s="13">
        <v>0</v>
      </c>
      <c r="D62" s="13">
        <v>0</v>
      </c>
      <c r="E62" s="13">
        <v>8702104</v>
      </c>
      <c r="F62" s="12" t="s">
        <v>41</v>
      </c>
    </row>
    <row r="63" spans="1:6" ht="12.75">
      <c r="A63" s="1"/>
      <c r="B63" s="36" t="s">
        <v>20</v>
      </c>
      <c r="C63" s="13">
        <f>SUM(C54:C62,C44,C41,C36,C32,C27,C23,C16:C17)</f>
        <v>729014157</v>
      </c>
      <c r="D63" s="13">
        <f>SUM(D54:D62,D44,D41,D36,D32,D27,D23,D16:D17)</f>
        <v>864446090</v>
      </c>
      <c r="E63" s="13">
        <f>SUM(E54:E62,E44,E41,E36,E32,E27,E23,E16:E17)</f>
        <v>805166335</v>
      </c>
      <c r="F63" s="12">
        <f t="shared" si="0"/>
        <v>93.14245784835467</v>
      </c>
    </row>
    <row r="64" spans="1:6" s="8" customFormat="1" ht="12.75">
      <c r="A64" s="3"/>
      <c r="B64" s="17"/>
      <c r="C64" s="20"/>
      <c r="D64" s="20"/>
      <c r="E64" s="20"/>
      <c r="F64" s="38"/>
    </row>
    <row r="65" spans="3:5" ht="12.75">
      <c r="C65" s="20"/>
      <c r="D65" s="39"/>
      <c r="E65" s="39"/>
    </row>
    <row r="66" spans="1:6" ht="13.5">
      <c r="A66" s="22" t="s">
        <v>35</v>
      </c>
      <c r="B66" s="27"/>
      <c r="C66" s="28"/>
      <c r="D66" s="28"/>
      <c r="E66" s="28"/>
      <c r="F66" s="29" t="s">
        <v>50</v>
      </c>
    </row>
    <row r="67" spans="1:6" ht="15.75" customHeight="1">
      <c r="A67" s="14"/>
      <c r="B67" s="30" t="s">
        <v>1</v>
      </c>
      <c r="C67" s="31" t="s">
        <v>67</v>
      </c>
      <c r="D67" s="31" t="s">
        <v>68</v>
      </c>
      <c r="E67" s="31" t="s">
        <v>69</v>
      </c>
      <c r="F67" s="32"/>
    </row>
    <row r="68" spans="1:6" ht="15.75" customHeight="1">
      <c r="A68" s="14"/>
      <c r="B68" s="30"/>
      <c r="C68" s="33"/>
      <c r="D68" s="33"/>
      <c r="E68" s="33"/>
      <c r="F68" s="34" t="s">
        <v>25</v>
      </c>
    </row>
    <row r="69" spans="1:6" ht="12.75">
      <c r="A69" s="1"/>
      <c r="B69" s="37" t="s">
        <v>47</v>
      </c>
      <c r="C69" s="11">
        <v>875000</v>
      </c>
      <c r="D69" s="11">
        <v>1176102</v>
      </c>
      <c r="E69" s="11">
        <v>1176102</v>
      </c>
      <c r="F69" s="12">
        <f aca="true" t="shared" si="1" ref="F69:F77">E69/D69*100</f>
        <v>100</v>
      </c>
    </row>
    <row r="70" spans="1:6" ht="12.75">
      <c r="A70" s="9"/>
      <c r="B70" s="41" t="s">
        <v>48</v>
      </c>
      <c r="C70" s="13">
        <f>SUM(C69)</f>
        <v>875000</v>
      </c>
      <c r="D70" s="13">
        <f>SUM(D69)</f>
        <v>1176102</v>
      </c>
      <c r="E70" s="13">
        <f>SUM(E69)</f>
        <v>1176102</v>
      </c>
      <c r="F70" s="12">
        <f t="shared" si="1"/>
        <v>100</v>
      </c>
    </row>
    <row r="71" spans="1:6" ht="12.75">
      <c r="A71" s="1"/>
      <c r="B71" s="37" t="s">
        <v>36</v>
      </c>
      <c r="C71" s="11">
        <v>156000</v>
      </c>
      <c r="D71" s="11">
        <v>0</v>
      </c>
      <c r="E71" s="11">
        <v>0</v>
      </c>
      <c r="F71" s="12" t="s">
        <v>41</v>
      </c>
    </row>
    <row r="72" spans="1:6" ht="12.75">
      <c r="A72" s="1"/>
      <c r="B72" s="37" t="s">
        <v>49</v>
      </c>
      <c r="C72" s="11">
        <v>0</v>
      </c>
      <c r="D72" s="11">
        <v>80886</v>
      </c>
      <c r="E72" s="11">
        <v>80886</v>
      </c>
      <c r="F72" s="12">
        <f t="shared" si="1"/>
        <v>100</v>
      </c>
    </row>
    <row r="73" spans="1:6" s="8" customFormat="1" ht="12.75">
      <c r="A73" s="1"/>
      <c r="B73" s="36" t="s">
        <v>37</v>
      </c>
      <c r="C73" s="13">
        <f>SUM(C71:C72)</f>
        <v>156000</v>
      </c>
      <c r="D73" s="13">
        <f>SUM(D71:D72)</f>
        <v>80886</v>
      </c>
      <c r="E73" s="13">
        <f>SUM(E71:E72)</f>
        <v>80886</v>
      </c>
      <c r="F73" s="12">
        <f t="shared" si="1"/>
        <v>100</v>
      </c>
    </row>
    <row r="74" spans="1:6" ht="12.75">
      <c r="A74" s="1"/>
      <c r="B74" s="35" t="s">
        <v>38</v>
      </c>
      <c r="C74" s="11">
        <v>1526060</v>
      </c>
      <c r="D74" s="11">
        <v>3246182</v>
      </c>
      <c r="E74" s="11">
        <v>3246182</v>
      </c>
      <c r="F74" s="12">
        <f t="shared" si="1"/>
        <v>100</v>
      </c>
    </row>
    <row r="75" spans="1:6" ht="12.75">
      <c r="A75" s="1"/>
      <c r="B75" s="35" t="s">
        <v>57</v>
      </c>
      <c r="C75" s="11">
        <v>0</v>
      </c>
      <c r="D75" s="11">
        <v>12927270</v>
      </c>
      <c r="E75" s="11">
        <v>12927270</v>
      </c>
      <c r="F75" s="12">
        <f t="shared" si="1"/>
        <v>100</v>
      </c>
    </row>
    <row r="76" spans="1:6" s="8" customFormat="1" ht="12.75">
      <c r="A76" s="9"/>
      <c r="B76" s="36" t="s">
        <v>39</v>
      </c>
      <c r="C76" s="13">
        <f>SUM(C74:C75)</f>
        <v>1526060</v>
      </c>
      <c r="D76" s="13">
        <f>SUM(D74:D75)</f>
        <v>16173452</v>
      </c>
      <c r="E76" s="13">
        <f>SUM(E74:E75)</f>
        <v>16173452</v>
      </c>
      <c r="F76" s="12">
        <f t="shared" si="1"/>
        <v>100</v>
      </c>
    </row>
    <row r="77" spans="1:6" ht="12.75">
      <c r="A77" s="1"/>
      <c r="B77" s="36" t="s">
        <v>34</v>
      </c>
      <c r="C77" s="13">
        <v>0</v>
      </c>
      <c r="D77" s="13">
        <v>424336</v>
      </c>
      <c r="E77" s="13">
        <v>424336</v>
      </c>
      <c r="F77" s="12">
        <f t="shared" si="1"/>
        <v>100</v>
      </c>
    </row>
    <row r="78" spans="1:6" s="8" customFormat="1" ht="12.75">
      <c r="A78" s="1"/>
      <c r="B78" s="36" t="s">
        <v>20</v>
      </c>
      <c r="C78" s="13">
        <f>SUM(C69,C73,C76:C77)</f>
        <v>2557060</v>
      </c>
      <c r="D78" s="13">
        <f>SUM(D69,D73,D76:D77)</f>
        <v>17854776</v>
      </c>
      <c r="E78" s="13">
        <f>SUM(E69,E73,E76:E77)</f>
        <v>17854776</v>
      </c>
      <c r="F78" s="12">
        <f>E78/D78*100</f>
        <v>100</v>
      </c>
    </row>
    <row r="79" spans="1:6" s="8" customFormat="1" ht="12.75">
      <c r="A79" s="4"/>
      <c r="B79" s="19"/>
      <c r="C79" s="42"/>
      <c r="D79" s="42"/>
      <c r="E79" s="42"/>
      <c r="F79" s="38"/>
    </row>
    <row r="80" spans="1:6" s="8" customFormat="1" ht="12.75">
      <c r="A80" s="4"/>
      <c r="B80" s="19"/>
      <c r="C80" s="42"/>
      <c r="D80" s="42"/>
      <c r="E80" s="42"/>
      <c r="F80" s="38"/>
    </row>
    <row r="81" spans="1:6" ht="13.5">
      <c r="A81" s="22" t="s">
        <v>72</v>
      </c>
      <c r="B81" s="27"/>
      <c r="C81" s="28"/>
      <c r="D81" s="28"/>
      <c r="E81" s="28"/>
      <c r="F81" s="29" t="s">
        <v>50</v>
      </c>
    </row>
    <row r="82" spans="1:6" ht="15.75" customHeight="1">
      <c r="A82" s="14"/>
      <c r="B82" s="30" t="s">
        <v>1</v>
      </c>
      <c r="C82" s="31" t="s">
        <v>67</v>
      </c>
      <c r="D82" s="31" t="s">
        <v>68</v>
      </c>
      <c r="E82" s="31" t="s">
        <v>69</v>
      </c>
      <c r="F82" s="32"/>
    </row>
    <row r="83" spans="1:6" ht="12.75">
      <c r="A83" s="14"/>
      <c r="B83" s="30"/>
      <c r="C83" s="33"/>
      <c r="D83" s="33"/>
      <c r="E83" s="33"/>
      <c r="F83" s="34" t="s">
        <v>25</v>
      </c>
    </row>
    <row r="84" spans="1:6" ht="15.75" customHeight="1">
      <c r="A84" s="1"/>
      <c r="B84" s="37" t="s">
        <v>71</v>
      </c>
      <c r="C84" s="11">
        <v>620000</v>
      </c>
      <c r="D84" s="11">
        <v>1128000</v>
      </c>
      <c r="E84" s="11">
        <v>831650</v>
      </c>
      <c r="F84" s="12">
        <f>E84/D84*100</f>
        <v>73.72783687943263</v>
      </c>
    </row>
    <row r="85" spans="1:6" ht="12.75">
      <c r="A85" s="1"/>
      <c r="B85" s="37" t="s">
        <v>49</v>
      </c>
      <c r="C85" s="11">
        <v>0</v>
      </c>
      <c r="D85" s="11">
        <v>83671</v>
      </c>
      <c r="E85" s="11">
        <v>83671</v>
      </c>
      <c r="F85" s="12">
        <f>E85/D85*100</f>
        <v>100</v>
      </c>
    </row>
    <row r="86" spans="1:6" ht="12.75">
      <c r="A86" s="1"/>
      <c r="B86" s="36" t="s">
        <v>37</v>
      </c>
      <c r="C86" s="13">
        <f>SUM(C84:C85)</f>
        <v>620000</v>
      </c>
      <c r="D86" s="13">
        <f>SUM(D84:D85)</f>
        <v>1211671</v>
      </c>
      <c r="E86" s="13">
        <f>SUM(E84:E85)</f>
        <v>915321</v>
      </c>
      <c r="F86" s="12">
        <f>E86/D86*100</f>
        <v>75.54204070246792</v>
      </c>
    </row>
    <row r="87" spans="1:6" ht="12.75">
      <c r="A87" s="1"/>
      <c r="B87" s="36" t="s">
        <v>34</v>
      </c>
      <c r="C87" s="13">
        <v>0</v>
      </c>
      <c r="D87" s="13">
        <v>79778</v>
      </c>
      <c r="E87" s="13">
        <v>79778</v>
      </c>
      <c r="F87" s="12">
        <f>E87/D87*100</f>
        <v>100</v>
      </c>
    </row>
    <row r="88" spans="1:6" ht="12.75">
      <c r="A88" s="1"/>
      <c r="B88" s="36" t="s">
        <v>20</v>
      </c>
      <c r="C88" s="13">
        <f>SUM(C86:C87)</f>
        <v>620000</v>
      </c>
      <c r="D88" s="13">
        <f>SUM(D86:D87)</f>
        <v>1291449</v>
      </c>
      <c r="E88" s="13">
        <f>SUM(E86:E87)</f>
        <v>995099</v>
      </c>
      <c r="F88" s="12">
        <f>E88/D88*100</f>
        <v>77.05290723830365</v>
      </c>
    </row>
    <row r="89" spans="1:6" s="8" customFormat="1" ht="12.75">
      <c r="A89" s="7"/>
      <c r="B89" s="43"/>
      <c r="C89" s="44"/>
      <c r="D89" s="44"/>
      <c r="E89" s="44"/>
      <c r="F89" s="38"/>
    </row>
    <row r="90" spans="1:6" s="8" customFormat="1" ht="12.75">
      <c r="A90" s="7"/>
      <c r="B90" s="43"/>
      <c r="C90" s="44"/>
      <c r="D90" s="44"/>
      <c r="E90" s="44"/>
      <c r="F90" s="38"/>
    </row>
    <row r="91" spans="1:6" s="8" customFormat="1" ht="13.5">
      <c r="A91" s="22" t="s">
        <v>51</v>
      </c>
      <c r="B91" s="27"/>
      <c r="C91" s="28"/>
      <c r="D91" s="28"/>
      <c r="E91" s="28"/>
      <c r="F91" s="29" t="s">
        <v>50</v>
      </c>
    </row>
    <row r="92" spans="1:6" s="8" customFormat="1" ht="15.75" customHeight="1">
      <c r="A92" s="14"/>
      <c r="B92" s="30" t="s">
        <v>1</v>
      </c>
      <c r="C92" s="31" t="s">
        <v>67</v>
      </c>
      <c r="D92" s="31" t="s">
        <v>68</v>
      </c>
      <c r="E92" s="31" t="s">
        <v>69</v>
      </c>
      <c r="F92" s="32"/>
    </row>
    <row r="93" spans="1:6" s="8" customFormat="1" ht="12.75">
      <c r="A93" s="14"/>
      <c r="B93" s="30"/>
      <c r="C93" s="33"/>
      <c r="D93" s="33"/>
      <c r="E93" s="33"/>
      <c r="F93" s="34" t="s">
        <v>25</v>
      </c>
    </row>
    <row r="94" spans="1:6" s="8" customFormat="1" ht="12.75">
      <c r="A94" s="1"/>
      <c r="B94" s="37" t="s">
        <v>52</v>
      </c>
      <c r="C94" s="11">
        <v>23307462</v>
      </c>
      <c r="D94" s="11">
        <v>23448899</v>
      </c>
      <c r="E94" s="11">
        <v>23352939</v>
      </c>
      <c r="F94" s="12">
        <f>E94/D94*100</f>
        <v>99.59076969882467</v>
      </c>
    </row>
    <row r="95" spans="1:6" s="8" customFormat="1" ht="12.75">
      <c r="A95" s="1"/>
      <c r="B95" s="37" t="s">
        <v>73</v>
      </c>
      <c r="C95" s="11">
        <v>4648000</v>
      </c>
      <c r="D95" s="11">
        <v>4648000</v>
      </c>
      <c r="E95" s="11">
        <v>4648000</v>
      </c>
      <c r="F95" s="12">
        <f>E95/D95*100</f>
        <v>100</v>
      </c>
    </row>
    <row r="96" spans="1:6" s="8" customFormat="1" ht="12.75">
      <c r="A96" s="1"/>
      <c r="B96" s="36" t="s">
        <v>37</v>
      </c>
      <c r="C96" s="13">
        <f>SUM(C94:C95)</f>
        <v>27955462</v>
      </c>
      <c r="D96" s="13">
        <f>SUM(D94:D95)</f>
        <v>28096899</v>
      </c>
      <c r="E96" s="13">
        <f>SUM(E94:E95)</f>
        <v>28000939</v>
      </c>
      <c r="F96" s="12">
        <f>E96/D96*100</f>
        <v>99.65846764797782</v>
      </c>
    </row>
    <row r="97" spans="1:6" s="8" customFormat="1" ht="12.75">
      <c r="A97" s="1"/>
      <c r="B97" s="36" t="s">
        <v>34</v>
      </c>
      <c r="C97" s="13">
        <v>0</v>
      </c>
      <c r="D97" s="13">
        <v>425181</v>
      </c>
      <c r="E97" s="13">
        <v>425181</v>
      </c>
      <c r="F97" s="12">
        <f>E97/D97*100</f>
        <v>100</v>
      </c>
    </row>
    <row r="98" spans="1:6" s="8" customFormat="1" ht="12.75">
      <c r="A98" s="1"/>
      <c r="B98" s="36" t="s">
        <v>20</v>
      </c>
      <c r="C98" s="13">
        <f>SUM(C96:C97)</f>
        <v>27955462</v>
      </c>
      <c r="D98" s="13">
        <f>SUM(D96:D97)</f>
        <v>28522080</v>
      </c>
      <c r="E98" s="13">
        <f>SUM(E96:E97)</f>
        <v>28426120</v>
      </c>
      <c r="F98" s="12">
        <f>E98/D98*100</f>
        <v>99.66355889893023</v>
      </c>
    </row>
    <row r="99" spans="1:6" s="8" customFormat="1" ht="12.75">
      <c r="A99" s="7"/>
      <c r="B99" s="43"/>
      <c r="C99" s="44"/>
      <c r="D99" s="44"/>
      <c r="E99" s="44"/>
      <c r="F99" s="38"/>
    </row>
    <row r="100" spans="1:6" s="8" customFormat="1" ht="12.75">
      <c r="A100" s="3"/>
      <c r="B100" s="17"/>
      <c r="C100" s="20"/>
      <c r="D100" s="20"/>
      <c r="E100" s="20"/>
      <c r="F100" s="38"/>
    </row>
    <row r="101" spans="3:6" ht="13.5">
      <c r="C101" s="28"/>
      <c r="D101" s="28"/>
      <c r="E101" s="28"/>
      <c r="F101" s="29" t="s">
        <v>50</v>
      </c>
    </row>
    <row r="102" spans="1:6" ht="15" customHeight="1">
      <c r="A102" s="1"/>
      <c r="B102" s="36" t="s">
        <v>40</v>
      </c>
      <c r="C102" s="13">
        <f>SUM(C98,C88,C78,C63)</f>
        <v>760146679</v>
      </c>
      <c r="D102" s="13">
        <f>SUM(D98,D88,D78,D63)</f>
        <v>912114395</v>
      </c>
      <c r="E102" s="13">
        <f>SUM(E98,E88,E78,E63)</f>
        <v>852442330</v>
      </c>
      <c r="F102" s="12">
        <f>E102/D102*100</f>
        <v>93.45783102129421</v>
      </c>
    </row>
    <row r="106" spans="3:6" ht="15.75" customHeight="1">
      <c r="C106" s="40"/>
      <c r="F106" s="17"/>
    </row>
    <row r="107" spans="3:6" ht="12.75">
      <c r="C107" s="40"/>
      <c r="F107" s="17"/>
    </row>
  </sheetData>
  <sheetProtection/>
  <mergeCells count="22">
    <mergeCell ref="D9:D10"/>
    <mergeCell ref="E9:E10"/>
    <mergeCell ref="B82:B83"/>
    <mergeCell ref="C82:C83"/>
    <mergeCell ref="A4:F4"/>
    <mergeCell ref="A3:F3"/>
    <mergeCell ref="A9:A10"/>
    <mergeCell ref="B9:B10"/>
    <mergeCell ref="C9:C10"/>
    <mergeCell ref="A67:A68"/>
    <mergeCell ref="B67:B68"/>
    <mergeCell ref="C67:C68"/>
    <mergeCell ref="D67:D68"/>
    <mergeCell ref="E67:E68"/>
    <mergeCell ref="D82:D83"/>
    <mergeCell ref="E82:E83"/>
    <mergeCell ref="A92:A93"/>
    <mergeCell ref="B92:B93"/>
    <mergeCell ref="C92:C93"/>
    <mergeCell ref="D92:D93"/>
    <mergeCell ref="E92:E93"/>
    <mergeCell ref="A82:A83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Petike</dc:creator>
  <cp:keywords/>
  <dc:description/>
  <cp:lastModifiedBy>petischm</cp:lastModifiedBy>
  <cp:lastPrinted>2020-04-29T12:06:41Z</cp:lastPrinted>
  <dcterms:created xsi:type="dcterms:W3CDTF">2006-08-31T15:53:28Z</dcterms:created>
  <dcterms:modified xsi:type="dcterms:W3CDTF">2020-04-29T14:17:18Z</dcterms:modified>
  <cp:category/>
  <cp:version/>
  <cp:contentType/>
  <cp:contentStatus/>
</cp:coreProperties>
</file>