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0" windowWidth="5760" windowHeight="6465" firstSheet="12" activeTab="13"/>
  </bookViews>
  <sheets>
    <sheet name="bor." sheetId="1" r:id="rId1"/>
    <sheet name="1.mell." sheetId="2" r:id="rId2"/>
    <sheet name="2.mell." sheetId="3" r:id="rId3"/>
    <sheet name="3.mell." sheetId="4" r:id="rId4"/>
    <sheet name="4.mell" sheetId="5" r:id="rId5"/>
    <sheet name="5.mell" sheetId="6" r:id="rId6"/>
    <sheet name="6.mell" sheetId="7" r:id="rId7"/>
    <sheet name="7.mell" sheetId="8" r:id="rId8"/>
    <sheet name="8mell." sheetId="9" r:id="rId9"/>
    <sheet name="9mell." sheetId="10" r:id="rId10"/>
    <sheet name="10.mell" sheetId="11" r:id="rId11"/>
    <sheet name="11.mell." sheetId="12" r:id="rId12"/>
    <sheet name="12.mell." sheetId="13" r:id="rId13"/>
    <sheet name="13.mell." sheetId="14" r:id="rId14"/>
    <sheet name="14.mell." sheetId="15" r:id="rId15"/>
    <sheet name="15.mell. " sheetId="16" r:id="rId16"/>
    <sheet name="16.mell." sheetId="17" r:id="rId17"/>
    <sheet name="17.mell." sheetId="18" r:id="rId18"/>
    <sheet name="18.mell." sheetId="19" r:id="rId19"/>
    <sheet name="19.mell." sheetId="20" r:id="rId20"/>
    <sheet name="20.mell." sheetId="21" r:id="rId21"/>
    <sheet name="21.mell." sheetId="22" r:id="rId22"/>
    <sheet name="22.mell." sheetId="23" r:id="rId23"/>
  </sheets>
  <definedNames/>
  <calcPr fullCalcOnLoad="1"/>
</workbook>
</file>

<file path=xl/sharedStrings.xml><?xml version="1.0" encoding="utf-8"?>
<sst xmlns="http://schemas.openxmlformats.org/spreadsheetml/2006/main" count="2632" uniqueCount="1217">
  <si>
    <t>szociális étkeztetés térítési díja</t>
  </si>
  <si>
    <t>Általános forgalmi adó visszatérítése</t>
  </si>
  <si>
    <t>Kamatbevételek</t>
  </si>
  <si>
    <t>Ingatlanok értékesítése</t>
  </si>
  <si>
    <t>KÖLTSÉGVETÉSI BEVÉTELEK</t>
  </si>
  <si>
    <t>FINANSZÍROZÁSI BEVÉTELEK</t>
  </si>
  <si>
    <t>Előző évi költségvetési maradvány igénybevétele</t>
  </si>
  <si>
    <t>előző éveki költségvetési maradvány igénybevétele</t>
  </si>
  <si>
    <t>Államháztartáson belüli megelőlegezések teljesítése</t>
  </si>
  <si>
    <t>BEVÉTELEK ÖSSZESEN: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</si>
  <si>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</si>
  <si>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</si>
  <si>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</si>
  <si>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</si>
  <si>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</si>
  <si>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</si>
  <si>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</si>
  <si>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</si>
  <si>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</si>
  <si>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</si>
  <si>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</si>
  <si>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</si>
  <si>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</si>
  <si>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</si>
  <si>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</si>
  <si>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</si>
  <si>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</si>
  <si>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</si>
  <si>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</si>
  <si>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</si>
  <si>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</si>
  <si>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</si>
  <si>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</si>
  <si>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</si>
  <si>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</si>
  <si>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</si>
  <si>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</si>
  <si>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</si>
  <si>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</si>
  <si>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</si>
  <si>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</si>
  <si>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</si>
  <si>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</si>
  <si>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</si>
  <si>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</si>
  <si>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</si>
  <si>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</si>
  <si>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</si>
  <si>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</si>
  <si>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</si>
  <si>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</si>
  <si>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</si>
  <si>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</si>
  <si>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</si>
  <si>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</si>
  <si>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</si>
  <si>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</si>
  <si>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</si>
  <si>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</si>
  <si>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</si>
  <si>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</si>
  <si>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</si>
  <si>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</si>
  <si>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</si>
  <si>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</si>
  <si>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</si>
  <si>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</si>
  <si>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</si>
  <si>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</si>
  <si>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</si>
  <si>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</si>
  <si>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</si>
  <si>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</si>
  <si>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</si>
  <si>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</si>
  <si>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</si>
  <si>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</si>
  <si>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</si>
  <si>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</si>
  <si>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</si>
  <si>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</si>
  <si>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</si>
  <si>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</si>
  <si>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</si>
  <si>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</si>
  <si>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</si>
  <si>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</si>
  <si>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</si>
  <si>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</si>
  <si>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</si>
  <si>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</si>
  <si>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</si>
  <si>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</si>
  <si>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</si>
  <si>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</si>
  <si>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</si>
  <si>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</si>
  <si>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</si>
  <si>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</si>
  <si>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</si>
  <si>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</si>
  <si>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</si>
  <si>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</si>
  <si>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</si>
  <si>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</si>
  <si>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</si>
  <si>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</si>
  <si>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</si>
  <si>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</si>
  <si>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</si>
  <si>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</si>
  <si>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Falugondnoki, tanyagondnoki szolgálat</t>
  </si>
  <si>
    <t>EREDMÉNY-KIMUTATÁSA</t>
  </si>
  <si>
    <t>Gépek, berendezések, felszerelések, járművek</t>
  </si>
  <si>
    <t>KÖNYVVITELI MÉRLEGBEN SZEREPLŐ ESZKÖZÖK-FORRÁSOK</t>
  </si>
  <si>
    <t>Magyar Önkormányzatok Szövetsége tagdíj</t>
  </si>
  <si>
    <t>Költségvetési évet követően esedékes követelések felhalmozási célú pénzeszközre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</si>
  <si>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</si>
  <si>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</si>
  <si>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</si>
  <si>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</si>
  <si>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</si>
  <si>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</si>
  <si>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</si>
  <si>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</si>
  <si>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</si>
  <si>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</si>
  <si>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</si>
  <si>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</si>
  <si>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</si>
  <si>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</si>
  <si>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</si>
  <si>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</si>
  <si>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</si>
  <si>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</si>
  <si>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</si>
  <si>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</si>
  <si>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</si>
  <si>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</si>
  <si>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</si>
  <si>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</si>
  <si>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</si>
  <si>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</si>
  <si>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</si>
  <si>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</si>
  <si>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</si>
  <si>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</si>
  <si>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</si>
  <si>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</si>
  <si>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</si>
  <si>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</si>
  <si>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</si>
  <si>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</si>
  <si>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</si>
  <si>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</si>
  <si>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</si>
  <si>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</si>
  <si>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</si>
  <si>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</si>
  <si>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</si>
  <si>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</si>
  <si>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</si>
  <si>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</si>
  <si>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</si>
  <si>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</si>
  <si>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</si>
  <si>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</si>
  <si>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</si>
  <si>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</si>
  <si>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</si>
  <si>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</si>
  <si>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</si>
  <si>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</si>
  <si>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</si>
  <si>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</si>
  <si>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</si>
  <si>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</si>
  <si>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</si>
  <si>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</si>
  <si>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</si>
  <si>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</si>
  <si>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</si>
  <si>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</si>
  <si>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</si>
  <si>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</si>
  <si>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</si>
  <si>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</si>
  <si>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</si>
  <si>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</si>
  <si>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 xml:space="preserve">BÖGÖT KÖZSÉG ÖNKORMÁNYZATA </t>
  </si>
  <si>
    <t>Helyi önkormányzatok kiegészítő támogatásai</t>
  </si>
  <si>
    <t>önkormányzati tulajdonú helyiség bérbe adása</t>
  </si>
  <si>
    <t>Egyéb működési bevételek</t>
  </si>
  <si>
    <t>BÖGÖT KÖZSÉG ÖNKORMÁNYZATA</t>
  </si>
  <si>
    <t>Államháztartáson belüli megelőlegezések folyósítása</t>
  </si>
  <si>
    <t>018030</t>
  </si>
  <si>
    <t>Támogatási célú finanszírozási műveletek</t>
  </si>
  <si>
    <t>082091</t>
  </si>
  <si>
    <t>Közművelődés - közösségi és társadalmi részvétel fejlesztése</t>
  </si>
  <si>
    <t>Falugondnoki, tanyagondnoki szolgáltatás</t>
  </si>
  <si>
    <t>KÖTELEZŐ, ÖNKÉNT VÁLLALT ÉS ÁLLAMI (ÁLLAMIGAZGATÁSI) FELADATAI BEVÉTELEINEK TELJESÜLÉSE</t>
  </si>
  <si>
    <t>KÖTELEZŐ, ÖNKÉNT VÁLLALT ÉS ÁLLAMI (ÁLLAMIGAZGATÁSI) FELADATAI KIADÁSAINAK TELJESÜLÉSE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</si>
  <si>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</si>
  <si>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</si>
  <si>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</si>
  <si>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</si>
  <si>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</si>
  <si>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</si>
  <si>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</si>
  <si>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</si>
  <si>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</si>
  <si>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</si>
  <si>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</si>
  <si>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</si>
  <si>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</si>
  <si>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</si>
  <si>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</si>
  <si>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</si>
  <si>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</si>
  <si>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</si>
  <si>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</si>
  <si>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</si>
  <si>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</si>
  <si>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</si>
  <si>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</si>
  <si>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</si>
  <si>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</si>
  <si>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</si>
  <si>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</si>
  <si>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</si>
  <si>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</si>
  <si>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</si>
  <si>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</si>
  <si>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</si>
  <si>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</si>
  <si>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</si>
  <si>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</si>
  <si>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</si>
  <si>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</si>
  <si>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</si>
  <si>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</si>
  <si>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</si>
  <si>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</si>
  <si>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</si>
  <si>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</si>
  <si>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</si>
  <si>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</si>
  <si>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</si>
  <si>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</si>
  <si>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</si>
  <si>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</si>
  <si>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</si>
  <si>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</si>
  <si>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</si>
  <si>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</si>
  <si>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</si>
  <si>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</si>
  <si>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</si>
  <si>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</si>
  <si>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</si>
  <si>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</si>
  <si>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</si>
  <si>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</si>
  <si>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</si>
  <si>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</si>
  <si>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</si>
  <si>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</si>
  <si>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</si>
  <si>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</si>
  <si>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</si>
  <si>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</si>
  <si>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</si>
  <si>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</si>
  <si>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</si>
  <si>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</si>
  <si>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</si>
  <si>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</si>
  <si>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</si>
  <si>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</si>
  <si>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</si>
  <si>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</si>
  <si>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</si>
  <si>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</si>
  <si>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</si>
  <si>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</si>
  <si>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</si>
  <si>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027</t>
  </si>
  <si>
    <t>4.4.</t>
  </si>
  <si>
    <t>028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</si>
  <si>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</si>
  <si>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</si>
  <si>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</si>
  <si>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</si>
  <si>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</si>
  <si>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</si>
  <si>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</si>
  <si>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</si>
  <si>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</si>
  <si>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</si>
  <si>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</si>
  <si>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</si>
  <si>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</si>
  <si>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</si>
  <si>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</si>
  <si>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</si>
  <si>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</si>
  <si>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</si>
  <si>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</si>
  <si>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</si>
  <si>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</si>
  <si>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</si>
  <si>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Egyéb pénzügyi műveletek bevételei</t>
  </si>
  <si>
    <t>038</t>
  </si>
  <si>
    <t>5.10.</t>
  </si>
  <si>
    <t>039</t>
  </si>
  <si>
    <t>Felhalmozási bevételek (6.1.+…+6.5.)</t>
  </si>
  <si>
    <t>040</t>
  </si>
  <si>
    <t>6.1.</t>
  </si>
  <si>
    <t>Immateriális javak értékesítése</t>
  </si>
  <si>
    <t>041</t>
  </si>
  <si>
    <t>6.2.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</si>
  <si>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</si>
  <si>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</si>
  <si>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</si>
  <si>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</si>
  <si>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</si>
  <si>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</si>
  <si>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</si>
  <si>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</si>
  <si>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</si>
  <si>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</si>
  <si>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</si>
  <si>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</si>
  <si>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</si>
  <si>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</si>
  <si>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</si>
  <si>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</si>
  <si>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</si>
  <si>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</si>
  <si>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</si>
  <si>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</si>
  <si>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</si>
  <si>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</si>
  <si>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</si>
  <si>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</si>
  <si>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</si>
  <si>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</si>
  <si>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</si>
  <si>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</si>
  <si>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</si>
  <si>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</si>
  <si>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</si>
  <si>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</si>
  <si>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</si>
  <si>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</si>
  <si>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</si>
  <si>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</si>
  <si>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</si>
  <si>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</si>
  <si>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</si>
  <si>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</si>
  <si>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</si>
  <si>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</si>
  <si>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</si>
  <si>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</si>
  <si>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</si>
  <si>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</si>
  <si>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</si>
  <si>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</si>
  <si>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</si>
  <si>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</si>
  <si>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</si>
  <si>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</si>
  <si>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</si>
  <si>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</si>
  <si>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</si>
  <si>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</si>
  <si>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</si>
  <si>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</si>
  <si>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</si>
  <si>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</si>
  <si>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</si>
  <si>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</si>
  <si>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</si>
  <si>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</si>
  <si>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</si>
  <si>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</si>
  <si>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</si>
  <si>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</si>
  <si>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</si>
  <si>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</si>
  <si>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</si>
  <si>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</si>
  <si>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</si>
  <si>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</si>
  <si>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</si>
  <si>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</si>
  <si>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</si>
  <si>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</si>
  <si>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</si>
  <si>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</si>
  <si>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</si>
  <si>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</si>
  <si>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</si>
  <si>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</si>
  <si>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</si>
  <si>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</si>
  <si>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</si>
  <si>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</si>
  <si>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</si>
  <si>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</si>
  <si>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</si>
  <si>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</si>
  <si>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</si>
  <si>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</si>
  <si>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</si>
  <si>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</si>
  <si>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</si>
  <si>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</si>
  <si>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</si>
  <si>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</si>
  <si>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</si>
  <si>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</si>
  <si>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</si>
  <si>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</si>
  <si>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</si>
  <si>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</si>
  <si>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</si>
  <si>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</si>
  <si>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</si>
  <si>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</si>
  <si>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</si>
  <si>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</si>
  <si>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</si>
  <si>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</si>
  <si>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</si>
  <si>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</si>
  <si>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</si>
  <si>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</si>
  <si>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</si>
  <si>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</si>
  <si>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</si>
  <si>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</si>
  <si>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</si>
  <si>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</si>
  <si>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</si>
  <si>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</si>
  <si>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</si>
  <si>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</si>
  <si>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</si>
  <si>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</si>
  <si>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</si>
  <si>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</si>
  <si>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</si>
  <si>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</si>
  <si>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</si>
  <si>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</si>
  <si>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</si>
  <si>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</si>
  <si>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</si>
  <si>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</si>
  <si>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</si>
  <si>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</si>
  <si>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</si>
  <si>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</si>
  <si>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</si>
  <si>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>Egyéb működési bevételek (biztosító által fizetett kártérítés)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</si>
  <si>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</si>
  <si>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</si>
  <si>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</si>
  <si>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</si>
  <si>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</si>
  <si>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</si>
  <si>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</si>
  <si>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</si>
  <si>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</si>
  <si>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</si>
  <si>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</si>
  <si>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</si>
  <si>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</si>
  <si>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</si>
  <si>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</si>
  <si>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</si>
  <si>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</si>
  <si>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</si>
  <si>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</si>
  <si>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</si>
  <si>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</si>
  <si>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</si>
  <si>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</si>
  <si>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</si>
  <si>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</si>
  <si>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</si>
  <si>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</si>
  <si>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</si>
  <si>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</si>
  <si>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</si>
  <si>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</si>
  <si>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</si>
  <si>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</si>
  <si>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</si>
  <si>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</si>
  <si>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</si>
  <si>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</si>
  <si>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</si>
  <si>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</si>
  <si>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</si>
  <si>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</si>
  <si>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</si>
  <si>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</si>
  <si>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</si>
  <si>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</si>
  <si>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</si>
  <si>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</si>
  <si>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</si>
  <si>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</si>
  <si>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</si>
  <si>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</si>
  <si>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</si>
  <si>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</si>
  <si>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</si>
  <si>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</si>
  <si>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</si>
  <si>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</si>
  <si>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</si>
  <si>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</si>
  <si>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</si>
  <si>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</si>
  <si>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</si>
  <si>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</si>
  <si>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</si>
  <si>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</si>
  <si>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</si>
  <si>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</si>
  <si>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</si>
  <si>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</si>
  <si>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</si>
  <si>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</si>
  <si>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</si>
  <si>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</si>
  <si>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</si>
  <si>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</si>
  <si>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</si>
  <si>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</si>
  <si>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</si>
  <si>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</si>
  <si>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</si>
  <si>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</si>
  <si>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</si>
  <si>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</si>
  <si>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</si>
  <si>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</si>
  <si>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</si>
  <si>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</si>
  <si>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J)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</si>
  <si>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</si>
  <si>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</si>
  <si>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</si>
  <si>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</si>
  <si>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</si>
  <si>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</si>
  <si>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</si>
  <si>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</si>
  <si>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</si>
  <si>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</si>
  <si>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</si>
  <si>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</si>
  <si>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</si>
  <si>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</si>
  <si>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</si>
  <si>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</si>
  <si>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</si>
  <si>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</si>
  <si>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</si>
  <si>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</si>
  <si>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</si>
  <si>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</si>
  <si>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</si>
  <si>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</si>
  <si>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</si>
  <si>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</si>
  <si>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</si>
  <si>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</si>
  <si>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</si>
  <si>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</si>
  <si>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</si>
  <si>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</si>
  <si>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</si>
  <si>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</si>
  <si>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</si>
  <si>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</si>
  <si>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</si>
  <si>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</si>
  <si>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</si>
  <si>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IX.</t>
  </si>
  <si>
    <t>X.</t>
  </si>
  <si>
    <t>XI.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</si>
  <si>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</si>
  <si>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</si>
  <si>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</si>
  <si>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</si>
  <si>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</si>
  <si>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</si>
  <si>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biztos (jövőbeni) követelések</t>
  </si>
  <si>
    <t>"0"-ra leírt, de használatban lévő, illetve használaton kívüli eszközök állománya (bruttó érték)</t>
  </si>
  <si>
    <t>kezességvállalás ( tőke összege)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</si>
  <si>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</si>
  <si>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</si>
  <si>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</si>
  <si>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</si>
  <si>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</si>
  <si>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</si>
  <si>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</si>
  <si>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</si>
  <si>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>Sárvár és Kistérsége Többcélú Kistérségi Társulás tagdíj</t>
  </si>
  <si>
    <t>Sárvár és Kistérsége Többcélú Kistérségi Társulás belső ellenőrzési hozzájárulás</t>
  </si>
  <si>
    <t>Falugondnokok Vas megyei Egyesülete</t>
  </si>
  <si>
    <t>Sághegy Leader  Egyesület tagdíj</t>
  </si>
  <si>
    <t>Vasi Volán Zrt. működési támogatás</t>
  </si>
  <si>
    <t>Ehhez kapcsolódó előzetesen felszámított általános forgalmi adó</t>
  </si>
  <si>
    <t>BEVÉTELEI ÉS KIADÁSAI</t>
  </si>
  <si>
    <t>BEVÉTELEK</t>
  </si>
  <si>
    <t>2014. évi</t>
  </si>
  <si>
    <t xml:space="preserve"> - korrekciós tételek: (361-363, 356-367. fkv-i számla egyenlege, 3671 fkv-i számla forgalma) </t>
  </si>
  <si>
    <t>FINANSZÍROZÁSI BEVÉTELEK ÖSSZESEN:</t>
  </si>
  <si>
    <t>(e Ft-ban</t>
  </si>
  <si>
    <t>Gyermekek természetbeni ellátása (Erzsébet utalvány)</t>
  </si>
  <si>
    <t xml:space="preserve">  - levonva:  költségvetési maradvány (0981313)</t>
  </si>
  <si>
    <t>VAGYONMÉRLEGE</t>
  </si>
  <si>
    <t>VAGYONKIMUTATÁSA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</si>
  <si>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</si>
  <si>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</si>
  <si>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</si>
  <si>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</si>
  <si>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KÖLTSÉGVETÉSI MARADVÁNY-KIMUTATÁSA</t>
  </si>
  <si>
    <t>közalkalmazottak</t>
  </si>
  <si>
    <t>közfoglalkoztatottak összesen: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</si>
  <si>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</si>
  <si>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</si>
  <si>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</si>
  <si>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</si>
  <si>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</si>
  <si>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</si>
  <si>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</si>
  <si>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</si>
  <si>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</si>
  <si>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</si>
  <si>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</si>
  <si>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Téli közfoglalkoztatás</t>
  </si>
  <si>
    <t>041233</t>
  </si>
  <si>
    <t>Hosszabb időtartamú közfoglalkoztatás</t>
  </si>
  <si>
    <t>2014. évi nyitó egyenleg</t>
  </si>
  <si>
    <t>2014. évi záró egyenleg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</si>
  <si>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</si>
  <si>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</si>
  <si>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</si>
  <si>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</si>
  <si>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</si>
  <si>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</si>
  <si>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</si>
  <si>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</si>
  <si>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</si>
  <si>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</si>
  <si>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</si>
  <si>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</si>
  <si>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</si>
  <si>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</si>
  <si>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</si>
  <si>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</si>
  <si>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</si>
  <si>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</si>
  <si>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</si>
  <si>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</si>
  <si>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</si>
  <si>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</si>
  <si>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</si>
  <si>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</si>
  <si>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</si>
  <si>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</si>
  <si>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</si>
  <si>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</si>
  <si>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</si>
  <si>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</si>
  <si>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</si>
  <si>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</si>
  <si>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</si>
  <si>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</si>
  <si>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</si>
  <si>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</si>
  <si>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</si>
  <si>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</si>
  <si>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</si>
  <si>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</si>
  <si>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</si>
  <si>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</si>
  <si>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</si>
  <si>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</si>
  <si>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</si>
  <si>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</si>
  <si>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064010</t>
  </si>
  <si>
    <t>066020</t>
  </si>
  <si>
    <t>Város- és községgazdálkodási egyéb szolgáltatások</t>
  </si>
  <si>
    <t>082044</t>
  </si>
  <si>
    <t>Gyermekvédelmi pénzbeni és természetbeni ellátása</t>
  </si>
  <si>
    <t>107051</t>
  </si>
  <si>
    <t>Önkormányzatok funkcióba nem sorolható bevételei államháztartáson kívülről</t>
  </si>
  <si>
    <t>084031</t>
  </si>
  <si>
    <t>Betegséggel kapcsolatos pénzbeni ellátások, támogatások</t>
  </si>
  <si>
    <t>Munkanélküli aktív korúak ellátásai</t>
  </si>
  <si>
    <t>Lakásfenntartással, lakhatással összefüggő ellátások</t>
  </si>
  <si>
    <t>Egyéb szociális természetbeni és pénzbeni ellátások</t>
  </si>
  <si>
    <t>kiadás                                       összesen:</t>
  </si>
  <si>
    <t>EGYÉB MŰKÖDÉSI ÉS FELHALMOZÁSI KIADÁSAI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</si>
  <si>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</si>
  <si>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</si>
  <si>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</si>
  <si>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</si>
  <si>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</si>
  <si>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</si>
  <si>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ELLÁTOTTAK JUTTATÁSAI</t>
  </si>
  <si>
    <t>Rendszeres juttatások:</t>
  </si>
  <si>
    <t>Foglalkoztatást helyettesítő juttatás</t>
  </si>
  <si>
    <t>Rendszeres juttatások összesen:</t>
  </si>
  <si>
    <t>Eseti juttatások</t>
  </si>
  <si>
    <t xml:space="preserve">Közgyógyellátás   </t>
  </si>
  <si>
    <t>ELLÁTOTTAK JUTTATÁSAI ÖSSZESEN: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</si>
  <si>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</si>
  <si>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</si>
  <si>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</si>
  <si>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</si>
  <si>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</si>
  <si>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</si>
  <si>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</si>
  <si>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</si>
  <si>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</si>
  <si>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</si>
  <si>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</si>
  <si>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</si>
  <si>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</si>
  <si>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</si>
  <si>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</si>
  <si>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</si>
  <si>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</si>
  <si>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</si>
  <si>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</si>
  <si>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RÉSZESEDÉSEINEK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</si>
  <si>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</si>
  <si>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</si>
  <si>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</si>
  <si>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</si>
  <si>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</si>
  <si>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</si>
  <si>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</si>
  <si>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</si>
  <si>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</si>
  <si>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</si>
  <si>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</si>
  <si>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</si>
  <si>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</si>
  <si>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</si>
  <si>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</si>
  <si>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</si>
  <si>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</si>
  <si>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</si>
  <si>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</si>
  <si>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</si>
  <si>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</si>
  <si>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</si>
  <si>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</si>
  <si>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</si>
  <si>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</si>
  <si>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(e Ft-ban)</t>
  </si>
  <si>
    <t>fizetési kötelezettség összesen</t>
  </si>
  <si>
    <t>Fizetési kötelezettséggel csökkentett saját bevétel összege</t>
  </si>
  <si>
    <t xml:space="preserve">Normatív lakásfenntartási támogatás 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</si>
  <si>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</si>
  <si>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</si>
  <si>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</si>
  <si>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</si>
  <si>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</si>
  <si>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</si>
  <si>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</si>
  <si>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</si>
  <si>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</si>
  <si>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</si>
  <si>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</si>
  <si>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</si>
  <si>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</si>
  <si>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</si>
  <si>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</si>
  <si>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</si>
  <si>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</si>
  <si>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</si>
  <si>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</si>
  <si>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</si>
  <si>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</si>
  <si>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</si>
  <si>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</si>
  <si>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</si>
  <si>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</si>
  <si>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</si>
  <si>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</si>
  <si>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</si>
  <si>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</si>
  <si>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</si>
  <si>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</si>
  <si>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</si>
  <si>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</si>
  <si>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</si>
  <si>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</si>
  <si>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</si>
  <si>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</si>
  <si>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</si>
  <si>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</si>
  <si>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</si>
  <si>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</si>
  <si>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</si>
  <si>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</si>
  <si>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</si>
  <si>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</si>
  <si>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</si>
  <si>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</si>
  <si>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</si>
  <si>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</si>
  <si>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</si>
  <si>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összesen                  (e Ft)</t>
  </si>
  <si>
    <t>közalkalmazottak összesen:</t>
  </si>
  <si>
    <t>közfoglalkoztatottak</t>
  </si>
  <si>
    <t>Mindösszesen</t>
  </si>
  <si>
    <t>sor- szám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</si>
  <si>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</si>
  <si>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</si>
  <si>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</si>
  <si>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</si>
  <si>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</si>
  <si>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</si>
  <si>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</si>
  <si>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</si>
  <si>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</si>
  <si>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</si>
  <si>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</si>
  <si>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</si>
  <si>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</si>
  <si>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</si>
  <si>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</si>
  <si>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</si>
  <si>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</si>
  <si>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</si>
  <si>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</si>
  <si>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</si>
  <si>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</si>
  <si>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</si>
  <si>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</si>
  <si>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</si>
  <si>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</si>
  <si>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</si>
  <si>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</si>
  <si>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</si>
  <si>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</si>
  <si>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</si>
  <si>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</si>
  <si>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</si>
  <si>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 xml:space="preserve">SZOKÁSOS EREDMÉNY </t>
  </si>
  <si>
    <t>Felhalmozási célú támogatások eredményszemléletű bevételei</t>
  </si>
  <si>
    <t>Különféle rendkívüli eredményszemléletű bevételek</t>
  </si>
  <si>
    <t xml:space="preserve">Rendkívüli eredményszemléletű bevételek </t>
  </si>
  <si>
    <t>Rendkívüli ráfordítások</t>
  </si>
  <si>
    <t>RENDKÍVÜLI EREDMÉNY</t>
  </si>
  <si>
    <t xml:space="preserve">MÉRLEG SZERINTI EREDMÉNY </t>
  </si>
  <si>
    <t>Eseti juttatások összesen.: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</si>
  <si>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</si>
  <si>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</si>
  <si>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</si>
  <si>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</si>
  <si>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</si>
  <si>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</si>
  <si>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</si>
  <si>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</si>
  <si>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</si>
  <si>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</si>
  <si>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</si>
  <si>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</si>
  <si>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</si>
  <si>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</si>
  <si>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</si>
  <si>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</si>
  <si>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</si>
  <si>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</si>
  <si>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</si>
  <si>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</si>
  <si>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</si>
  <si>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</si>
  <si>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</si>
  <si>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</si>
  <si>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</si>
  <si>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</si>
  <si>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</si>
  <si>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</si>
  <si>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</si>
  <si>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</si>
  <si>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</si>
  <si>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</si>
  <si>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</si>
  <si>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</si>
  <si>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</si>
  <si>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</si>
  <si>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</si>
  <si>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</si>
  <si>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</si>
  <si>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</si>
  <si>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>Megnevezés</t>
  </si>
  <si>
    <t>összesen</t>
  </si>
  <si>
    <t>szám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</si>
  <si>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</si>
  <si>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</si>
  <si>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</si>
  <si>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</si>
  <si>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</si>
  <si>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</si>
  <si>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</si>
  <si>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</si>
  <si>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</si>
  <si>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</si>
  <si>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</si>
  <si>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</si>
  <si>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</si>
  <si>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</si>
  <si>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</si>
  <si>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</si>
  <si>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</si>
  <si>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</si>
  <si>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</si>
  <si>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</si>
  <si>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</si>
  <si>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</si>
  <si>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</si>
  <si>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B. Egyéb közvetett támogatások</t>
  </si>
  <si>
    <t>kedvezmény jogcíme</t>
  </si>
  <si>
    <t>éves kedvezmény              (e Ft)</t>
  </si>
  <si>
    <t>2. lakosság részére lakásépítéshez, lakásfelújításhoz nyújtott kölcsönök elengedésének összege</t>
  </si>
  <si>
    <t>3. ellátottak térítési díjának, illetve kártérítésének méltányossági alapon történő elengedésének összege</t>
  </si>
  <si>
    <t>-</t>
  </si>
  <si>
    <t>( e Ft-ban)</t>
  </si>
  <si>
    <t>költségvetési beszámoló</t>
  </si>
  <si>
    <t>eredeti</t>
  </si>
  <si>
    <t>teljesítés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</si>
  <si>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</si>
  <si>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</si>
  <si>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</si>
  <si>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</si>
  <si>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</si>
  <si>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</si>
  <si>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</si>
  <si>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( e Ft-ban )</t>
  </si>
  <si>
    <t>Összesen:</t>
  </si>
  <si>
    <t>Szociális étkeztetés</t>
  </si>
  <si>
    <t>III. Finanszírozási műveletek elszámolása</t>
  </si>
  <si>
    <t>MŰKÖDÉSI BEVÉTELEK ÖSSZESEN:</t>
  </si>
  <si>
    <t>TÁMOGATÁSOK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</si>
  <si>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</si>
  <si>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</si>
  <si>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</si>
  <si>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</si>
  <si>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</si>
  <si>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</si>
  <si>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</si>
  <si>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</si>
  <si>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</si>
  <si>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</si>
  <si>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</si>
  <si>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</si>
  <si>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</si>
  <si>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</si>
  <si>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</si>
  <si>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</si>
  <si>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</si>
  <si>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Közvilágítás</t>
  </si>
  <si>
    <t>Civil szervezetek működési támogatása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</si>
  <si>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</si>
  <si>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</si>
  <si>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</si>
  <si>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</si>
  <si>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</si>
  <si>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</si>
  <si>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</si>
  <si>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</si>
  <si>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</si>
  <si>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</si>
  <si>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</si>
  <si>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</si>
  <si>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</si>
  <si>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</si>
  <si>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</si>
  <si>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</si>
  <si>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</si>
  <si>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</si>
  <si>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</si>
  <si>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</si>
  <si>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</si>
  <si>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</si>
  <si>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</si>
  <si>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</si>
  <si>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</si>
  <si>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</si>
  <si>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</si>
  <si>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</si>
  <si>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</si>
  <si>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</si>
  <si>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c.</t>
  </si>
  <si>
    <t>d.</t>
  </si>
  <si>
    <t>KÖZHATALMI BEVÉTELEK ÖSSZESEN:</t>
  </si>
  <si>
    <t>M  e  g  n  e  v  e  z  é  s:</t>
  </si>
  <si>
    <t>évközi változás</t>
  </si>
  <si>
    <t>szakfeladat megnevezése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</si>
  <si>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</si>
  <si>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</si>
  <si>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</si>
  <si>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</si>
  <si>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</si>
  <si>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</si>
  <si>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</si>
  <si>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</si>
  <si>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BEVÉTELEI FORRÁSONKÉNT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</si>
  <si>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</si>
  <si>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</si>
  <si>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</si>
  <si>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</si>
  <si>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</si>
  <si>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</si>
  <si>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</si>
  <si>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</si>
  <si>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</si>
  <si>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</si>
  <si>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</si>
  <si>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</si>
  <si>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</si>
  <si>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</si>
  <si>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</si>
  <si>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</si>
  <si>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</si>
  <si>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</si>
  <si>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</si>
  <si>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</si>
  <si>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</si>
  <si>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</si>
  <si>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</t>
  </si>
  <si>
    <t>Működési célú központosított előirányzatok összesen:</t>
  </si>
  <si>
    <t>Helyi önkormányzatok  működésének  általános támogatása összesen:</t>
  </si>
  <si>
    <t>Egyéb működési célú támogatások bevételei államháztartáson belülről</t>
  </si>
  <si>
    <t xml:space="preserve">BÖGÖT KÖZSÉG ÖNKORMÁNYZATA   </t>
  </si>
  <si>
    <t>Támogatási célú előlegekkel kapcsolatos elszámolási követelések</t>
  </si>
  <si>
    <t>Egyéb függő követelések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</si>
  <si>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</si>
  <si>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</si>
  <si>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</si>
  <si>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</si>
  <si>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1. Iparűzési adó</t>
  </si>
  <si>
    <t>költségvetési szerv, társadalmi szervezet</t>
  </si>
  <si>
    <t>Gjt. 5 §-a b) pont</t>
  </si>
  <si>
    <t>egyház</t>
  </si>
  <si>
    <t>Gjt. 5 §-a d) pont</t>
  </si>
  <si>
    <t>Gjt. 6.§.(2) bek.</t>
  </si>
  <si>
    <t>közfoglalkoztatás támogatása</t>
  </si>
  <si>
    <t>Gyermekek természetbeni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</si>
  <si>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</si>
  <si>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</si>
  <si>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</si>
  <si>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</si>
  <si>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</si>
  <si>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</si>
  <si>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</si>
  <si>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</si>
  <si>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</si>
  <si>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</si>
  <si>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</si>
  <si>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</si>
  <si>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</si>
  <si>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</si>
  <si>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</si>
  <si>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</si>
  <si>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Tulajdonosi bevételek</t>
  </si>
  <si>
    <t>Ellátási díjak</t>
  </si>
  <si>
    <t>2015. év</t>
  </si>
  <si>
    <t>2015.év</t>
  </si>
  <si>
    <t>BEFEKTETETT ESZKÖZVAGYONA ÖSSZETÉTELÉNEK 2015. DECEMBER 31-I ÁLLAPOTA</t>
  </si>
  <si>
    <t>2015. DECEMBER 31-I ÁLLOMÁNYA</t>
  </si>
  <si>
    <t>2015. ÉVI LÉTSZÁMADATAI</t>
  </si>
  <si>
    <t>2015. évi engedélyezett nyitó létszám</t>
  </si>
  <si>
    <t>2015. évi engedélyezett záró létszám</t>
  </si>
  <si>
    <t>2015. évi átlagos statisztikai létszám</t>
  </si>
  <si>
    <t>2015. évre</t>
  </si>
  <si>
    <t xml:space="preserve"> 2015. évi                       tervezett</t>
  </si>
  <si>
    <t xml:space="preserve"> 2015. évi tényadatok</t>
  </si>
  <si>
    <t>2015. évi</t>
  </si>
  <si>
    <t>2015.</t>
  </si>
  <si>
    <t>kormány-  zati funkció száma</t>
  </si>
  <si>
    <t>működési kiadások</t>
  </si>
  <si>
    <t>felhalmozási kiadások</t>
  </si>
  <si>
    <t>finanszírozási kiadások</t>
  </si>
  <si>
    <t>kiadások összesen</t>
  </si>
  <si>
    <t>teljesítés    %-a</t>
  </si>
  <si>
    <t xml:space="preserve">eredeti </t>
  </si>
  <si>
    <t xml:space="preserve">módosított </t>
  </si>
  <si>
    <t>045160</t>
  </si>
  <si>
    <t>Közutak, hidak, alagutak üzemeltetése, fenntartása</t>
  </si>
  <si>
    <t>072111</t>
  </si>
  <si>
    <t>Háziorvosi alapellátás</t>
  </si>
  <si>
    <t>082092</t>
  </si>
  <si>
    <t>Közművelődés-hagyományos köz.kult.ért.gondozása</t>
  </si>
  <si>
    <t>094260</t>
  </si>
  <si>
    <t>Hallgatói és oktatói ösztöndíjak,egyéb juttatások</t>
  </si>
  <si>
    <t>Gyermekvédelmi pénzbeli és term. ellátások</t>
  </si>
  <si>
    <t>Lakásfenntartással összefüggő ellátások</t>
  </si>
  <si>
    <t>Fejezeti és általános tartalékok elszámolása</t>
  </si>
  <si>
    <t>Egyéb szociális pénbeli ellátások, támogatások</t>
  </si>
  <si>
    <t xml:space="preserve">    Összesen</t>
  </si>
  <si>
    <t>személyi juttatások</t>
  </si>
  <si>
    <t>munkáltatót terhelő járulékok</t>
  </si>
  <si>
    <t>dologi kiadások</t>
  </si>
  <si>
    <t>ellátottak juttatásai</t>
  </si>
  <si>
    <t>egyéb működési kiadások</t>
  </si>
  <si>
    <t>működési kiadások összesen:</t>
  </si>
  <si>
    <t>teljesítés   %-a</t>
  </si>
  <si>
    <t>Gyermekvédelmi pénzbeli és természetbeni ellátások</t>
  </si>
  <si>
    <t>Foglalkoztatást elősegítő képz. és egyéb támogatás</t>
  </si>
  <si>
    <t>beruházások</t>
  </si>
  <si>
    <t>felújítások</t>
  </si>
  <si>
    <t>egyéb felhalmozási célú kiadások</t>
  </si>
  <si>
    <t>felhalmozási kiadások összesen</t>
  </si>
  <si>
    <t>telje-  sítés %-a</t>
  </si>
  <si>
    <t>KORMÁNYZATI FUNKCIÓK SZERINTI BONTÁSBAN</t>
  </si>
  <si>
    <t>Foglalkoztatást elősegítő képz. és egyéb t.</t>
  </si>
  <si>
    <t>BÖGÖT KÖZSÉG ÖNKORMÁNYZATA KIADÁSINAK TELJESÜLÉSE</t>
  </si>
  <si>
    <t>BÖGÖT KÖZSÉG ÖNKORMÁNYZATA MŰKÖDÉSI KIADÁSAINAK TELJESÜLÉSE</t>
  </si>
  <si>
    <t>Zöldterület-kezelés</t>
  </si>
  <si>
    <t>Betegséggel  kapcs.pénzbeli ellátások, támogatások</t>
  </si>
  <si>
    <t>Falugondnoki,tanyagondnoki szolgáltatás</t>
  </si>
  <si>
    <t>Forgatási és befektetési célú finaszírozási műveletek</t>
  </si>
  <si>
    <t>066010</t>
  </si>
  <si>
    <t>Betegséggel kapcs.pénzbeli ellátások, támogatások</t>
  </si>
  <si>
    <t>Forgatási és befektetési célú finanszírozási műveletek</t>
  </si>
  <si>
    <t xml:space="preserve"> Falugondnoki,tanyagondnoki szolgáltatás</t>
  </si>
  <si>
    <t>Közutak,hidak,alagutak üzemeltetése fenntartása</t>
  </si>
  <si>
    <t>Önkormányzatok elszámolása központi költségvetéssel</t>
  </si>
  <si>
    <t>J</t>
  </si>
  <si>
    <t>J.</t>
  </si>
  <si>
    <t>lakott külterülettel kapcsolatos feladatok</t>
  </si>
  <si>
    <t>I-1. jogcímhez kapcsolódó kiegészítés</t>
  </si>
  <si>
    <t>2014.évről áthúzúdott békompenzáció</t>
  </si>
  <si>
    <t>2015. évi bérkompenzáció támogatása</t>
  </si>
  <si>
    <t>Rendkívüli önkormányzati támogatás</t>
  </si>
  <si>
    <t>Hitelek,kölcsönök felvétele</t>
  </si>
  <si>
    <t>Egyéb szolgltatások nyújtása miatti bevételek</t>
  </si>
  <si>
    <t>Ételszállítás Porpác Önk.-nak</t>
  </si>
  <si>
    <t>FELHALMOZÁSI BEVÉTELEK</t>
  </si>
  <si>
    <t>Egyéb térgyi eszköz értékesítése</t>
  </si>
  <si>
    <t>FELHELMOZÁSI BEVÉTELEK ÖSSZESEN:</t>
  </si>
  <si>
    <t>1. Falubusz beszerzéséhez állami támogatás megelőlegezésére</t>
  </si>
  <si>
    <t>Pénzbeni szociális ellátások kiegészítése</t>
  </si>
  <si>
    <t>Települési önkormányzatok szociális támogatása</t>
  </si>
  <si>
    <t>egyéb mködési bevétel</t>
  </si>
  <si>
    <t>Önkormányzatok működési támogatása ( Szelestei önk.)</t>
  </si>
  <si>
    <t>Önkormányzatok feladatellátást szolgáló fejlesztések támogatása</t>
  </si>
  <si>
    <t>Pályázati támogatás falubusz beszerzéséhez</t>
  </si>
  <si>
    <t xml:space="preserve"> Hitelek,kölcsönök törlesztése</t>
  </si>
  <si>
    <t>Hosszabb időtartalmú közfoglalkoztatás</t>
  </si>
  <si>
    <t>Forgatási és célú befektetési célú finanszírozási műveletek</t>
  </si>
  <si>
    <t>Települési lakásfenntartási támogatás</t>
  </si>
  <si>
    <t>Rendkívüli települési támogatás</t>
  </si>
  <si>
    <t>Időskorúak támogatása</t>
  </si>
  <si>
    <t>egyszeri gyermektámogatás</t>
  </si>
  <si>
    <t xml:space="preserve"> - ebből: 2015. december 31-i keletkezett fizetési kötelezettség</t>
  </si>
  <si>
    <t>Adómentesség</t>
  </si>
  <si>
    <t>BERUHÁZÁSI KIADÁSOK</t>
  </si>
  <si>
    <t>eredeti előirányzat</t>
  </si>
  <si>
    <t xml:space="preserve">módosított  előirányzat   </t>
  </si>
  <si>
    <t>teljesítés %-a</t>
  </si>
  <si>
    <t>011130 Önkormányzatok és önkormányzati hivatalok jogalkotó és általános igazgatási tevékenysége</t>
  </si>
  <si>
    <t xml:space="preserve">Új kisbusz beszerzése </t>
  </si>
  <si>
    <t>Kisbusz beszerzési ára</t>
  </si>
  <si>
    <t>pályázati forráshoz szükséges általános forgalmi adó összege:</t>
  </si>
  <si>
    <t>082044 Könyvtári szolgáltatások</t>
  </si>
  <si>
    <t>Kisértékű tárgyi eszközök beszerzése</t>
  </si>
  <si>
    <t>(festett címer, hálózati töltő, állóventillátor)</t>
  </si>
  <si>
    <t>Előzetesen felszámított általános forgalmi adó</t>
  </si>
  <si>
    <t>BERUHÁZÁSOK ÖSSZESEN:</t>
  </si>
  <si>
    <t xml:space="preserve">2015. év </t>
  </si>
  <si>
    <t>082091 Közművelődés - közösségi és társadalmi részvétel fejlesztése</t>
  </si>
  <si>
    <t xml:space="preserve">Művelődési ház fűtés átalakításával kapcsolatos kiadás </t>
  </si>
  <si>
    <t>045160 Közutak, hidak, alagutak üzemeltetése, fenntartása</t>
  </si>
  <si>
    <t>Közutak aszfaltburkozatának felújítása</t>
  </si>
  <si>
    <t>M  e  g  n  e  v  e  z  é  s</t>
  </si>
  <si>
    <t>Össesen:</t>
  </si>
  <si>
    <t>(eFt-ban)</t>
  </si>
  <si>
    <t>Közutak aszfaltburkolat felújításának támogatása</t>
  </si>
  <si>
    <t>1. melléklet  a 7/2016. (V.02.) önkormányzati rendelethez</t>
  </si>
  <si>
    <t>2. melléklet  a  7/2016. (V.02.) önkormányzati rendelethez</t>
  </si>
  <si>
    <t>3. melléklet  a  7/2016. (V.02.) önkormányzati rendelethez</t>
  </si>
  <si>
    <t>4. sz. melléklet a 7/2016. (V.02.)  sz. önkormányzati rendelethez</t>
  </si>
  <si>
    <t>5. melléklet a 7/2016. (V.02.)  sz. önkormányzati rendelethez</t>
  </si>
  <si>
    <t>6. sz. melléklet a 7/2016. (V.02.)  sz. önkormányzati rendelethez</t>
  </si>
  <si>
    <t>7. melléklet  a  7/2016. (V.02.) önkormányzati rendelethez</t>
  </si>
  <si>
    <t>8. melléklet  a  7/2016. (V.02.) önkormányzati rendelethez</t>
  </si>
  <si>
    <t>9. melléklet  a  7/2016. (V.02.) önkormányzati rendelethez</t>
  </si>
  <si>
    <t>10. melléklet a 7/2016. (V.02.) önkormányzati határozathoz</t>
  </si>
  <si>
    <t>11. melléklet  a  7/2016. (V.02.) önkormányzati rendelethez</t>
  </si>
  <si>
    <t>12. melléklet  a  7/2016. (V.02.) önkormányzati rendelethez</t>
  </si>
  <si>
    <t>13. melléklet  a  7/2016. (V.02.) önkormányzati rendelethez</t>
  </si>
  <si>
    <t>14. melléklet  a  7/2016. (V.02.) önkormányzati rendelethez</t>
  </si>
  <si>
    <t>15. melléklet  a  7/2016. (V.02.) önkormányzati rendelethez</t>
  </si>
  <si>
    <t>16. melléklet  a  7/2016. (V.02.) önkormányzati rendelethez</t>
  </si>
  <si>
    <t>17. melléklet  a  7/2016. (V.02.) önkormányzati rendelethez</t>
  </si>
  <si>
    <t>18. melléklet  a  7/2016. (V.02.) önkormányzati rendelethez</t>
  </si>
  <si>
    <t>19. melléklet  a  7/2016. (V.02.) önkormányzati rendelethez</t>
  </si>
  <si>
    <t>20. melléklet  a  7/2016. (V.02.) önkormányzati rendelethez</t>
  </si>
  <si>
    <t>21. melléklet  a  7/2016. (V.02.) önkormányzati rendelethez</t>
  </si>
  <si>
    <t>22. melléklet  a  7/2016. (V.02.)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</si>
</sst>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#"/>
    <numFmt numFmtId="184" formatCode="#,##0_ ;\-#,##0\ "/>
    <numFmt numFmtId="185" formatCode="#,##0.0_ ;\-#,##0.0\ "/>
  </numFmts>
  <fonts count="9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u val="single"/>
      <sz val="11"/>
      <name val="Arial Narrow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1" borderId="7" applyNumberFormat="0" applyFont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29" borderId="8" applyNumberFormat="0" applyAlignment="0" applyProtection="0"/>
    <xf numFmtId="0" fontId="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91" fillId="31" borderId="0" applyNumberFormat="0" applyBorder="0" applyAlignment="0" applyProtection="0"/>
    <xf numFmtId="0" fontId="92" fillId="29" borderId="1" applyNumberFormat="0" applyAlignment="0" applyProtection="0"/>
    <xf numFmtId="9" fontId="0" fillId="0" borderId="0" applyFont="0" applyFill="0" applyBorder="0" applyAlignment="0" applyProtection="0"/>
  </cellStyleXfs>
  <cellXfs count="1122">
    <xf numFmtId="0" fontId="0" fillId="0" borderId="0" xfId="0" applyAlignment="1">
      <alignment/>
    </xf>
    <xf numFmtId="0" fontId="5" fillId="0" borderId="0" xfId="65" applyFont="1">
      <alignment/>
      <protection/>
    </xf>
    <xf numFmtId="173" fontId="5" fillId="0" borderId="0" xfId="40" applyNumberFormat="1" applyFont="1" applyAlignment="1">
      <alignment/>
    </xf>
    <xf numFmtId="173" fontId="4" fillId="0" borderId="0" xfId="40" applyNumberFormat="1" applyFont="1" applyBorder="1" applyAlignment="1">
      <alignment horizontal="right"/>
    </xf>
    <xf numFmtId="0" fontId="4" fillId="0" borderId="0" xfId="66" applyFont="1" applyBorder="1">
      <alignment/>
      <protection/>
    </xf>
    <xf numFmtId="0" fontId="5" fillId="0" borderId="0" xfId="66" applyFont="1">
      <alignment/>
      <protection/>
    </xf>
    <xf numFmtId="0" fontId="9" fillId="0" borderId="0" xfId="59" applyFont="1">
      <alignment/>
      <protection/>
    </xf>
    <xf numFmtId="0" fontId="5" fillId="0" borderId="0" xfId="66" applyFont="1">
      <alignment/>
      <protection/>
    </xf>
    <xf numFmtId="0" fontId="11" fillId="0" borderId="0" xfId="0" applyFont="1" applyAlignment="1">
      <alignment/>
    </xf>
    <xf numFmtId="0" fontId="5" fillId="0" borderId="0" xfId="63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165" fontId="4" fillId="0" borderId="0" xfId="63" applyNumberFormat="1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8" fillId="0" borderId="0" xfId="59" applyFont="1">
      <alignment/>
      <protection/>
    </xf>
    <xf numFmtId="0" fontId="4" fillId="0" borderId="0" xfId="0" applyFont="1" applyAlignment="1">
      <alignment/>
    </xf>
    <xf numFmtId="0" fontId="9" fillId="0" borderId="0" xfId="65" applyFont="1">
      <alignment/>
      <protection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63" applyFont="1">
      <alignment/>
      <protection/>
    </xf>
    <xf numFmtId="0" fontId="11" fillId="0" borderId="0" xfId="63" applyFont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173" fontId="21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9" fillId="0" borderId="0" xfId="59" applyFont="1">
      <alignment/>
      <protection/>
    </xf>
    <xf numFmtId="0" fontId="5" fillId="0" borderId="0" xfId="0" applyFont="1" applyAlignment="1">
      <alignment/>
    </xf>
    <xf numFmtId="0" fontId="4" fillId="0" borderId="0" xfId="66" applyFont="1" applyBorder="1" applyAlignment="1">
      <alignment horizontal="center"/>
      <protection/>
    </xf>
    <xf numFmtId="0" fontId="8" fillId="0" borderId="12" xfId="65" applyFont="1" applyBorder="1">
      <alignment/>
      <protection/>
    </xf>
    <xf numFmtId="173" fontId="5" fillId="0" borderId="0" xfId="0" applyNumberFormat="1" applyFont="1" applyAlignment="1">
      <alignment/>
    </xf>
    <xf numFmtId="0" fontId="5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73" fontId="9" fillId="0" borderId="14" xfId="40" applyNumberFormat="1" applyFont="1" applyBorder="1" applyAlignment="1">
      <alignment/>
    </xf>
    <xf numFmtId="0" fontId="8" fillId="0" borderId="15" xfId="65" applyFont="1" applyBorder="1" applyAlignment="1">
      <alignment wrapText="1"/>
      <protection/>
    </xf>
    <xf numFmtId="0" fontId="9" fillId="0" borderId="13" xfId="0" applyFont="1" applyBorder="1" applyAlignment="1">
      <alignment wrapText="1"/>
    </xf>
    <xf numFmtId="0" fontId="8" fillId="0" borderId="16" xfId="0" applyFont="1" applyBorder="1" applyAlignment="1">
      <alignment/>
    </xf>
    <xf numFmtId="173" fontId="8" fillId="0" borderId="16" xfId="40" applyNumberFormat="1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11" fillId="0" borderId="0" xfId="59" applyFont="1">
      <alignment/>
      <protection/>
    </xf>
    <xf numFmtId="0" fontId="16" fillId="0" borderId="0" xfId="0" applyFont="1" applyAlignment="1">
      <alignment/>
    </xf>
    <xf numFmtId="0" fontId="8" fillId="0" borderId="0" xfId="65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Border="1">
      <alignment/>
      <protection/>
    </xf>
    <xf numFmtId="41" fontId="5" fillId="0" borderId="0" xfId="58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3" applyFont="1" applyAlignment="1">
      <alignment horizontal="left"/>
      <protection/>
    </xf>
    <xf numFmtId="173" fontId="26" fillId="0" borderId="17" xfId="40" applyNumberFormat="1" applyFont="1" applyBorder="1" applyAlignment="1">
      <alignment horizontal="center"/>
    </xf>
    <xf numFmtId="173" fontId="8" fillId="0" borderId="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8" fillId="0" borderId="0" xfId="66" applyFont="1" applyBorder="1">
      <alignment/>
      <protection/>
    </xf>
    <xf numFmtId="0" fontId="9" fillId="0" borderId="0" xfId="66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18" xfId="59" applyFont="1" applyBorder="1" applyAlignment="1">
      <alignment horizontal="right"/>
      <protection/>
    </xf>
    <xf numFmtId="0" fontId="9" fillId="0" borderId="19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9" fillId="0" borderId="21" xfId="59" applyFont="1" applyBorder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3" fontId="8" fillId="0" borderId="0" xfId="40" applyNumberFormat="1" applyFont="1" applyAlignment="1">
      <alignment wrapText="1"/>
    </xf>
    <xf numFmtId="173" fontId="8" fillId="0" borderId="0" xfId="40" applyNumberFormat="1" applyFont="1" applyAlignment="1">
      <alignment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65" fontId="9" fillId="0" borderId="0" xfId="0" applyNumberFormat="1" applyFont="1" applyAlignment="1">
      <alignment/>
    </xf>
    <xf numFmtId="173" fontId="9" fillId="0" borderId="0" xfId="59" applyNumberFormat="1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73" fontId="19" fillId="0" borderId="0" xfId="40" applyNumberFormat="1" applyFont="1" applyAlignment="1">
      <alignment wrapText="1"/>
    </xf>
    <xf numFmtId="173" fontId="19" fillId="0" borderId="0" xfId="40" applyNumberFormat="1" applyFont="1" applyAlignment="1">
      <alignment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165" fontId="8" fillId="0" borderId="0" xfId="0" applyNumberFormat="1" applyFont="1" applyAlignment="1">
      <alignment/>
    </xf>
    <xf numFmtId="0" fontId="9" fillId="0" borderId="0" xfId="59" applyFont="1" applyAlignment="1">
      <alignment horizontal="left" wrapText="1"/>
      <protection/>
    </xf>
    <xf numFmtId="0" fontId="21" fillId="0" borderId="0" xfId="59" applyFont="1">
      <alignment/>
      <protection/>
    </xf>
    <xf numFmtId="173" fontId="9" fillId="0" borderId="0" xfId="0" applyNumberFormat="1" applyFont="1" applyAlignment="1">
      <alignment wrapText="1"/>
    </xf>
    <xf numFmtId="165" fontId="9" fillId="0" borderId="0" xfId="59" applyNumberFormat="1" applyFont="1">
      <alignment/>
      <protection/>
    </xf>
    <xf numFmtId="0" fontId="19" fillId="0" borderId="0" xfId="56" applyFont="1" applyAlignment="1">
      <alignment/>
      <protection/>
    </xf>
    <xf numFmtId="165" fontId="19" fillId="0" borderId="0" xfId="0" applyNumberFormat="1" applyFont="1" applyAlignment="1">
      <alignment/>
    </xf>
    <xf numFmtId="17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16" fillId="0" borderId="0" xfId="59" applyFont="1" applyBorder="1" applyAlignment="1">
      <alignment horizontal="center" vertical="center"/>
      <protection/>
    </xf>
    <xf numFmtId="173" fontId="27" fillId="0" borderId="0" xfId="40" applyNumberFormat="1" applyFont="1" applyBorder="1" applyAlignment="1">
      <alignment horizontal="center"/>
    </xf>
    <xf numFmtId="1" fontId="11" fillId="0" borderId="0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173" fontId="23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26" fillId="0" borderId="0" xfId="59" applyFont="1" applyAlignment="1">
      <alignment horizontal="center"/>
      <protection/>
    </xf>
    <xf numFmtId="173" fontId="26" fillId="0" borderId="0" xfId="40" applyNumberFormat="1" applyFont="1" applyAlignment="1">
      <alignment horizontal="centerContinuous"/>
    </xf>
    <xf numFmtId="173" fontId="26" fillId="0" borderId="19" xfId="40" applyNumberFormat="1" applyFont="1" applyBorder="1" applyAlignment="1">
      <alignment horizontal="center"/>
    </xf>
    <xf numFmtId="173" fontId="26" fillId="0" borderId="19" xfId="40" applyNumberFormat="1" applyFont="1" applyBorder="1" applyAlignment="1">
      <alignment horizontal="center" wrapText="1"/>
    </xf>
    <xf numFmtId="0" fontId="16" fillId="0" borderId="22" xfId="63" applyFont="1" applyBorder="1" applyAlignment="1" quotePrefix="1">
      <alignment horizontal="center" vertical="center" wrapText="1"/>
      <protection/>
    </xf>
    <xf numFmtId="0" fontId="16" fillId="0" borderId="0" xfId="63" applyFont="1" applyBorder="1" applyAlignment="1">
      <alignment horizontal="left" wrapText="1"/>
      <protection/>
    </xf>
    <xf numFmtId="173" fontId="9" fillId="0" borderId="23" xfId="40" applyNumberFormat="1" applyFont="1" applyBorder="1" applyAlignment="1">
      <alignment/>
    </xf>
    <xf numFmtId="173" fontId="9" fillId="0" borderId="24" xfId="40" applyNumberFormat="1" applyFont="1" applyBorder="1" applyAlignment="1">
      <alignment/>
    </xf>
    <xf numFmtId="0" fontId="16" fillId="0" borderId="25" xfId="63" applyFont="1" applyBorder="1" applyAlignment="1" quotePrefix="1">
      <alignment horizontal="center" vertical="center" wrapText="1"/>
      <protection/>
    </xf>
    <xf numFmtId="0" fontId="16" fillId="0" borderId="26" xfId="63" applyFont="1" applyBorder="1" applyAlignment="1">
      <alignment horizontal="left" wrapText="1"/>
      <protection/>
    </xf>
    <xf numFmtId="0" fontId="16" fillId="0" borderId="25" xfId="63" applyFont="1" applyBorder="1" applyAlignment="1" quotePrefix="1">
      <alignment horizontal="center" vertical="center" wrapText="1"/>
      <protection/>
    </xf>
    <xf numFmtId="0" fontId="16" fillId="0" borderId="26" xfId="63" applyFont="1" applyBorder="1" applyAlignment="1">
      <alignment horizontal="left" wrapText="1"/>
      <protection/>
    </xf>
    <xf numFmtId="0" fontId="16" fillId="0" borderId="27" xfId="66" applyFont="1" applyBorder="1">
      <alignment/>
      <protection/>
    </xf>
    <xf numFmtId="0" fontId="11" fillId="0" borderId="12" xfId="66" applyFont="1" applyBorder="1">
      <alignment/>
      <protection/>
    </xf>
    <xf numFmtId="0" fontId="11" fillId="0" borderId="16" xfId="66" applyFont="1" applyBorder="1">
      <alignment/>
      <protection/>
    </xf>
    <xf numFmtId="173" fontId="9" fillId="0" borderId="16" xfId="40" applyNumberFormat="1" applyFont="1" applyBorder="1" applyAlignment="1">
      <alignment/>
    </xf>
    <xf numFmtId="0" fontId="16" fillId="0" borderId="26" xfId="66" applyFont="1" applyBorder="1">
      <alignment/>
      <protection/>
    </xf>
    <xf numFmtId="0" fontId="11" fillId="0" borderId="0" xfId="66" applyFont="1" applyBorder="1">
      <alignment/>
      <protection/>
    </xf>
    <xf numFmtId="173" fontId="9" fillId="0" borderId="0" xfId="4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73" fontId="16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9" fillId="0" borderId="0" xfId="40" applyNumberFormat="1" applyFont="1" applyAlignment="1">
      <alignment horizontal="right"/>
    </xf>
    <xf numFmtId="165" fontId="9" fillId="0" borderId="0" xfId="63" applyNumberFormat="1" applyFont="1">
      <alignment/>
      <protection/>
    </xf>
    <xf numFmtId="165" fontId="11" fillId="0" borderId="0" xfId="63" applyNumberFormat="1" applyFont="1">
      <alignment/>
      <protection/>
    </xf>
    <xf numFmtId="0" fontId="24" fillId="0" borderId="0" xfId="66" applyFont="1">
      <alignment/>
      <protection/>
    </xf>
    <xf numFmtId="0" fontId="8" fillId="0" borderId="0" xfId="66" applyFont="1" applyBorder="1" applyAlignment="1">
      <alignment horizontal="right"/>
      <protection/>
    </xf>
    <xf numFmtId="173" fontId="9" fillId="0" borderId="0" xfId="40" applyNumberFormat="1" applyFont="1" applyBorder="1" applyAlignment="1">
      <alignment horizontal="right"/>
    </xf>
    <xf numFmtId="44" fontId="9" fillId="0" borderId="0" xfId="68" applyFont="1" applyAlignment="1">
      <alignment horizontal="left" wrapText="1"/>
    </xf>
    <xf numFmtId="44" fontId="9" fillId="0" borderId="0" xfId="68" applyFont="1" applyAlignment="1">
      <alignment wrapText="1"/>
    </xf>
    <xf numFmtId="0" fontId="9" fillId="0" borderId="0" xfId="66" applyFont="1" applyBorder="1">
      <alignment/>
      <protection/>
    </xf>
    <xf numFmtId="173" fontId="8" fillId="0" borderId="0" xfId="40" applyNumberFormat="1" applyFont="1" applyBorder="1" applyAlignment="1">
      <alignment horizontal="right"/>
    </xf>
    <xf numFmtId="0" fontId="8" fillId="0" borderId="0" xfId="59" applyFont="1">
      <alignment/>
      <protection/>
    </xf>
    <xf numFmtId="0" fontId="9" fillId="0" borderId="0" xfId="66" applyFont="1">
      <alignment/>
      <protection/>
    </xf>
    <xf numFmtId="0" fontId="19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9" xfId="59" applyFont="1" applyBorder="1" applyAlignment="1">
      <alignment/>
      <protection/>
    </xf>
    <xf numFmtId="0" fontId="8" fillId="0" borderId="20" xfId="59" applyFont="1" applyBorder="1">
      <alignment/>
      <protection/>
    </xf>
    <xf numFmtId="0" fontId="8" fillId="0" borderId="21" xfId="59" applyFont="1" applyBorder="1">
      <alignment/>
      <protection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9" applyFont="1" applyBorder="1" applyAlignment="1">
      <alignment wrapText="1"/>
      <protection/>
    </xf>
    <xf numFmtId="0" fontId="9" fillId="0" borderId="10" xfId="59" applyFont="1" applyBorder="1" applyAlignment="1">
      <alignment horizontal="right"/>
      <protection/>
    </xf>
    <xf numFmtId="0" fontId="9" fillId="0" borderId="10" xfId="59" applyFont="1" applyBorder="1" applyAlignment="1">
      <alignment/>
      <protection/>
    </xf>
    <xf numFmtId="173" fontId="9" fillId="0" borderId="10" xfId="40" applyNumberFormat="1" applyFont="1" applyBorder="1" applyAlignment="1">
      <alignment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9" applyNumberFormat="1" applyFont="1">
      <alignment/>
      <protection/>
    </xf>
    <xf numFmtId="0" fontId="9" fillId="0" borderId="0" xfId="59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9" applyNumberFormat="1" applyFont="1">
      <alignment/>
      <protection/>
    </xf>
    <xf numFmtId="0" fontId="8" fillId="0" borderId="16" xfId="59" applyFont="1" applyBorder="1" applyAlignment="1">
      <alignment horizontal="right"/>
      <protection/>
    </xf>
    <xf numFmtId="0" fontId="8" fillId="0" borderId="16" xfId="59" applyFont="1" applyBorder="1">
      <alignment/>
      <protection/>
    </xf>
    <xf numFmtId="173" fontId="8" fillId="0" borderId="16" xfId="40" applyNumberFormat="1" applyFont="1" applyBorder="1" applyAlignment="1">
      <alignment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9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0" fontId="28" fillId="0" borderId="0" xfId="0" applyFont="1" applyBorder="1" applyAlignment="1">
      <alignment/>
    </xf>
    <xf numFmtId="0" fontId="9" fillId="0" borderId="11" xfId="59" applyFont="1" applyBorder="1" applyAlignment="1">
      <alignment horizontal="right"/>
      <protection/>
    </xf>
    <xf numFmtId="0" fontId="9" fillId="0" borderId="11" xfId="59" applyFont="1" applyBorder="1" applyAlignment="1">
      <alignment/>
      <protection/>
    </xf>
    <xf numFmtId="173" fontId="8" fillId="0" borderId="11" xfId="40" applyNumberFormat="1" applyFont="1" applyBorder="1" applyAlignment="1">
      <alignment/>
    </xf>
    <xf numFmtId="0" fontId="8" fillId="0" borderId="0" xfId="61" applyFont="1">
      <alignment/>
      <protection/>
    </xf>
    <xf numFmtId="0" fontId="8" fillId="0" borderId="16" xfId="61" applyFont="1" applyBorder="1" applyAlignment="1">
      <alignment horizontal="right"/>
      <protection/>
    </xf>
    <xf numFmtId="0" fontId="8" fillId="0" borderId="16" xfId="61" applyFont="1" applyBorder="1">
      <alignment/>
      <protection/>
    </xf>
    <xf numFmtId="173" fontId="8" fillId="0" borderId="10" xfId="40" applyNumberFormat="1" applyFont="1" applyBorder="1" applyAlignment="1">
      <alignment/>
    </xf>
    <xf numFmtId="165" fontId="9" fillId="0" borderId="0" xfId="59" applyNumberFormat="1" applyFont="1">
      <alignment/>
      <protection/>
    </xf>
    <xf numFmtId="165" fontId="9" fillId="0" borderId="10" xfId="59" applyNumberFormat="1" applyFont="1" applyBorder="1">
      <alignment/>
      <protection/>
    </xf>
    <xf numFmtId="165" fontId="9" fillId="0" borderId="11" xfId="59" applyNumberFormat="1" applyFont="1" applyBorder="1">
      <alignment/>
      <protection/>
    </xf>
    <xf numFmtId="165" fontId="8" fillId="0" borderId="16" xfId="59" applyNumberFormat="1" applyFont="1" applyBorder="1">
      <alignment/>
      <protection/>
    </xf>
    <xf numFmtId="165" fontId="8" fillId="0" borderId="21" xfId="59" applyNumberFormat="1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4" fillId="0" borderId="0" xfId="65" applyFont="1" applyAlignment="1">
      <alignment horizontal="center"/>
      <protection/>
    </xf>
    <xf numFmtId="165" fontId="9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173" fontId="8" fillId="0" borderId="16" xfId="40" applyNumberFormat="1" applyFont="1" applyBorder="1" applyAlignment="1">
      <alignment horizontal="right"/>
    </xf>
    <xf numFmtId="0" fontId="9" fillId="0" borderId="0" xfId="65" applyFont="1" applyBorder="1" applyAlignment="1">
      <alignment horizontal="left" wrapText="1"/>
      <protection/>
    </xf>
    <xf numFmtId="0" fontId="8" fillId="0" borderId="28" xfId="65" applyFont="1" applyBorder="1">
      <alignment/>
      <protection/>
    </xf>
    <xf numFmtId="0" fontId="8" fillId="0" borderId="28" xfId="65" applyFont="1" applyBorder="1" applyAlignment="1">
      <alignment horizontal="center"/>
      <protection/>
    </xf>
    <xf numFmtId="0" fontId="9" fillId="0" borderId="0" xfId="65" applyFont="1" applyAlignment="1">
      <alignment horizontal="right"/>
      <protection/>
    </xf>
    <xf numFmtId="0" fontId="8" fillId="0" borderId="0" xfId="65" applyFont="1" applyBorder="1" applyAlignment="1">
      <alignment horizontal="center"/>
      <protection/>
    </xf>
    <xf numFmtId="165" fontId="8" fillId="0" borderId="0" xfId="65" applyNumberFormat="1" applyFont="1">
      <alignment/>
      <protection/>
    </xf>
    <xf numFmtId="0" fontId="8" fillId="0" borderId="29" xfId="65" applyFont="1" applyBorder="1">
      <alignment/>
      <protection/>
    </xf>
    <xf numFmtId="0" fontId="4" fillId="0" borderId="18" xfId="0" applyFont="1" applyBorder="1" applyAlignment="1">
      <alignment horizontal="center"/>
    </xf>
    <xf numFmtId="165" fontId="9" fillId="0" borderId="0" xfId="65" applyNumberFormat="1" applyFont="1" applyBorder="1">
      <alignment/>
      <protection/>
    </xf>
    <xf numFmtId="0" fontId="9" fillId="0" borderId="0" xfId="65" applyFont="1" applyBorder="1" applyAlignment="1">
      <alignment wrapText="1"/>
      <protection/>
    </xf>
    <xf numFmtId="0" fontId="9" fillId="0" borderId="0" xfId="65" applyFont="1" applyBorder="1" applyAlignment="1">
      <alignment horizontal="center"/>
      <protection/>
    </xf>
    <xf numFmtId="0" fontId="9" fillId="0" borderId="0" xfId="65" applyFont="1" applyBorder="1" applyAlignment="1">
      <alignment horizontal="center" wrapText="1"/>
      <protection/>
    </xf>
    <xf numFmtId="173" fontId="9" fillId="0" borderId="0" xfId="65" applyNumberFormat="1" applyFont="1" applyBorder="1">
      <alignment/>
      <protection/>
    </xf>
    <xf numFmtId="0" fontId="8" fillId="0" borderId="0" xfId="65" applyFont="1" applyBorder="1" applyAlignment="1">
      <alignment vertical="center" wrapText="1"/>
      <protection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5" applyFont="1" applyBorder="1" applyAlignment="1">
      <alignment horizontal="right"/>
      <protection/>
    </xf>
    <xf numFmtId="0" fontId="9" fillId="0" borderId="0" xfId="65" applyFont="1" applyAlignment="1" quotePrefix="1">
      <alignment horizontal="right"/>
      <protection/>
    </xf>
    <xf numFmtId="0" fontId="4" fillId="0" borderId="16" xfId="65" applyFont="1" applyBorder="1" applyAlignment="1">
      <alignment horizontal="right"/>
      <protection/>
    </xf>
    <xf numFmtId="173" fontId="4" fillId="0" borderId="16" xfId="40" applyNumberFormat="1" applyFont="1" applyBorder="1" applyAlignment="1">
      <alignment horizontal="right"/>
    </xf>
    <xf numFmtId="165" fontId="4" fillId="0" borderId="0" xfId="65" applyNumberFormat="1" applyFont="1" applyBorder="1">
      <alignment/>
      <protection/>
    </xf>
    <xf numFmtId="173" fontId="4" fillId="0" borderId="0" xfId="65" applyNumberFormat="1" applyFont="1" applyBorder="1">
      <alignment/>
      <protection/>
    </xf>
    <xf numFmtId="0" fontId="4" fillId="0" borderId="0" xfId="65" applyFont="1" applyBorder="1">
      <alignment/>
      <protection/>
    </xf>
    <xf numFmtId="0" fontId="6" fillId="0" borderId="0" xfId="65" applyFont="1">
      <alignment/>
      <protection/>
    </xf>
    <xf numFmtId="165" fontId="6" fillId="0" borderId="0" xfId="65" applyNumberFormat="1" applyFont="1">
      <alignment/>
      <protection/>
    </xf>
    <xf numFmtId="0" fontId="9" fillId="0" borderId="15" xfId="65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4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73" fontId="9" fillId="0" borderId="0" xfId="40" applyNumberFormat="1" applyFont="1" applyAlignment="1">
      <alignment vertical="top" wrapText="1"/>
    </xf>
    <xf numFmtId="0" fontId="21" fillId="0" borderId="12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28" xfId="0" applyFont="1" applyBorder="1" applyAlignment="1">
      <alignment horizontal="left" wrapText="1"/>
    </xf>
    <xf numFmtId="173" fontId="19" fillId="0" borderId="28" xfId="40" applyNumberFormat="1" applyFont="1" applyBorder="1" applyAlignment="1">
      <alignment wrapText="1"/>
    </xf>
    <xf numFmtId="0" fontId="21" fillId="0" borderId="0" xfId="0" applyFont="1" applyAlignment="1">
      <alignment/>
    </xf>
    <xf numFmtId="0" fontId="8" fillId="0" borderId="28" xfId="0" applyFont="1" applyBorder="1" applyAlignment="1">
      <alignment horizontal="left" wrapText="1"/>
    </xf>
    <xf numFmtId="173" fontId="9" fillId="0" borderId="0" xfId="40" applyNumberFormat="1" applyFont="1" applyAlignment="1">
      <alignment/>
    </xf>
    <xf numFmtId="0" fontId="8" fillId="0" borderId="0" xfId="65" applyFont="1" applyAlignment="1">
      <alignment/>
      <protection/>
    </xf>
    <xf numFmtId="0" fontId="4" fillId="0" borderId="0" xfId="65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29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173" fontId="8" fillId="0" borderId="16" xfId="40" applyNumberFormat="1" applyFont="1" applyBorder="1" applyAlignment="1">
      <alignment horizontal="center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1" fillId="0" borderId="28" xfId="0" applyFont="1" applyBorder="1" applyAlignment="1">
      <alignment horizontal="center" vertical="top" wrapText="1"/>
    </xf>
    <xf numFmtId="173" fontId="21" fillId="0" borderId="16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173" fontId="4" fillId="0" borderId="16" xfId="40" applyNumberFormat="1" applyFont="1" applyBorder="1" applyAlignment="1">
      <alignment horizontal="center" wrapText="1"/>
    </xf>
    <xf numFmtId="0" fontId="5" fillId="0" borderId="0" xfId="65" applyFont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11" fillId="0" borderId="0" xfId="65" applyFont="1" applyBorder="1" applyAlignment="1">
      <alignment horizontal="left" wrapText="1"/>
      <protection/>
    </xf>
    <xf numFmtId="0" fontId="31" fillId="0" borderId="0" xfId="65" applyFont="1" applyBorder="1" applyAlignment="1">
      <alignment/>
      <protection/>
    </xf>
    <xf numFmtId="165" fontId="31" fillId="0" borderId="0" xfId="65" applyNumberFormat="1" applyFont="1" applyBorder="1" applyAlignment="1">
      <alignment/>
      <protection/>
    </xf>
    <xf numFmtId="0" fontId="11" fillId="0" borderId="0" xfId="65" applyFont="1" applyBorder="1" applyAlignment="1">
      <alignment horizontal="center" wrapText="1"/>
      <protection/>
    </xf>
    <xf numFmtId="0" fontId="30" fillId="0" borderId="0" xfId="0" applyFont="1" applyBorder="1" applyAlignment="1">
      <alignment horizontal="center" wrapText="1"/>
    </xf>
    <xf numFmtId="0" fontId="11" fillId="0" borderId="0" xfId="65" applyFont="1" applyBorder="1">
      <alignment/>
      <protection/>
    </xf>
    <xf numFmtId="0" fontId="8" fillId="0" borderId="0" xfId="65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30" xfId="65" applyFont="1" applyBorder="1">
      <alignment/>
      <protection/>
    </xf>
    <xf numFmtId="0" fontId="8" fillId="0" borderId="30" xfId="65" applyFont="1" applyBorder="1" applyAlignment="1">
      <alignment horizontal="center"/>
      <protection/>
    </xf>
    <xf numFmtId="0" fontId="8" fillId="0" borderId="31" xfId="65" applyFont="1" applyBorder="1">
      <alignment/>
      <protection/>
    </xf>
    <xf numFmtId="0" fontId="8" fillId="0" borderId="17" xfId="65" applyFont="1" applyBorder="1">
      <alignment/>
      <protection/>
    </xf>
    <xf numFmtId="0" fontId="11" fillId="0" borderId="0" xfId="65" applyFont="1" applyBorder="1" applyAlignment="1">
      <alignment horizontal="right"/>
      <protection/>
    </xf>
    <xf numFmtId="0" fontId="11" fillId="0" borderId="0" xfId="65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5" applyNumberFormat="1" applyFont="1" applyBorder="1">
      <alignment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9" fillId="0" borderId="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28" fillId="0" borderId="0" xfId="0" applyFont="1" applyAlignment="1">
      <alignment horizontal="left" wrapText="1"/>
    </xf>
    <xf numFmtId="0" fontId="9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8" fillId="0" borderId="19" xfId="58" applyFont="1" applyBorder="1" applyAlignment="1">
      <alignment horizontal="centerContinuous"/>
      <protection/>
    </xf>
    <xf numFmtId="0" fontId="8" fillId="0" borderId="20" xfId="58" applyFont="1" applyBorder="1" applyAlignment="1">
      <alignment horizontal="centerContinuous"/>
      <protection/>
    </xf>
    <xf numFmtId="0" fontId="8" fillId="0" borderId="21" xfId="58" applyFont="1" applyBorder="1" applyAlignment="1">
      <alignment horizontal="centerContinuous"/>
      <protection/>
    </xf>
    <xf numFmtId="0" fontId="9" fillId="0" borderId="0" xfId="58" applyFont="1" applyAlignment="1">
      <alignment horizontal="center"/>
      <protection/>
    </xf>
    <xf numFmtId="41" fontId="9" fillId="0" borderId="0" xfId="58" applyNumberFormat="1" applyFont="1">
      <alignment/>
      <protection/>
    </xf>
    <xf numFmtId="41" fontId="9" fillId="0" borderId="0" xfId="58" applyNumberFormat="1" applyFont="1" applyBorder="1" applyAlignment="1">
      <alignment horizontal="center"/>
      <protection/>
    </xf>
    <xf numFmtId="41" fontId="9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41" fontId="9" fillId="0" borderId="32" xfId="58" applyNumberFormat="1" applyFont="1" applyBorder="1">
      <alignment/>
      <protection/>
    </xf>
    <xf numFmtId="41" fontId="21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Alignment="1">
      <alignment horizontal="center"/>
      <protection/>
    </xf>
    <xf numFmtId="0" fontId="19" fillId="0" borderId="0" xfId="0" applyFont="1" applyBorder="1" applyAlignment="1">
      <alignment/>
    </xf>
    <xf numFmtId="41" fontId="9" fillId="0" borderId="32" xfId="58" applyNumberFormat="1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/>
      <protection/>
    </xf>
    <xf numFmtId="41" fontId="11" fillId="0" borderId="0" xfId="58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wrapText="1"/>
      <protection/>
    </xf>
    <xf numFmtId="41" fontId="11" fillId="0" borderId="0" xfId="58" applyNumberFormat="1" applyFont="1" applyBorder="1">
      <alignment/>
      <protection/>
    </xf>
    <xf numFmtId="0" fontId="1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1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6" xfId="65" applyFont="1" applyBorder="1" applyAlignment="1">
      <alignment horizontal="right"/>
      <protection/>
    </xf>
    <xf numFmtId="173" fontId="8" fillId="0" borderId="29" xfId="40" applyNumberFormat="1" applyFont="1" applyBorder="1" applyAlignment="1">
      <alignment horizontal="right"/>
    </xf>
    <xf numFmtId="173" fontId="8" fillId="0" borderId="29" xfId="40" applyNumberFormat="1" applyFont="1" applyBorder="1" applyAlignment="1">
      <alignment wrapText="1"/>
    </xf>
    <xf numFmtId="173" fontId="19" fillId="0" borderId="29" xfId="40" applyNumberFormat="1" applyFont="1" applyBorder="1" applyAlignment="1">
      <alignment wrapText="1"/>
    </xf>
    <xf numFmtId="0" fontId="19" fillId="0" borderId="0" xfId="65" applyFont="1" applyBorder="1" applyAlignment="1">
      <alignment/>
      <protection/>
    </xf>
    <xf numFmtId="165" fontId="19" fillId="0" borderId="0" xfId="65" applyNumberFormat="1" applyFont="1" applyBorder="1" applyAlignment="1">
      <alignment/>
      <protection/>
    </xf>
    <xf numFmtId="0" fontId="8" fillId="0" borderId="0" xfId="65" applyFont="1" applyBorder="1" applyAlignment="1">
      <alignment horizontal="center" wrapText="1"/>
      <protection/>
    </xf>
    <xf numFmtId="173" fontId="9" fillId="0" borderId="0" xfId="40" applyNumberFormat="1" applyFont="1" applyAlignment="1">
      <alignment horizontal="center"/>
    </xf>
    <xf numFmtId="173" fontId="9" fillId="0" borderId="19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6" fillId="0" borderId="0" xfId="65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5" applyFont="1" applyBorder="1" applyAlignment="1">
      <alignment horizontal="left" wrapText="1"/>
      <protection/>
    </xf>
    <xf numFmtId="0" fontId="19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165" fontId="19" fillId="0" borderId="0" xfId="65" applyNumberFormat="1" applyFont="1">
      <alignment/>
      <protection/>
    </xf>
    <xf numFmtId="0" fontId="33" fillId="0" borderId="0" xfId="65" applyFont="1" applyBorder="1" applyAlignment="1">
      <alignment horizontal="center" wrapText="1"/>
      <protection/>
    </xf>
    <xf numFmtId="0" fontId="33" fillId="0" borderId="0" xfId="65" applyFont="1" applyBorder="1">
      <alignment/>
      <protection/>
    </xf>
    <xf numFmtId="0" fontId="33" fillId="0" borderId="0" xfId="65" applyFont="1" applyBorder="1" applyAlignment="1">
      <alignment horizontal="left" wrapText="1"/>
      <protection/>
    </xf>
    <xf numFmtId="173" fontId="33" fillId="0" borderId="0" xfId="65" applyNumberFormat="1" applyFont="1" applyBorder="1" applyAlignment="1">
      <alignment/>
      <protection/>
    </xf>
    <xf numFmtId="0" fontId="33" fillId="0" borderId="0" xfId="65" applyFont="1" applyBorder="1" applyAlignment="1">
      <alignment/>
      <protection/>
    </xf>
    <xf numFmtId="165" fontId="33" fillId="0" borderId="0" xfId="65" applyNumberFormat="1" applyFont="1" applyBorder="1" applyAlignment="1">
      <alignment/>
      <protection/>
    </xf>
    <xf numFmtId="0" fontId="6" fillId="0" borderId="0" xfId="65" applyFont="1" applyBorder="1" applyAlignment="1">
      <alignment/>
      <protection/>
    </xf>
    <xf numFmtId="165" fontId="6" fillId="0" borderId="0" xfId="65" applyNumberFormat="1" applyFont="1" applyBorder="1" applyAlignment="1">
      <alignment/>
      <protection/>
    </xf>
    <xf numFmtId="173" fontId="4" fillId="0" borderId="0" xfId="65" applyNumberFormat="1" applyFont="1" applyBorder="1" applyAlignment="1">
      <alignment/>
      <protection/>
    </xf>
    <xf numFmtId="0" fontId="19" fillId="0" borderId="0" xfId="65" applyFont="1" applyBorder="1" applyAlignment="1">
      <alignment horizontal="center"/>
      <protection/>
    </xf>
    <xf numFmtId="173" fontId="16" fillId="0" borderId="0" xfId="40" applyNumberFormat="1" applyFont="1" applyBorder="1" applyAlignment="1">
      <alignment horizontal="right"/>
    </xf>
    <xf numFmtId="0" fontId="16" fillId="0" borderId="0" xfId="65" applyFont="1" applyBorder="1" applyAlignment="1">
      <alignment horizontal="center"/>
      <protection/>
    </xf>
    <xf numFmtId="165" fontId="16" fillId="0" borderId="0" xfId="65" applyNumberFormat="1" applyFont="1" applyBorder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>
      <alignment/>
      <protection/>
    </xf>
    <xf numFmtId="165" fontId="16" fillId="0" borderId="0" xfId="65" applyNumberFormat="1" applyFont="1">
      <alignment/>
      <protection/>
    </xf>
    <xf numFmtId="173" fontId="16" fillId="0" borderId="0" xfId="40" applyNumberFormat="1" applyFont="1" applyAlignment="1">
      <alignment horizontal="right"/>
    </xf>
    <xf numFmtId="0" fontId="19" fillId="0" borderId="0" xfId="65" applyFont="1" applyBorder="1">
      <alignment/>
      <protection/>
    </xf>
    <xf numFmtId="173" fontId="19" fillId="0" borderId="0" xfId="40" applyNumberFormat="1" applyFont="1" applyBorder="1" applyAlignment="1">
      <alignment horizontal="right"/>
    </xf>
    <xf numFmtId="165" fontId="19" fillId="0" borderId="0" xfId="65" applyNumberFormat="1" applyFont="1" applyBorder="1">
      <alignment/>
      <protection/>
    </xf>
    <xf numFmtId="0" fontId="4" fillId="0" borderId="0" xfId="65" applyFont="1" applyAlignment="1">
      <alignment horizontal="left"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horizontal="left"/>
      <protection/>
    </xf>
    <xf numFmtId="0" fontId="11" fillId="0" borderId="0" xfId="65" applyFont="1" applyAlignment="1">
      <alignment horizontal="right"/>
      <protection/>
    </xf>
    <xf numFmtId="165" fontId="11" fillId="0" borderId="0" xfId="65" applyNumberFormat="1" applyFont="1">
      <alignment/>
      <protection/>
    </xf>
    <xf numFmtId="0" fontId="11" fillId="0" borderId="12" xfId="65" applyFont="1" applyBorder="1">
      <alignment/>
      <protection/>
    </xf>
    <xf numFmtId="0" fontId="11" fillId="0" borderId="28" xfId="65" applyFont="1" applyBorder="1" applyAlignment="1">
      <alignment horizontal="right"/>
      <protection/>
    </xf>
    <xf numFmtId="165" fontId="11" fillId="0" borderId="28" xfId="65" applyNumberFormat="1" applyFont="1" applyBorder="1">
      <alignment/>
      <protection/>
    </xf>
    <xf numFmtId="0" fontId="11" fillId="0" borderId="29" xfId="65" applyFont="1" applyBorder="1">
      <alignment/>
      <protection/>
    </xf>
    <xf numFmtId="173" fontId="11" fillId="0" borderId="29" xfId="65" applyNumberFormat="1" applyFont="1" applyBorder="1">
      <alignment/>
      <protection/>
    </xf>
    <xf numFmtId="173" fontId="11" fillId="0" borderId="17" xfId="40" applyNumberFormat="1" applyFont="1" applyBorder="1" applyAlignment="1">
      <alignment horizontal="center"/>
    </xf>
    <xf numFmtId="173" fontId="16" fillId="0" borderId="16" xfId="40" applyNumberFormat="1" applyFont="1" applyBorder="1" applyAlignment="1">
      <alignment/>
    </xf>
    <xf numFmtId="173" fontId="8" fillId="0" borderId="33" xfId="40" applyNumberFormat="1" applyFont="1" applyBorder="1" applyAlignment="1">
      <alignment/>
    </xf>
    <xf numFmtId="173" fontId="9" fillId="0" borderId="33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8" fillId="0" borderId="0" xfId="4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vertical="center"/>
    </xf>
    <xf numFmtId="165" fontId="16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3" fontId="11" fillId="0" borderId="0" xfId="40" applyNumberFormat="1" applyFont="1" applyAlignment="1">
      <alignment wrapText="1"/>
    </xf>
    <xf numFmtId="0" fontId="33" fillId="0" borderId="0" xfId="59" applyFont="1">
      <alignment/>
      <protection/>
    </xf>
    <xf numFmtId="173" fontId="16" fillId="0" borderId="0" xfId="40" applyNumberFormat="1" applyFont="1" applyAlignment="1">
      <alignment wrapText="1"/>
    </xf>
    <xf numFmtId="173" fontId="16" fillId="0" borderId="23" xfId="40" applyNumberFormat="1" applyFont="1" applyBorder="1" applyAlignment="1">
      <alignment/>
    </xf>
    <xf numFmtId="173" fontId="16" fillId="0" borderId="24" xfId="40" applyNumberFormat="1" applyFont="1" applyBorder="1" applyAlignment="1">
      <alignment/>
    </xf>
    <xf numFmtId="173" fontId="16" fillId="0" borderId="10" xfId="40" applyNumberFormat="1" applyFont="1" applyBorder="1" applyAlignment="1">
      <alignment/>
    </xf>
    <xf numFmtId="173" fontId="16" fillId="0" borderId="14" xfId="40" applyNumberFormat="1" applyFont="1" applyBorder="1" applyAlignment="1">
      <alignment/>
    </xf>
    <xf numFmtId="173" fontId="11" fillId="0" borderId="19" xfId="40" applyNumberFormat="1" applyFont="1" applyBorder="1" applyAlignment="1">
      <alignment horizontal="center"/>
    </xf>
    <xf numFmtId="173" fontId="11" fillId="0" borderId="19" xfId="40" applyNumberFormat="1" applyFont="1" applyBorder="1" applyAlignment="1">
      <alignment horizontal="center" wrapText="1"/>
    </xf>
    <xf numFmtId="0" fontId="9" fillId="0" borderId="0" xfId="57" applyFont="1" applyAlignment="1">
      <alignment horizontal="right"/>
      <protection/>
    </xf>
    <xf numFmtId="173" fontId="23" fillId="0" borderId="0" xfId="40" applyNumberFormat="1" applyFont="1" applyAlignment="1">
      <alignment horizontal="right"/>
    </xf>
    <xf numFmtId="0" fontId="9" fillId="0" borderId="0" xfId="63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8" fillId="0" borderId="0" xfId="40" applyNumberFormat="1" applyFont="1" applyAlignment="1">
      <alignment/>
    </xf>
    <xf numFmtId="173" fontId="28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8" fillId="0" borderId="0" xfId="40" applyNumberFormat="1" applyFont="1" applyBorder="1" applyAlignment="1">
      <alignment/>
    </xf>
    <xf numFmtId="173" fontId="9" fillId="0" borderId="11" xfId="40" applyNumberFormat="1" applyFont="1" applyBorder="1" applyAlignment="1">
      <alignment/>
    </xf>
    <xf numFmtId="173" fontId="8" fillId="0" borderId="16" xfId="40" applyNumberFormat="1" applyFont="1" applyBorder="1" applyAlignment="1">
      <alignment/>
    </xf>
    <xf numFmtId="0" fontId="9" fillId="0" borderId="0" xfId="6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5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34" xfId="0" applyFont="1" applyBorder="1" applyAlignment="1">
      <alignment/>
    </xf>
    <xf numFmtId="165" fontId="8" fillId="0" borderId="16" xfId="0" applyNumberFormat="1" applyFont="1" applyBorder="1" applyAlignment="1">
      <alignment/>
    </xf>
    <xf numFmtId="0" fontId="8" fillId="0" borderId="28" xfId="0" applyFont="1" applyBorder="1" applyAlignment="1">
      <alignment horizontal="center" wrapText="1"/>
    </xf>
    <xf numFmtId="173" fontId="9" fillId="0" borderId="29" xfId="4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6" fillId="0" borderId="27" xfId="66" applyFont="1" applyBorder="1" applyAlignment="1">
      <alignment wrapText="1"/>
      <protection/>
    </xf>
    <xf numFmtId="0" fontId="35" fillId="0" borderId="0" xfId="60" applyFill="1" applyProtection="1">
      <alignment/>
      <protection/>
    </xf>
    <xf numFmtId="183" fontId="36" fillId="0" borderId="18" xfId="60" applyNumberFormat="1" applyFont="1" applyFill="1" applyBorder="1" applyAlignment="1" applyProtection="1">
      <alignment vertical="center"/>
      <protection/>
    </xf>
    <xf numFmtId="0" fontId="37" fillId="0" borderId="18" xfId="0" applyFont="1" applyFill="1" applyBorder="1" applyAlignment="1" applyProtection="1">
      <alignment horizontal="right" vertical="center"/>
      <protection/>
    </xf>
    <xf numFmtId="49" fontId="35" fillId="0" borderId="0" xfId="60" applyNumberFormat="1" applyFill="1" applyProtection="1">
      <alignment/>
      <protection/>
    </xf>
    <xf numFmtId="0" fontId="38" fillId="0" borderId="35" xfId="60" applyFont="1" applyFill="1" applyBorder="1" applyAlignment="1" applyProtection="1">
      <alignment horizontal="center" vertical="center" wrapText="1"/>
      <protection/>
    </xf>
    <xf numFmtId="0" fontId="38" fillId="0" borderId="36" xfId="60" applyFont="1" applyFill="1" applyBorder="1" applyAlignment="1" applyProtection="1">
      <alignment horizontal="center" vertical="center" wrapText="1"/>
      <protection/>
    </xf>
    <xf numFmtId="0" fontId="39" fillId="0" borderId="37" xfId="60" applyFont="1" applyFill="1" applyBorder="1" applyAlignment="1" applyProtection="1">
      <alignment horizontal="center" vertical="center" wrapText="1"/>
      <protection/>
    </xf>
    <xf numFmtId="0" fontId="39" fillId="0" borderId="38" xfId="60" applyFont="1" applyFill="1" applyBorder="1" applyAlignment="1" applyProtection="1">
      <alignment horizontal="center" vertical="center" wrapText="1"/>
      <protection/>
    </xf>
    <xf numFmtId="0" fontId="39" fillId="0" borderId="29" xfId="60" applyFont="1" applyFill="1" applyBorder="1" applyAlignment="1" applyProtection="1">
      <alignment horizontal="center" vertical="center" wrapText="1"/>
      <protection/>
    </xf>
    <xf numFmtId="49" fontId="40" fillId="0" borderId="0" xfId="60" applyNumberFormat="1" applyFont="1" applyFill="1" applyProtection="1">
      <alignment/>
      <protection/>
    </xf>
    <xf numFmtId="0" fontId="40" fillId="0" borderId="0" xfId="60" applyFont="1" applyFill="1" applyProtection="1">
      <alignment/>
      <protection/>
    </xf>
    <xf numFmtId="0" fontId="39" fillId="0" borderId="37" xfId="60" applyFont="1" applyFill="1" applyBorder="1" applyAlignment="1" applyProtection="1">
      <alignment horizontal="left" vertical="center" wrapText="1" indent="1"/>
      <protection/>
    </xf>
    <xf numFmtId="0" fontId="39" fillId="0" borderId="38" xfId="60" applyFont="1" applyFill="1" applyBorder="1" applyAlignment="1" applyProtection="1">
      <alignment horizontal="left" vertical="center" wrapText="1" indent="1"/>
      <protection/>
    </xf>
    <xf numFmtId="183" fontId="39" fillId="0" borderId="38" xfId="60" applyNumberFormat="1" applyFont="1" applyFill="1" applyBorder="1" applyAlignment="1" applyProtection="1">
      <alignment horizontal="right" vertical="center" wrapText="1" indent="1"/>
      <protection/>
    </xf>
    <xf numFmtId="183" fontId="39" fillId="0" borderId="29" xfId="60" applyNumberFormat="1" applyFont="1" applyFill="1" applyBorder="1" applyAlignment="1" applyProtection="1">
      <alignment horizontal="right" vertical="center" wrapText="1" indent="1"/>
      <protection/>
    </xf>
    <xf numFmtId="49" fontId="41" fillId="0" borderId="0" xfId="60" applyNumberFormat="1" applyFont="1" applyFill="1" applyProtection="1">
      <alignment/>
      <protection/>
    </xf>
    <xf numFmtId="0" fontId="41" fillId="0" borderId="0" xfId="60" applyFont="1" applyFill="1" applyProtection="1">
      <alignment/>
      <protection/>
    </xf>
    <xf numFmtId="49" fontId="40" fillId="0" borderId="39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23" xfId="0" applyFont="1" applyBorder="1" applyAlignment="1" applyProtection="1">
      <alignment horizontal="left" wrapText="1" indent="1"/>
      <protection/>
    </xf>
    <xf numFmtId="183" fontId="40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49" fontId="40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wrapText="1" indent="1"/>
      <protection/>
    </xf>
    <xf numFmtId="183" fontId="4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49" fontId="40" fillId="0" borderId="42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wrapText="1" indent="1"/>
      <protection/>
    </xf>
    <xf numFmtId="183" fontId="4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38" xfId="0" applyFont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183" fontId="39" fillId="0" borderId="38" xfId="60" applyNumberFormat="1" applyFont="1" applyFill="1" applyBorder="1" applyAlignment="1" applyProtection="1">
      <alignment horizontal="right" vertical="center" wrapText="1" indent="1"/>
      <protection/>
    </xf>
    <xf numFmtId="183" fontId="39" fillId="0" borderId="29" xfId="60" applyNumberFormat="1" applyFont="1" applyFill="1" applyBorder="1" applyAlignment="1" applyProtection="1">
      <alignment horizontal="right" vertical="center" wrapText="1" indent="1"/>
      <protection/>
    </xf>
    <xf numFmtId="183" fontId="40" fillId="0" borderId="23" xfId="60" applyNumberFormat="1" applyFont="1" applyFill="1" applyBorder="1" applyAlignment="1" applyProtection="1">
      <alignment horizontal="right" vertical="center" wrapText="1" indent="1"/>
      <protection/>
    </xf>
    <xf numFmtId="183" fontId="4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37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39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42" xfId="0" applyFont="1" applyBorder="1" applyAlignment="1" applyProtection="1">
      <alignment vertical="center" wrapText="1"/>
      <protection/>
    </xf>
    <xf numFmtId="183" fontId="39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83" fontId="39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38" xfId="0" applyFont="1" applyBorder="1" applyAlignment="1" applyProtection="1">
      <alignment vertical="center" wrapText="1"/>
      <protection/>
    </xf>
    <xf numFmtId="0" fontId="42" fillId="0" borderId="44" xfId="0" applyFont="1" applyBorder="1" applyAlignment="1" applyProtection="1">
      <alignment vertical="center" wrapText="1"/>
      <protection/>
    </xf>
    <xf numFmtId="0" fontId="42" fillId="0" borderId="45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83" fontId="38" fillId="0" borderId="0" xfId="60" applyNumberFormat="1" applyFont="1" applyFill="1" applyBorder="1" applyAlignment="1" applyProtection="1">
      <alignment horizontal="right" vertical="center" wrapText="1" indent="1"/>
      <protection/>
    </xf>
    <xf numFmtId="49" fontId="35" fillId="0" borderId="0" xfId="60" applyNumberFormat="1" applyFill="1" applyAlignment="1" applyProtection="1">
      <alignment/>
      <protection/>
    </xf>
    <xf numFmtId="0" fontId="35" fillId="0" borderId="0" xfId="60" applyFill="1" applyAlignment="1" applyProtection="1">
      <alignment/>
      <protection/>
    </xf>
    <xf numFmtId="0" fontId="39" fillId="0" borderId="46" xfId="60" applyFont="1" applyFill="1" applyBorder="1" applyAlignment="1" applyProtection="1">
      <alignment horizontal="center" vertical="center" wrapText="1"/>
      <protection/>
    </xf>
    <xf numFmtId="0" fontId="39" fillId="0" borderId="47" xfId="60" applyFont="1" applyFill="1" applyBorder="1" applyAlignment="1" applyProtection="1">
      <alignment horizontal="left" vertical="center" wrapText="1" indent="1"/>
      <protection/>
    </xf>
    <xf numFmtId="0" fontId="39" fillId="0" borderId="48" xfId="60" applyFont="1" applyFill="1" applyBorder="1" applyAlignment="1" applyProtection="1">
      <alignment vertical="center" wrapText="1"/>
      <protection/>
    </xf>
    <xf numFmtId="183" fontId="39" fillId="0" borderId="48" xfId="60" applyNumberFormat="1" applyFont="1" applyFill="1" applyBorder="1" applyAlignment="1" applyProtection="1">
      <alignment horizontal="right" vertical="center" wrapText="1" indent="1"/>
      <protection/>
    </xf>
    <xf numFmtId="49" fontId="40" fillId="0" borderId="49" xfId="60" applyNumberFormat="1" applyFont="1" applyFill="1" applyBorder="1" applyAlignment="1" applyProtection="1">
      <alignment horizontal="left" vertical="center" wrapText="1" indent="1"/>
      <protection/>
    </xf>
    <xf numFmtId="0" fontId="40" fillId="0" borderId="50" xfId="60" applyFont="1" applyFill="1" applyBorder="1" applyAlignment="1" applyProtection="1">
      <alignment horizontal="left" vertical="center" wrapText="1" indent="1"/>
      <protection/>
    </xf>
    <xf numFmtId="183" fontId="40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0" xfId="60" applyFont="1" applyFill="1" applyBorder="1" applyAlignment="1" applyProtection="1">
      <alignment horizontal="left" vertical="center" wrapText="1" indent="1"/>
      <protection/>
    </xf>
    <xf numFmtId="0" fontId="40" fillId="0" borderId="52" xfId="60" applyFont="1" applyFill="1" applyBorder="1" applyAlignment="1" applyProtection="1">
      <alignment horizontal="left" vertical="center" wrapText="1" indent="1"/>
      <protection/>
    </xf>
    <xf numFmtId="0" fontId="40" fillId="0" borderId="0" xfId="60" applyFont="1" applyFill="1" applyBorder="1" applyAlignment="1" applyProtection="1">
      <alignment horizontal="left" vertical="center" wrapText="1" indent="1"/>
      <protection/>
    </xf>
    <xf numFmtId="0" fontId="40" fillId="0" borderId="10" xfId="60" applyFont="1" applyFill="1" applyBorder="1" applyAlignment="1" applyProtection="1">
      <alignment horizontal="left" indent="6"/>
      <protection/>
    </xf>
    <xf numFmtId="0" fontId="40" fillId="0" borderId="10" xfId="60" applyFont="1" applyFill="1" applyBorder="1" applyAlignment="1" applyProtection="1">
      <alignment horizontal="left" vertical="center" wrapText="1" indent="6"/>
      <protection/>
    </xf>
    <xf numFmtId="49" fontId="40" fillId="0" borderId="53" xfId="60" applyNumberFormat="1" applyFont="1" applyFill="1" applyBorder="1" applyAlignment="1" applyProtection="1">
      <alignment horizontal="left" vertical="center" wrapText="1" indent="1"/>
      <protection/>
    </xf>
    <xf numFmtId="0" fontId="40" fillId="0" borderId="11" xfId="60" applyFont="1" applyFill="1" applyBorder="1" applyAlignment="1" applyProtection="1">
      <alignment horizontal="left" vertical="center" wrapText="1" indent="6"/>
      <protection/>
    </xf>
    <xf numFmtId="49" fontId="40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40" fillId="0" borderId="35" xfId="60" applyFont="1" applyFill="1" applyBorder="1" applyAlignment="1" applyProtection="1">
      <alignment horizontal="left" vertical="center" wrapText="1" indent="6"/>
      <protection/>
    </xf>
    <xf numFmtId="183" fontId="40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83" fontId="40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38" xfId="60" applyFont="1" applyFill="1" applyBorder="1" applyAlignment="1" applyProtection="1">
      <alignment vertical="center" wrapText="1"/>
      <protection/>
    </xf>
    <xf numFmtId="0" fontId="40" fillId="0" borderId="11" xfId="60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40" fillId="0" borderId="23" xfId="60" applyFont="1" applyFill="1" applyBorder="1" applyAlignment="1" applyProtection="1">
      <alignment horizontal="left" vertical="center" wrapText="1" indent="6"/>
      <protection/>
    </xf>
    <xf numFmtId="0" fontId="35" fillId="0" borderId="0" xfId="60" applyFill="1" applyAlignment="1" applyProtection="1">
      <alignment horizontal="left" vertical="center" indent="1"/>
      <protection/>
    </xf>
    <xf numFmtId="0" fontId="39" fillId="0" borderId="38" xfId="60" applyFont="1" applyFill="1" applyBorder="1" applyAlignment="1" applyProtection="1">
      <alignment horizontal="left" vertical="center" wrapText="1" indent="1"/>
      <protection/>
    </xf>
    <xf numFmtId="0" fontId="40" fillId="0" borderId="23" xfId="60" applyFont="1" applyFill="1" applyBorder="1" applyAlignment="1" applyProtection="1">
      <alignment horizontal="left" vertical="center" wrapText="1" indent="1"/>
      <protection/>
    </xf>
    <xf numFmtId="0" fontId="40" fillId="0" borderId="56" xfId="60" applyFont="1" applyFill="1" applyBorder="1" applyAlignment="1" applyProtection="1">
      <alignment horizontal="left" vertical="center" wrapText="1" indent="1"/>
      <protection/>
    </xf>
    <xf numFmtId="183" fontId="42" fillId="0" borderId="38" xfId="0" applyNumberFormat="1" applyFont="1" applyBorder="1" applyAlignment="1" applyProtection="1">
      <alignment horizontal="right" vertical="center" wrapText="1" indent="1"/>
      <protection/>
    </xf>
    <xf numFmtId="183" fontId="42" fillId="0" borderId="29" xfId="0" applyNumberFormat="1" applyFont="1" applyBorder="1" applyAlignment="1" applyProtection="1">
      <alignment horizontal="right" vertical="center" wrapText="1" indent="1"/>
      <protection/>
    </xf>
    <xf numFmtId="0" fontId="34" fillId="0" borderId="0" xfId="60" applyFont="1" applyFill="1" applyProtection="1">
      <alignment/>
      <protection/>
    </xf>
    <xf numFmtId="183" fontId="26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42" fillId="0" borderId="44" xfId="0" applyFont="1" applyBorder="1" applyAlignment="1" applyProtection="1">
      <alignment horizontal="left" vertical="center" wrapText="1" indent="1"/>
      <protection/>
    </xf>
    <xf numFmtId="0" fontId="26" fillId="0" borderId="45" xfId="0" applyFont="1" applyBorder="1" applyAlignment="1" applyProtection="1">
      <alignment horizontal="left" vertical="center" wrapText="1" indent="1"/>
      <protection/>
    </xf>
    <xf numFmtId="0" fontId="35" fillId="0" borderId="0" xfId="60" applyFont="1" applyFill="1" applyProtection="1">
      <alignment/>
      <protection/>
    </xf>
    <xf numFmtId="0" fontId="35" fillId="0" borderId="0" xfId="60" applyFont="1" applyFill="1" applyAlignment="1" applyProtection="1">
      <alignment horizontal="right" vertical="center" indent="1"/>
      <protection/>
    </xf>
    <xf numFmtId="183" fontId="36" fillId="0" borderId="18" xfId="60" applyNumberFormat="1" applyFont="1" applyFill="1" applyBorder="1" applyAlignment="1" applyProtection="1">
      <alignment horizontal="left" vertical="center"/>
      <protection/>
    </xf>
    <xf numFmtId="183" fontId="39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42" fillId="0" borderId="45" xfId="0" applyFont="1" applyBorder="1" applyAlignment="1" applyProtection="1">
      <alignment horizontal="left" vertical="center" wrapText="1" indent="1"/>
      <protection/>
    </xf>
    <xf numFmtId="183" fontId="39" fillId="0" borderId="45" xfId="60" applyNumberFormat="1" applyFont="1" applyFill="1" applyBorder="1" applyAlignment="1" applyProtection="1">
      <alignment horizontal="right" vertical="center" wrapText="1" indent="1"/>
      <protection/>
    </xf>
    <xf numFmtId="183" fontId="39" fillId="0" borderId="57" xfId="60" applyNumberFormat="1" applyFont="1" applyFill="1" applyBorder="1" applyAlignment="1" applyProtection="1">
      <alignment horizontal="right" vertical="center" wrapText="1" indent="1"/>
      <protection/>
    </xf>
    <xf numFmtId="183" fontId="39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/>
    </xf>
    <xf numFmtId="165" fontId="9" fillId="0" borderId="10" xfId="0" applyNumberFormat="1" applyFont="1" applyBorder="1" applyAlignment="1">
      <alignment/>
    </xf>
    <xf numFmtId="165" fontId="21" fillId="0" borderId="16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wrapText="1"/>
    </xf>
    <xf numFmtId="0" fontId="11" fillId="0" borderId="0" xfId="63" applyFont="1" applyBorder="1" applyAlignment="1" quotePrefix="1">
      <alignment horizontal="left" wrapText="1"/>
      <protection/>
    </xf>
    <xf numFmtId="0" fontId="8" fillId="0" borderId="0" xfId="66" applyFont="1">
      <alignment/>
      <protection/>
    </xf>
    <xf numFmtId="173" fontId="5" fillId="0" borderId="0" xfId="40" applyNumberFormat="1" applyFont="1" applyAlignment="1">
      <alignment horizontal="left"/>
    </xf>
    <xf numFmtId="173" fontId="9" fillId="0" borderId="0" xfId="40" applyNumberFormat="1" applyFont="1" applyAlignment="1">
      <alignment horizontal="fill" wrapText="1"/>
    </xf>
    <xf numFmtId="172" fontId="9" fillId="0" borderId="0" xfId="40" applyNumberFormat="1" applyFont="1" applyAlignment="1">
      <alignment horizontal="fill" wrapText="1"/>
    </xf>
    <xf numFmtId="173" fontId="8" fillId="0" borderId="0" xfId="40" applyNumberFormat="1" applyFont="1" applyBorder="1" applyAlignment="1">
      <alignment horizontal="fill"/>
    </xf>
    <xf numFmtId="172" fontId="8" fillId="0" borderId="0" xfId="40" applyNumberFormat="1" applyFont="1" applyAlignment="1">
      <alignment horizontal="fill" wrapText="1"/>
    </xf>
    <xf numFmtId="0" fontId="8" fillId="0" borderId="0" xfId="59" applyFont="1" applyAlignment="1">
      <alignment/>
      <protection/>
    </xf>
    <xf numFmtId="0" fontId="41" fillId="0" borderId="18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165" fontId="8" fillId="0" borderId="0" xfId="65" applyNumberFormat="1" applyFont="1" applyBorder="1">
      <alignment/>
      <protection/>
    </xf>
    <xf numFmtId="49" fontId="40" fillId="0" borderId="0" xfId="60" applyNumberFormat="1" applyFont="1" applyFill="1" applyBorder="1" applyAlignment="1" applyProtection="1">
      <alignment horizontal="left" vertical="center" wrapText="1" indent="1"/>
      <protection/>
    </xf>
    <xf numFmtId="183" fontId="40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49" fontId="35" fillId="0" borderId="0" xfId="60" applyNumberFormat="1" applyFill="1" applyBorder="1" applyProtection="1">
      <alignment/>
      <protection/>
    </xf>
    <xf numFmtId="0" fontId="35" fillId="0" borderId="0" xfId="60" applyFill="1" applyBorder="1" applyProtection="1">
      <alignment/>
      <protection/>
    </xf>
    <xf numFmtId="0" fontId="43" fillId="0" borderId="0" xfId="0" applyFont="1" applyAlignment="1">
      <alignment/>
    </xf>
    <xf numFmtId="0" fontId="44" fillId="0" borderId="16" xfId="59" applyFont="1" applyBorder="1" applyAlignment="1">
      <alignment horizontal="center" vertical="center" wrapText="1"/>
      <protection/>
    </xf>
    <xf numFmtId="0" fontId="44" fillId="0" borderId="58" xfId="63" applyFont="1" applyBorder="1" applyAlignment="1" quotePrefix="1">
      <alignment horizontal="center" vertical="center" wrapText="1"/>
      <protection/>
    </xf>
    <xf numFmtId="0" fontId="44" fillId="0" borderId="58" xfId="63" applyFont="1" applyBorder="1" applyAlignment="1">
      <alignment horizontal="left" wrapText="1"/>
      <protection/>
    </xf>
    <xf numFmtId="0" fontId="44" fillId="0" borderId="39" xfId="63" applyFont="1" applyBorder="1" applyAlignment="1">
      <alignment horizontal="right"/>
      <protection/>
    </xf>
    <xf numFmtId="0" fontId="44" fillId="0" borderId="23" xfId="63" applyFont="1" applyBorder="1" applyAlignment="1">
      <alignment horizontal="right"/>
      <protection/>
    </xf>
    <xf numFmtId="0" fontId="45" fillId="0" borderId="24" xfId="63" applyFont="1" applyBorder="1">
      <alignment/>
      <protection/>
    </xf>
    <xf numFmtId="0" fontId="44" fillId="0" borderId="39" xfId="63" applyFont="1" applyBorder="1">
      <alignment/>
      <protection/>
    </xf>
    <xf numFmtId="0" fontId="44" fillId="0" borderId="23" xfId="63" applyFont="1" applyBorder="1">
      <alignment/>
      <protection/>
    </xf>
    <xf numFmtId="0" fontId="46" fillId="0" borderId="15" xfId="63" applyFont="1" applyBorder="1">
      <alignment/>
      <protection/>
    </xf>
    <xf numFmtId="0" fontId="44" fillId="0" borderId="59" xfId="63" applyFont="1" applyBorder="1">
      <alignment/>
      <protection/>
    </xf>
    <xf numFmtId="0" fontId="47" fillId="0" borderId="59" xfId="63" applyFont="1" applyBorder="1">
      <alignment/>
      <protection/>
    </xf>
    <xf numFmtId="0" fontId="0" fillId="0" borderId="23" xfId="0" applyBorder="1" applyAlignment="1">
      <alignment/>
    </xf>
    <xf numFmtId="0" fontId="48" fillId="0" borderId="23" xfId="0" applyFont="1" applyBorder="1" applyAlignment="1">
      <alignment/>
    </xf>
    <xf numFmtId="165" fontId="0" fillId="0" borderId="23" xfId="0" applyNumberFormat="1" applyBorder="1" applyAlignment="1">
      <alignment/>
    </xf>
    <xf numFmtId="0" fontId="44" fillId="0" borderId="27" xfId="63" applyFont="1" applyBorder="1" applyAlignment="1" quotePrefix="1">
      <alignment horizontal="center" vertical="center" wrapText="1"/>
      <protection/>
    </xf>
    <xf numFmtId="0" fontId="44" fillId="0" borderId="27" xfId="63" applyFont="1" applyBorder="1" applyAlignment="1">
      <alignment horizontal="left" wrapText="1"/>
      <protection/>
    </xf>
    <xf numFmtId="0" fontId="44" fillId="0" borderId="13" xfId="63" applyFont="1" applyBorder="1" applyAlignment="1">
      <alignment horizontal="right"/>
      <protection/>
    </xf>
    <xf numFmtId="0" fontId="44" fillId="0" borderId="10" xfId="63" applyFont="1" applyBorder="1" applyAlignment="1">
      <alignment horizontal="right"/>
      <protection/>
    </xf>
    <xf numFmtId="0" fontId="45" fillId="0" borderId="14" xfId="63" applyFont="1" applyBorder="1">
      <alignment/>
      <protection/>
    </xf>
    <xf numFmtId="0" fontId="44" fillId="0" borderId="13" xfId="63" applyFont="1" applyBorder="1">
      <alignment/>
      <protection/>
    </xf>
    <xf numFmtId="0" fontId="44" fillId="0" borderId="10" xfId="63" applyFont="1" applyBorder="1">
      <alignment/>
      <protection/>
    </xf>
    <xf numFmtId="0" fontId="46" fillId="0" borderId="27" xfId="63" applyFont="1" applyBorder="1">
      <alignment/>
      <protection/>
    </xf>
    <xf numFmtId="0" fontId="44" fillId="0" borderId="33" xfId="63" applyFont="1" applyBorder="1">
      <alignment/>
      <protection/>
    </xf>
    <xf numFmtId="0" fontId="47" fillId="0" borderId="33" xfId="63" applyFont="1" applyBorder="1">
      <alignment/>
      <protection/>
    </xf>
    <xf numFmtId="0" fontId="44" fillId="0" borderId="15" xfId="63" applyFont="1" applyBorder="1" applyAlignment="1" quotePrefix="1">
      <alignment horizontal="center" vertical="center" wrapText="1"/>
      <protection/>
    </xf>
    <xf numFmtId="0" fontId="49" fillId="0" borderId="15" xfId="63" applyFont="1" applyBorder="1" applyAlignment="1">
      <alignment horizontal="left" wrapText="1"/>
      <protection/>
    </xf>
    <xf numFmtId="0" fontId="49" fillId="0" borderId="27" xfId="63" applyFont="1" applyBorder="1" applyAlignment="1" quotePrefix="1">
      <alignment horizontal="center" vertical="center" wrapText="1"/>
      <protection/>
    </xf>
    <xf numFmtId="0" fontId="49" fillId="0" borderId="27" xfId="63" applyFont="1" applyBorder="1" applyAlignment="1">
      <alignment horizontal="left" wrapText="1"/>
      <protection/>
    </xf>
    <xf numFmtId="0" fontId="44" fillId="0" borderId="15" xfId="63" applyFont="1" applyBorder="1" applyAlignment="1">
      <alignment horizontal="left" wrapText="1"/>
      <protection/>
    </xf>
    <xf numFmtId="0" fontId="44" fillId="0" borderId="27" xfId="63" applyFont="1" applyBorder="1" applyAlignment="1">
      <alignment wrapText="1"/>
      <protection/>
    </xf>
    <xf numFmtId="0" fontId="46" fillId="0" borderId="13" xfId="63" applyFont="1" applyBorder="1">
      <alignment/>
      <protection/>
    </xf>
    <xf numFmtId="0" fontId="16" fillId="0" borderId="20" xfId="63" applyFont="1" applyBorder="1" applyAlignment="1" quotePrefix="1">
      <alignment horizontal="center" vertical="center" wrapText="1"/>
      <protection/>
    </xf>
    <xf numFmtId="0" fontId="44" fillId="0" borderId="42" xfId="63" applyFont="1" applyBorder="1" applyAlignment="1">
      <alignment horizontal="right"/>
      <protection/>
    </xf>
    <xf numFmtId="0" fontId="44" fillId="0" borderId="11" xfId="63" applyFont="1" applyBorder="1" applyAlignment="1">
      <alignment horizontal="right"/>
      <protection/>
    </xf>
    <xf numFmtId="0" fontId="44" fillId="0" borderId="42" xfId="63" applyFont="1" applyBorder="1">
      <alignment/>
      <protection/>
    </xf>
    <xf numFmtId="0" fontId="44" fillId="0" borderId="11" xfId="63" applyFont="1" applyBorder="1">
      <alignment/>
      <protection/>
    </xf>
    <xf numFmtId="0" fontId="45" fillId="0" borderId="34" xfId="63" applyFont="1" applyBorder="1">
      <alignment/>
      <protection/>
    </xf>
    <xf numFmtId="0" fontId="44" fillId="0" borderId="60" xfId="63" applyFont="1" applyBorder="1" applyAlignment="1">
      <alignment wrapText="1"/>
      <protection/>
    </xf>
    <xf numFmtId="0" fontId="49" fillId="0" borderId="12" xfId="63" applyFont="1" applyBorder="1">
      <alignment/>
      <protection/>
    </xf>
    <xf numFmtId="0" fontId="50" fillId="0" borderId="12" xfId="63" applyFont="1" applyBorder="1">
      <alignment/>
      <protection/>
    </xf>
    <xf numFmtId="0" fontId="50" fillId="0" borderId="12" xfId="63" applyFont="1" applyBorder="1" applyAlignment="1">
      <alignment horizontal="right"/>
      <protection/>
    </xf>
    <xf numFmtId="0" fontId="50" fillId="0" borderId="16" xfId="63" applyFont="1" applyBorder="1" applyAlignment="1">
      <alignment horizontal="right"/>
      <protection/>
    </xf>
    <xf numFmtId="0" fontId="48" fillId="0" borderId="16" xfId="0" applyFont="1" applyBorder="1" applyAlignment="1">
      <alignment/>
    </xf>
    <xf numFmtId="0" fontId="44" fillId="0" borderId="31" xfId="59" applyFont="1" applyBorder="1" applyAlignment="1">
      <alignment horizontal="center" vertical="center" wrapText="1"/>
      <protection/>
    </xf>
    <xf numFmtId="0" fontId="44" fillId="0" borderId="19" xfId="59" applyFont="1" applyBorder="1" applyAlignment="1">
      <alignment horizontal="center" vertical="center" wrapText="1"/>
      <protection/>
    </xf>
    <xf numFmtId="0" fontId="44" fillId="0" borderId="61" xfId="59" applyFont="1" applyBorder="1" applyAlignment="1">
      <alignment horizontal="center" vertical="center" wrapText="1"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4" fillId="0" borderId="49" xfId="59" applyFont="1" applyBorder="1" applyAlignment="1">
      <alignment horizontal="center" vertical="center" wrapText="1"/>
      <protection/>
    </xf>
    <xf numFmtId="0" fontId="44" fillId="0" borderId="50" xfId="59" applyFont="1" applyBorder="1" applyAlignment="1">
      <alignment horizontal="center" vertical="center" wrapText="1"/>
      <protection/>
    </xf>
    <xf numFmtId="0" fontId="44" fillId="0" borderId="49" xfId="63" applyFont="1" applyBorder="1" applyAlignment="1">
      <alignment horizontal="right"/>
      <protection/>
    </xf>
    <xf numFmtId="0" fontId="44" fillId="0" borderId="50" xfId="63" applyFont="1" applyBorder="1" applyAlignment="1">
      <alignment horizontal="right"/>
      <protection/>
    </xf>
    <xf numFmtId="0" fontId="44" fillId="0" borderId="51" xfId="63" applyFont="1" applyBorder="1" applyAlignment="1">
      <alignment horizontal="right"/>
      <protection/>
    </xf>
    <xf numFmtId="0" fontId="44" fillId="0" borderId="62" xfId="63" applyFont="1" applyBorder="1" applyAlignment="1">
      <alignment horizontal="right"/>
      <protection/>
    </xf>
    <xf numFmtId="0" fontId="44" fillId="0" borderId="63" xfId="63" applyFont="1" applyBorder="1" applyAlignment="1">
      <alignment horizontal="right"/>
      <protection/>
    </xf>
    <xf numFmtId="0" fontId="45" fillId="0" borderId="50" xfId="63" applyFont="1" applyBorder="1">
      <alignment/>
      <protection/>
    </xf>
    <xf numFmtId="165" fontId="47" fillId="0" borderId="62" xfId="0" applyNumberFormat="1" applyFont="1" applyBorder="1" applyAlignment="1">
      <alignment/>
    </xf>
    <xf numFmtId="0" fontId="44" fillId="0" borderId="41" xfId="63" applyFont="1" applyBorder="1" applyAlignment="1">
      <alignment horizontal="right"/>
      <protection/>
    </xf>
    <xf numFmtId="0" fontId="44" fillId="0" borderId="14" xfId="63" applyFont="1" applyBorder="1" applyAlignment="1">
      <alignment horizontal="right"/>
      <protection/>
    </xf>
    <xf numFmtId="0" fontId="44" fillId="0" borderId="33" xfId="63" applyFont="1" applyBorder="1" applyAlignment="1">
      <alignment horizontal="right"/>
      <protection/>
    </xf>
    <xf numFmtId="0" fontId="45" fillId="0" borderId="10" xfId="63" applyFont="1" applyBorder="1">
      <alignment/>
      <protection/>
    </xf>
    <xf numFmtId="165" fontId="47" fillId="0" borderId="14" xfId="0" applyNumberFormat="1" applyFont="1" applyBorder="1" applyAlignment="1">
      <alignment/>
    </xf>
    <xf numFmtId="0" fontId="44" fillId="0" borderId="14" xfId="63" applyFont="1" applyBorder="1">
      <alignment/>
      <protection/>
    </xf>
    <xf numFmtId="0" fontId="16" fillId="0" borderId="0" xfId="63" applyFont="1" applyBorder="1">
      <alignment/>
      <protection/>
    </xf>
    <xf numFmtId="0" fontId="44" fillId="0" borderId="43" xfId="63" applyFont="1" applyBorder="1" applyAlignment="1">
      <alignment horizontal="right"/>
      <protection/>
    </xf>
    <xf numFmtId="0" fontId="44" fillId="0" borderId="34" xfId="63" applyFont="1" applyBorder="1" applyAlignment="1">
      <alignment horizontal="right"/>
      <protection/>
    </xf>
    <xf numFmtId="0" fontId="44" fillId="0" borderId="64" xfId="63" applyFont="1" applyBorder="1" applyAlignment="1">
      <alignment horizontal="right"/>
      <protection/>
    </xf>
    <xf numFmtId="0" fontId="45" fillId="0" borderId="11" xfId="63" applyFont="1" applyBorder="1">
      <alignment/>
      <protection/>
    </xf>
    <xf numFmtId="165" fontId="47" fillId="0" borderId="34" xfId="0" applyNumberFormat="1" applyFont="1" applyBorder="1" applyAlignment="1">
      <alignment/>
    </xf>
    <xf numFmtId="0" fontId="51" fillId="0" borderId="12" xfId="63" applyFont="1" applyBorder="1">
      <alignment/>
      <protection/>
    </xf>
    <xf numFmtId="0" fontId="51" fillId="0" borderId="16" xfId="63" applyFont="1" applyBorder="1">
      <alignment/>
      <protection/>
    </xf>
    <xf numFmtId="0" fontId="51" fillId="0" borderId="28" xfId="63" applyFont="1" applyBorder="1">
      <alignment/>
      <protection/>
    </xf>
    <xf numFmtId="165" fontId="47" fillId="0" borderId="16" xfId="0" applyNumberFormat="1" applyFont="1" applyBorder="1" applyAlignment="1">
      <alignment/>
    </xf>
    <xf numFmtId="0" fontId="52" fillId="0" borderId="58" xfId="63" applyFont="1" applyBorder="1" applyAlignment="1" quotePrefix="1">
      <alignment horizontal="center" vertical="center" wrapText="1"/>
      <protection/>
    </xf>
    <xf numFmtId="0" fontId="52" fillId="0" borderId="49" xfId="63" applyFont="1" applyBorder="1" applyAlignment="1">
      <alignment horizontal="right"/>
      <protection/>
    </xf>
    <xf numFmtId="0" fontId="52" fillId="0" borderId="50" xfId="63" applyFont="1" applyBorder="1" applyAlignment="1">
      <alignment horizontal="right"/>
      <protection/>
    </xf>
    <xf numFmtId="0" fontId="52" fillId="0" borderId="51" xfId="63" applyFont="1" applyBorder="1" applyAlignment="1">
      <alignment horizontal="right"/>
      <protection/>
    </xf>
    <xf numFmtId="0" fontId="52" fillId="0" borderId="62" xfId="63" applyFont="1" applyBorder="1" applyAlignment="1">
      <alignment horizontal="right"/>
      <protection/>
    </xf>
    <xf numFmtId="0" fontId="52" fillId="0" borderId="39" xfId="63" applyFont="1" applyBorder="1" applyAlignment="1">
      <alignment horizontal="right"/>
      <protection/>
    </xf>
    <xf numFmtId="0" fontId="52" fillId="0" borderId="23" xfId="63" applyFont="1" applyBorder="1" applyAlignment="1">
      <alignment horizontal="right"/>
      <protection/>
    </xf>
    <xf numFmtId="165" fontId="53" fillId="0" borderId="24" xfId="63" applyNumberFormat="1" applyFont="1" applyBorder="1">
      <alignment/>
      <protection/>
    </xf>
    <xf numFmtId="0" fontId="52" fillId="0" borderId="27" xfId="63" applyFont="1" applyBorder="1" applyAlignment="1" quotePrefix="1">
      <alignment horizontal="center" vertical="center" wrapText="1"/>
      <protection/>
    </xf>
    <xf numFmtId="0" fontId="52" fillId="0" borderId="13" xfId="63" applyFont="1" applyBorder="1" applyAlignment="1">
      <alignment horizontal="right"/>
      <protection/>
    </xf>
    <xf numFmtId="0" fontId="52" fillId="0" borderId="10" xfId="63" applyFont="1" applyBorder="1" applyAlignment="1">
      <alignment horizontal="right"/>
      <protection/>
    </xf>
    <xf numFmtId="0" fontId="52" fillId="0" borderId="41" xfId="63" applyFont="1" applyBorder="1" applyAlignment="1">
      <alignment horizontal="right"/>
      <protection/>
    </xf>
    <xf numFmtId="0" fontId="52" fillId="0" borderId="14" xfId="63" applyFont="1" applyBorder="1" applyAlignment="1">
      <alignment horizontal="right"/>
      <protection/>
    </xf>
    <xf numFmtId="0" fontId="53" fillId="0" borderId="14" xfId="63" applyFont="1" applyBorder="1">
      <alignment/>
      <protection/>
    </xf>
    <xf numFmtId="0" fontId="52" fillId="0" borderId="15" xfId="63" applyFont="1" applyBorder="1" applyAlignment="1" quotePrefix="1">
      <alignment horizontal="center" vertical="center" wrapText="1"/>
      <protection/>
    </xf>
    <xf numFmtId="175" fontId="53" fillId="0" borderId="14" xfId="63" applyNumberFormat="1" applyFont="1" applyBorder="1">
      <alignment/>
      <protection/>
    </xf>
    <xf numFmtId="0" fontId="52" fillId="0" borderId="43" xfId="63" applyFont="1" applyBorder="1" applyAlignment="1">
      <alignment horizontal="right"/>
      <protection/>
    </xf>
    <xf numFmtId="0" fontId="52" fillId="0" borderId="42" xfId="63" applyFont="1" applyBorder="1" applyAlignment="1">
      <alignment horizontal="right"/>
      <protection/>
    </xf>
    <xf numFmtId="0" fontId="52" fillId="0" borderId="11" xfId="63" applyFont="1" applyBorder="1" applyAlignment="1">
      <alignment horizontal="right"/>
      <protection/>
    </xf>
    <xf numFmtId="0" fontId="52" fillId="0" borderId="34" xfId="63" applyFont="1" applyBorder="1" applyAlignment="1">
      <alignment horizontal="right"/>
      <protection/>
    </xf>
    <xf numFmtId="0" fontId="52" fillId="0" borderId="55" xfId="63" applyFont="1" applyBorder="1" applyAlignment="1">
      <alignment horizontal="right"/>
      <protection/>
    </xf>
    <xf numFmtId="0" fontId="52" fillId="0" borderId="54" xfId="63" applyFont="1" applyBorder="1" applyAlignment="1">
      <alignment horizontal="right"/>
      <protection/>
    </xf>
    <xf numFmtId="0" fontId="52" fillId="0" borderId="35" xfId="63" applyFont="1" applyBorder="1" applyAlignment="1">
      <alignment horizontal="right"/>
      <protection/>
    </xf>
    <xf numFmtId="0" fontId="52" fillId="0" borderId="36" xfId="63" applyFont="1" applyBorder="1" applyAlignment="1">
      <alignment horizontal="right"/>
      <protection/>
    </xf>
    <xf numFmtId="0" fontId="52" fillId="0" borderId="12" xfId="63" applyFont="1" applyBorder="1">
      <alignment/>
      <protection/>
    </xf>
    <xf numFmtId="0" fontId="54" fillId="0" borderId="12" xfId="63" applyFont="1" applyBorder="1">
      <alignment/>
      <protection/>
    </xf>
    <xf numFmtId="0" fontId="54" fillId="0" borderId="16" xfId="63" applyFont="1" applyBorder="1" applyAlignment="1">
      <alignment horizontal="right"/>
      <protection/>
    </xf>
    <xf numFmtId="0" fontId="54" fillId="0" borderId="12" xfId="63" applyFont="1" applyBorder="1" applyAlignment="1">
      <alignment horizontal="right"/>
      <protection/>
    </xf>
    <xf numFmtId="0" fontId="54" fillId="0" borderId="65" xfId="63" applyFont="1" applyBorder="1" applyAlignment="1">
      <alignment horizontal="right"/>
      <protection/>
    </xf>
    <xf numFmtId="165" fontId="53" fillId="0" borderId="21" xfId="63" applyNumberFormat="1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4" fillId="0" borderId="52" xfId="63" applyFont="1" applyBorder="1" applyAlignment="1">
      <alignment horizontal="right"/>
      <protection/>
    </xf>
    <xf numFmtId="0" fontId="44" fillId="0" borderId="33" xfId="63" applyFont="1" applyBorder="1" applyAlignment="1" quotePrefix="1">
      <alignment horizontal="center" vertical="center" wrapText="1"/>
      <protection/>
    </xf>
    <xf numFmtId="0" fontId="44" fillId="0" borderId="25" xfId="63" applyFont="1" applyBorder="1" applyAlignment="1">
      <alignment wrapText="1"/>
      <protection/>
    </xf>
    <xf numFmtId="0" fontId="44" fillId="0" borderId="66" xfId="63" applyFont="1" applyBorder="1" applyAlignment="1">
      <alignment horizontal="right"/>
      <protection/>
    </xf>
    <xf numFmtId="0" fontId="44" fillId="0" borderId="53" xfId="63" applyFont="1" applyBorder="1" applyAlignment="1">
      <alignment horizontal="right"/>
      <protection/>
    </xf>
    <xf numFmtId="0" fontId="44" fillId="0" borderId="56" xfId="63" applyFont="1" applyBorder="1" applyAlignment="1">
      <alignment horizontal="right"/>
      <protection/>
    </xf>
    <xf numFmtId="0" fontId="44" fillId="0" borderId="67" xfId="63" applyFont="1" applyBorder="1" applyAlignment="1">
      <alignment horizontal="right"/>
      <protection/>
    </xf>
    <xf numFmtId="0" fontId="44" fillId="0" borderId="68" xfId="63" applyFont="1" applyBorder="1" applyAlignment="1">
      <alignment horizontal="right"/>
      <protection/>
    </xf>
    <xf numFmtId="0" fontId="44" fillId="0" borderId="69" xfId="63" applyFont="1" applyBorder="1" applyAlignment="1">
      <alignment wrapText="1"/>
      <protection/>
    </xf>
    <xf numFmtId="0" fontId="46" fillId="0" borderId="50" xfId="63" applyFont="1" applyBorder="1">
      <alignment/>
      <protection/>
    </xf>
    <xf numFmtId="0" fontId="46" fillId="0" borderId="10" xfId="63" applyFont="1" applyBorder="1">
      <alignment/>
      <protection/>
    </xf>
    <xf numFmtId="0" fontId="46" fillId="0" borderId="11" xfId="63" applyFont="1" applyBorder="1">
      <alignment/>
      <protection/>
    </xf>
    <xf numFmtId="0" fontId="44" fillId="0" borderId="25" xfId="63" applyFont="1" applyBorder="1" applyAlignment="1" quotePrefix="1">
      <alignment horizontal="center" vertical="center" wrapText="1"/>
      <protection/>
    </xf>
    <xf numFmtId="165" fontId="48" fillId="0" borderId="21" xfId="0" applyNumberFormat="1" applyFont="1" applyBorder="1" applyAlignment="1">
      <alignment/>
    </xf>
    <xf numFmtId="0" fontId="52" fillId="0" borderId="13" xfId="63" applyFont="1" applyBorder="1" applyAlignment="1" quotePrefix="1">
      <alignment horizontal="center" vertical="center" wrapText="1"/>
      <protection/>
    </xf>
    <xf numFmtId="0" fontId="44" fillId="0" borderId="14" xfId="63" applyFont="1" applyBorder="1" applyAlignment="1">
      <alignment wrapText="1"/>
      <protection/>
    </xf>
    <xf numFmtId="0" fontId="9" fillId="0" borderId="54" xfId="63" applyFont="1" applyBorder="1" applyAlignment="1" quotePrefix="1">
      <alignment horizontal="center" vertical="center" wrapText="1"/>
      <protection/>
    </xf>
    <xf numFmtId="0" fontId="16" fillId="0" borderId="36" xfId="63" applyFont="1" applyBorder="1">
      <alignment/>
      <protection/>
    </xf>
    <xf numFmtId="0" fontId="45" fillId="0" borderId="67" xfId="63" applyFont="1" applyBorder="1">
      <alignment/>
      <protection/>
    </xf>
    <xf numFmtId="0" fontId="44" fillId="0" borderId="53" xfId="63" applyFont="1" applyBorder="1">
      <alignment/>
      <protection/>
    </xf>
    <xf numFmtId="0" fontId="44" fillId="0" borderId="56" xfId="63" applyFont="1" applyBorder="1">
      <alignment/>
      <protection/>
    </xf>
    <xf numFmtId="0" fontId="11" fillId="0" borderId="0" xfId="0" applyFont="1" applyAlignment="1">
      <alignment horizontal="left" wrapText="1"/>
    </xf>
    <xf numFmtId="165" fontId="8" fillId="0" borderId="0" xfId="59" applyNumberFormat="1" applyFont="1" applyBorder="1">
      <alignment/>
      <protection/>
    </xf>
    <xf numFmtId="165" fontId="8" fillId="0" borderId="32" xfId="59" applyNumberFormat="1" applyFont="1" applyBorder="1">
      <alignment/>
      <protection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wrapText="1"/>
    </xf>
    <xf numFmtId="173" fontId="9" fillId="0" borderId="0" xfId="59" applyNumberFormat="1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16" fillId="0" borderId="61" xfId="63" applyFont="1" applyBorder="1" applyAlignment="1" quotePrefix="1">
      <alignment horizontal="center" vertical="center" wrapText="1"/>
      <protection/>
    </xf>
    <xf numFmtId="0" fontId="16" fillId="0" borderId="54" xfId="66" applyFont="1" applyBorder="1" applyAlignment="1">
      <alignment wrapText="1"/>
      <protection/>
    </xf>
    <xf numFmtId="173" fontId="16" fillId="0" borderId="35" xfId="40" applyNumberFormat="1" applyFont="1" applyBorder="1" applyAlignment="1">
      <alignment/>
    </xf>
    <xf numFmtId="173" fontId="16" fillId="0" borderId="36" xfId="40" applyNumberFormat="1" applyFont="1" applyBorder="1" applyAlignment="1">
      <alignment/>
    </xf>
    <xf numFmtId="0" fontId="39" fillId="0" borderId="0" xfId="60" applyFon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 applyProtection="1">
      <alignment horizontal="left" vertical="center" wrapText="1" indent="1"/>
      <protection/>
    </xf>
    <xf numFmtId="183" fontId="39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9" applyFont="1" applyAlignment="1">
      <alignment horizontal="center"/>
      <protection/>
    </xf>
    <xf numFmtId="0" fontId="56" fillId="0" borderId="0" xfId="63" applyFont="1" applyBorder="1" applyAlignment="1">
      <alignment horizontal="left" wrapText="1"/>
      <protection/>
    </xf>
    <xf numFmtId="0" fontId="56" fillId="0" borderId="0" xfId="64" applyFont="1">
      <alignment/>
      <protection/>
    </xf>
    <xf numFmtId="0" fontId="44" fillId="0" borderId="0" xfId="64" applyFont="1">
      <alignment/>
      <protection/>
    </xf>
    <xf numFmtId="0" fontId="47" fillId="0" borderId="0" xfId="64" applyFont="1">
      <alignment/>
      <protection/>
    </xf>
    <xf numFmtId="0" fontId="45" fillId="0" borderId="0" xfId="63" applyFont="1">
      <alignment/>
      <protection/>
    </xf>
    <xf numFmtId="0" fontId="44" fillId="0" borderId="0" xfId="0" applyFont="1" applyAlignment="1">
      <alignment/>
    </xf>
    <xf numFmtId="3" fontId="44" fillId="0" borderId="0" xfId="64" applyNumberFormat="1" applyFont="1" applyAlignment="1">
      <alignment horizontal="right"/>
      <protection/>
    </xf>
    <xf numFmtId="3" fontId="0" fillId="0" borderId="0" xfId="0" applyNumberFormat="1" applyAlignment="1">
      <alignment horizontal="right"/>
    </xf>
    <xf numFmtId="3" fontId="47" fillId="0" borderId="0" xfId="64" applyNumberFormat="1" applyFont="1" applyAlignment="1">
      <alignment horizontal="right"/>
      <protection/>
    </xf>
    <xf numFmtId="3" fontId="0" fillId="0" borderId="32" xfId="0" applyNumberFormat="1" applyFont="1" applyBorder="1" applyAlignment="1">
      <alignment horizontal="right"/>
    </xf>
    <xf numFmtId="3" fontId="48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8" fillId="0" borderId="0" xfId="0" applyNumberFormat="1" applyFont="1" applyAlignment="1">
      <alignment horizontal="right"/>
    </xf>
    <xf numFmtId="3" fontId="44" fillId="0" borderId="32" xfId="64" applyNumberFormat="1" applyFont="1" applyBorder="1" applyAlignment="1">
      <alignment horizontal="right"/>
      <protection/>
    </xf>
    <xf numFmtId="3" fontId="0" fillId="0" borderId="32" xfId="0" applyNumberFormat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3" fontId="44" fillId="0" borderId="32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66" applyFont="1" applyBorder="1" applyAlignment="1">
      <alignment wrapText="1"/>
      <protection/>
    </xf>
    <xf numFmtId="184" fontId="9" fillId="0" borderId="0" xfId="40" applyNumberFormat="1" applyFont="1" applyAlignment="1">
      <alignment horizontal="right"/>
    </xf>
    <xf numFmtId="184" fontId="22" fillId="0" borderId="0" xfId="40" applyNumberFormat="1" applyFont="1" applyBorder="1" applyAlignment="1">
      <alignment horizontal="right"/>
    </xf>
    <xf numFmtId="184" fontId="8" fillId="0" borderId="0" xfId="40" applyNumberFormat="1" applyFont="1" applyBorder="1" applyAlignment="1">
      <alignment horizontal="right"/>
    </xf>
    <xf numFmtId="185" fontId="22" fillId="0" borderId="0" xfId="40" applyNumberFormat="1" applyFont="1" applyBorder="1" applyAlignment="1">
      <alignment horizontal="right"/>
    </xf>
    <xf numFmtId="185" fontId="8" fillId="0" borderId="0" xfId="40" applyNumberFormat="1" applyFont="1" applyBorder="1" applyAlignment="1">
      <alignment horizontal="right"/>
    </xf>
    <xf numFmtId="185" fontId="8" fillId="0" borderId="0" xfId="40" applyNumberFormat="1" applyFont="1" applyAlignment="1">
      <alignment horizontal="right" wrapText="1"/>
    </xf>
    <xf numFmtId="184" fontId="9" fillId="0" borderId="32" xfId="40" applyNumberFormat="1" applyFont="1" applyBorder="1" applyAlignment="1">
      <alignment horizontal="right"/>
    </xf>
    <xf numFmtId="185" fontId="9" fillId="0" borderId="32" xfId="40" applyNumberFormat="1" applyFont="1" applyBorder="1" applyAlignment="1">
      <alignment horizontal="right"/>
    </xf>
    <xf numFmtId="184" fontId="8" fillId="0" borderId="0" xfId="40" applyNumberFormat="1" applyFont="1" applyAlignment="1">
      <alignment horizontal="right"/>
    </xf>
    <xf numFmtId="184" fontId="4" fillId="0" borderId="0" xfId="40" applyNumberFormat="1" applyFont="1" applyAlignment="1">
      <alignment horizontal="right"/>
    </xf>
    <xf numFmtId="185" fontId="4" fillId="0" borderId="0" xfId="40" applyNumberFormat="1" applyFont="1" applyBorder="1" applyAlignment="1">
      <alignment horizontal="right"/>
    </xf>
    <xf numFmtId="185" fontId="9" fillId="0" borderId="0" xfId="40" applyNumberFormat="1" applyFont="1" applyAlignment="1">
      <alignment horizontal="right"/>
    </xf>
    <xf numFmtId="185" fontId="8" fillId="0" borderId="0" xfId="4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60" applyFont="1" applyFill="1" applyAlignment="1" applyProtection="1">
      <alignment horizontal="center"/>
      <protection/>
    </xf>
    <xf numFmtId="0" fontId="38" fillId="0" borderId="49" xfId="60" applyFont="1" applyFill="1" applyBorder="1" applyAlignment="1" applyProtection="1">
      <alignment horizontal="center" vertical="center" wrapText="1"/>
      <protection/>
    </xf>
    <xf numFmtId="0" fontId="38" fillId="0" borderId="54" xfId="60" applyFont="1" applyFill="1" applyBorder="1" applyAlignment="1" applyProtection="1">
      <alignment horizontal="center" vertical="center" wrapText="1"/>
      <protection/>
    </xf>
    <xf numFmtId="0" fontId="38" fillId="0" borderId="50" xfId="60" applyFont="1" applyFill="1" applyBorder="1" applyAlignment="1" applyProtection="1">
      <alignment horizontal="center" vertical="center" wrapText="1"/>
      <protection/>
    </xf>
    <xf numFmtId="0" fontId="38" fillId="0" borderId="35" xfId="60" applyFont="1" applyFill="1" applyBorder="1" applyAlignment="1" applyProtection="1">
      <alignment horizontal="center" vertical="center" wrapText="1"/>
      <protection/>
    </xf>
    <xf numFmtId="183" fontId="38" fillId="0" borderId="50" xfId="60" applyNumberFormat="1" applyFont="1" applyFill="1" applyBorder="1" applyAlignment="1" applyProtection="1">
      <alignment horizontal="center" vertical="center"/>
      <protection/>
    </xf>
    <xf numFmtId="183" fontId="38" fillId="0" borderId="62" xfId="60" applyNumberFormat="1" applyFont="1" applyFill="1" applyBorder="1" applyAlignment="1" applyProtection="1">
      <alignment horizontal="center" vertical="center"/>
      <protection/>
    </xf>
    <xf numFmtId="183" fontId="34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31" xfId="59" applyFont="1" applyBorder="1" applyAlignment="1">
      <alignment horizontal="center"/>
      <protection/>
    </xf>
    <xf numFmtId="0" fontId="9" fillId="0" borderId="30" xfId="59" applyFont="1" applyBorder="1" applyAlignment="1">
      <alignment horizontal="center"/>
      <protection/>
    </xf>
    <xf numFmtId="0" fontId="9" fillId="0" borderId="17" xfId="59" applyFont="1" applyBorder="1" applyAlignment="1">
      <alignment horizontal="center"/>
      <protection/>
    </xf>
    <xf numFmtId="0" fontId="9" fillId="0" borderId="61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66" xfId="59" applyFont="1" applyBorder="1" applyAlignment="1">
      <alignment horizontal="center"/>
      <protection/>
    </xf>
    <xf numFmtId="0" fontId="9" fillId="0" borderId="65" xfId="59" applyFont="1" applyBorder="1" applyAlignment="1">
      <alignment horizontal="center"/>
      <protection/>
    </xf>
    <xf numFmtId="0" fontId="9" fillId="0" borderId="18" xfId="59" applyFont="1" applyBorder="1" applyAlignment="1">
      <alignment horizontal="center"/>
      <protection/>
    </xf>
    <xf numFmtId="0" fontId="9" fillId="0" borderId="57" xfId="59" applyFont="1" applyBorder="1" applyAlignment="1">
      <alignment horizontal="center"/>
      <protection/>
    </xf>
    <xf numFmtId="0" fontId="9" fillId="0" borderId="31" xfId="59" applyFont="1" applyBorder="1" applyAlignment="1">
      <alignment horizontal="center" vertical="center"/>
      <protection/>
    </xf>
    <xf numFmtId="0" fontId="9" fillId="0" borderId="17" xfId="59" applyFont="1" applyBorder="1" applyAlignment="1">
      <alignment horizontal="center" vertical="center"/>
      <protection/>
    </xf>
    <xf numFmtId="0" fontId="9" fillId="0" borderId="65" xfId="59" applyFont="1" applyBorder="1" applyAlignment="1">
      <alignment horizontal="center" vertical="center"/>
      <protection/>
    </xf>
    <xf numFmtId="0" fontId="9" fillId="0" borderId="57" xfId="59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9" fillId="0" borderId="19" xfId="59" applyFont="1" applyBorder="1" applyAlignment="1">
      <alignment horizontal="center" vertical="center"/>
      <protection/>
    </xf>
    <xf numFmtId="0" fontId="9" fillId="0" borderId="20" xfId="59" applyFont="1" applyBorder="1" applyAlignment="1">
      <alignment horizontal="center" vertical="center"/>
      <protection/>
    </xf>
    <xf numFmtId="0" fontId="9" fillId="0" borderId="21" xfId="59" applyFont="1" applyBorder="1" applyAlignment="1">
      <alignment horizontal="center" vertical="center"/>
      <protection/>
    </xf>
    <xf numFmtId="0" fontId="9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16" fillId="0" borderId="19" xfId="63" applyFont="1" applyBorder="1" applyAlignment="1">
      <alignment horizontal="center" vertical="center" wrapText="1"/>
      <protection/>
    </xf>
    <xf numFmtId="0" fontId="16" fillId="0" borderId="20" xfId="63" applyFont="1" applyBorder="1" applyAlignment="1">
      <alignment horizontal="center" vertical="center" wrapText="1"/>
      <protection/>
    </xf>
    <xf numFmtId="0" fontId="16" fillId="0" borderId="21" xfId="63" applyFont="1" applyBorder="1" applyAlignment="1">
      <alignment horizontal="center" vertical="center" wrapText="1"/>
      <protection/>
    </xf>
    <xf numFmtId="0" fontId="16" fillId="0" borderId="19" xfId="63" applyFont="1" applyBorder="1" applyAlignment="1">
      <alignment horizontal="center" vertical="center"/>
      <protection/>
    </xf>
    <xf numFmtId="0" fontId="16" fillId="0" borderId="20" xfId="63" applyFont="1" applyBorder="1" applyAlignment="1">
      <alignment horizontal="center" vertical="center"/>
      <protection/>
    </xf>
    <xf numFmtId="0" fontId="16" fillId="0" borderId="21" xfId="63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20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 wrapText="1"/>
      <protection/>
    </xf>
    <xf numFmtId="173" fontId="11" fillId="0" borderId="28" xfId="40" applyNumberFormat="1" applyFont="1" applyBorder="1" applyAlignment="1">
      <alignment horizontal="center"/>
    </xf>
    <xf numFmtId="173" fontId="11" fillId="0" borderId="29" xfId="40" applyNumberFormat="1" applyFont="1" applyBorder="1" applyAlignment="1">
      <alignment horizontal="center"/>
    </xf>
    <xf numFmtId="173" fontId="11" fillId="0" borderId="31" xfId="40" applyNumberFormat="1" applyFont="1" applyBorder="1" applyAlignment="1">
      <alignment horizontal="center"/>
    </xf>
    <xf numFmtId="173" fontId="11" fillId="0" borderId="30" xfId="40" applyNumberFormat="1" applyFont="1" applyBorder="1" applyAlignment="1">
      <alignment horizontal="center"/>
    </xf>
    <xf numFmtId="173" fontId="11" fillId="0" borderId="17" xfId="40" applyNumberFormat="1" applyFont="1" applyBorder="1" applyAlignment="1">
      <alignment horizontal="center"/>
    </xf>
    <xf numFmtId="173" fontId="11" fillId="0" borderId="61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173" fontId="11" fillId="0" borderId="66" xfId="40" applyNumberFormat="1" applyFont="1" applyBorder="1" applyAlignment="1">
      <alignment horizontal="center"/>
    </xf>
    <xf numFmtId="173" fontId="11" fillId="0" borderId="65" xfId="40" applyNumberFormat="1" applyFont="1" applyBorder="1" applyAlignment="1">
      <alignment horizontal="center"/>
    </xf>
    <xf numFmtId="173" fontId="11" fillId="0" borderId="18" xfId="40" applyNumberFormat="1" applyFont="1" applyBorder="1" applyAlignment="1">
      <alignment horizontal="center"/>
    </xf>
    <xf numFmtId="173" fontId="11" fillId="0" borderId="57" xfId="40" applyNumberFormat="1" applyFont="1" applyBorder="1" applyAlignment="1">
      <alignment horizontal="center"/>
    </xf>
    <xf numFmtId="0" fontId="44" fillId="0" borderId="65" xfId="59" applyFont="1" applyBorder="1" applyAlignment="1">
      <alignment horizontal="center" vertical="center" wrapText="1"/>
      <protection/>
    </xf>
    <xf numFmtId="0" fontId="44" fillId="0" borderId="57" xfId="59" applyFont="1" applyBorder="1" applyAlignment="1">
      <alignment horizontal="center" vertical="center" wrapText="1"/>
      <protection/>
    </xf>
    <xf numFmtId="0" fontId="44" fillId="0" borderId="19" xfId="63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0" borderId="19" xfId="63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44" fillId="0" borderId="12" xfId="68" applyFont="1" applyBorder="1" applyAlignment="1">
      <alignment horizontal="center"/>
    </xf>
    <xf numFmtId="44" fontId="44" fillId="0" borderId="28" xfId="68" applyFont="1" applyBorder="1" applyAlignment="1">
      <alignment horizontal="center"/>
    </xf>
    <xf numFmtId="44" fontId="44" fillId="0" borderId="29" xfId="68" applyFont="1" applyBorder="1" applyAlignment="1">
      <alignment horizontal="center"/>
    </xf>
    <xf numFmtId="0" fontId="44" fillId="0" borderId="28" xfId="59" applyFont="1" applyBorder="1" applyAlignment="1">
      <alignment horizontal="center"/>
      <protection/>
    </xf>
    <xf numFmtId="0" fontId="44" fillId="0" borderId="29" xfId="59" applyFont="1" applyBorder="1" applyAlignment="1">
      <alignment horizontal="center"/>
      <protection/>
    </xf>
    <xf numFmtId="0" fontId="44" fillId="0" borderId="12" xfId="59" applyFont="1" applyBorder="1" applyAlignment="1">
      <alignment horizontal="center" wrapText="1"/>
      <protection/>
    </xf>
    <xf numFmtId="0" fontId="44" fillId="0" borderId="28" xfId="59" applyFont="1" applyBorder="1" applyAlignment="1">
      <alignment horizontal="center" wrapText="1"/>
      <protection/>
    </xf>
    <xf numFmtId="0" fontId="44" fillId="0" borderId="29" xfId="59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44" fillId="0" borderId="19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12" xfId="59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4" fillId="0" borderId="31" xfId="59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4" fillId="0" borderId="19" xfId="59" applyFont="1" applyBorder="1" applyAlignment="1">
      <alignment horizontal="center" vertical="center" wrapText="1"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4" fillId="0" borderId="50" xfId="59" applyFont="1" applyBorder="1" applyAlignment="1">
      <alignment horizontal="center" vertical="center" wrapText="1"/>
      <protection/>
    </xf>
    <xf numFmtId="0" fontId="44" fillId="0" borderId="35" xfId="59" applyFont="1" applyBorder="1" applyAlignment="1">
      <alignment horizontal="center" vertical="center" wrapText="1"/>
      <protection/>
    </xf>
    <xf numFmtId="0" fontId="44" fillId="0" borderId="62" xfId="59" applyFont="1" applyBorder="1" applyAlignment="1">
      <alignment horizontal="center" vertical="center" wrapText="1"/>
      <protection/>
    </xf>
    <xf numFmtId="0" fontId="44" fillId="0" borderId="36" xfId="59" applyFont="1" applyBorder="1" applyAlignment="1">
      <alignment horizontal="center" vertical="center" wrapText="1"/>
      <protection/>
    </xf>
    <xf numFmtId="0" fontId="44" fillId="0" borderId="28" xfId="59" applyFont="1" applyBorder="1" applyAlignment="1">
      <alignment horizontal="center" vertical="center" wrapText="1"/>
      <protection/>
    </xf>
    <xf numFmtId="0" fontId="44" fillId="0" borderId="29" xfId="59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4" fillId="0" borderId="54" xfId="59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/>
    </xf>
    <xf numFmtId="44" fontId="44" fillId="0" borderId="31" xfId="68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/>
    </xf>
    <xf numFmtId="0" fontId="44" fillId="0" borderId="21" xfId="59" applyFont="1" applyBorder="1" applyAlignment="1">
      <alignment horizontal="center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20" xfId="59" applyFont="1" applyBorder="1" applyAlignment="1">
      <alignment horizontal="center" vertical="center" wrapText="1"/>
      <protection/>
    </xf>
    <xf numFmtId="0" fontId="26" fillId="0" borderId="21" xfId="59" applyFont="1" applyBorder="1" applyAlignment="1">
      <alignment horizontal="center" vertical="center" wrapText="1"/>
      <protection/>
    </xf>
    <xf numFmtId="173" fontId="26" fillId="0" borderId="28" xfId="40" applyNumberFormat="1" applyFont="1" applyBorder="1" applyAlignment="1">
      <alignment horizontal="center"/>
    </xf>
    <xf numFmtId="173" fontId="26" fillId="0" borderId="29" xfId="40" applyNumberFormat="1" applyFont="1" applyBorder="1" applyAlignment="1">
      <alignment horizontal="center"/>
    </xf>
    <xf numFmtId="173" fontId="26" fillId="0" borderId="31" xfId="40" applyNumberFormat="1" applyFont="1" applyBorder="1" applyAlignment="1">
      <alignment horizontal="center"/>
    </xf>
    <xf numFmtId="173" fontId="26" fillId="0" borderId="30" xfId="40" applyNumberFormat="1" applyFont="1" applyBorder="1" applyAlignment="1">
      <alignment horizontal="center"/>
    </xf>
    <xf numFmtId="173" fontId="26" fillId="0" borderId="17" xfId="40" applyNumberFormat="1" applyFont="1" applyBorder="1" applyAlignment="1">
      <alignment horizontal="center"/>
    </xf>
    <xf numFmtId="173" fontId="26" fillId="0" borderId="61" xfId="40" applyNumberFormat="1" applyFont="1" applyBorder="1" applyAlignment="1">
      <alignment horizontal="center"/>
    </xf>
    <xf numFmtId="173" fontId="26" fillId="0" borderId="0" xfId="40" applyNumberFormat="1" applyFont="1" applyBorder="1" applyAlignment="1">
      <alignment horizontal="center"/>
    </xf>
    <xf numFmtId="173" fontId="26" fillId="0" borderId="66" xfId="40" applyNumberFormat="1" applyFont="1" applyBorder="1" applyAlignment="1">
      <alignment horizontal="center"/>
    </xf>
    <xf numFmtId="173" fontId="26" fillId="0" borderId="65" xfId="40" applyNumberFormat="1" applyFont="1" applyBorder="1" applyAlignment="1">
      <alignment horizontal="center"/>
    </xf>
    <xf numFmtId="173" fontId="26" fillId="0" borderId="18" xfId="40" applyNumberFormat="1" applyFont="1" applyBorder="1" applyAlignment="1">
      <alignment horizontal="center"/>
    </xf>
    <xf numFmtId="173" fontId="26" fillId="0" borderId="57" xfId="4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56" fillId="0" borderId="0" xfId="63" applyFont="1" applyBorder="1" applyAlignment="1">
      <alignment horizontal="left" wrapText="1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0" fillId="0" borderId="19" xfId="64" applyFont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0" fillId="0" borderId="19" xfId="64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8" fillId="0" borderId="0" xfId="66" applyFont="1" applyAlignment="1">
      <alignment horizontal="center"/>
      <protection/>
    </xf>
    <xf numFmtId="0" fontId="9" fillId="0" borderId="0" xfId="66" applyFont="1" applyAlignment="1">
      <alignment horizontal="center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30" xfId="59" applyFont="1" applyBorder="1" applyAlignment="1">
      <alignment horizontal="center"/>
      <protection/>
    </xf>
    <xf numFmtId="173" fontId="9" fillId="0" borderId="19" xfId="40" applyNumberFormat="1" applyFont="1" applyBorder="1" applyAlignment="1">
      <alignment horizontal="center" vertical="center"/>
    </xf>
    <xf numFmtId="173" fontId="9" fillId="0" borderId="20" xfId="40" applyNumberFormat="1" applyFont="1" applyBorder="1" applyAlignment="1">
      <alignment horizontal="center" vertical="center"/>
    </xf>
    <xf numFmtId="173" fontId="9" fillId="0" borderId="21" xfId="40" applyNumberFormat="1" applyFont="1" applyBorder="1" applyAlignment="1">
      <alignment horizontal="center" vertical="center"/>
    </xf>
    <xf numFmtId="173" fontId="9" fillId="0" borderId="31" xfId="40" applyNumberFormat="1" applyFont="1" applyBorder="1" applyAlignment="1">
      <alignment horizontal="center" vertical="center"/>
    </xf>
    <xf numFmtId="173" fontId="9" fillId="0" borderId="17" xfId="40" applyNumberFormat="1" applyFont="1" applyBorder="1" applyAlignment="1">
      <alignment horizontal="center" vertical="center"/>
    </xf>
    <xf numFmtId="173" fontId="9" fillId="0" borderId="65" xfId="40" applyNumberFormat="1" applyFont="1" applyBorder="1" applyAlignment="1">
      <alignment horizontal="center" vertical="center"/>
    </xf>
    <xf numFmtId="173" fontId="9" fillId="0" borderId="57" xfId="4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0" xfId="65" applyFont="1" applyBorder="1" applyAlignment="1">
      <alignment horizontal="left" wrapText="1"/>
      <protection/>
    </xf>
    <xf numFmtId="0" fontId="8" fillId="0" borderId="28" xfId="65" applyFont="1" applyBorder="1" applyAlignment="1">
      <alignment horizontal="left" wrapText="1"/>
      <protection/>
    </xf>
    <xf numFmtId="0" fontId="8" fillId="0" borderId="29" xfId="65" applyFont="1" applyBorder="1" applyAlignment="1">
      <alignment horizontal="left" wrapText="1"/>
      <protection/>
    </xf>
    <xf numFmtId="0" fontId="4" fillId="0" borderId="12" xfId="65" applyFont="1" applyBorder="1" applyAlignment="1">
      <alignment horizontal="left"/>
      <protection/>
    </xf>
    <xf numFmtId="0" fontId="4" fillId="0" borderId="28" xfId="65" applyFont="1" applyBorder="1" applyAlignment="1">
      <alignment horizontal="left"/>
      <protection/>
    </xf>
    <xf numFmtId="0" fontId="4" fillId="0" borderId="29" xfId="65" applyFont="1" applyBorder="1" applyAlignment="1">
      <alignment horizontal="left"/>
      <protection/>
    </xf>
    <xf numFmtId="0" fontId="8" fillId="0" borderId="19" xfId="65" applyFont="1" applyBorder="1" applyAlignment="1">
      <alignment horizontal="center"/>
      <protection/>
    </xf>
    <xf numFmtId="0" fontId="8" fillId="0" borderId="21" xfId="65" applyFont="1" applyBorder="1" applyAlignment="1">
      <alignment horizontal="center"/>
      <protection/>
    </xf>
    <xf numFmtId="0" fontId="9" fillId="0" borderId="0" xfId="65" applyFont="1" applyBorder="1" applyAlignment="1">
      <alignment horizontal="left" wrapText="1"/>
      <protection/>
    </xf>
    <xf numFmtId="0" fontId="8" fillId="0" borderId="19" xfId="65" applyFont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8" fillId="0" borderId="31" xfId="65" applyFont="1" applyBorder="1" applyAlignment="1">
      <alignment horizontal="center"/>
      <protection/>
    </xf>
    <xf numFmtId="0" fontId="8" fillId="0" borderId="65" xfId="65" applyFont="1" applyBorder="1" applyAlignment="1">
      <alignment horizontal="center"/>
      <protection/>
    </xf>
    <xf numFmtId="0" fontId="8" fillId="0" borderId="31" xfId="65" applyFont="1" applyBorder="1" applyAlignment="1">
      <alignment horizontal="center" vertical="center" wrapText="1"/>
      <protection/>
    </xf>
    <xf numFmtId="0" fontId="8" fillId="0" borderId="30" xfId="65" applyFont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0" fontId="8" fillId="0" borderId="65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0" fontId="8" fillId="0" borderId="57" xfId="65" applyFont="1" applyBorder="1" applyAlignment="1">
      <alignment horizontal="center" vertical="center" wrapText="1"/>
      <protection/>
    </xf>
    <xf numFmtId="0" fontId="29" fillId="0" borderId="30" xfId="0" applyFont="1" applyBorder="1" applyAlignment="1">
      <alignment horizontal="left" vertical="top" wrapText="1"/>
    </xf>
    <xf numFmtId="0" fontId="8" fillId="0" borderId="0" xfId="65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center" vertical="center" wrapText="1"/>
      <protection/>
    </xf>
    <xf numFmtId="0" fontId="8" fillId="0" borderId="30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57" xfId="65" applyFont="1" applyBorder="1" applyAlignment="1">
      <alignment horizontal="center" vertical="center"/>
      <protection/>
    </xf>
    <xf numFmtId="0" fontId="9" fillId="0" borderId="0" xfId="65" applyFont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8" fillId="0" borderId="30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57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center"/>
      <protection/>
    </xf>
    <xf numFmtId="0" fontId="8" fillId="0" borderId="21" xfId="65" applyFont="1" applyBorder="1" applyAlignment="1">
      <alignment horizontal="center"/>
      <protection/>
    </xf>
    <xf numFmtId="0" fontId="4" fillId="0" borderId="0" xfId="65" applyFont="1" applyBorder="1" applyAlignment="1">
      <alignment horizontal="left" wrapText="1"/>
      <protection/>
    </xf>
    <xf numFmtId="0" fontId="8" fillId="0" borderId="31" xfId="65" applyFont="1" applyBorder="1" applyAlignment="1">
      <alignment horizontal="center" vertical="center"/>
      <protection/>
    </xf>
    <xf numFmtId="0" fontId="8" fillId="0" borderId="65" xfId="65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left" vertical="top" wrapText="1"/>
    </xf>
    <xf numFmtId="0" fontId="16" fillId="0" borderId="0" xfId="65" applyFont="1" applyBorder="1" applyAlignment="1">
      <alignment horizontal="left"/>
      <protection/>
    </xf>
    <xf numFmtId="0" fontId="11" fillId="0" borderId="0" xfId="65" applyFont="1" applyAlignment="1">
      <alignment horizontal="left" wrapText="1"/>
      <protection/>
    </xf>
    <xf numFmtId="0" fontId="16" fillId="0" borderId="12" xfId="65" applyFont="1" applyBorder="1" applyAlignment="1">
      <alignment horizontal="left"/>
      <protection/>
    </xf>
    <xf numFmtId="0" fontId="16" fillId="0" borderId="28" xfId="65" applyFont="1" applyBorder="1" applyAlignment="1">
      <alignment horizontal="left"/>
      <protection/>
    </xf>
    <xf numFmtId="0" fontId="16" fillId="0" borderId="0" xfId="65" applyFont="1" applyBorder="1" applyAlignment="1">
      <alignment horizontal="left" wrapText="1"/>
      <protection/>
    </xf>
    <xf numFmtId="173" fontId="9" fillId="0" borderId="31" xfId="40" applyNumberFormat="1" applyFont="1" applyBorder="1" applyAlignment="1">
      <alignment horizontal="center"/>
    </xf>
    <xf numFmtId="173" fontId="9" fillId="0" borderId="30" xfId="40" applyNumberFormat="1" applyFont="1" applyBorder="1" applyAlignment="1">
      <alignment horizontal="center"/>
    </xf>
    <xf numFmtId="173" fontId="9" fillId="0" borderId="17" xfId="40" applyNumberFormat="1" applyFont="1" applyBorder="1" applyAlignment="1">
      <alignment horizontal="center"/>
    </xf>
    <xf numFmtId="173" fontId="9" fillId="0" borderId="61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66" xfId="40" applyNumberFormat="1" applyFont="1" applyBorder="1" applyAlignment="1">
      <alignment horizontal="center"/>
    </xf>
    <xf numFmtId="173" fontId="9" fillId="0" borderId="65" xfId="40" applyNumberFormat="1" applyFont="1" applyBorder="1" applyAlignment="1">
      <alignment horizontal="center"/>
    </xf>
    <xf numFmtId="173" fontId="9" fillId="0" borderId="18" xfId="40" applyNumberFormat="1" applyFont="1" applyBorder="1" applyAlignment="1">
      <alignment horizontal="center"/>
    </xf>
    <xf numFmtId="173" fontId="9" fillId="0" borderId="57" xfId="40" applyNumberFormat="1" applyFont="1" applyBorder="1" applyAlignment="1">
      <alignment horizontal="center"/>
    </xf>
    <xf numFmtId="173" fontId="9" fillId="0" borderId="19" xfId="40" applyNumberFormat="1" applyFont="1" applyBorder="1" applyAlignment="1">
      <alignment horizontal="center"/>
    </xf>
    <xf numFmtId="173" fontId="9" fillId="0" borderId="21" xfId="40" applyNumberFormat="1" applyFont="1" applyBorder="1" applyAlignment="1">
      <alignment horizontal="center"/>
    </xf>
    <xf numFmtId="173" fontId="9" fillId="0" borderId="19" xfId="40" applyNumberFormat="1" applyFont="1" applyBorder="1" applyAlignment="1">
      <alignment horizontal="center" wrapText="1"/>
    </xf>
    <xf numFmtId="173" fontId="9" fillId="0" borderId="21" xfId="4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28" xfId="40" applyNumberFormat="1" applyFont="1" applyBorder="1" applyAlignment="1">
      <alignment horizontal="center"/>
    </xf>
    <xf numFmtId="173" fontId="9" fillId="0" borderId="29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73" fontId="8" fillId="0" borderId="19" xfId="40" applyNumberFormat="1" applyFont="1" applyFill="1" applyBorder="1" applyAlignment="1">
      <alignment horizontal="center" vertical="center" wrapText="1"/>
    </xf>
    <xf numFmtId="173" fontId="8" fillId="0" borderId="20" xfId="40" applyNumberFormat="1" applyFont="1" applyFill="1" applyBorder="1" applyAlignment="1">
      <alignment horizontal="center" vertical="center" wrapText="1"/>
    </xf>
    <xf numFmtId="173" fontId="8" fillId="0" borderId="21" xfId="40" applyNumberFormat="1" applyFont="1" applyFill="1" applyBorder="1" applyAlignment="1">
      <alignment horizontal="center" vertical="center" wrapText="1"/>
    </xf>
    <xf numFmtId="0" fontId="4" fillId="0" borderId="0" xfId="65" applyFont="1" applyAlignment="1">
      <alignment horizontal="center" wrapText="1"/>
      <protection/>
    </xf>
    <xf numFmtId="0" fontId="9" fillId="0" borderId="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1" fillId="0" borderId="37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6" fillId="0" borderId="33" xfId="63" applyFont="1" applyBorder="1" applyAlignment="1">
      <alignment horizontal="left" wrapText="1"/>
      <protection/>
    </xf>
    <xf numFmtId="0" fontId="16" fillId="0" borderId="69" xfId="63" applyFont="1" applyBorder="1" applyAlignment="1">
      <alignment horizontal="left" wrapText="1"/>
      <protection/>
    </xf>
    <xf numFmtId="0" fontId="16" fillId="0" borderId="52" xfId="63" applyFont="1" applyBorder="1" applyAlignment="1">
      <alignment horizontal="left" wrapText="1"/>
      <protection/>
    </xf>
    <xf numFmtId="0" fontId="9" fillId="0" borderId="33" xfId="66" applyFont="1" applyBorder="1" applyAlignment="1">
      <alignment horizontal="left"/>
      <protection/>
    </xf>
    <xf numFmtId="0" fontId="9" fillId="0" borderId="69" xfId="66" applyFont="1" applyBorder="1" applyAlignment="1">
      <alignment horizontal="left"/>
      <protection/>
    </xf>
    <xf numFmtId="0" fontId="9" fillId="0" borderId="52" xfId="66" applyFont="1" applyBorder="1" applyAlignment="1">
      <alignment horizontal="left"/>
      <protection/>
    </xf>
    <xf numFmtId="0" fontId="16" fillId="0" borderId="64" xfId="63" applyFont="1" applyBorder="1" applyAlignment="1">
      <alignment horizontal="left" wrapText="1"/>
      <protection/>
    </xf>
    <xf numFmtId="0" fontId="16" fillId="0" borderId="26" xfId="63" applyFont="1" applyBorder="1" applyAlignment="1">
      <alignment horizontal="left" wrapText="1"/>
      <protection/>
    </xf>
    <xf numFmtId="0" fontId="16" fillId="0" borderId="71" xfId="63" applyFont="1" applyBorder="1" applyAlignment="1">
      <alignment horizontal="left" wrapText="1"/>
      <protection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5" fillId="0" borderId="11" xfId="40" applyNumberFormat="1" applyFont="1" applyBorder="1" applyAlignment="1">
      <alignment horizontal="center"/>
    </xf>
    <xf numFmtId="173" fontId="5" fillId="0" borderId="56" xfId="40" applyNumberFormat="1" applyFont="1" applyBorder="1" applyAlignment="1">
      <alignment horizontal="center"/>
    </xf>
    <xf numFmtId="173" fontId="5" fillId="0" borderId="23" xfId="40" applyNumberFormat="1" applyFont="1" applyBorder="1" applyAlignment="1">
      <alignment horizontal="center"/>
    </xf>
    <xf numFmtId="0" fontId="5" fillId="0" borderId="6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3" fontId="4" fillId="0" borderId="19" xfId="40" applyNumberFormat="1" applyFont="1" applyBorder="1" applyAlignment="1">
      <alignment horizontal="center"/>
    </xf>
    <xf numFmtId="173" fontId="4" fillId="0" borderId="21" xfId="4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2" fontId="5" fillId="0" borderId="31" xfId="40" applyNumberFormat="1" applyFont="1" applyBorder="1" applyAlignment="1">
      <alignment horizontal="center"/>
    </xf>
    <xf numFmtId="172" fontId="5" fillId="0" borderId="17" xfId="40" applyNumberFormat="1" applyFont="1" applyBorder="1" applyAlignment="1">
      <alignment horizontal="center"/>
    </xf>
    <xf numFmtId="172" fontId="5" fillId="0" borderId="65" xfId="40" applyNumberFormat="1" applyFont="1" applyBorder="1" applyAlignment="1">
      <alignment horizontal="center"/>
    </xf>
    <xf numFmtId="172" fontId="5" fillId="0" borderId="57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173" fontId="5" fillId="0" borderId="10" xfId="40" applyNumberFormat="1" applyFont="1" applyBorder="1" applyAlignment="1">
      <alignment horizontal="center"/>
    </xf>
    <xf numFmtId="173" fontId="5" fillId="0" borderId="70" xfId="40" applyNumberFormat="1" applyFont="1" applyBorder="1" applyAlignment="1">
      <alignment horizontal="center"/>
    </xf>
    <xf numFmtId="173" fontId="5" fillId="0" borderId="74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8" fillId="0" borderId="31" xfId="58" applyFont="1" applyBorder="1" applyAlignment="1">
      <alignment horizontal="center" wrapText="1"/>
      <protection/>
    </xf>
    <xf numFmtId="0" fontId="8" fillId="0" borderId="65" xfId="58" applyFont="1" applyBorder="1" applyAlignment="1">
      <alignment horizontal="center" wrapText="1"/>
      <protection/>
    </xf>
    <xf numFmtId="0" fontId="8" fillId="0" borderId="19" xfId="58" applyFont="1" applyBorder="1" applyAlignment="1">
      <alignment horizontal="center" wrapText="1"/>
      <protection/>
    </xf>
    <xf numFmtId="0" fontId="8" fillId="0" borderId="21" xfId="58" applyFont="1" applyBorder="1" applyAlignment="1">
      <alignment horizont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iadás" xfId="57"/>
    <cellStyle name="Normál_KONEPC99" xfId="58"/>
    <cellStyle name="Normál_KTGV99" xfId="59"/>
    <cellStyle name="Normál_KVRENMUNKA" xfId="60"/>
    <cellStyle name="Normál_mérleg" xfId="61"/>
    <cellStyle name="Normál_Munka3" xfId="62"/>
    <cellStyle name="Normál_PHKV99" xfId="63"/>
    <cellStyle name="Normál_PHKV99_2014. évi költségvetés- mellékletek-1" xfId="64"/>
    <cellStyle name="Normál_SÁB98" xfId="65"/>
    <cellStyle name="Normál_SIKONC99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zoomScalePageLayoutView="0" workbookViewId="0" topLeftCell="E19">
      <selection activeCell="I45" sqref="I45"/>
    </sheetView>
  </sheetViews>
  <sheetFormatPr defaultColWidth="9.00390625" defaultRowHeight="12.75"/>
  <cols>
    <col min="1" max="1" width="9.125" style="12" customWidth="1"/>
    <col min="2" max="2" width="11.25390625" style="12" bestFit="1" customWidth="1"/>
    <col min="3" max="11" width="9.125" style="12" customWidth="1"/>
    <col min="12" max="12" width="14.375" style="12" customWidth="1"/>
    <col min="13" max="13" width="11.25390625" style="12" bestFit="1" customWidth="1"/>
    <col min="14" max="16384" width="9.125" style="12" customWidth="1"/>
  </cols>
  <sheetData>
    <row r="23" spans="6:9" ht="15.75">
      <c r="F23" s="13"/>
      <c r="G23" s="13"/>
      <c r="H23" s="13"/>
      <c r="I23" s="10"/>
    </row>
    <row r="24" spans="6:9" ht="15.75">
      <c r="F24" s="10"/>
      <c r="G24" s="10"/>
      <c r="H24" s="10"/>
      <c r="I24" s="10"/>
    </row>
    <row r="25" spans="6:9" ht="15.75">
      <c r="F25" s="13"/>
      <c r="G25" s="13"/>
      <c r="H25" s="13"/>
      <c r="I25" s="10"/>
    </row>
    <row r="26" spans="6:9" ht="15.75">
      <c r="F26" s="10"/>
      <c r="G26" s="10"/>
      <c r="H26" s="10"/>
      <c r="I26" s="10"/>
    </row>
    <row r="27" spans="6:9" ht="15.75">
      <c r="F27" s="752"/>
      <c r="G27" s="752"/>
      <c r="H27" s="752"/>
      <c r="I27" s="10"/>
    </row>
    <row r="28" spans="6:9" ht="15.75">
      <c r="F28" s="10"/>
      <c r="G28" s="10"/>
      <c r="H28" s="10"/>
      <c r="I28" s="10"/>
    </row>
    <row r="34" spans="12:21" ht="25.5">
      <c r="L34" s="750" t="s">
        <v>193</v>
      </c>
      <c r="M34" s="750"/>
      <c r="N34" s="750"/>
      <c r="O34" s="750"/>
      <c r="P34" s="750"/>
      <c r="Q34" s="750"/>
      <c r="R34" s="750"/>
      <c r="S34" s="750"/>
      <c r="T34" s="750"/>
      <c r="U34" s="750"/>
    </row>
    <row r="35" spans="12:21" ht="7.5" customHeight="1"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2:21" ht="31.5" customHeight="1">
      <c r="L36" s="750" t="s">
        <v>943</v>
      </c>
      <c r="M36" s="750"/>
      <c r="N36" s="750"/>
      <c r="O36" s="750"/>
      <c r="P36" s="750"/>
      <c r="Q36" s="750"/>
      <c r="R36" s="750"/>
      <c r="S36" s="750"/>
      <c r="T36" s="750"/>
      <c r="U36" s="750"/>
    </row>
    <row r="37" spans="12:21" ht="6.75" customHeight="1"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2:21" ht="20.25">
      <c r="L38" s="751" t="s">
        <v>1082</v>
      </c>
      <c r="M38" s="751"/>
      <c r="N38" s="751"/>
      <c r="O38" s="751"/>
      <c r="P38" s="751"/>
      <c r="Q38" s="751"/>
      <c r="R38" s="751"/>
      <c r="S38" s="751"/>
      <c r="T38" s="751"/>
      <c r="U38" s="751"/>
    </row>
    <row r="40" spans="15:17" ht="18.75">
      <c r="O40" s="753"/>
      <c r="P40" s="753"/>
      <c r="Q40" s="753"/>
    </row>
    <row r="41" ht="20.25">
      <c r="P41" s="572"/>
    </row>
    <row r="42" spans="12:13" ht="15.75">
      <c r="L42" s="23"/>
      <c r="M42" s="35"/>
    </row>
    <row r="43" ht="15.75">
      <c r="B43" s="35"/>
    </row>
  </sheetData>
  <sheetProtection/>
  <mergeCells count="5">
    <mergeCell ref="L36:U36"/>
    <mergeCell ref="L38:U38"/>
    <mergeCell ref="F27:H27"/>
    <mergeCell ref="L34:U34"/>
    <mergeCell ref="O40:Q4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5.875" style="9" customWidth="1"/>
    <col min="2" max="4" width="10.125" style="9" bestFit="1" customWidth="1"/>
    <col min="5" max="5" width="9.25390625" style="9" customWidth="1"/>
    <col min="6" max="16384" width="9.125" style="9" customWidth="1"/>
  </cols>
  <sheetData>
    <row r="1" spans="2:3" ht="15.75">
      <c r="B1" s="868"/>
      <c r="C1" s="868"/>
    </row>
    <row r="2" spans="1:5" ht="15.75">
      <c r="A2" s="869"/>
      <c r="B2" s="869"/>
      <c r="C2" s="869"/>
      <c r="D2" s="869"/>
      <c r="E2" s="869"/>
    </row>
    <row r="3" spans="1:6" s="128" customFormat="1" ht="15.75">
      <c r="A3" s="127" t="s">
        <v>1203</v>
      </c>
      <c r="C3" s="129"/>
      <c r="D3" s="130"/>
      <c r="E3" s="130"/>
      <c r="F3" s="130"/>
    </row>
    <row r="4" spans="1:3" ht="15.75">
      <c r="A4" s="80"/>
      <c r="B4" s="80"/>
      <c r="C4" s="80"/>
    </row>
    <row r="5" spans="1:5" ht="15.75">
      <c r="A5" s="870" t="s">
        <v>193</v>
      </c>
      <c r="B5" s="870"/>
      <c r="C5" s="870"/>
      <c r="D5" s="870"/>
      <c r="E5" s="870"/>
    </row>
    <row r="6" spans="1:5" ht="15.75">
      <c r="A6" s="870" t="s">
        <v>719</v>
      </c>
      <c r="B6" s="870"/>
      <c r="C6" s="870"/>
      <c r="D6" s="870"/>
      <c r="E6" s="870"/>
    </row>
    <row r="7" spans="1:5" ht="15.75">
      <c r="A7" s="871" t="s">
        <v>1083</v>
      </c>
      <c r="B7" s="871"/>
      <c r="C7" s="871"/>
      <c r="D7" s="871"/>
      <c r="E7" s="871"/>
    </row>
    <row r="8" spans="1:3" ht="15.75">
      <c r="A8" s="80"/>
      <c r="B8" s="80"/>
      <c r="C8" s="80"/>
    </row>
    <row r="9" spans="1:5" ht="16.5" thickBot="1">
      <c r="A9" s="17"/>
      <c r="E9" s="429" t="s">
        <v>771</v>
      </c>
    </row>
    <row r="10" spans="1:5" s="50" customFormat="1" ht="13.5" thickBot="1">
      <c r="A10" s="771" t="s">
        <v>1011</v>
      </c>
      <c r="B10" s="93" t="s">
        <v>944</v>
      </c>
      <c r="C10" s="93" t="s">
        <v>776</v>
      </c>
      <c r="D10" s="785" t="s">
        <v>945</v>
      </c>
      <c r="E10" s="93" t="s">
        <v>1023</v>
      </c>
    </row>
    <row r="11" spans="1:5" s="50" customFormat="1" ht="12.75">
      <c r="A11" s="774"/>
      <c r="B11" s="780" t="s">
        <v>909</v>
      </c>
      <c r="C11" s="781"/>
      <c r="D11" s="786"/>
      <c r="E11" s="95"/>
    </row>
    <row r="12" spans="1:5" s="50" customFormat="1" ht="13.5" thickBot="1">
      <c r="A12" s="777"/>
      <c r="B12" s="782"/>
      <c r="C12" s="783"/>
      <c r="D12" s="787"/>
      <c r="E12" s="96" t="s">
        <v>946</v>
      </c>
    </row>
    <row r="13" s="33" customFormat="1" ht="11.25" customHeight="1"/>
    <row r="14" s="33" customFormat="1" ht="15.75">
      <c r="A14" s="18" t="s">
        <v>720</v>
      </c>
    </row>
    <row r="15" s="33" customFormat="1" ht="11.25" customHeight="1"/>
    <row r="16" spans="1:5" s="159" customFormat="1" ht="12.75">
      <c r="A16" s="159" t="s">
        <v>721</v>
      </c>
      <c r="B16" s="161">
        <v>68</v>
      </c>
      <c r="C16" s="161">
        <v>68</v>
      </c>
      <c r="D16" s="161">
        <v>68</v>
      </c>
      <c r="E16" s="162">
        <f aca="true" t="shared" si="0" ref="E16:E32">D16/C16*100</f>
        <v>100</v>
      </c>
    </row>
    <row r="17" spans="2:5" s="33" customFormat="1" ht="11.25" customHeight="1">
      <c r="B17" s="154"/>
      <c r="C17" s="154"/>
      <c r="D17" s="2"/>
      <c r="E17" s="162"/>
    </row>
    <row r="18" spans="1:5" s="33" customFormat="1" ht="15">
      <c r="A18" s="34" t="s">
        <v>722</v>
      </c>
      <c r="B18" s="155">
        <f>SUM(B16:B17)</f>
        <v>68</v>
      </c>
      <c r="C18" s="155">
        <f>SUM(C16:C17)</f>
        <v>68</v>
      </c>
      <c r="D18" s="155">
        <f>SUM(D16:D17)</f>
        <v>68</v>
      </c>
      <c r="E18" s="163">
        <f t="shared" si="0"/>
        <v>100</v>
      </c>
    </row>
    <row r="19" spans="2:5" s="33" customFormat="1" ht="11.25" customHeight="1">
      <c r="B19" s="154"/>
      <c r="C19" s="154"/>
      <c r="D19" s="2"/>
      <c r="E19" s="162"/>
    </row>
    <row r="20" spans="1:5" s="33" customFormat="1" ht="15.75">
      <c r="A20" s="34" t="s">
        <v>723</v>
      </c>
      <c r="B20" s="154"/>
      <c r="C20" s="154"/>
      <c r="D20" s="2"/>
      <c r="E20" s="162"/>
    </row>
    <row r="21" spans="2:5" s="33" customFormat="1" ht="11.25" customHeight="1">
      <c r="B21" s="154"/>
      <c r="C21" s="154"/>
      <c r="D21" s="2"/>
      <c r="E21" s="162"/>
    </row>
    <row r="22" spans="1:5" s="159" customFormat="1" ht="12.75">
      <c r="A22" s="159" t="s">
        <v>1168</v>
      </c>
      <c r="B22" s="39">
        <v>50</v>
      </c>
      <c r="C22" s="39">
        <v>35</v>
      </c>
      <c r="D22" s="39">
        <v>22</v>
      </c>
      <c r="E22" s="162">
        <f t="shared" si="0"/>
        <v>62.857142857142854</v>
      </c>
    </row>
    <row r="23" spans="1:5" s="159" customFormat="1" ht="12.75">
      <c r="A23" s="159" t="s">
        <v>1169</v>
      </c>
      <c r="B23" s="39">
        <v>250</v>
      </c>
      <c r="C23" s="39">
        <v>215</v>
      </c>
      <c r="D23" s="39">
        <v>215</v>
      </c>
      <c r="E23" s="162">
        <f t="shared" si="0"/>
        <v>100</v>
      </c>
    </row>
    <row r="24" spans="1:5" s="159" customFormat="1" ht="12.75">
      <c r="A24" s="159" t="s">
        <v>1170</v>
      </c>
      <c r="B24" s="39"/>
      <c r="C24" s="39">
        <v>190</v>
      </c>
      <c r="D24" s="39">
        <v>190</v>
      </c>
      <c r="E24" s="162">
        <f t="shared" si="0"/>
        <v>100</v>
      </c>
    </row>
    <row r="25" spans="1:5" s="159" customFormat="1" ht="12.75">
      <c r="A25" s="159" t="s">
        <v>774</v>
      </c>
      <c r="B25" s="39">
        <v>251</v>
      </c>
      <c r="C25" s="39">
        <v>251</v>
      </c>
      <c r="D25" s="39">
        <v>207</v>
      </c>
      <c r="E25" s="162">
        <f t="shared" si="0"/>
        <v>82.47011952191235</v>
      </c>
    </row>
    <row r="26" spans="1:5" s="159" customFormat="1" ht="12.75">
      <c r="A26" s="159" t="s">
        <v>1167</v>
      </c>
      <c r="B26" s="39">
        <v>250</v>
      </c>
      <c r="C26" s="39">
        <v>110</v>
      </c>
      <c r="D26" s="39">
        <v>10</v>
      </c>
      <c r="E26" s="162">
        <f t="shared" si="0"/>
        <v>9.090909090909092</v>
      </c>
    </row>
    <row r="27" spans="1:5" s="159" customFormat="1" ht="12.75">
      <c r="A27" s="159" t="s">
        <v>724</v>
      </c>
      <c r="B27" s="39">
        <v>26</v>
      </c>
      <c r="C27" s="39">
        <v>26</v>
      </c>
      <c r="D27" s="39"/>
      <c r="E27" s="162">
        <f t="shared" si="0"/>
        <v>0</v>
      </c>
    </row>
    <row r="28" spans="1:5" s="159" customFormat="1" ht="12.75">
      <c r="A28" s="159" t="s">
        <v>626</v>
      </c>
      <c r="B28" s="39">
        <v>116</v>
      </c>
      <c r="C28" s="39">
        <v>116</v>
      </c>
      <c r="D28" s="39">
        <v>76</v>
      </c>
      <c r="E28" s="162">
        <f t="shared" si="0"/>
        <v>65.51724137931035</v>
      </c>
    </row>
    <row r="29" spans="2:5" s="33" customFormat="1" ht="11.25" customHeight="1">
      <c r="B29" s="154"/>
      <c r="C29" s="154"/>
      <c r="D29" s="2"/>
      <c r="E29" s="162"/>
    </row>
    <row r="30" spans="1:5" s="33" customFormat="1" ht="15">
      <c r="A30" s="34" t="s">
        <v>869</v>
      </c>
      <c r="B30" s="155">
        <f>SUM(B22:B29)</f>
        <v>943</v>
      </c>
      <c r="C30" s="155">
        <f>SUM(C22:C29)</f>
        <v>943</v>
      </c>
      <c r="D30" s="155">
        <f>SUM(D22:D29)</f>
        <v>720</v>
      </c>
      <c r="E30" s="163">
        <f t="shared" si="0"/>
        <v>76.35206786850478</v>
      </c>
    </row>
    <row r="31" spans="2:5" s="33" customFormat="1" ht="11.25" customHeight="1">
      <c r="B31" s="154"/>
      <c r="C31" s="154"/>
      <c r="D31" s="154"/>
      <c r="E31" s="162"/>
    </row>
    <row r="32" spans="1:5" ht="15.75">
      <c r="A32" s="18" t="s">
        <v>725</v>
      </c>
      <c r="B32" s="24">
        <f>B30+B18</f>
        <v>1011</v>
      </c>
      <c r="C32" s="24">
        <f>C30+C18</f>
        <v>1011</v>
      </c>
      <c r="D32" s="24">
        <f>D30+D18</f>
        <v>788</v>
      </c>
      <c r="E32" s="19">
        <f t="shared" si="0"/>
        <v>77.94263105835806</v>
      </c>
    </row>
    <row r="35" ht="9" customHeight="1">
      <c r="A35" s="17"/>
    </row>
  </sheetData>
  <sheetProtection/>
  <mergeCells count="8">
    <mergeCell ref="B1:C1"/>
    <mergeCell ref="A10:A12"/>
    <mergeCell ref="D10:D12"/>
    <mergeCell ref="B11:C12"/>
    <mergeCell ref="A2:E2"/>
    <mergeCell ref="A5:E5"/>
    <mergeCell ref="A6:E6"/>
    <mergeCell ref="A7:E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9.625" style="0" customWidth="1"/>
    <col min="2" max="4" width="13.125" style="0" customWidth="1"/>
    <col min="5" max="5" width="9.125" style="0" customWidth="1"/>
  </cols>
  <sheetData>
    <row r="1" ht="12.75">
      <c r="A1" s="732" t="s">
        <v>1204</v>
      </c>
    </row>
    <row r="2" ht="12.75">
      <c r="A2" s="732"/>
    </row>
    <row r="3" ht="12.75">
      <c r="A3" s="732"/>
    </row>
    <row r="4" spans="1:5" s="735" customFormat="1" ht="25.5" customHeight="1">
      <c r="A4" s="874" t="s">
        <v>193</v>
      </c>
      <c r="B4" s="874"/>
      <c r="C4" s="874"/>
      <c r="D4" s="874"/>
      <c r="E4" s="874"/>
    </row>
    <row r="5" spans="1:5" s="734" customFormat="1" ht="21" customHeight="1">
      <c r="A5" s="873" t="s">
        <v>1173</v>
      </c>
      <c r="B5" s="873"/>
      <c r="C5" s="873"/>
      <c r="D5" s="873"/>
      <c r="E5" s="873"/>
    </row>
    <row r="6" spans="1:5" s="734" customFormat="1" ht="15.75">
      <c r="A6" s="873" t="s">
        <v>1186</v>
      </c>
      <c r="B6" s="873"/>
      <c r="C6" s="873"/>
      <c r="D6" s="873"/>
      <c r="E6" s="873"/>
    </row>
    <row r="7" spans="1:5" s="734" customFormat="1" ht="15.75">
      <c r="A7" s="873"/>
      <c r="B7" s="873"/>
      <c r="C7" s="873"/>
      <c r="D7" s="873"/>
      <c r="E7" s="873"/>
    </row>
    <row r="8" spans="1:5" s="734" customFormat="1" ht="15.75">
      <c r="A8" s="733"/>
      <c r="B8" s="733"/>
      <c r="C8" s="733"/>
      <c r="D8" s="733"/>
      <c r="E8" s="733"/>
    </row>
    <row r="9" ht="13.5" thickBot="1">
      <c r="E9" s="675" t="s">
        <v>1193</v>
      </c>
    </row>
    <row r="10" spans="1:5" ht="12.75">
      <c r="A10" s="875" t="s">
        <v>910</v>
      </c>
      <c r="B10" s="878" t="s">
        <v>1174</v>
      </c>
      <c r="C10" s="878" t="s">
        <v>1175</v>
      </c>
      <c r="D10" s="878" t="s">
        <v>945</v>
      </c>
      <c r="E10" s="878" t="s">
        <v>1176</v>
      </c>
    </row>
    <row r="11" spans="1:5" ht="12.75">
      <c r="A11" s="876"/>
      <c r="B11" s="879"/>
      <c r="C11" s="879"/>
      <c r="D11" s="879"/>
      <c r="E11" s="879"/>
    </row>
    <row r="12" spans="1:5" ht="13.5" thickBot="1">
      <c r="A12" s="877"/>
      <c r="B12" s="880"/>
      <c r="C12" s="880"/>
      <c r="D12" s="880"/>
      <c r="E12" s="880"/>
    </row>
    <row r="13" spans="1:5" ht="15">
      <c r="A13" s="730"/>
      <c r="B13" s="731"/>
      <c r="C13" s="731"/>
      <c r="D13" s="731"/>
      <c r="E13" s="731"/>
    </row>
    <row r="14" spans="1:3" ht="16.5">
      <c r="A14" s="872" t="s">
        <v>1177</v>
      </c>
      <c r="B14" s="872"/>
      <c r="C14" s="872"/>
    </row>
    <row r="15" spans="1:3" ht="16.5">
      <c r="A15" s="713"/>
      <c r="B15" s="713"/>
      <c r="C15" s="713"/>
    </row>
    <row r="16" spans="1:3" ht="16.5">
      <c r="A16" s="714" t="s">
        <v>1178</v>
      </c>
      <c r="B16" s="714"/>
      <c r="C16" s="715"/>
    </row>
    <row r="17" spans="1:5" ht="16.5">
      <c r="A17" s="715" t="s">
        <v>1179</v>
      </c>
      <c r="B17" s="714"/>
      <c r="C17" s="719">
        <v>8000</v>
      </c>
      <c r="D17" s="720">
        <v>8000</v>
      </c>
      <c r="E17" s="724">
        <v>100</v>
      </c>
    </row>
    <row r="18" spans="1:5" ht="16.5">
      <c r="A18" s="715" t="s">
        <v>1180</v>
      </c>
      <c r="B18" s="715"/>
      <c r="C18" s="726">
        <f>1689+471</f>
        <v>2160</v>
      </c>
      <c r="D18" s="727">
        <v>2137</v>
      </c>
      <c r="E18" s="728">
        <v>98.9</v>
      </c>
    </row>
    <row r="19" spans="1:5" ht="16.5">
      <c r="A19" s="716" t="s">
        <v>954</v>
      </c>
      <c r="B19" s="715"/>
      <c r="C19" s="721">
        <f>SUM(C17:C18)</f>
        <v>10160</v>
      </c>
      <c r="D19" s="723">
        <f>SUM(D17:D18)</f>
        <v>10137</v>
      </c>
      <c r="E19" s="725">
        <v>99.8</v>
      </c>
    </row>
    <row r="20" spans="1:5" ht="16.5">
      <c r="A20" s="716"/>
      <c r="B20" s="715"/>
      <c r="C20" s="721"/>
      <c r="D20" s="723"/>
      <c r="E20" s="725"/>
    </row>
    <row r="21" spans="1:5" ht="16.5">
      <c r="A21" s="714" t="s">
        <v>1181</v>
      </c>
      <c r="B21" s="716"/>
      <c r="C21" s="721"/>
      <c r="D21" s="720"/>
      <c r="E21" s="724"/>
    </row>
    <row r="22" spans="1:5" ht="16.5">
      <c r="A22" t="s">
        <v>1182</v>
      </c>
      <c r="B22" s="717"/>
      <c r="C22" s="719">
        <v>58</v>
      </c>
      <c r="D22" s="720">
        <v>58</v>
      </c>
      <c r="E22" s="724">
        <v>100</v>
      </c>
    </row>
    <row r="23" spans="1:5" ht="16.5">
      <c r="A23" t="s">
        <v>1183</v>
      </c>
      <c r="B23" s="717"/>
      <c r="C23" s="721"/>
      <c r="D23" s="720"/>
      <c r="E23" s="724"/>
    </row>
    <row r="24" spans="1:5" ht="16.5">
      <c r="A24" s="718" t="s">
        <v>1184</v>
      </c>
      <c r="B24" s="718"/>
      <c r="C24" s="729">
        <v>4</v>
      </c>
      <c r="D24" s="722">
        <v>4</v>
      </c>
      <c r="E24" s="728">
        <v>100</v>
      </c>
    </row>
    <row r="25" spans="1:5" ht="16.5">
      <c r="A25" s="718" t="s">
        <v>954</v>
      </c>
      <c r="C25" s="723">
        <f>SUM(C22:C24)</f>
        <v>62</v>
      </c>
      <c r="D25" s="723">
        <f>SUM(D22:D24)</f>
        <v>62</v>
      </c>
      <c r="E25" s="725">
        <v>100</v>
      </c>
    </row>
    <row r="26" spans="3:5" ht="12.75">
      <c r="C26" s="720"/>
      <c r="D26" s="720"/>
      <c r="E26" s="724"/>
    </row>
    <row r="27" spans="3:5" ht="12.75">
      <c r="C27" s="720"/>
      <c r="D27" s="720"/>
      <c r="E27" s="724"/>
    </row>
    <row r="28" spans="1:5" ht="16.5">
      <c r="A28" s="717" t="s">
        <v>1185</v>
      </c>
      <c r="C28" s="723">
        <f>C19+C25</f>
        <v>10222</v>
      </c>
      <c r="D28" s="723">
        <f>D19+D25</f>
        <v>10199</v>
      </c>
      <c r="E28" s="725">
        <v>99.8</v>
      </c>
    </row>
  </sheetData>
  <sheetProtection/>
  <mergeCells count="10">
    <mergeCell ref="A14:C14"/>
    <mergeCell ref="A5:E5"/>
    <mergeCell ref="A6:E6"/>
    <mergeCell ref="A7:E7"/>
    <mergeCell ref="A4:E4"/>
    <mergeCell ref="A10:A12"/>
    <mergeCell ref="B10:B12"/>
    <mergeCell ref="C10:C12"/>
    <mergeCell ref="D10:D12"/>
    <mergeCell ref="E10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3.625" style="0" customWidth="1"/>
    <col min="2" max="4" width="13.875" style="0" customWidth="1"/>
  </cols>
  <sheetData>
    <row r="2" spans="1:5" s="7" customFormat="1" ht="15.75">
      <c r="A2" s="881"/>
      <c r="B2" s="882"/>
      <c r="C2" s="882"/>
      <c r="D2" s="882"/>
      <c r="E2" s="882"/>
    </row>
    <row r="3" spans="1:6" s="128" customFormat="1" ht="15.75">
      <c r="A3" s="127" t="s">
        <v>1205</v>
      </c>
      <c r="C3" s="129"/>
      <c r="D3" s="130"/>
      <c r="E3" s="130"/>
      <c r="F3" s="130"/>
    </row>
    <row r="6" spans="1:5" s="164" customFormat="1" ht="18.75">
      <c r="A6" s="886" t="s">
        <v>1049</v>
      </c>
      <c r="B6" s="886"/>
      <c r="C6" s="886"/>
      <c r="D6" s="886"/>
      <c r="E6" s="886"/>
    </row>
    <row r="7" spans="1:5" s="164" customFormat="1" ht="18.75">
      <c r="A7" s="887" t="s">
        <v>726</v>
      </c>
      <c r="B7" s="887"/>
      <c r="C7" s="887"/>
      <c r="D7" s="887"/>
      <c r="E7" s="887"/>
    </row>
    <row r="8" spans="1:5" s="164" customFormat="1" ht="18.75">
      <c r="A8" s="887" t="s">
        <v>1082</v>
      </c>
      <c r="B8" s="887"/>
      <c r="C8" s="887"/>
      <c r="D8" s="887"/>
      <c r="E8" s="887"/>
    </row>
    <row r="9" s="5" customFormat="1" ht="16.5" thickBot="1">
      <c r="E9" s="429" t="s">
        <v>771</v>
      </c>
    </row>
    <row r="10" spans="1:5" s="50" customFormat="1" ht="13.5" thickBot="1">
      <c r="A10" s="883" t="s">
        <v>1191</v>
      </c>
      <c r="B10" s="93" t="s">
        <v>944</v>
      </c>
      <c r="C10" s="93" t="s">
        <v>776</v>
      </c>
      <c r="D10" s="785" t="s">
        <v>945</v>
      </c>
      <c r="E10" s="93" t="s">
        <v>1023</v>
      </c>
    </row>
    <row r="11" spans="1:5" s="50" customFormat="1" ht="12.75">
      <c r="A11" s="884"/>
      <c r="B11" s="780" t="s">
        <v>909</v>
      </c>
      <c r="C11" s="781"/>
      <c r="D11" s="786"/>
      <c r="E11" s="95"/>
    </row>
    <row r="12" spans="1:5" s="50" customFormat="1" ht="13.5" thickBot="1">
      <c r="A12" s="885"/>
      <c r="B12" s="782"/>
      <c r="C12" s="783"/>
      <c r="D12" s="787"/>
      <c r="E12" s="96" t="s">
        <v>946</v>
      </c>
    </row>
    <row r="13" spans="1:3" s="5" customFormat="1" ht="15.75">
      <c r="A13" s="4"/>
      <c r="C13" s="52"/>
    </row>
    <row r="14" spans="1:3" s="558" customFormat="1" ht="28.5">
      <c r="A14" s="557" t="s">
        <v>1187</v>
      </c>
      <c r="C14" s="165"/>
    </row>
    <row r="15" spans="1:3" s="88" customFormat="1" ht="13.5" customHeight="1">
      <c r="A15" s="87"/>
      <c r="C15" s="166"/>
    </row>
    <row r="16" spans="1:5" s="88" customFormat="1" ht="13.5" customHeight="1">
      <c r="A16" s="167" t="s">
        <v>1188</v>
      </c>
      <c r="C16" s="743">
        <v>171</v>
      </c>
      <c r="D16" s="743">
        <v>171</v>
      </c>
      <c r="E16" s="744">
        <f>D16/C16*100</f>
        <v>100</v>
      </c>
    </row>
    <row r="17" spans="1:6" s="88" customFormat="1" ht="12.75">
      <c r="A17" s="558" t="s">
        <v>1192</v>
      </c>
      <c r="B17" s="558"/>
      <c r="C17" s="745">
        <v>171</v>
      </c>
      <c r="D17" s="745">
        <v>171</v>
      </c>
      <c r="E17" s="749">
        <f>D17/C17*100</f>
        <v>100</v>
      </c>
      <c r="F17" s="168"/>
    </row>
    <row r="18" spans="1:5" s="88" customFormat="1" ht="15">
      <c r="A18" s="169"/>
      <c r="C18" s="738"/>
      <c r="D18" s="738"/>
      <c r="E18" s="740"/>
    </row>
    <row r="19" spans="1:5" s="88" customFormat="1" ht="28.5" customHeight="1">
      <c r="A19" s="736" t="s">
        <v>1189</v>
      </c>
      <c r="C19" s="739"/>
      <c r="D19" s="739"/>
      <c r="E19" s="741"/>
    </row>
    <row r="20" spans="1:5" s="88" customFormat="1" ht="12.75">
      <c r="A20" s="87"/>
      <c r="C20" s="739"/>
      <c r="D20" s="739"/>
      <c r="E20" s="742"/>
    </row>
    <row r="21" spans="1:5" s="88" customFormat="1" ht="12.75">
      <c r="A21" s="169" t="s">
        <v>1190</v>
      </c>
      <c r="C21" s="737">
        <v>1622</v>
      </c>
      <c r="D21" s="737">
        <v>1391</v>
      </c>
      <c r="E21" s="748">
        <f>D21/C21*100</f>
        <v>85.75832305795315</v>
      </c>
    </row>
    <row r="22" spans="1:5" s="88" customFormat="1" ht="12.75">
      <c r="A22" s="169" t="s">
        <v>619</v>
      </c>
      <c r="C22" s="743">
        <v>438</v>
      </c>
      <c r="D22" s="743">
        <v>391</v>
      </c>
      <c r="E22" s="744">
        <f>D22/C22*100</f>
        <v>89.26940639269407</v>
      </c>
    </row>
    <row r="23" spans="1:5" s="88" customFormat="1" ht="12.75">
      <c r="A23" s="87" t="s">
        <v>954</v>
      </c>
      <c r="C23" s="739">
        <f>SUM(C21:C22)</f>
        <v>2060</v>
      </c>
      <c r="D23" s="739">
        <f>SUM(D21:D22)</f>
        <v>1782</v>
      </c>
      <c r="E23" s="741">
        <f>D23/C23*100</f>
        <v>86.50485436893204</v>
      </c>
    </row>
    <row r="24" spans="1:5" s="88" customFormat="1" ht="12.75">
      <c r="A24" s="87"/>
      <c r="C24" s="562"/>
      <c r="D24" s="562"/>
      <c r="E24" s="563"/>
    </row>
    <row r="25" spans="1:5" s="88" customFormat="1" ht="12.75">
      <c r="A25" s="169"/>
      <c r="C25" s="560"/>
      <c r="D25" s="560"/>
      <c r="E25" s="561"/>
    </row>
    <row r="26" spans="1:4" s="5" customFormat="1" ht="13.5" customHeight="1">
      <c r="A26" s="4"/>
      <c r="B26" s="52"/>
      <c r="C26" s="559"/>
      <c r="D26" s="559"/>
    </row>
    <row r="27" spans="1:5" s="5" customFormat="1" ht="15.75">
      <c r="A27" s="4" t="s">
        <v>737</v>
      </c>
      <c r="B27" s="3"/>
      <c r="C27" s="746">
        <f>C17+C23</f>
        <v>2231</v>
      </c>
      <c r="D27" s="746">
        <f>D17+D23</f>
        <v>1953</v>
      </c>
      <c r="E27" s="747">
        <f>D27/C27*100</f>
        <v>87.53922008068132</v>
      </c>
    </row>
  </sheetData>
  <sheetProtection/>
  <mergeCells count="7">
    <mergeCell ref="A2:E2"/>
    <mergeCell ref="A10:A12"/>
    <mergeCell ref="D10:D12"/>
    <mergeCell ref="B11:C12"/>
    <mergeCell ref="A6:E6"/>
    <mergeCell ref="A7:E7"/>
    <mergeCell ref="A8:E8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G6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50" customWidth="1"/>
    <col min="2" max="2" width="48.625" style="50" customWidth="1"/>
    <col min="3" max="3" width="12.00390625" style="39" bestFit="1" customWidth="1"/>
    <col min="4" max="5" width="12.125" style="267" customWidth="1"/>
    <col min="6" max="6" width="10.875" style="90" customWidth="1"/>
    <col min="7" max="7" width="9.625" style="50" customWidth="1"/>
    <col min="8" max="16384" width="9.125" style="50" customWidth="1"/>
  </cols>
  <sheetData>
    <row r="2" spans="1:6" s="172" customFormat="1" ht="12.75">
      <c r="A2" s="881"/>
      <c r="B2" s="881"/>
      <c r="C2" s="881"/>
      <c r="D2" s="881"/>
      <c r="E2" s="881"/>
      <c r="F2" s="881"/>
    </row>
    <row r="3" spans="1:6" ht="12.75">
      <c r="A3" s="173" t="s">
        <v>1206</v>
      </c>
      <c r="C3" s="368"/>
      <c r="D3" s="39"/>
      <c r="E3" s="39"/>
      <c r="F3" s="39"/>
    </row>
    <row r="5" spans="1:6" s="15" customFormat="1" ht="15.75">
      <c r="A5" s="887" t="s">
        <v>193</v>
      </c>
      <c r="B5" s="887"/>
      <c r="C5" s="887"/>
      <c r="D5" s="887"/>
      <c r="E5" s="887"/>
      <c r="F5" s="887"/>
    </row>
    <row r="6" spans="1:6" s="15" customFormat="1" ht="15.75">
      <c r="A6" s="887" t="s">
        <v>738</v>
      </c>
      <c r="B6" s="887"/>
      <c r="C6" s="887"/>
      <c r="D6" s="887"/>
      <c r="E6" s="887"/>
      <c r="F6" s="887"/>
    </row>
    <row r="7" spans="1:6" s="15" customFormat="1" ht="15.75">
      <c r="A7" s="887" t="s">
        <v>775</v>
      </c>
      <c r="B7" s="887"/>
      <c r="C7" s="887"/>
      <c r="D7" s="887"/>
      <c r="E7" s="887"/>
      <c r="F7" s="887"/>
    </row>
    <row r="8" spans="1:6" s="15" customFormat="1" ht="15.75">
      <c r="A8" s="887" t="s">
        <v>1082</v>
      </c>
      <c r="B8" s="887"/>
      <c r="C8" s="887"/>
      <c r="D8" s="887"/>
      <c r="E8" s="887"/>
      <c r="F8" s="887"/>
    </row>
    <row r="9" spans="1:6" s="15" customFormat="1" ht="15.75">
      <c r="A9" s="712"/>
      <c r="B9" s="712"/>
      <c r="C9" s="712"/>
      <c r="D9" s="712"/>
      <c r="E9" s="712"/>
      <c r="F9" s="712"/>
    </row>
    <row r="10" spans="3:6" s="6" customFormat="1" ht="13.5" thickBot="1">
      <c r="C10" s="186"/>
      <c r="D10" s="174"/>
      <c r="E10" s="186"/>
      <c r="F10" s="430" t="s">
        <v>942</v>
      </c>
    </row>
    <row r="11" spans="1:6" s="6" customFormat="1" ht="13.5" thickBot="1">
      <c r="A11" s="175" t="s">
        <v>913</v>
      </c>
      <c r="B11" s="771" t="s">
        <v>1011</v>
      </c>
      <c r="C11" s="369" t="s">
        <v>944</v>
      </c>
      <c r="D11" s="369" t="s">
        <v>776</v>
      </c>
      <c r="E11" s="890" t="s">
        <v>945</v>
      </c>
      <c r="F11" s="93" t="s">
        <v>1023</v>
      </c>
    </row>
    <row r="12" spans="1:6" s="6" customFormat="1" ht="12.75">
      <c r="A12" s="176"/>
      <c r="B12" s="774"/>
      <c r="C12" s="893" t="s">
        <v>909</v>
      </c>
      <c r="D12" s="894"/>
      <c r="E12" s="891"/>
      <c r="F12" s="95"/>
    </row>
    <row r="13" spans="1:6" s="6" customFormat="1" ht="34.5" customHeight="1" thickBot="1">
      <c r="A13" s="177" t="s">
        <v>912</v>
      </c>
      <c r="B13" s="777"/>
      <c r="C13" s="895"/>
      <c r="D13" s="896"/>
      <c r="E13" s="892"/>
      <c r="F13" s="96" t="s">
        <v>946</v>
      </c>
    </row>
    <row r="14" spans="1:6" s="6" customFormat="1" ht="20.25" customHeight="1">
      <c r="A14" s="889" t="s">
        <v>739</v>
      </c>
      <c r="B14" s="889"/>
      <c r="C14" s="889"/>
      <c r="D14" s="889"/>
      <c r="E14" s="889"/>
      <c r="F14" s="889"/>
    </row>
    <row r="15" spans="1:5" s="6" customFormat="1" ht="20.25" customHeight="1">
      <c r="A15" s="178" t="s">
        <v>914</v>
      </c>
      <c r="B15" s="179" t="s">
        <v>740</v>
      </c>
      <c r="C15" s="180"/>
      <c r="D15" s="180"/>
      <c r="E15" s="186"/>
    </row>
    <row r="16" spans="1:6" s="6" customFormat="1" ht="20.25" customHeight="1">
      <c r="A16" s="178"/>
      <c r="B16" s="25" t="s">
        <v>741</v>
      </c>
      <c r="C16" s="39">
        <v>13759</v>
      </c>
      <c r="D16" s="180">
        <v>15363</v>
      </c>
      <c r="E16" s="180">
        <v>15363</v>
      </c>
      <c r="F16" s="211">
        <f>E16/D16*100</f>
        <v>100</v>
      </c>
    </row>
    <row r="17" spans="1:6" s="6" customFormat="1" ht="25.5">
      <c r="A17" s="178"/>
      <c r="B17" s="101" t="s">
        <v>742</v>
      </c>
      <c r="C17" s="102">
        <v>571</v>
      </c>
      <c r="D17" s="180">
        <v>2373</v>
      </c>
      <c r="E17" s="180">
        <v>2218</v>
      </c>
      <c r="F17" s="211">
        <f aca="true" t="shared" si="0" ref="F17:F33">E17/D17*100</f>
        <v>93.46818373367046</v>
      </c>
    </row>
    <row r="18" spans="1:6" s="6" customFormat="1" ht="20.25" customHeight="1">
      <c r="A18" s="178" t="s">
        <v>915</v>
      </c>
      <c r="B18" s="179" t="s">
        <v>743</v>
      </c>
      <c r="C18" s="180">
        <v>1495</v>
      </c>
      <c r="D18" s="180">
        <v>1495</v>
      </c>
      <c r="E18" s="180">
        <v>2354</v>
      </c>
      <c r="F18" s="211">
        <f t="shared" si="0"/>
        <v>157.4581939799331</v>
      </c>
    </row>
    <row r="19" spans="1:6" s="6" customFormat="1" ht="20.25" customHeight="1">
      <c r="A19" s="178" t="s">
        <v>916</v>
      </c>
      <c r="B19" s="179" t="s">
        <v>744</v>
      </c>
      <c r="C19" s="180">
        <v>750</v>
      </c>
      <c r="D19" s="180">
        <v>750</v>
      </c>
      <c r="E19" s="180">
        <v>573</v>
      </c>
      <c r="F19" s="211">
        <f t="shared" si="0"/>
        <v>76.4</v>
      </c>
    </row>
    <row r="20" spans="1:6" s="6" customFormat="1" ht="20.25" customHeight="1">
      <c r="A20" s="178" t="s">
        <v>917</v>
      </c>
      <c r="B20" s="181" t="s">
        <v>746</v>
      </c>
      <c r="C20" s="431"/>
      <c r="D20" s="180"/>
      <c r="E20" s="180"/>
      <c r="F20" s="211"/>
    </row>
    <row r="21" spans="1:6" s="6" customFormat="1" ht="36" customHeight="1">
      <c r="A21" s="178"/>
      <c r="B21" s="101" t="s">
        <v>747</v>
      </c>
      <c r="C21" s="102"/>
      <c r="D21" s="180"/>
      <c r="E21" s="180"/>
      <c r="F21" s="211"/>
    </row>
    <row r="22" spans="1:5" s="6" customFormat="1" ht="20.25" customHeight="1">
      <c r="A22" s="178"/>
      <c r="B22" s="25" t="s">
        <v>748</v>
      </c>
      <c r="C22" s="39"/>
      <c r="D22" s="180"/>
      <c r="E22" s="186"/>
    </row>
    <row r="23" spans="1:6" s="6" customFormat="1" ht="36" customHeight="1">
      <c r="A23" s="182"/>
      <c r="B23" s="183" t="s">
        <v>921</v>
      </c>
      <c r="C23" s="184">
        <f>SUM(C16:C22)</f>
        <v>16575</v>
      </c>
      <c r="D23" s="184">
        <f>SUM(D16:D22)</f>
        <v>19981</v>
      </c>
      <c r="E23" s="184">
        <f>SUM(E16:E22)</f>
        <v>20508</v>
      </c>
      <c r="F23" s="212">
        <f t="shared" si="0"/>
        <v>102.63750563034884</v>
      </c>
    </row>
    <row r="24" spans="1:6" s="6" customFormat="1" ht="21" customHeight="1">
      <c r="A24" s="185" t="s">
        <v>918</v>
      </c>
      <c r="B24" s="179" t="s">
        <v>923</v>
      </c>
      <c r="C24" s="180">
        <v>5855</v>
      </c>
      <c r="D24" s="186">
        <v>7105</v>
      </c>
      <c r="E24" s="186">
        <v>6379</v>
      </c>
      <c r="F24" s="211">
        <f t="shared" si="0"/>
        <v>89.78184377199156</v>
      </c>
    </row>
    <row r="25" spans="1:6" s="6" customFormat="1" ht="12.75">
      <c r="A25" s="185" t="s">
        <v>947</v>
      </c>
      <c r="B25" s="101" t="s">
        <v>749</v>
      </c>
      <c r="C25" s="180">
        <v>1599</v>
      </c>
      <c r="D25" s="186">
        <v>1867</v>
      </c>
      <c r="E25" s="186">
        <v>1655</v>
      </c>
      <c r="F25" s="211">
        <f t="shared" si="0"/>
        <v>88.64488484199249</v>
      </c>
    </row>
    <row r="26" spans="1:6" s="6" customFormat="1" ht="21" customHeight="1">
      <c r="A26" s="185" t="s">
        <v>919</v>
      </c>
      <c r="B26" s="187" t="s">
        <v>750</v>
      </c>
      <c r="C26" s="432">
        <v>7398</v>
      </c>
      <c r="D26" s="186">
        <v>7995</v>
      </c>
      <c r="E26" s="186">
        <v>7372</v>
      </c>
      <c r="F26" s="211">
        <f t="shared" si="0"/>
        <v>92.20762976860539</v>
      </c>
    </row>
    <row r="27" spans="1:6" s="6" customFormat="1" ht="21" customHeight="1">
      <c r="A27" s="185" t="s">
        <v>920</v>
      </c>
      <c r="B27" s="187" t="s">
        <v>751</v>
      </c>
      <c r="C27" s="432">
        <v>1011</v>
      </c>
      <c r="D27" s="186">
        <v>1011</v>
      </c>
      <c r="E27" s="186">
        <v>788</v>
      </c>
      <c r="F27" s="211">
        <f t="shared" si="0"/>
        <v>77.94263105835806</v>
      </c>
    </row>
    <row r="28" spans="1:6" s="6" customFormat="1" ht="21" customHeight="1">
      <c r="A28" s="185" t="s">
        <v>922</v>
      </c>
      <c r="B28" s="187" t="s">
        <v>752</v>
      </c>
      <c r="C28" s="432"/>
      <c r="D28" s="186"/>
      <c r="E28" s="186"/>
      <c r="F28" s="211"/>
    </row>
    <row r="29" spans="1:6" s="6" customFormat="1" ht="12.75">
      <c r="A29" s="185"/>
      <c r="B29" s="101" t="s">
        <v>753</v>
      </c>
      <c r="C29" s="433">
        <v>112</v>
      </c>
      <c r="D29" s="186">
        <v>112</v>
      </c>
      <c r="E29" s="186">
        <v>112</v>
      </c>
      <c r="F29" s="211"/>
    </row>
    <row r="30" spans="1:6" s="6" customFormat="1" ht="32.25" customHeight="1">
      <c r="A30" s="185"/>
      <c r="B30" s="101" t="s">
        <v>754</v>
      </c>
      <c r="C30" s="102"/>
      <c r="D30" s="189"/>
      <c r="E30" s="186"/>
      <c r="F30" s="211"/>
    </row>
    <row r="31" spans="1:6" s="6" customFormat="1" ht="12.75">
      <c r="A31" s="185"/>
      <c r="B31" s="101" t="s">
        <v>755</v>
      </c>
      <c r="C31" s="433">
        <v>137</v>
      </c>
      <c r="D31" s="189">
        <v>137</v>
      </c>
      <c r="E31" s="186">
        <v>86</v>
      </c>
      <c r="F31" s="211">
        <f t="shared" si="0"/>
        <v>62.77372262773723</v>
      </c>
    </row>
    <row r="32" spans="1:6" s="6" customFormat="1" ht="12.75">
      <c r="A32" s="185"/>
      <c r="B32" s="188" t="s">
        <v>756</v>
      </c>
      <c r="C32" s="433">
        <v>1626</v>
      </c>
      <c r="D32" s="174"/>
      <c r="E32" s="186"/>
      <c r="F32" s="211"/>
    </row>
    <row r="33" spans="1:7" s="6" customFormat="1" ht="33.75" customHeight="1">
      <c r="A33" s="182"/>
      <c r="B33" s="183" t="s">
        <v>929</v>
      </c>
      <c r="C33" s="184">
        <f>SUM(C24:C32)</f>
        <v>17738</v>
      </c>
      <c r="D33" s="184">
        <f>SUM(D24:D32)</f>
        <v>18227</v>
      </c>
      <c r="E33" s="184">
        <f>SUM(E24:E32)</f>
        <v>16392</v>
      </c>
      <c r="F33" s="212">
        <f t="shared" si="0"/>
        <v>89.93251769353158</v>
      </c>
      <c r="G33" s="190"/>
    </row>
    <row r="34" spans="1:7" s="6" customFormat="1" ht="33.75" customHeight="1">
      <c r="A34" s="178"/>
      <c r="B34" s="179"/>
      <c r="C34" s="180"/>
      <c r="D34" s="180"/>
      <c r="E34" s="180"/>
      <c r="F34" s="180"/>
      <c r="G34" s="190"/>
    </row>
    <row r="35" spans="1:7" s="6" customFormat="1" ht="33.75" customHeight="1">
      <c r="A35" s="178"/>
      <c r="B35" s="179"/>
      <c r="C35" s="180"/>
      <c r="D35" s="180"/>
      <c r="E35" s="180"/>
      <c r="F35" s="180"/>
      <c r="G35" s="190"/>
    </row>
    <row r="36" spans="1:7" s="6" customFormat="1" ht="33.75" customHeight="1">
      <c r="A36" s="178"/>
      <c r="B36" s="179"/>
      <c r="C36" s="180"/>
      <c r="D36" s="180"/>
      <c r="E36" s="180"/>
      <c r="F36" s="180"/>
      <c r="G36" s="190"/>
    </row>
    <row r="37" spans="1:7" s="6" customFormat="1" ht="33.75" customHeight="1">
      <c r="A37" s="178"/>
      <c r="B37" s="179"/>
      <c r="C37" s="180"/>
      <c r="D37" s="180"/>
      <c r="E37" s="180"/>
      <c r="F37" s="180"/>
      <c r="G37" s="190"/>
    </row>
    <row r="38" spans="1:7" s="6" customFormat="1" ht="33.75" customHeight="1">
      <c r="A38" s="178"/>
      <c r="B38" s="179"/>
      <c r="C38" s="180"/>
      <c r="D38" s="180"/>
      <c r="E38" s="180"/>
      <c r="F38" s="180"/>
      <c r="G38" s="190"/>
    </row>
    <row r="39" spans="1:7" s="6" customFormat="1" ht="13.5" thickBot="1">
      <c r="A39" s="178"/>
      <c r="B39" s="179"/>
      <c r="C39" s="180"/>
      <c r="D39" s="180"/>
      <c r="E39" s="180"/>
      <c r="F39" s="180"/>
      <c r="G39" s="190"/>
    </row>
    <row r="40" spans="1:6" s="6" customFormat="1" ht="13.5" thickBot="1">
      <c r="A40" s="175" t="s">
        <v>913</v>
      </c>
      <c r="B40" s="771" t="s">
        <v>1011</v>
      </c>
      <c r="C40" s="369" t="s">
        <v>944</v>
      </c>
      <c r="D40" s="369" t="s">
        <v>776</v>
      </c>
      <c r="E40" s="890" t="s">
        <v>945</v>
      </c>
      <c r="F40" s="93" t="s">
        <v>1023</v>
      </c>
    </row>
    <row r="41" spans="1:6" s="6" customFormat="1" ht="12.75">
      <c r="A41" s="176"/>
      <c r="B41" s="774"/>
      <c r="C41" s="893" t="s">
        <v>909</v>
      </c>
      <c r="D41" s="894"/>
      <c r="E41" s="891"/>
      <c r="F41" s="95"/>
    </row>
    <row r="42" spans="1:6" s="6" customFormat="1" ht="34.5" customHeight="1" thickBot="1">
      <c r="A42" s="177" t="s">
        <v>912</v>
      </c>
      <c r="B42" s="777"/>
      <c r="C42" s="895"/>
      <c r="D42" s="896"/>
      <c r="E42" s="892"/>
      <c r="F42" s="96" t="s">
        <v>946</v>
      </c>
    </row>
    <row r="43" spans="1:6" s="16" customFormat="1" ht="21" customHeight="1">
      <c r="A43" s="889" t="s">
        <v>757</v>
      </c>
      <c r="B43" s="889"/>
      <c r="C43" s="889"/>
      <c r="D43" s="889"/>
      <c r="E43" s="889"/>
      <c r="F43" s="889"/>
    </row>
    <row r="44" spans="1:6" s="6" customFormat="1" ht="21" customHeight="1">
      <c r="A44" s="185" t="s">
        <v>924</v>
      </c>
      <c r="B44" s="191" t="s">
        <v>758</v>
      </c>
      <c r="C44" s="174"/>
      <c r="D44" s="174">
        <v>9751</v>
      </c>
      <c r="E44" s="186">
        <v>9751</v>
      </c>
      <c r="F44" s="211">
        <f>E44/D44*100</f>
        <v>100</v>
      </c>
    </row>
    <row r="45" spans="1:6" s="6" customFormat="1" ht="21" customHeight="1">
      <c r="A45" s="185" t="s">
        <v>925</v>
      </c>
      <c r="B45" s="191" t="s">
        <v>759</v>
      </c>
      <c r="C45" s="174"/>
      <c r="D45" s="174">
        <v>591</v>
      </c>
      <c r="E45" s="186"/>
      <c r="F45" s="211"/>
    </row>
    <row r="46" spans="1:6" s="6" customFormat="1" ht="21" customHeight="1">
      <c r="A46" s="185" t="s">
        <v>948</v>
      </c>
      <c r="B46" s="181" t="s">
        <v>760</v>
      </c>
      <c r="C46" s="431"/>
      <c r="D46" s="174"/>
      <c r="E46" s="186"/>
      <c r="F46" s="211"/>
    </row>
    <row r="47" spans="1:6" s="6" customFormat="1" ht="31.5" customHeight="1">
      <c r="A47" s="185"/>
      <c r="B47" s="192" t="s">
        <v>761</v>
      </c>
      <c r="C47" s="434"/>
      <c r="D47" s="174"/>
      <c r="E47" s="186"/>
      <c r="F47" s="211"/>
    </row>
    <row r="48" spans="1:6" s="6" customFormat="1" ht="21" customHeight="1">
      <c r="A48" s="185"/>
      <c r="B48" s="29" t="s">
        <v>762</v>
      </c>
      <c r="C48" s="186"/>
      <c r="D48" s="174"/>
      <c r="E48" s="186"/>
      <c r="F48" s="211"/>
    </row>
    <row r="49" spans="1:6" s="6" customFormat="1" ht="34.5" customHeight="1">
      <c r="A49" s="182"/>
      <c r="B49" s="183" t="s">
        <v>949</v>
      </c>
      <c r="C49" s="184">
        <f>SUM(C44:C48)</f>
        <v>0</v>
      </c>
      <c r="D49" s="184">
        <f>SUM(D44:D48)</f>
        <v>10342</v>
      </c>
      <c r="E49" s="184">
        <f>SUM(E44:E48)</f>
        <v>9751</v>
      </c>
      <c r="F49" s="212">
        <f>E49/D49*100</f>
        <v>94.28543801972539</v>
      </c>
    </row>
    <row r="50" spans="1:6" s="6" customFormat="1" ht="21" customHeight="1">
      <c r="A50" s="185" t="s">
        <v>926</v>
      </c>
      <c r="B50" s="191" t="s">
        <v>975</v>
      </c>
      <c r="C50" s="174"/>
      <c r="D50" s="174">
        <v>10222</v>
      </c>
      <c r="E50" s="186">
        <v>10199</v>
      </c>
      <c r="F50" s="211">
        <f>E50/D50*100</f>
        <v>99.77499510858931</v>
      </c>
    </row>
    <row r="51" spans="1:6" s="6" customFormat="1" ht="21" customHeight="1">
      <c r="A51" s="185" t="s">
        <v>927</v>
      </c>
      <c r="B51" s="191" t="s">
        <v>763</v>
      </c>
      <c r="C51" s="174"/>
      <c r="D51" s="174">
        <v>2981</v>
      </c>
      <c r="E51" s="186">
        <v>1953</v>
      </c>
      <c r="F51" s="211">
        <f>E51/D51*100</f>
        <v>65.51492787655148</v>
      </c>
    </row>
    <row r="52" spans="1:6" s="6" customFormat="1" ht="21" customHeight="1">
      <c r="A52" s="185" t="s">
        <v>928</v>
      </c>
      <c r="B52" s="181" t="s">
        <v>764</v>
      </c>
      <c r="C52" s="431"/>
      <c r="D52" s="174"/>
      <c r="E52" s="186"/>
      <c r="F52" s="211"/>
    </row>
    <row r="53" spans="1:6" s="6" customFormat="1" ht="40.5" customHeight="1">
      <c r="A53" s="185"/>
      <c r="B53" s="192" t="s">
        <v>765</v>
      </c>
      <c r="C53" s="434"/>
      <c r="D53" s="174"/>
      <c r="E53" s="186"/>
      <c r="F53" s="211"/>
    </row>
    <row r="54" spans="1:6" s="6" customFormat="1" ht="21" customHeight="1">
      <c r="A54" s="185"/>
      <c r="B54" s="188" t="s">
        <v>766</v>
      </c>
      <c r="C54" s="433"/>
      <c r="D54" s="174"/>
      <c r="E54" s="186"/>
      <c r="F54" s="211"/>
    </row>
    <row r="55" spans="1:7" s="171" customFormat="1" ht="33" customHeight="1" thickBot="1">
      <c r="A55" s="182"/>
      <c r="B55" s="183" t="s">
        <v>952</v>
      </c>
      <c r="C55" s="184">
        <f>SUM(C50:C54)</f>
        <v>0</v>
      </c>
      <c r="D55" s="184">
        <f>SUM(D50:D54)</f>
        <v>13203</v>
      </c>
      <c r="E55" s="184">
        <f>SUM(E50:E54)</f>
        <v>12152</v>
      </c>
      <c r="F55" s="213">
        <f>E55/D55*100</f>
        <v>92.03968794970841</v>
      </c>
      <c r="G55" s="193"/>
    </row>
    <row r="56" spans="1:6" s="171" customFormat="1" ht="33" customHeight="1" thickBot="1">
      <c r="A56" s="194"/>
      <c r="B56" s="195" t="s">
        <v>950</v>
      </c>
      <c r="C56" s="196">
        <f>C23+C49</f>
        <v>16575</v>
      </c>
      <c r="D56" s="196">
        <f>D23+D49</f>
        <v>30323</v>
      </c>
      <c r="E56" s="196">
        <f>E23+E49</f>
        <v>30259</v>
      </c>
      <c r="F56" s="214">
        <f>E56/D56*100</f>
        <v>99.78893908914026</v>
      </c>
    </row>
    <row r="57" spans="1:7" s="171" customFormat="1" ht="33" customHeight="1" thickBot="1">
      <c r="A57" s="194"/>
      <c r="B57" s="195" t="s">
        <v>951</v>
      </c>
      <c r="C57" s="196">
        <f>C33+C55</f>
        <v>17738</v>
      </c>
      <c r="D57" s="196">
        <f>D33+D55</f>
        <v>31430</v>
      </c>
      <c r="E57" s="196">
        <f>E33+E55</f>
        <v>28544</v>
      </c>
      <c r="F57" s="215">
        <f>E57/D57*100</f>
        <v>90.81769010499524</v>
      </c>
      <c r="G57" s="193"/>
    </row>
    <row r="58" spans="1:7" s="171" customFormat="1" ht="12.75">
      <c r="A58" s="197"/>
      <c r="B58" s="198"/>
      <c r="C58" s="435"/>
      <c r="D58" s="199"/>
      <c r="E58" s="199"/>
      <c r="F58" s="199"/>
      <c r="G58" s="200"/>
    </row>
    <row r="59" spans="1:6" s="16" customFormat="1" ht="20.25" customHeight="1">
      <c r="A59" s="888" t="s">
        <v>956</v>
      </c>
      <c r="B59" s="888"/>
      <c r="C59" s="888"/>
      <c r="D59" s="888"/>
      <c r="E59" s="888"/>
      <c r="F59" s="888"/>
    </row>
    <row r="60" spans="1:6" s="6" customFormat="1" ht="12.75">
      <c r="A60" s="178" t="s">
        <v>930</v>
      </c>
      <c r="B60" s="201" t="s">
        <v>1151</v>
      </c>
      <c r="C60" s="436"/>
      <c r="D60" s="180">
        <v>8000</v>
      </c>
      <c r="E60" s="437">
        <v>8000</v>
      </c>
      <c r="F60" s="211">
        <f>E60/D60*100</f>
        <v>100</v>
      </c>
    </row>
    <row r="61" spans="1:6" s="6" customFormat="1" ht="20.25" customHeight="1">
      <c r="A61" s="178" t="s">
        <v>931</v>
      </c>
      <c r="B61" s="203" t="s">
        <v>767</v>
      </c>
      <c r="C61" s="438">
        <v>1163</v>
      </c>
      <c r="D61" s="180">
        <v>1657</v>
      </c>
      <c r="E61" s="437">
        <v>1657</v>
      </c>
      <c r="F61" s="211">
        <f>E61/D61*100</f>
        <v>100</v>
      </c>
    </row>
    <row r="62" spans="1:6" s="6" customFormat="1" ht="20.25" customHeight="1">
      <c r="A62" s="178" t="s">
        <v>932</v>
      </c>
      <c r="B62" s="203" t="s">
        <v>8</v>
      </c>
      <c r="C62" s="438"/>
      <c r="D62" s="180">
        <v>913</v>
      </c>
      <c r="E62" s="437">
        <v>913</v>
      </c>
      <c r="F62" s="211">
        <f>E62/D62*100</f>
        <v>100</v>
      </c>
    </row>
    <row r="63" spans="1:6" s="207" customFormat="1" ht="32.25" customHeight="1">
      <c r="A63" s="182"/>
      <c r="B63" s="183" t="s">
        <v>777</v>
      </c>
      <c r="C63" s="184">
        <f>SUM(C60:C62)</f>
        <v>1163</v>
      </c>
      <c r="D63" s="210">
        <f>SUM(D60:D62)</f>
        <v>10570</v>
      </c>
      <c r="E63" s="210">
        <f>SUM(E60:E62)</f>
        <v>10570</v>
      </c>
      <c r="F63" s="212">
        <f>E63/D63*100</f>
        <v>100</v>
      </c>
    </row>
    <row r="64" spans="1:6" s="6" customFormat="1" ht="12.75">
      <c r="A64" s="178" t="s">
        <v>933</v>
      </c>
      <c r="B64" s="203" t="s">
        <v>768</v>
      </c>
      <c r="C64" s="438"/>
      <c r="D64" s="180">
        <v>8000</v>
      </c>
      <c r="E64" s="437">
        <v>8000</v>
      </c>
      <c r="F64" s="699">
        <f>E64/D64*100</f>
        <v>100</v>
      </c>
    </row>
    <row r="65" spans="1:6" s="6" customFormat="1" ht="12.75">
      <c r="A65" s="178" t="s">
        <v>934</v>
      </c>
      <c r="B65" s="203" t="s">
        <v>769</v>
      </c>
      <c r="C65" s="438"/>
      <c r="D65" s="180"/>
      <c r="E65" s="437"/>
      <c r="F65" s="202"/>
    </row>
    <row r="66" spans="1:6" s="6" customFormat="1" ht="12.75">
      <c r="A66" s="185" t="s">
        <v>935</v>
      </c>
      <c r="B66" s="203" t="s">
        <v>770</v>
      </c>
      <c r="C66" s="438"/>
      <c r="D66" s="180">
        <v>1463</v>
      </c>
      <c r="E66" s="437">
        <v>550</v>
      </c>
      <c r="F66" s="700">
        <f>E66/D66*100</f>
        <v>37.59398496240601</v>
      </c>
    </row>
    <row r="67" spans="1:6" s="207" customFormat="1" ht="32.25" customHeight="1" thickBot="1">
      <c r="A67" s="204"/>
      <c r="B67" s="205" t="s">
        <v>778</v>
      </c>
      <c r="C67" s="439"/>
      <c r="D67" s="206">
        <f>SUM(D64:D66)</f>
        <v>9463</v>
      </c>
      <c r="E67" s="206">
        <f>SUM(E64:E66)</f>
        <v>8550</v>
      </c>
      <c r="F67" s="215">
        <f>E67/D67*100</f>
        <v>90.35189686146042</v>
      </c>
    </row>
    <row r="68" spans="1:6" s="207" customFormat="1" ht="32.25" customHeight="1" thickBot="1">
      <c r="A68" s="208"/>
      <c r="B68" s="209" t="s">
        <v>779</v>
      </c>
      <c r="C68" s="440">
        <f>C56+C63</f>
        <v>17738</v>
      </c>
      <c r="D68" s="440">
        <f>D56+D63</f>
        <v>40893</v>
      </c>
      <c r="E68" s="440">
        <f>E56+E63</f>
        <v>40829</v>
      </c>
      <c r="F68" s="214">
        <f>E68/D68*100</f>
        <v>99.84349399652753</v>
      </c>
    </row>
    <row r="69" spans="1:6" s="6" customFormat="1" ht="32.25" customHeight="1" thickBot="1">
      <c r="A69" s="208"/>
      <c r="B69" s="209" t="s">
        <v>780</v>
      </c>
      <c r="C69" s="440">
        <f>C57+C67</f>
        <v>17738</v>
      </c>
      <c r="D69" s="440">
        <f>D57+D67</f>
        <v>40893</v>
      </c>
      <c r="E69" s="440">
        <f>E57+E67</f>
        <v>37094</v>
      </c>
      <c r="F69" s="215">
        <f>E69/D69*100</f>
        <v>90.70990145012594</v>
      </c>
    </row>
  </sheetData>
  <sheetProtection/>
  <mergeCells count="14">
    <mergeCell ref="C12:D13"/>
    <mergeCell ref="B40:B42"/>
    <mergeCell ref="C41:D42"/>
    <mergeCell ref="A7:F7"/>
    <mergeCell ref="A5:F5"/>
    <mergeCell ref="A6:F6"/>
    <mergeCell ref="A2:F2"/>
    <mergeCell ref="A59:F59"/>
    <mergeCell ref="A43:F43"/>
    <mergeCell ref="A14:F14"/>
    <mergeCell ref="A8:F8"/>
    <mergeCell ref="E40:E42"/>
    <mergeCell ref="E11:E13"/>
    <mergeCell ref="B11:B13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F3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2.00390625" style="12" customWidth="1"/>
    <col min="2" max="2" width="27.125" style="12" customWidth="1"/>
    <col min="3" max="3" width="12.625" style="12" bestFit="1" customWidth="1"/>
    <col min="4" max="4" width="11.375" style="12" bestFit="1" customWidth="1"/>
    <col min="5" max="16384" width="9.125" style="12" customWidth="1"/>
  </cols>
  <sheetData>
    <row r="2" spans="1:2" ht="15.75">
      <c r="A2" s="867"/>
      <c r="B2" s="867"/>
    </row>
    <row r="4" spans="1:6" s="50" customFormat="1" ht="12.75">
      <c r="A4" s="173" t="s">
        <v>1207</v>
      </c>
      <c r="C4" s="91"/>
      <c r="D4" s="39"/>
      <c r="E4" s="39"/>
      <c r="F4" s="39"/>
    </row>
    <row r="6" spans="1:2" ht="15.75">
      <c r="A6" s="752" t="s">
        <v>193</v>
      </c>
      <c r="B6" s="752"/>
    </row>
    <row r="7" spans="1:2" ht="15.75">
      <c r="A7" s="752" t="s">
        <v>992</v>
      </c>
      <c r="B7" s="752"/>
    </row>
    <row r="8" spans="1:2" ht="15.75">
      <c r="A8" s="752" t="s">
        <v>1082</v>
      </c>
      <c r="B8" s="752"/>
    </row>
    <row r="10" ht="16.5" thickBot="1">
      <c r="B10" s="370" t="s">
        <v>942</v>
      </c>
    </row>
    <row r="11" spans="1:2" ht="15.75">
      <c r="A11" s="897" t="s">
        <v>993</v>
      </c>
      <c r="B11" s="897" t="s">
        <v>994</v>
      </c>
    </row>
    <row r="12" spans="1:2" ht="15.75">
      <c r="A12" s="898"/>
      <c r="B12" s="898"/>
    </row>
    <row r="13" spans="1:2" ht="15.75">
      <c r="A13" s="898"/>
      <c r="B13" s="898"/>
    </row>
    <row r="14" spans="1:2" ht="16.5" thickBot="1">
      <c r="A14" s="899"/>
      <c r="B14" s="899"/>
    </row>
    <row r="15" ht="15.75">
      <c r="A15" s="10" t="s">
        <v>651</v>
      </c>
    </row>
    <row r="16" spans="1:3" ht="15.75">
      <c r="A16" s="12" t="s">
        <v>995</v>
      </c>
      <c r="B16" s="2">
        <v>1550</v>
      </c>
      <c r="C16" s="2"/>
    </row>
    <row r="17" spans="1:3" ht="15.75">
      <c r="A17" s="12" t="s">
        <v>996</v>
      </c>
      <c r="B17" s="2"/>
      <c r="C17" s="2"/>
    </row>
    <row r="18" spans="1:3" ht="15.75">
      <c r="A18" s="12" t="s">
        <v>997</v>
      </c>
      <c r="B18" s="2">
        <v>9</v>
      </c>
      <c r="C18" s="2"/>
    </row>
    <row r="19" spans="1:3" ht="15.75">
      <c r="A19" s="12" t="s">
        <v>998</v>
      </c>
      <c r="B19" s="2"/>
      <c r="C19" s="2"/>
    </row>
    <row r="20" spans="1:3" s="10" customFormat="1" ht="15.75">
      <c r="A20" s="10" t="s">
        <v>999</v>
      </c>
      <c r="B20" s="24">
        <f>SUM(B16:B19)</f>
        <v>1559</v>
      </c>
      <c r="C20" s="24"/>
    </row>
    <row r="21" spans="2:3" s="10" customFormat="1" ht="15.75">
      <c r="B21" s="24"/>
      <c r="C21" s="24"/>
    </row>
    <row r="22" spans="1:3" s="10" customFormat="1" ht="15.75">
      <c r="A22" s="10" t="s">
        <v>609</v>
      </c>
      <c r="B22" s="24"/>
      <c r="C22" s="24"/>
    </row>
    <row r="23" spans="1:3" ht="15.75">
      <c r="A23" s="12" t="s">
        <v>610</v>
      </c>
      <c r="B23" s="2">
        <v>40829</v>
      </c>
      <c r="C23" s="2"/>
    </row>
    <row r="24" spans="1:3" ht="15.75">
      <c r="A24" s="12" t="s">
        <v>627</v>
      </c>
      <c r="B24" s="2">
        <v>-1657</v>
      </c>
      <c r="C24" s="2"/>
    </row>
    <row r="25" spans="1:3" ht="15.75">
      <c r="A25" s="414" t="s">
        <v>611</v>
      </c>
      <c r="B25" s="413">
        <f>B23+B24</f>
        <v>39172</v>
      </c>
      <c r="C25" s="2"/>
    </row>
    <row r="26" spans="1:3" ht="15.75">
      <c r="A26" s="10" t="s">
        <v>612</v>
      </c>
      <c r="B26" s="24"/>
      <c r="C26" s="2"/>
    </row>
    <row r="27" spans="1:3" ht="15.75">
      <c r="A27" s="12" t="s">
        <v>613</v>
      </c>
      <c r="B27" s="2">
        <v>37094</v>
      </c>
      <c r="C27" s="2"/>
    </row>
    <row r="28" spans="1:3" ht="31.5">
      <c r="A28" s="412" t="s">
        <v>623</v>
      </c>
      <c r="B28" s="2">
        <v>-104</v>
      </c>
      <c r="C28" s="2"/>
    </row>
    <row r="29" spans="1:4" ht="15.75">
      <c r="A29" s="414" t="s">
        <v>1000</v>
      </c>
      <c r="B29" s="413">
        <f>B27+B28</f>
        <v>36990</v>
      </c>
      <c r="C29" s="2"/>
      <c r="D29" s="54"/>
    </row>
    <row r="30" spans="1:4" ht="15.75">
      <c r="A30" s="414"/>
      <c r="B30" s="413"/>
      <c r="C30" s="2"/>
      <c r="D30" s="54"/>
    </row>
    <row r="31" spans="1:3" s="10" customFormat="1" ht="15.75">
      <c r="A31" s="10" t="s">
        <v>652</v>
      </c>
      <c r="B31" s="24"/>
      <c r="C31" s="24"/>
    </row>
    <row r="32" spans="1:3" ht="15.75">
      <c r="A32" s="12" t="s">
        <v>995</v>
      </c>
      <c r="B32" s="2">
        <v>3400</v>
      </c>
      <c r="C32" s="2"/>
    </row>
    <row r="33" spans="1:3" ht="15.75">
      <c r="A33" s="12" t="s">
        <v>996</v>
      </c>
      <c r="B33" s="2"/>
      <c r="C33" s="2"/>
    </row>
    <row r="34" spans="1:4" ht="15.75">
      <c r="A34" s="12" t="s">
        <v>997</v>
      </c>
      <c r="B34" s="2">
        <v>341</v>
      </c>
      <c r="C34" s="2"/>
      <c r="D34" s="54"/>
    </row>
    <row r="35" spans="1:3" ht="15.75">
      <c r="A35" s="12" t="s">
        <v>998</v>
      </c>
      <c r="B35" s="2"/>
      <c r="C35" s="2"/>
    </row>
    <row r="36" spans="1:3" s="10" customFormat="1" ht="15.75">
      <c r="A36" s="10" t="s">
        <v>1001</v>
      </c>
      <c r="B36" s="24">
        <f>B20+B25-B29</f>
        <v>3741</v>
      </c>
      <c r="C36" s="24"/>
    </row>
    <row r="37" ht="15.75">
      <c r="B37" s="2"/>
    </row>
  </sheetData>
  <sheetProtection/>
  <mergeCells count="6">
    <mergeCell ref="A11:A14"/>
    <mergeCell ref="B11:B14"/>
    <mergeCell ref="A2:B2"/>
    <mergeCell ref="A6:B6"/>
    <mergeCell ref="A7:B7"/>
    <mergeCell ref="A8:B8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27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5.625" style="226" customWidth="1"/>
    <col min="2" max="2" width="3.25390625" style="44" customWidth="1"/>
    <col min="3" max="3" width="3.875" style="44" customWidth="1"/>
    <col min="4" max="4" width="3.625" style="44" customWidth="1"/>
    <col min="5" max="5" width="2.625" style="44" customWidth="1"/>
    <col min="6" max="6" width="3.625" style="218" customWidth="1"/>
    <col min="7" max="7" width="42.625" style="44" customWidth="1"/>
    <col min="8" max="10" width="12.125" style="44" customWidth="1"/>
    <col min="11" max="12" width="9.125" style="44" customWidth="1"/>
    <col min="13" max="13" width="11.25390625" style="44" bestFit="1" customWidth="1"/>
    <col min="14" max="16384" width="9.125" style="44" customWidth="1"/>
  </cols>
  <sheetData>
    <row r="1" spans="1:10" ht="12.75">
      <c r="A1" s="920"/>
      <c r="B1" s="920"/>
      <c r="C1" s="920"/>
      <c r="D1" s="920"/>
      <c r="E1" s="920"/>
      <c r="F1" s="920"/>
      <c r="G1" s="920"/>
      <c r="H1" s="920"/>
      <c r="I1" s="920"/>
      <c r="J1" s="920"/>
    </row>
    <row r="2" spans="1:6" s="50" customFormat="1" ht="12.75">
      <c r="A2" s="173" t="s">
        <v>1208</v>
      </c>
      <c r="C2" s="91"/>
      <c r="D2" s="39"/>
      <c r="E2" s="39"/>
      <c r="F2" s="39"/>
    </row>
    <row r="4" spans="1:10" s="1" customFormat="1" ht="15.75">
      <c r="A4" s="921" t="s">
        <v>189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s="1" customFormat="1" ht="15.75">
      <c r="A5" s="921" t="s">
        <v>628</v>
      </c>
      <c r="B5" s="921"/>
      <c r="C5" s="921"/>
      <c r="D5" s="921"/>
      <c r="E5" s="921"/>
      <c r="F5" s="921"/>
      <c r="G5" s="921"/>
      <c r="H5" s="921"/>
      <c r="I5" s="921"/>
      <c r="J5" s="921"/>
    </row>
    <row r="6" spans="1:10" s="1" customFormat="1" ht="15.75">
      <c r="A6" s="921" t="s">
        <v>1082</v>
      </c>
      <c r="B6" s="921"/>
      <c r="C6" s="921"/>
      <c r="D6" s="921"/>
      <c r="E6" s="921"/>
      <c r="F6" s="921"/>
      <c r="G6" s="921"/>
      <c r="H6" s="921"/>
      <c r="I6" s="921"/>
      <c r="J6" s="921"/>
    </row>
    <row r="7" ht="14.25" customHeight="1" thickBot="1">
      <c r="J7" s="220" t="s">
        <v>953</v>
      </c>
    </row>
    <row r="8" spans="1:10" s="28" customFormat="1" ht="15" customHeight="1">
      <c r="A8" s="922" t="s">
        <v>829</v>
      </c>
      <c r="B8" s="924" t="s">
        <v>910</v>
      </c>
      <c r="C8" s="924"/>
      <c r="D8" s="924"/>
      <c r="E8" s="924"/>
      <c r="F8" s="924"/>
      <c r="G8" s="925"/>
      <c r="H8" s="911" t="s">
        <v>676</v>
      </c>
      <c r="I8" s="911" t="s">
        <v>677</v>
      </c>
      <c r="J8" s="906" t="s">
        <v>678</v>
      </c>
    </row>
    <row r="9" spans="1:10" s="28" customFormat="1" ht="13.5" thickBot="1">
      <c r="A9" s="923"/>
      <c r="B9" s="926"/>
      <c r="C9" s="926"/>
      <c r="D9" s="926"/>
      <c r="E9" s="926"/>
      <c r="F9" s="926"/>
      <c r="G9" s="927"/>
      <c r="H9" s="912"/>
      <c r="I9" s="912"/>
      <c r="J9" s="907"/>
    </row>
    <row r="10" spans="1:11" s="247" customFormat="1" ht="15.75">
      <c r="A10" s="919" t="s">
        <v>653</v>
      </c>
      <c r="B10" s="919"/>
      <c r="C10" s="919"/>
      <c r="D10" s="919"/>
      <c r="E10" s="919"/>
      <c r="F10" s="919"/>
      <c r="G10" s="919"/>
      <c r="K10" s="248"/>
    </row>
    <row r="11" spans="1:11" s="289" customFormat="1" ht="32.25" customHeight="1">
      <c r="A11" s="287"/>
      <c r="B11" s="292" t="s">
        <v>694</v>
      </c>
      <c r="C11" s="900" t="s">
        <v>870</v>
      </c>
      <c r="D11" s="900"/>
      <c r="E11" s="900"/>
      <c r="F11" s="900"/>
      <c r="G11" s="900"/>
      <c r="K11" s="290"/>
    </row>
    <row r="12" spans="1:11" s="289" customFormat="1" ht="15">
      <c r="A12" s="287"/>
      <c r="B12" s="287"/>
      <c r="C12" s="291" t="s">
        <v>987</v>
      </c>
      <c r="D12" s="293" t="s">
        <v>679</v>
      </c>
      <c r="E12" s="288"/>
      <c r="F12" s="288"/>
      <c r="G12" s="288"/>
      <c r="K12" s="290"/>
    </row>
    <row r="13" spans="1:11" ht="12.75">
      <c r="A13" s="226" t="s">
        <v>655</v>
      </c>
      <c r="B13" s="44" t="s">
        <v>980</v>
      </c>
      <c r="C13" s="220" t="s">
        <v>987</v>
      </c>
      <c r="D13" s="220" t="s">
        <v>914</v>
      </c>
      <c r="E13" s="220"/>
      <c r="F13" s="44" t="s">
        <v>786</v>
      </c>
      <c r="H13" s="39"/>
      <c r="I13" s="39"/>
      <c r="J13" s="39"/>
      <c r="K13" s="218"/>
    </row>
    <row r="14" spans="1:11" ht="12.75">
      <c r="A14" s="226" t="s">
        <v>656</v>
      </c>
      <c r="B14" s="44" t="s">
        <v>980</v>
      </c>
      <c r="C14" s="220" t="s">
        <v>987</v>
      </c>
      <c r="D14" s="220" t="s">
        <v>915</v>
      </c>
      <c r="E14" s="220"/>
      <c r="F14" s="44" t="s">
        <v>787</v>
      </c>
      <c r="H14" s="39"/>
      <c r="I14" s="39"/>
      <c r="J14" s="39"/>
      <c r="K14" s="218"/>
    </row>
    <row r="15" spans="1:11" ht="13.5" thickBot="1">
      <c r="A15" s="226" t="s">
        <v>657</v>
      </c>
      <c r="B15" s="44" t="s">
        <v>980</v>
      </c>
      <c r="C15" s="220" t="s">
        <v>987</v>
      </c>
      <c r="D15" s="220" t="s">
        <v>916</v>
      </c>
      <c r="E15" s="220"/>
      <c r="F15" s="44" t="s">
        <v>788</v>
      </c>
      <c r="H15" s="161"/>
      <c r="I15" s="161"/>
      <c r="J15" s="161"/>
      <c r="K15" s="218"/>
    </row>
    <row r="16" spans="1:11" s="221" customFormat="1" ht="13.5" thickBot="1">
      <c r="A16" s="361" t="s">
        <v>658</v>
      </c>
      <c r="B16" s="53" t="s">
        <v>980</v>
      </c>
      <c r="C16" s="225" t="s">
        <v>987</v>
      </c>
      <c r="D16" s="225"/>
      <c r="E16" s="225"/>
      <c r="F16" s="224" t="s">
        <v>679</v>
      </c>
      <c r="G16" s="229"/>
      <c r="H16" s="63">
        <f>SUM(H13:H15)</f>
        <v>0</v>
      </c>
      <c r="I16" s="63"/>
      <c r="J16" s="63"/>
      <c r="K16" s="228"/>
    </row>
    <row r="17" spans="1:11" s="289" customFormat="1" ht="15">
      <c r="A17" s="287"/>
      <c r="B17" s="287"/>
      <c r="C17" s="291" t="s">
        <v>789</v>
      </c>
      <c r="D17" s="293" t="s">
        <v>685</v>
      </c>
      <c r="E17" s="288"/>
      <c r="F17" s="288"/>
      <c r="G17" s="288"/>
      <c r="K17" s="290"/>
    </row>
    <row r="18" spans="1:11" ht="12.75">
      <c r="A18" s="226" t="s">
        <v>659</v>
      </c>
      <c r="B18" s="44" t="s">
        <v>980</v>
      </c>
      <c r="C18" s="220" t="s">
        <v>789</v>
      </c>
      <c r="D18" s="220" t="s">
        <v>914</v>
      </c>
      <c r="E18" s="220"/>
      <c r="F18" s="44" t="s">
        <v>790</v>
      </c>
      <c r="H18" s="39">
        <v>132570</v>
      </c>
      <c r="I18" s="39"/>
      <c r="J18" s="161">
        <v>129629</v>
      </c>
      <c r="K18" s="218"/>
    </row>
    <row r="19" spans="1:11" ht="12.75">
      <c r="A19" s="226" t="s">
        <v>681</v>
      </c>
      <c r="B19" s="44" t="s">
        <v>980</v>
      </c>
      <c r="C19" s="220" t="s">
        <v>789</v>
      </c>
      <c r="D19" s="220" t="s">
        <v>915</v>
      </c>
      <c r="E19" s="220"/>
      <c r="F19" s="44" t="s">
        <v>680</v>
      </c>
      <c r="H19" s="39"/>
      <c r="I19" s="39"/>
      <c r="J19" s="161">
        <v>7654</v>
      </c>
      <c r="K19" s="218"/>
    </row>
    <row r="20" spans="1:11" ht="12.75">
      <c r="A20" s="241" t="s">
        <v>682</v>
      </c>
      <c r="B20" s="44" t="s">
        <v>980</v>
      </c>
      <c r="C20" s="220" t="s">
        <v>789</v>
      </c>
      <c r="D20" s="220" t="s">
        <v>916</v>
      </c>
      <c r="E20" s="220"/>
      <c r="F20" s="44" t="s">
        <v>791</v>
      </c>
      <c r="H20" s="39"/>
      <c r="I20" s="39"/>
      <c r="J20" s="161"/>
      <c r="K20" s="218"/>
    </row>
    <row r="21" spans="1:11" ht="12.75">
      <c r="A21" s="241" t="s">
        <v>683</v>
      </c>
      <c r="B21" s="44" t="s">
        <v>980</v>
      </c>
      <c r="C21" s="220" t="s">
        <v>789</v>
      </c>
      <c r="D21" s="220" t="s">
        <v>917</v>
      </c>
      <c r="E21" s="220"/>
      <c r="F21" s="44" t="s">
        <v>792</v>
      </c>
      <c r="H21" s="39"/>
      <c r="I21" s="39"/>
      <c r="J21" s="161"/>
      <c r="K21" s="218"/>
    </row>
    <row r="22" spans="1:11" ht="13.5" thickBot="1">
      <c r="A22" s="226" t="s">
        <v>684</v>
      </c>
      <c r="B22" s="44" t="s">
        <v>980</v>
      </c>
      <c r="C22" s="220" t="s">
        <v>789</v>
      </c>
      <c r="D22" s="220" t="s">
        <v>918</v>
      </c>
      <c r="E22" s="220"/>
      <c r="F22" s="44" t="s">
        <v>793</v>
      </c>
      <c r="H22" s="39"/>
      <c r="I22" s="39"/>
      <c r="J22" s="161"/>
      <c r="K22" s="218"/>
    </row>
    <row r="23" spans="1:11" s="221" customFormat="1" ht="13.5" thickBot="1">
      <c r="A23" s="361" t="s">
        <v>924</v>
      </c>
      <c r="B23" s="53" t="s">
        <v>980</v>
      </c>
      <c r="C23" s="225" t="s">
        <v>789</v>
      </c>
      <c r="D23" s="225"/>
      <c r="E23" s="225"/>
      <c r="F23" s="224" t="s">
        <v>685</v>
      </c>
      <c r="G23" s="229"/>
      <c r="H23" s="63">
        <f>SUM(H18:H22)</f>
        <v>132570</v>
      </c>
      <c r="I23" s="63"/>
      <c r="J23" s="63">
        <f>SUM(J18:J22)</f>
        <v>137283</v>
      </c>
      <c r="K23" s="228"/>
    </row>
    <row r="24" spans="1:11" s="289" customFormat="1" ht="19.5" customHeight="1">
      <c r="A24" s="287"/>
      <c r="B24" s="287"/>
      <c r="C24" s="291" t="s">
        <v>794</v>
      </c>
      <c r="D24" s="293" t="s">
        <v>795</v>
      </c>
      <c r="E24" s="288"/>
      <c r="F24" s="288"/>
      <c r="G24" s="288"/>
      <c r="K24" s="290"/>
    </row>
    <row r="25" spans="1:11" ht="12.75">
      <c r="A25" s="226" t="s">
        <v>925</v>
      </c>
      <c r="B25" s="220" t="s">
        <v>980</v>
      </c>
      <c r="C25" s="220" t="s">
        <v>794</v>
      </c>
      <c r="D25" s="220" t="s">
        <v>914</v>
      </c>
      <c r="F25" s="44" t="s">
        <v>686</v>
      </c>
      <c r="H25" s="39">
        <v>1740</v>
      </c>
      <c r="I25" s="39"/>
      <c r="J25" s="161">
        <v>1740</v>
      </c>
      <c r="K25" s="218"/>
    </row>
    <row r="26" spans="1:11" ht="12.75">
      <c r="A26" s="226" t="s">
        <v>948</v>
      </c>
      <c r="B26" s="44" t="s">
        <v>980</v>
      </c>
      <c r="C26" s="220" t="s">
        <v>794</v>
      </c>
      <c r="D26" s="220" t="s">
        <v>914</v>
      </c>
      <c r="E26" s="220" t="s">
        <v>1006</v>
      </c>
      <c r="F26" s="44" t="s">
        <v>896</v>
      </c>
      <c r="G26" s="44" t="s">
        <v>687</v>
      </c>
      <c r="H26" s="161"/>
      <c r="I26" s="161"/>
      <c r="J26" s="161"/>
      <c r="K26" s="218"/>
    </row>
    <row r="27" spans="1:11" ht="12.75">
      <c r="A27" s="226" t="s">
        <v>926</v>
      </c>
      <c r="B27" s="44" t="s">
        <v>980</v>
      </c>
      <c r="C27" s="220" t="s">
        <v>794</v>
      </c>
      <c r="D27" s="220" t="s">
        <v>914</v>
      </c>
      <c r="E27" s="220" t="s">
        <v>1007</v>
      </c>
      <c r="F27" s="44"/>
      <c r="G27" s="44" t="s">
        <v>688</v>
      </c>
      <c r="H27" s="161"/>
      <c r="I27" s="161"/>
      <c r="J27" s="161"/>
      <c r="K27" s="218"/>
    </row>
    <row r="28" spans="1:11" ht="12.75">
      <c r="A28" s="226" t="s">
        <v>927</v>
      </c>
      <c r="B28" s="44" t="s">
        <v>980</v>
      </c>
      <c r="C28" s="220" t="s">
        <v>794</v>
      </c>
      <c r="D28" s="220" t="s">
        <v>915</v>
      </c>
      <c r="E28" s="220"/>
      <c r="F28" s="44" t="s">
        <v>689</v>
      </c>
      <c r="H28" s="161"/>
      <c r="I28" s="161"/>
      <c r="J28" s="161"/>
      <c r="K28" s="218"/>
    </row>
    <row r="29" spans="1:11" ht="12.75">
      <c r="A29" s="226" t="s">
        <v>928</v>
      </c>
      <c r="B29" s="44" t="s">
        <v>980</v>
      </c>
      <c r="C29" s="220" t="s">
        <v>794</v>
      </c>
      <c r="D29" s="220" t="s">
        <v>915</v>
      </c>
      <c r="E29" s="220" t="s">
        <v>1006</v>
      </c>
      <c r="F29" s="44"/>
      <c r="G29" s="44" t="s">
        <v>690</v>
      </c>
      <c r="H29" s="161"/>
      <c r="I29" s="161"/>
      <c r="J29" s="161"/>
      <c r="K29" s="218"/>
    </row>
    <row r="30" spans="1:11" ht="12.75">
      <c r="A30" s="226" t="s">
        <v>930</v>
      </c>
      <c r="B30" s="44" t="s">
        <v>980</v>
      </c>
      <c r="C30" s="220" t="s">
        <v>794</v>
      </c>
      <c r="D30" s="220" t="s">
        <v>915</v>
      </c>
      <c r="E30" s="220" t="s">
        <v>1007</v>
      </c>
      <c r="F30" s="44"/>
      <c r="G30" s="44" t="s">
        <v>691</v>
      </c>
      <c r="H30" s="161"/>
      <c r="I30" s="161"/>
      <c r="J30" s="161"/>
      <c r="K30" s="218"/>
    </row>
    <row r="31" spans="1:11" ht="13.5" thickBot="1">
      <c r="A31" s="226" t="s">
        <v>931</v>
      </c>
      <c r="B31" s="44" t="s">
        <v>980</v>
      </c>
      <c r="C31" s="220" t="s">
        <v>794</v>
      </c>
      <c r="D31" s="220" t="s">
        <v>916</v>
      </c>
      <c r="E31" s="220"/>
      <c r="F31" s="44" t="s">
        <v>796</v>
      </c>
      <c r="H31" s="161"/>
      <c r="I31" s="161"/>
      <c r="J31" s="161"/>
      <c r="K31" s="218"/>
    </row>
    <row r="32" spans="1:11" s="221" customFormat="1" ht="13.5" thickBot="1">
      <c r="A32" s="361" t="s">
        <v>932</v>
      </c>
      <c r="B32" s="53" t="s">
        <v>980</v>
      </c>
      <c r="C32" s="225" t="s">
        <v>794</v>
      </c>
      <c r="D32" s="225"/>
      <c r="E32" s="225"/>
      <c r="F32" s="224" t="s">
        <v>795</v>
      </c>
      <c r="G32" s="229"/>
      <c r="H32" s="63">
        <f>SUM(H25+H28+H31)</f>
        <v>1740</v>
      </c>
      <c r="I32" s="63"/>
      <c r="J32" s="63">
        <f>SUM(J25+J28+J31)</f>
        <v>1740</v>
      </c>
      <c r="K32" s="228"/>
    </row>
    <row r="33" spans="1:11" s="289" customFormat="1" ht="19.5" customHeight="1">
      <c r="A33" s="287"/>
      <c r="B33" s="287"/>
      <c r="C33" s="291" t="s">
        <v>797</v>
      </c>
      <c r="D33" s="293" t="s">
        <v>692</v>
      </c>
      <c r="E33" s="288"/>
      <c r="F33" s="288"/>
      <c r="G33" s="288"/>
      <c r="K33" s="290"/>
    </row>
    <row r="34" spans="1:11" ht="12.75">
      <c r="A34" s="226" t="s">
        <v>933</v>
      </c>
      <c r="B34" s="44" t="s">
        <v>980</v>
      </c>
      <c r="C34" s="220" t="s">
        <v>797</v>
      </c>
      <c r="D34" s="220" t="s">
        <v>914</v>
      </c>
      <c r="E34" s="220"/>
      <c r="F34" s="44" t="s">
        <v>692</v>
      </c>
      <c r="H34" s="161"/>
      <c r="I34" s="161"/>
      <c r="J34" s="161"/>
      <c r="K34" s="218"/>
    </row>
    <row r="35" spans="1:11" ht="24.75" customHeight="1" thickBot="1">
      <c r="A35" s="226" t="s">
        <v>934</v>
      </c>
      <c r="B35" s="44" t="s">
        <v>980</v>
      </c>
      <c r="C35" s="220" t="s">
        <v>797</v>
      </c>
      <c r="D35" s="220" t="s">
        <v>915</v>
      </c>
      <c r="E35" s="220"/>
      <c r="F35" s="928" t="s">
        <v>693</v>
      </c>
      <c r="G35" s="928"/>
      <c r="H35" s="161"/>
      <c r="I35" s="161"/>
      <c r="J35" s="161"/>
      <c r="K35" s="218"/>
    </row>
    <row r="36" spans="1:11" s="221" customFormat="1" ht="13.5" thickBot="1">
      <c r="A36" s="361" t="s">
        <v>935</v>
      </c>
      <c r="B36" s="298" t="s">
        <v>980</v>
      </c>
      <c r="C36" s="297" t="s">
        <v>797</v>
      </c>
      <c r="D36" s="297"/>
      <c r="E36" s="297"/>
      <c r="F36" s="296" t="s">
        <v>692</v>
      </c>
      <c r="G36" s="299"/>
      <c r="H36" s="63"/>
      <c r="I36" s="63"/>
      <c r="J36" s="63"/>
      <c r="K36" s="228"/>
    </row>
    <row r="37" spans="1:11" s="221" customFormat="1" ht="27.75" customHeight="1" thickBot="1">
      <c r="A37" s="361" t="s">
        <v>660</v>
      </c>
      <c r="B37" s="53" t="s">
        <v>694</v>
      </c>
      <c r="C37" s="225"/>
      <c r="D37" s="225"/>
      <c r="E37" s="225"/>
      <c r="F37" s="901" t="s">
        <v>870</v>
      </c>
      <c r="G37" s="902"/>
      <c r="H37" s="362">
        <f>H16+H23+H32</f>
        <v>134310</v>
      </c>
      <c r="I37" s="222"/>
      <c r="J37" s="222">
        <f>J16+J23+J32</f>
        <v>139023</v>
      </c>
      <c r="K37" s="228"/>
    </row>
    <row r="38" spans="1:11" s="289" customFormat="1" ht="15">
      <c r="A38" s="287"/>
      <c r="B38" s="292" t="s">
        <v>25</v>
      </c>
      <c r="C38" s="900" t="s">
        <v>26</v>
      </c>
      <c r="D38" s="900"/>
      <c r="E38" s="900"/>
      <c r="F38" s="900"/>
      <c r="G38" s="900"/>
      <c r="K38" s="290"/>
    </row>
    <row r="39" spans="1:11" s="293" customFormat="1" ht="17.25" customHeight="1">
      <c r="A39" s="300"/>
      <c r="C39" s="301" t="s">
        <v>987</v>
      </c>
      <c r="D39" s="293" t="s">
        <v>798</v>
      </c>
      <c r="E39" s="301"/>
      <c r="F39" s="288"/>
      <c r="G39" s="288"/>
      <c r="H39" s="302"/>
      <c r="I39" s="302"/>
      <c r="J39" s="302"/>
      <c r="K39" s="303"/>
    </row>
    <row r="40" spans="1:11" ht="12.75">
      <c r="A40" s="226" t="s">
        <v>661</v>
      </c>
      <c r="B40" s="44" t="s">
        <v>981</v>
      </c>
      <c r="C40" s="220" t="s">
        <v>987</v>
      </c>
      <c r="D40" s="220" t="s">
        <v>914</v>
      </c>
      <c r="E40" s="220"/>
      <c r="F40" s="44" t="s">
        <v>695</v>
      </c>
      <c r="H40" s="161"/>
      <c r="I40" s="161"/>
      <c r="J40" s="161"/>
      <c r="K40" s="218"/>
    </row>
    <row r="41" spans="1:11" ht="12.75">
      <c r="A41" s="226" t="s">
        <v>662</v>
      </c>
      <c r="B41" s="44" t="s">
        <v>981</v>
      </c>
      <c r="C41" s="220" t="s">
        <v>987</v>
      </c>
      <c r="D41" s="220" t="s">
        <v>915</v>
      </c>
      <c r="E41" s="220"/>
      <c r="F41" s="44" t="s">
        <v>696</v>
      </c>
      <c r="H41" s="161"/>
      <c r="I41" s="161"/>
      <c r="J41" s="161"/>
      <c r="K41" s="218"/>
    </row>
    <row r="42" spans="1:11" ht="12.75">
      <c r="A42" s="226" t="s">
        <v>663</v>
      </c>
      <c r="B42" s="44" t="s">
        <v>981</v>
      </c>
      <c r="C42" s="220" t="s">
        <v>987</v>
      </c>
      <c r="D42" s="220" t="s">
        <v>916</v>
      </c>
      <c r="E42" s="220"/>
      <c r="F42" s="44" t="s">
        <v>697</v>
      </c>
      <c r="H42" s="161"/>
      <c r="I42" s="161"/>
      <c r="J42" s="161"/>
      <c r="K42" s="218"/>
    </row>
    <row r="43" spans="1:11" ht="12.75">
      <c r="A43" s="226" t="s">
        <v>664</v>
      </c>
      <c r="B43" s="44" t="s">
        <v>981</v>
      </c>
      <c r="C43" s="220" t="s">
        <v>987</v>
      </c>
      <c r="D43" s="220" t="s">
        <v>917</v>
      </c>
      <c r="E43" s="220"/>
      <c r="F43" s="44" t="s">
        <v>698</v>
      </c>
      <c r="H43" s="161"/>
      <c r="I43" s="161"/>
      <c r="J43" s="161"/>
      <c r="K43" s="218"/>
    </row>
    <row r="44" spans="1:11" ht="13.5" thickBot="1">
      <c r="A44" s="226" t="s">
        <v>665</v>
      </c>
      <c r="B44" s="44" t="s">
        <v>981</v>
      </c>
      <c r="C44" s="220" t="s">
        <v>987</v>
      </c>
      <c r="D44" s="220" t="s">
        <v>918</v>
      </c>
      <c r="E44" s="220"/>
      <c r="F44" s="44" t="s">
        <v>799</v>
      </c>
      <c r="H44" s="161"/>
      <c r="I44" s="161"/>
      <c r="J44" s="161"/>
      <c r="K44" s="218"/>
    </row>
    <row r="45" spans="1:11" s="221" customFormat="1" ht="13.5" thickBot="1">
      <c r="A45" s="361" t="s">
        <v>666</v>
      </c>
      <c r="B45" s="53" t="s">
        <v>981</v>
      </c>
      <c r="C45" s="225" t="s">
        <v>987</v>
      </c>
      <c r="D45" s="225"/>
      <c r="E45" s="225"/>
      <c r="F45" s="224" t="s">
        <v>798</v>
      </c>
      <c r="G45" s="229"/>
      <c r="H45" s="63">
        <f>SUM(H40:H44)</f>
        <v>0</v>
      </c>
      <c r="I45" s="63"/>
      <c r="J45" s="63">
        <f>SUM(J40:J44)</f>
        <v>0</v>
      </c>
      <c r="K45" s="228"/>
    </row>
    <row r="46" spans="1:11" s="293" customFormat="1" ht="17.25" customHeight="1">
      <c r="A46" s="300"/>
      <c r="C46" s="301" t="s">
        <v>789</v>
      </c>
      <c r="D46" s="293" t="s">
        <v>800</v>
      </c>
      <c r="E46" s="301"/>
      <c r="F46" s="288"/>
      <c r="G46" s="288"/>
      <c r="H46" s="302"/>
      <c r="I46" s="302"/>
      <c r="J46" s="302"/>
      <c r="K46" s="303"/>
    </row>
    <row r="47" spans="1:11" ht="12.75">
      <c r="A47" s="226" t="s">
        <v>667</v>
      </c>
      <c r="B47" s="220" t="s">
        <v>981</v>
      </c>
      <c r="C47" s="220" t="s">
        <v>789</v>
      </c>
      <c r="D47" s="220" t="s">
        <v>914</v>
      </c>
      <c r="E47" s="220"/>
      <c r="F47" s="44" t="s">
        <v>20</v>
      </c>
      <c r="H47" s="161"/>
      <c r="I47" s="161"/>
      <c r="J47" s="161"/>
      <c r="K47" s="218"/>
    </row>
    <row r="48" spans="1:11" ht="12.75">
      <c r="A48" s="226" t="s">
        <v>668</v>
      </c>
      <c r="B48" s="220" t="s">
        <v>981</v>
      </c>
      <c r="C48" s="220" t="s">
        <v>789</v>
      </c>
      <c r="D48" s="220" t="s">
        <v>915</v>
      </c>
      <c r="E48" s="220"/>
      <c r="F48" s="44" t="s">
        <v>801</v>
      </c>
      <c r="H48" s="161"/>
      <c r="I48" s="161"/>
      <c r="J48" s="161"/>
      <c r="K48" s="218"/>
    </row>
    <row r="49" spans="1:11" s="45" customFormat="1" ht="12.75">
      <c r="A49" s="226" t="s">
        <v>669</v>
      </c>
      <c r="B49" s="233" t="s">
        <v>981</v>
      </c>
      <c r="C49" s="233" t="s">
        <v>789</v>
      </c>
      <c r="D49" s="233" t="s">
        <v>915</v>
      </c>
      <c r="E49" s="233" t="s">
        <v>1006</v>
      </c>
      <c r="G49" s="45" t="s">
        <v>21</v>
      </c>
      <c r="H49" s="166"/>
      <c r="I49" s="166"/>
      <c r="J49" s="166"/>
      <c r="K49" s="231"/>
    </row>
    <row r="50" spans="1:11" ht="12.75">
      <c r="A50" s="226" t="s">
        <v>670</v>
      </c>
      <c r="B50" s="220" t="s">
        <v>981</v>
      </c>
      <c r="C50" s="234" t="s">
        <v>789</v>
      </c>
      <c r="D50" s="234" t="s">
        <v>915</v>
      </c>
      <c r="E50" s="234" t="s">
        <v>1007</v>
      </c>
      <c r="F50" s="232"/>
      <c r="G50" s="232" t="s">
        <v>22</v>
      </c>
      <c r="H50" s="166"/>
      <c r="I50" s="166"/>
      <c r="J50" s="161"/>
      <c r="K50" s="218"/>
    </row>
    <row r="51" spans="1:11" ht="12.75">
      <c r="A51" s="226" t="s">
        <v>671</v>
      </c>
      <c r="B51" s="220" t="s">
        <v>981</v>
      </c>
      <c r="C51" s="220" t="s">
        <v>789</v>
      </c>
      <c r="D51" s="220" t="s">
        <v>915</v>
      </c>
      <c r="E51" s="220" t="s">
        <v>1008</v>
      </c>
      <c r="F51" s="44"/>
      <c r="G51" s="44" t="s">
        <v>690</v>
      </c>
      <c r="H51" s="166"/>
      <c r="I51" s="166"/>
      <c r="J51" s="161"/>
      <c r="K51" s="218"/>
    </row>
    <row r="52" spans="1:11" ht="12.75">
      <c r="A52" s="226" t="s">
        <v>672</v>
      </c>
      <c r="B52" s="44" t="s">
        <v>981</v>
      </c>
      <c r="C52" s="220" t="s">
        <v>789</v>
      </c>
      <c r="D52" s="220" t="s">
        <v>915</v>
      </c>
      <c r="E52" s="220" t="s">
        <v>1009</v>
      </c>
      <c r="F52" s="44" t="s">
        <v>896</v>
      </c>
      <c r="G52" s="44" t="s">
        <v>691</v>
      </c>
      <c r="H52" s="166"/>
      <c r="I52" s="166"/>
      <c r="J52" s="161"/>
      <c r="K52" s="218"/>
    </row>
    <row r="53" spans="1:11" ht="13.5" thickBot="1">
      <c r="A53" s="226" t="s">
        <v>673</v>
      </c>
      <c r="B53" s="44" t="s">
        <v>981</v>
      </c>
      <c r="C53" s="220" t="s">
        <v>789</v>
      </c>
      <c r="D53" s="220" t="s">
        <v>915</v>
      </c>
      <c r="E53" s="220" t="s">
        <v>23</v>
      </c>
      <c r="F53" s="44" t="s">
        <v>896</v>
      </c>
      <c r="G53" s="44" t="s">
        <v>24</v>
      </c>
      <c r="H53" s="166"/>
      <c r="I53" s="166"/>
      <c r="J53" s="161"/>
      <c r="K53" s="218"/>
    </row>
    <row r="54" spans="1:11" s="221" customFormat="1" ht="13.5" thickBot="1">
      <c r="A54" s="361" t="s">
        <v>674</v>
      </c>
      <c r="B54" s="53" t="s">
        <v>981</v>
      </c>
      <c r="C54" s="225" t="s">
        <v>789</v>
      </c>
      <c r="D54" s="225"/>
      <c r="E54" s="225"/>
      <c r="F54" s="224" t="s">
        <v>800</v>
      </c>
      <c r="G54" s="229"/>
      <c r="H54" s="63">
        <f>H47+H48</f>
        <v>0</v>
      </c>
      <c r="I54" s="63"/>
      <c r="J54" s="63">
        <f>J47+J48</f>
        <v>0</v>
      </c>
      <c r="K54" s="228"/>
    </row>
    <row r="55" spans="1:11" s="221" customFormat="1" ht="27.75" customHeight="1" thickBot="1">
      <c r="A55" s="361" t="s">
        <v>675</v>
      </c>
      <c r="B55" s="53" t="s">
        <v>25</v>
      </c>
      <c r="C55" s="225"/>
      <c r="D55" s="225"/>
      <c r="E55" s="225"/>
      <c r="F55" s="901" t="s">
        <v>26</v>
      </c>
      <c r="G55" s="902"/>
      <c r="H55" s="362">
        <f>H45+H54</f>
        <v>0</v>
      </c>
      <c r="I55" s="222"/>
      <c r="J55" s="222">
        <f>J45+J54</f>
        <v>0</v>
      </c>
      <c r="K55" s="228"/>
    </row>
    <row r="56" spans="1:11" s="221" customFormat="1" ht="27.75" customHeight="1">
      <c r="A56" s="294"/>
      <c r="B56" s="68"/>
      <c r="C56" s="227"/>
      <c r="D56" s="227"/>
      <c r="E56" s="227"/>
      <c r="F56" s="373"/>
      <c r="G56" s="373"/>
      <c r="H56" s="170"/>
      <c r="I56" s="170"/>
      <c r="J56" s="170"/>
      <c r="K56" s="228"/>
    </row>
    <row r="57" spans="1:11" s="221" customFormat="1" ht="27.75" customHeight="1">
      <c r="A57" s="294"/>
      <c r="B57" s="68"/>
      <c r="C57" s="227"/>
      <c r="D57" s="227"/>
      <c r="E57" s="227"/>
      <c r="F57" s="373"/>
      <c r="G57" s="373"/>
      <c r="H57" s="170"/>
      <c r="I57" s="170"/>
      <c r="J57" s="170"/>
      <c r="K57" s="228"/>
    </row>
    <row r="58" spans="1:11" s="68" customFormat="1" ht="13.5" thickBot="1">
      <c r="A58" s="294"/>
      <c r="C58" s="227"/>
      <c r="D58" s="227"/>
      <c r="E58" s="227"/>
      <c r="F58" s="373"/>
      <c r="G58" s="373"/>
      <c r="H58" s="170"/>
      <c r="I58" s="170"/>
      <c r="J58" s="170"/>
      <c r="K58" s="567"/>
    </row>
    <row r="59" spans="1:10" s="28" customFormat="1" ht="15" customHeight="1">
      <c r="A59" s="913" t="s">
        <v>785</v>
      </c>
      <c r="B59" s="914"/>
      <c r="C59" s="914"/>
      <c r="D59" s="914"/>
      <c r="E59" s="914"/>
      <c r="F59" s="915"/>
      <c r="G59" s="909" t="s">
        <v>910</v>
      </c>
      <c r="H59" s="911" t="s">
        <v>676</v>
      </c>
      <c r="I59" s="911" t="s">
        <v>677</v>
      </c>
      <c r="J59" s="906" t="s">
        <v>678</v>
      </c>
    </row>
    <row r="60" spans="1:10" s="28" customFormat="1" ht="13.5" thickBot="1">
      <c r="A60" s="916"/>
      <c r="B60" s="917"/>
      <c r="C60" s="917"/>
      <c r="D60" s="917"/>
      <c r="E60" s="917"/>
      <c r="F60" s="918"/>
      <c r="G60" s="910"/>
      <c r="H60" s="912"/>
      <c r="I60" s="912"/>
      <c r="J60" s="907"/>
    </row>
    <row r="61" spans="1:11" s="289" customFormat="1" ht="15">
      <c r="A61" s="287"/>
      <c r="B61" s="292" t="s">
        <v>40</v>
      </c>
      <c r="C61" s="900" t="s">
        <v>41</v>
      </c>
      <c r="D61" s="900"/>
      <c r="E61" s="900"/>
      <c r="F61" s="900"/>
      <c r="G61" s="900"/>
      <c r="K61" s="290"/>
    </row>
    <row r="62" spans="1:11" s="45" customFormat="1" ht="12.75">
      <c r="A62" s="240" t="s">
        <v>27</v>
      </c>
      <c r="B62" s="45" t="s">
        <v>982</v>
      </c>
      <c r="C62" s="45" t="s">
        <v>987</v>
      </c>
      <c r="F62" s="45" t="s">
        <v>36</v>
      </c>
      <c r="H62" s="170"/>
      <c r="I62" s="170"/>
      <c r="J62" s="170"/>
      <c r="K62" s="231"/>
    </row>
    <row r="63" spans="1:11" ht="12.75">
      <c r="A63" s="226" t="s">
        <v>28</v>
      </c>
      <c r="B63" s="220" t="s">
        <v>982</v>
      </c>
      <c r="C63" s="220" t="s">
        <v>789</v>
      </c>
      <c r="D63" s="220"/>
      <c r="E63" s="220"/>
      <c r="F63" s="44" t="s">
        <v>871</v>
      </c>
      <c r="H63" s="161">
        <v>9</v>
      </c>
      <c r="I63" s="161"/>
      <c r="J63" s="161">
        <v>341</v>
      </c>
      <c r="K63" s="218"/>
    </row>
    <row r="64" spans="1:11" ht="12.75">
      <c r="A64" s="226" t="s">
        <v>29</v>
      </c>
      <c r="B64" s="220" t="s">
        <v>982</v>
      </c>
      <c r="C64" s="220" t="s">
        <v>794</v>
      </c>
      <c r="D64" s="220"/>
      <c r="E64" s="220"/>
      <c r="F64" s="44" t="s">
        <v>37</v>
      </c>
      <c r="H64" s="161">
        <v>1550</v>
      </c>
      <c r="I64" s="161"/>
      <c r="J64" s="161">
        <v>3400</v>
      </c>
      <c r="K64" s="218"/>
    </row>
    <row r="65" spans="1:11" ht="12.75">
      <c r="A65" s="226" t="s">
        <v>30</v>
      </c>
      <c r="B65" s="220" t="s">
        <v>982</v>
      </c>
      <c r="C65" s="220" t="s">
        <v>797</v>
      </c>
      <c r="D65" s="220"/>
      <c r="E65" s="220"/>
      <c r="F65" s="44" t="s">
        <v>38</v>
      </c>
      <c r="H65" s="161"/>
      <c r="I65" s="161"/>
      <c r="J65" s="161"/>
      <c r="K65" s="218"/>
    </row>
    <row r="66" spans="1:11" ht="13.5" thickBot="1">
      <c r="A66" s="226" t="s">
        <v>31</v>
      </c>
      <c r="B66" s="220" t="s">
        <v>982</v>
      </c>
      <c r="C66" s="220" t="s">
        <v>802</v>
      </c>
      <c r="D66" s="220"/>
      <c r="E66" s="220"/>
      <c r="F66" s="44" t="s">
        <v>39</v>
      </c>
      <c r="H66" s="161"/>
      <c r="I66" s="161"/>
      <c r="J66" s="161"/>
      <c r="K66" s="218"/>
    </row>
    <row r="67" spans="1:11" s="221" customFormat="1" ht="25.5" customHeight="1" thickBot="1">
      <c r="A67" s="361" t="s">
        <v>32</v>
      </c>
      <c r="B67" s="53" t="s">
        <v>40</v>
      </c>
      <c r="C67" s="225"/>
      <c r="D67" s="225"/>
      <c r="E67" s="225"/>
      <c r="F67" s="901" t="s">
        <v>41</v>
      </c>
      <c r="G67" s="902"/>
      <c r="H67" s="362">
        <f>SUM(H62:H66)</f>
        <v>1559</v>
      </c>
      <c r="I67" s="222"/>
      <c r="J67" s="222">
        <f>SUM(J62:J66)</f>
        <v>3741</v>
      </c>
      <c r="K67" s="228"/>
    </row>
    <row r="68" spans="1:11" s="289" customFormat="1" ht="15">
      <c r="A68" s="287"/>
      <c r="B68" s="292" t="s">
        <v>132</v>
      </c>
      <c r="C68" s="900" t="s">
        <v>133</v>
      </c>
      <c r="D68" s="900"/>
      <c r="E68" s="900"/>
      <c r="F68" s="900"/>
      <c r="G68" s="900"/>
      <c r="K68" s="290"/>
    </row>
    <row r="69" spans="1:11" s="289" customFormat="1" ht="15">
      <c r="A69" s="287"/>
      <c r="B69" s="292"/>
      <c r="C69" s="288" t="s">
        <v>987</v>
      </c>
      <c r="D69" s="900" t="s">
        <v>105</v>
      </c>
      <c r="E69" s="900"/>
      <c r="F69" s="900"/>
      <c r="G69" s="900"/>
      <c r="K69" s="290"/>
    </row>
    <row r="70" spans="1:11" s="45" customFormat="1" ht="28.5" customHeight="1">
      <c r="A70" s="240" t="s">
        <v>33</v>
      </c>
      <c r="B70" s="441" t="s">
        <v>983</v>
      </c>
      <c r="C70" s="441" t="s">
        <v>987</v>
      </c>
      <c r="D70" s="441" t="s">
        <v>914</v>
      </c>
      <c r="E70" s="441"/>
      <c r="F70" s="908" t="s">
        <v>96</v>
      </c>
      <c r="G70" s="908"/>
      <c r="H70" s="166"/>
      <c r="I70" s="166"/>
      <c r="J70" s="166"/>
      <c r="K70" s="231"/>
    </row>
    <row r="71" spans="1:11" s="45" customFormat="1" ht="38.25">
      <c r="A71" s="240" t="s">
        <v>34</v>
      </c>
      <c r="B71" s="441" t="s">
        <v>983</v>
      </c>
      <c r="C71" s="441" t="s">
        <v>987</v>
      </c>
      <c r="D71" s="441" t="s">
        <v>914</v>
      </c>
      <c r="E71" s="441" t="s">
        <v>1006</v>
      </c>
      <c r="G71" s="223" t="s">
        <v>872</v>
      </c>
      <c r="H71" s="166"/>
      <c r="I71" s="166"/>
      <c r="J71" s="166"/>
      <c r="K71" s="231"/>
    </row>
    <row r="72" spans="1:11" s="45" customFormat="1" ht="28.5" customHeight="1">
      <c r="A72" s="240" t="s">
        <v>35</v>
      </c>
      <c r="B72" s="441" t="s">
        <v>983</v>
      </c>
      <c r="C72" s="441" t="s">
        <v>987</v>
      </c>
      <c r="D72" s="441" t="s">
        <v>915</v>
      </c>
      <c r="E72" s="441"/>
      <c r="F72" s="908" t="s">
        <v>97</v>
      </c>
      <c r="G72" s="908"/>
      <c r="H72" s="166"/>
      <c r="I72" s="166"/>
      <c r="J72" s="166"/>
      <c r="K72" s="231"/>
    </row>
    <row r="73" spans="1:13" s="45" customFormat="1" ht="38.25" customHeight="1">
      <c r="A73" s="240" t="s">
        <v>42</v>
      </c>
      <c r="B73" s="441" t="s">
        <v>983</v>
      </c>
      <c r="C73" s="441" t="s">
        <v>987</v>
      </c>
      <c r="D73" s="441" t="s">
        <v>915</v>
      </c>
      <c r="E73" s="441" t="s">
        <v>1006</v>
      </c>
      <c r="G73" s="223" t="s">
        <v>873</v>
      </c>
      <c r="H73" s="150"/>
      <c r="I73" s="150"/>
      <c r="J73" s="166"/>
      <c r="K73" s="231"/>
      <c r="L73" s="231"/>
      <c r="M73" s="235"/>
    </row>
    <row r="74" spans="1:11" s="45" customFormat="1" ht="28.5" customHeight="1">
      <c r="A74" s="240" t="s">
        <v>43</v>
      </c>
      <c r="B74" s="441" t="s">
        <v>983</v>
      </c>
      <c r="C74" s="441" t="s">
        <v>987</v>
      </c>
      <c r="D74" s="441" t="s">
        <v>916</v>
      </c>
      <c r="E74" s="441"/>
      <c r="F74" s="908" t="s">
        <v>98</v>
      </c>
      <c r="G74" s="908"/>
      <c r="H74" s="166">
        <v>497</v>
      </c>
      <c r="I74" s="166"/>
      <c r="J74" s="166">
        <v>565</v>
      </c>
      <c r="K74" s="231"/>
    </row>
    <row r="75" spans="1:11" s="45" customFormat="1" ht="28.5" customHeight="1">
      <c r="A75" s="240" t="s">
        <v>44</v>
      </c>
      <c r="B75" s="441" t="s">
        <v>983</v>
      </c>
      <c r="C75" s="441" t="s">
        <v>987</v>
      </c>
      <c r="D75" s="441" t="s">
        <v>917</v>
      </c>
      <c r="E75" s="441"/>
      <c r="F75" s="908" t="s">
        <v>99</v>
      </c>
      <c r="G75" s="908"/>
      <c r="H75" s="166"/>
      <c r="I75" s="166"/>
      <c r="J75" s="166"/>
      <c r="K75" s="231"/>
    </row>
    <row r="76" spans="1:11" s="45" customFormat="1" ht="28.5" customHeight="1">
      <c r="A76" s="240" t="s">
        <v>45</v>
      </c>
      <c r="B76" s="441" t="s">
        <v>983</v>
      </c>
      <c r="C76" s="441" t="s">
        <v>987</v>
      </c>
      <c r="D76" s="441" t="s">
        <v>918</v>
      </c>
      <c r="E76" s="441"/>
      <c r="F76" s="908" t="s">
        <v>100</v>
      </c>
      <c r="G76" s="908"/>
      <c r="H76" s="166"/>
      <c r="I76" s="166"/>
      <c r="J76" s="166"/>
      <c r="K76" s="231"/>
    </row>
    <row r="77" spans="1:11" s="45" customFormat="1" ht="28.5" customHeight="1">
      <c r="A77" s="240" t="s">
        <v>46</v>
      </c>
      <c r="B77" s="441" t="s">
        <v>983</v>
      </c>
      <c r="C77" s="441" t="s">
        <v>987</v>
      </c>
      <c r="D77" s="441" t="s">
        <v>947</v>
      </c>
      <c r="E77" s="441"/>
      <c r="F77" s="908" t="s">
        <v>101</v>
      </c>
      <c r="G77" s="908"/>
      <c r="H77" s="166"/>
      <c r="I77" s="166"/>
      <c r="J77" s="166"/>
      <c r="K77" s="231"/>
    </row>
    <row r="78" spans="1:11" s="45" customFormat="1" ht="38.25">
      <c r="A78" s="240" t="s">
        <v>47</v>
      </c>
      <c r="B78" s="441" t="s">
        <v>983</v>
      </c>
      <c r="C78" s="441" t="s">
        <v>987</v>
      </c>
      <c r="D78" s="441" t="s">
        <v>947</v>
      </c>
      <c r="E78" s="441" t="s">
        <v>1006</v>
      </c>
      <c r="G78" s="223" t="s">
        <v>874</v>
      </c>
      <c r="H78" s="166"/>
      <c r="I78" s="166"/>
      <c r="J78" s="166"/>
      <c r="K78" s="231"/>
    </row>
    <row r="79" spans="1:11" s="45" customFormat="1" ht="28.5" customHeight="1">
      <c r="A79" s="240" t="s">
        <v>48</v>
      </c>
      <c r="B79" s="441" t="s">
        <v>983</v>
      </c>
      <c r="C79" s="441" t="s">
        <v>987</v>
      </c>
      <c r="D79" s="441" t="s">
        <v>919</v>
      </c>
      <c r="E79" s="441"/>
      <c r="F79" s="908" t="s">
        <v>102</v>
      </c>
      <c r="G79" s="908"/>
      <c r="H79" s="166"/>
      <c r="I79" s="166"/>
      <c r="J79" s="166"/>
      <c r="K79" s="231"/>
    </row>
    <row r="80" spans="1:11" s="45" customFormat="1" ht="38.25">
      <c r="A80" s="240" t="s">
        <v>49</v>
      </c>
      <c r="B80" s="441" t="s">
        <v>983</v>
      </c>
      <c r="C80" s="441" t="s">
        <v>987</v>
      </c>
      <c r="D80" s="441" t="s">
        <v>919</v>
      </c>
      <c r="E80" s="441" t="s">
        <v>1006</v>
      </c>
      <c r="G80" s="223" t="s">
        <v>875</v>
      </c>
      <c r="H80" s="166"/>
      <c r="I80" s="166"/>
      <c r="J80" s="166"/>
      <c r="K80" s="231"/>
    </row>
    <row r="81" spans="1:11" s="45" customFormat="1" ht="28.5" customHeight="1">
      <c r="A81" s="240" t="s">
        <v>50</v>
      </c>
      <c r="B81" s="441" t="s">
        <v>983</v>
      </c>
      <c r="C81" s="441" t="s">
        <v>987</v>
      </c>
      <c r="D81" s="441" t="s">
        <v>920</v>
      </c>
      <c r="E81" s="441"/>
      <c r="F81" s="908" t="s">
        <v>103</v>
      </c>
      <c r="G81" s="908"/>
      <c r="H81" s="166"/>
      <c r="I81" s="166"/>
      <c r="J81" s="166"/>
      <c r="K81" s="231"/>
    </row>
    <row r="82" spans="1:11" s="45" customFormat="1" ht="26.25" thickBot="1">
      <c r="A82" s="240" t="s">
        <v>51</v>
      </c>
      <c r="B82" s="441" t="s">
        <v>983</v>
      </c>
      <c r="C82" s="441" t="s">
        <v>987</v>
      </c>
      <c r="D82" s="441" t="s">
        <v>920</v>
      </c>
      <c r="E82" s="441" t="s">
        <v>1006</v>
      </c>
      <c r="G82" s="223" t="s">
        <v>104</v>
      </c>
      <c r="H82" s="166"/>
      <c r="I82" s="166"/>
      <c r="J82" s="166"/>
      <c r="K82" s="231"/>
    </row>
    <row r="83" spans="1:11" s="221" customFormat="1" ht="13.5" thickBot="1">
      <c r="A83" s="361" t="s">
        <v>52</v>
      </c>
      <c r="B83" s="53" t="s">
        <v>983</v>
      </c>
      <c r="C83" s="225" t="s">
        <v>987</v>
      </c>
      <c r="D83" s="225"/>
      <c r="E83" s="225"/>
      <c r="F83" s="224" t="s">
        <v>105</v>
      </c>
      <c r="G83" s="229"/>
      <c r="H83" s="63">
        <f>H70+H72+H74+H75+H76+H77+H79+H81</f>
        <v>497</v>
      </c>
      <c r="I83" s="63"/>
      <c r="J83" s="63">
        <f>J70+J72+J74+J75+J76+J77+J79+J81</f>
        <v>565</v>
      </c>
      <c r="K83" s="228"/>
    </row>
    <row r="84" spans="1:11" s="289" customFormat="1" ht="15">
      <c r="A84" s="287"/>
      <c r="B84" s="292"/>
      <c r="C84" s="288" t="s">
        <v>789</v>
      </c>
      <c r="D84" s="900" t="s">
        <v>811</v>
      </c>
      <c r="E84" s="900"/>
      <c r="F84" s="900"/>
      <c r="G84" s="900"/>
      <c r="K84" s="290"/>
    </row>
    <row r="85" spans="1:11" s="45" customFormat="1" ht="40.5" customHeight="1">
      <c r="A85" s="240" t="s">
        <v>53</v>
      </c>
      <c r="B85" s="441" t="s">
        <v>983</v>
      </c>
      <c r="C85" s="441" t="s">
        <v>789</v>
      </c>
      <c r="D85" s="441" t="s">
        <v>914</v>
      </c>
      <c r="E85" s="441"/>
      <c r="F85" s="908" t="s">
        <v>106</v>
      </c>
      <c r="G85" s="908"/>
      <c r="H85" s="166"/>
      <c r="I85" s="166"/>
      <c r="J85" s="166"/>
      <c r="K85" s="231"/>
    </row>
    <row r="86" spans="1:11" s="45" customFormat="1" ht="51" customHeight="1">
      <c r="A86" s="240" t="s">
        <v>54</v>
      </c>
      <c r="B86" s="441" t="s">
        <v>983</v>
      </c>
      <c r="C86" s="441" t="s">
        <v>789</v>
      </c>
      <c r="D86" s="441" t="s">
        <v>914</v>
      </c>
      <c r="E86" s="441" t="s">
        <v>1006</v>
      </c>
      <c r="G86" s="223" t="s">
        <v>876</v>
      </c>
      <c r="H86" s="166"/>
      <c r="I86" s="166"/>
      <c r="J86" s="166"/>
      <c r="K86" s="231"/>
    </row>
    <row r="87" spans="1:11" s="45" customFormat="1" ht="41.25" customHeight="1">
      <c r="A87" s="240" t="s">
        <v>55</v>
      </c>
      <c r="B87" s="441" t="s">
        <v>983</v>
      </c>
      <c r="C87" s="441" t="s">
        <v>789</v>
      </c>
      <c r="D87" s="441" t="s">
        <v>915</v>
      </c>
      <c r="E87" s="441"/>
      <c r="F87" s="908" t="s">
        <v>107</v>
      </c>
      <c r="G87" s="908"/>
      <c r="H87" s="166"/>
      <c r="I87" s="166"/>
      <c r="J87" s="166"/>
      <c r="K87" s="231"/>
    </row>
    <row r="88" spans="1:13" s="45" customFormat="1" ht="38.25" customHeight="1">
      <c r="A88" s="240" t="s">
        <v>56</v>
      </c>
      <c r="B88" s="441" t="s">
        <v>983</v>
      </c>
      <c r="C88" s="441" t="s">
        <v>789</v>
      </c>
      <c r="D88" s="441" t="s">
        <v>915</v>
      </c>
      <c r="E88" s="441" t="s">
        <v>1006</v>
      </c>
      <c r="G88" s="223" t="s">
        <v>877</v>
      </c>
      <c r="H88" s="150"/>
      <c r="I88" s="150"/>
      <c r="J88" s="166"/>
      <c r="K88" s="231"/>
      <c r="L88" s="231"/>
      <c r="M88" s="235"/>
    </row>
    <row r="89" spans="1:11" s="45" customFormat="1" ht="28.5" customHeight="1">
      <c r="A89" s="240" t="s">
        <v>57</v>
      </c>
      <c r="B89" s="441" t="s">
        <v>983</v>
      </c>
      <c r="C89" s="441" t="s">
        <v>789</v>
      </c>
      <c r="D89" s="441" t="s">
        <v>916</v>
      </c>
      <c r="E89" s="441"/>
      <c r="F89" s="908" t="s">
        <v>108</v>
      </c>
      <c r="G89" s="908"/>
      <c r="H89" s="166"/>
      <c r="I89" s="166"/>
      <c r="J89" s="166"/>
      <c r="K89" s="231"/>
    </row>
    <row r="90" spans="1:11" s="45" customFormat="1" ht="28.5" customHeight="1">
      <c r="A90" s="240"/>
      <c r="B90" s="441"/>
      <c r="C90" s="441"/>
      <c r="D90" s="441"/>
      <c r="E90" s="441"/>
      <c r="F90" s="223"/>
      <c r="G90" s="223"/>
      <c r="H90" s="166"/>
      <c r="I90" s="166"/>
      <c r="J90" s="166"/>
      <c r="K90" s="231"/>
    </row>
    <row r="91" spans="1:11" s="45" customFormat="1" ht="28.5" customHeight="1">
      <c r="A91" s="240"/>
      <c r="B91" s="441"/>
      <c r="C91" s="441"/>
      <c r="D91" s="441"/>
      <c r="E91" s="441"/>
      <c r="F91" s="223"/>
      <c r="G91" s="223"/>
      <c r="H91" s="166"/>
      <c r="I91" s="166"/>
      <c r="J91" s="166"/>
      <c r="K91" s="231"/>
    </row>
    <row r="92" spans="1:11" s="45" customFormat="1" ht="28.5" customHeight="1">
      <c r="A92" s="240"/>
      <c r="B92" s="441"/>
      <c r="C92" s="441"/>
      <c r="D92" s="441"/>
      <c r="E92" s="441"/>
      <c r="F92" s="223"/>
      <c r="G92" s="223"/>
      <c r="H92" s="166"/>
      <c r="I92" s="166"/>
      <c r="J92" s="166"/>
      <c r="K92" s="231"/>
    </row>
    <row r="93" spans="1:11" s="45" customFormat="1" ht="13.5" thickBot="1">
      <c r="A93" s="240"/>
      <c r="B93" s="441"/>
      <c r="C93" s="441"/>
      <c r="D93" s="441"/>
      <c r="E93" s="441"/>
      <c r="F93" s="223"/>
      <c r="G93" s="223"/>
      <c r="H93" s="166"/>
      <c r="I93" s="166"/>
      <c r="J93" s="166"/>
      <c r="K93" s="231"/>
    </row>
    <row r="94" spans="1:10" s="28" customFormat="1" ht="15" customHeight="1">
      <c r="A94" s="913" t="s">
        <v>785</v>
      </c>
      <c r="B94" s="914"/>
      <c r="C94" s="914"/>
      <c r="D94" s="914"/>
      <c r="E94" s="914"/>
      <c r="F94" s="915"/>
      <c r="G94" s="909" t="s">
        <v>910</v>
      </c>
      <c r="H94" s="911" t="s">
        <v>676</v>
      </c>
      <c r="I94" s="911" t="s">
        <v>677</v>
      </c>
      <c r="J94" s="906" t="s">
        <v>678</v>
      </c>
    </row>
    <row r="95" spans="1:10" s="28" customFormat="1" ht="13.5" thickBot="1">
      <c r="A95" s="916"/>
      <c r="B95" s="917"/>
      <c r="C95" s="917"/>
      <c r="D95" s="917"/>
      <c r="E95" s="917"/>
      <c r="F95" s="918"/>
      <c r="G95" s="910"/>
      <c r="H95" s="912"/>
      <c r="I95" s="912"/>
      <c r="J95" s="907"/>
    </row>
    <row r="96" spans="1:11" s="45" customFormat="1" ht="28.5" customHeight="1">
      <c r="A96" s="240" t="s">
        <v>58</v>
      </c>
      <c r="B96" s="441" t="s">
        <v>983</v>
      </c>
      <c r="C96" s="441" t="s">
        <v>789</v>
      </c>
      <c r="D96" s="441" t="s">
        <v>917</v>
      </c>
      <c r="E96" s="441"/>
      <c r="F96" s="908" t="s">
        <v>109</v>
      </c>
      <c r="G96" s="908"/>
      <c r="H96" s="166"/>
      <c r="I96" s="166"/>
      <c r="J96" s="166"/>
      <c r="K96" s="231"/>
    </row>
    <row r="97" spans="1:11" s="45" customFormat="1" ht="28.5" customHeight="1">
      <c r="A97" s="240" t="s">
        <v>59</v>
      </c>
      <c r="B97" s="441" t="s">
        <v>983</v>
      </c>
      <c r="C97" s="441" t="s">
        <v>789</v>
      </c>
      <c r="D97" s="441" t="s">
        <v>918</v>
      </c>
      <c r="E97" s="441"/>
      <c r="F97" s="908" t="s">
        <v>110</v>
      </c>
      <c r="G97" s="908"/>
      <c r="H97" s="166"/>
      <c r="I97" s="166"/>
      <c r="J97" s="166"/>
      <c r="K97" s="231"/>
    </row>
    <row r="98" spans="1:11" s="45" customFormat="1" ht="28.5" customHeight="1">
      <c r="A98" s="240" t="s">
        <v>60</v>
      </c>
      <c r="B98" s="441" t="s">
        <v>983</v>
      </c>
      <c r="C98" s="441" t="s">
        <v>789</v>
      </c>
      <c r="D98" s="441" t="s">
        <v>947</v>
      </c>
      <c r="E98" s="441"/>
      <c r="F98" s="908" t="s">
        <v>878</v>
      </c>
      <c r="G98" s="908"/>
      <c r="H98" s="166"/>
      <c r="I98" s="166"/>
      <c r="J98" s="166"/>
      <c r="K98" s="231"/>
    </row>
    <row r="99" spans="1:13" s="45" customFormat="1" ht="38.25" customHeight="1">
      <c r="A99" s="240" t="s">
        <v>61</v>
      </c>
      <c r="B99" s="441" t="s">
        <v>983</v>
      </c>
      <c r="C99" s="441" t="s">
        <v>789</v>
      </c>
      <c r="D99" s="441" t="s">
        <v>947</v>
      </c>
      <c r="E99" s="441" t="s">
        <v>1006</v>
      </c>
      <c r="G99" s="223" t="s">
        <v>879</v>
      </c>
      <c r="H99" s="150"/>
      <c r="I99" s="150"/>
      <c r="J99" s="166"/>
      <c r="K99" s="231"/>
      <c r="L99" s="231"/>
      <c r="M99" s="235"/>
    </row>
    <row r="100" spans="1:11" s="45" customFormat="1" ht="28.5" customHeight="1">
      <c r="A100" s="240" t="s">
        <v>62</v>
      </c>
      <c r="B100" s="441" t="s">
        <v>983</v>
      </c>
      <c r="C100" s="441" t="s">
        <v>789</v>
      </c>
      <c r="D100" s="441" t="s">
        <v>919</v>
      </c>
      <c r="E100" s="441"/>
      <c r="F100" s="908" t="s">
        <v>116</v>
      </c>
      <c r="G100" s="908"/>
      <c r="H100" s="166"/>
      <c r="I100" s="166"/>
      <c r="J100" s="166"/>
      <c r="K100" s="231"/>
    </row>
    <row r="101" spans="1:13" s="45" customFormat="1" ht="38.25" customHeight="1">
      <c r="A101" s="240" t="s">
        <v>63</v>
      </c>
      <c r="B101" s="441" t="s">
        <v>983</v>
      </c>
      <c r="C101" s="441" t="s">
        <v>789</v>
      </c>
      <c r="D101" s="441" t="s">
        <v>919</v>
      </c>
      <c r="E101" s="441" t="s">
        <v>1006</v>
      </c>
      <c r="G101" s="223" t="s">
        <v>880</v>
      </c>
      <c r="H101" s="150"/>
      <c r="I101" s="150"/>
      <c r="J101" s="166"/>
      <c r="K101" s="231"/>
      <c r="L101" s="231"/>
      <c r="M101" s="235"/>
    </row>
    <row r="102" spans="1:11" s="45" customFormat="1" ht="28.5" customHeight="1">
      <c r="A102" s="240" t="s">
        <v>64</v>
      </c>
      <c r="B102" s="441" t="s">
        <v>983</v>
      </c>
      <c r="C102" s="441" t="s">
        <v>789</v>
      </c>
      <c r="D102" s="441" t="s">
        <v>920</v>
      </c>
      <c r="E102" s="441"/>
      <c r="F102" s="908" t="s">
        <v>881</v>
      </c>
      <c r="G102" s="908"/>
      <c r="H102" s="166"/>
      <c r="I102" s="166"/>
      <c r="J102" s="166"/>
      <c r="K102" s="231"/>
    </row>
    <row r="103" spans="1:11" s="45" customFormat="1" ht="38.25" customHeight="1" thickBot="1">
      <c r="A103" s="240" t="s">
        <v>65</v>
      </c>
      <c r="B103" s="441" t="s">
        <v>983</v>
      </c>
      <c r="C103" s="441" t="s">
        <v>789</v>
      </c>
      <c r="D103" s="441" t="s">
        <v>920</v>
      </c>
      <c r="E103" s="441" t="s">
        <v>1006</v>
      </c>
      <c r="G103" s="223" t="s">
        <v>117</v>
      </c>
      <c r="H103" s="166"/>
      <c r="I103" s="166"/>
      <c r="J103" s="166"/>
      <c r="K103" s="231"/>
    </row>
    <row r="104" spans="1:11" s="221" customFormat="1" ht="13.5" thickBot="1">
      <c r="A104" s="361" t="s">
        <v>66</v>
      </c>
      <c r="B104" s="53" t="s">
        <v>983</v>
      </c>
      <c r="C104" s="225" t="s">
        <v>789</v>
      </c>
      <c r="D104" s="225"/>
      <c r="E104" s="225"/>
      <c r="F104" s="224" t="s">
        <v>118</v>
      </c>
      <c r="G104" s="229"/>
      <c r="H104" s="63"/>
      <c r="I104" s="63"/>
      <c r="J104" s="63"/>
      <c r="K104" s="228"/>
    </row>
    <row r="105" spans="1:11" s="289" customFormat="1" ht="17.25" customHeight="1">
      <c r="A105" s="287"/>
      <c r="B105" s="292"/>
      <c r="C105" s="288" t="s">
        <v>794</v>
      </c>
      <c r="D105" s="900" t="s">
        <v>131</v>
      </c>
      <c r="E105" s="900"/>
      <c r="F105" s="900"/>
      <c r="G105" s="900"/>
      <c r="K105" s="290"/>
    </row>
    <row r="106" spans="1:13" s="45" customFormat="1" ht="12.75">
      <c r="A106" s="240" t="s">
        <v>67</v>
      </c>
      <c r="B106" s="45" t="s">
        <v>983</v>
      </c>
      <c r="C106" s="233" t="s">
        <v>794</v>
      </c>
      <c r="D106" s="233" t="s">
        <v>914</v>
      </c>
      <c r="E106" s="233"/>
      <c r="F106" s="45" t="s">
        <v>119</v>
      </c>
      <c r="H106" s="166"/>
      <c r="I106" s="166"/>
      <c r="J106" s="166">
        <v>35</v>
      </c>
      <c r="K106" s="231"/>
      <c r="L106" s="231"/>
      <c r="M106" s="235"/>
    </row>
    <row r="107" spans="1:13" s="45" customFormat="1" ht="12.75">
      <c r="A107" s="240" t="s">
        <v>68</v>
      </c>
      <c r="B107" s="45" t="s">
        <v>983</v>
      </c>
      <c r="C107" s="233" t="s">
        <v>794</v>
      </c>
      <c r="D107" s="233" t="s">
        <v>914</v>
      </c>
      <c r="E107" s="233" t="s">
        <v>1006</v>
      </c>
      <c r="G107" s="45" t="s">
        <v>120</v>
      </c>
      <c r="H107" s="166"/>
      <c r="I107" s="166"/>
      <c r="J107" s="166"/>
      <c r="K107" s="231"/>
      <c r="L107" s="231"/>
      <c r="M107" s="235"/>
    </row>
    <row r="108" spans="1:13" s="45" customFormat="1" ht="12.75">
      <c r="A108" s="240" t="s">
        <v>69</v>
      </c>
      <c r="B108" s="45" t="s">
        <v>983</v>
      </c>
      <c r="C108" s="233" t="s">
        <v>794</v>
      </c>
      <c r="D108" s="233" t="s">
        <v>914</v>
      </c>
      <c r="E108" s="233" t="s">
        <v>1007</v>
      </c>
      <c r="G108" s="45" t="s">
        <v>121</v>
      </c>
      <c r="H108" s="166"/>
      <c r="I108" s="166"/>
      <c r="J108" s="166"/>
      <c r="K108" s="231"/>
      <c r="L108" s="231"/>
      <c r="M108" s="235"/>
    </row>
    <row r="109" spans="1:13" s="45" customFormat="1" ht="12.75">
      <c r="A109" s="240" t="s">
        <v>70</v>
      </c>
      <c r="B109" s="45" t="s">
        <v>983</v>
      </c>
      <c r="C109" s="233" t="s">
        <v>794</v>
      </c>
      <c r="D109" s="233" t="s">
        <v>914</v>
      </c>
      <c r="E109" s="233" t="s">
        <v>1008</v>
      </c>
      <c r="G109" s="45" t="s">
        <v>122</v>
      </c>
      <c r="H109" s="166"/>
      <c r="I109" s="166"/>
      <c r="J109" s="166">
        <v>24</v>
      </c>
      <c r="K109" s="231"/>
      <c r="L109" s="231"/>
      <c r="M109" s="235"/>
    </row>
    <row r="110" spans="1:13" s="45" customFormat="1" ht="12.75">
      <c r="A110" s="240" t="s">
        <v>71</v>
      </c>
      <c r="B110" s="45" t="s">
        <v>983</v>
      </c>
      <c r="C110" s="233" t="s">
        <v>794</v>
      </c>
      <c r="D110" s="233" t="s">
        <v>914</v>
      </c>
      <c r="E110" s="45" t="s">
        <v>1009</v>
      </c>
      <c r="G110" s="45" t="s">
        <v>123</v>
      </c>
      <c r="H110" s="170"/>
      <c r="I110" s="170"/>
      <c r="J110" s="170"/>
      <c r="K110" s="231"/>
      <c r="L110" s="231"/>
      <c r="M110" s="235"/>
    </row>
    <row r="111" spans="1:13" s="45" customFormat="1" ht="12.75">
      <c r="A111" s="240" t="s">
        <v>72</v>
      </c>
      <c r="B111" s="45" t="s">
        <v>983</v>
      </c>
      <c r="C111" s="233" t="s">
        <v>794</v>
      </c>
      <c r="D111" s="233" t="s">
        <v>914</v>
      </c>
      <c r="E111" s="68" t="s">
        <v>23</v>
      </c>
      <c r="G111" s="45" t="s">
        <v>124</v>
      </c>
      <c r="H111" s="166"/>
      <c r="I111" s="166"/>
      <c r="J111" s="166">
        <v>11</v>
      </c>
      <c r="K111" s="231"/>
      <c r="L111" s="231"/>
      <c r="M111" s="235"/>
    </row>
    <row r="112" spans="1:11" s="45" customFormat="1" ht="28.5" customHeight="1">
      <c r="A112" s="240" t="s">
        <v>73</v>
      </c>
      <c r="B112" s="441" t="s">
        <v>983</v>
      </c>
      <c r="C112" s="441" t="s">
        <v>794</v>
      </c>
      <c r="D112" s="441" t="s">
        <v>915</v>
      </c>
      <c r="E112" s="441"/>
      <c r="F112" s="908" t="s">
        <v>125</v>
      </c>
      <c r="G112" s="908"/>
      <c r="H112" s="166"/>
      <c r="I112" s="166"/>
      <c r="J112" s="166"/>
      <c r="K112" s="231"/>
    </row>
    <row r="113" spans="1:13" s="45" customFormat="1" ht="12.75">
      <c r="A113" s="240" t="s">
        <v>74</v>
      </c>
      <c r="B113" s="441" t="s">
        <v>983</v>
      </c>
      <c r="C113" s="441" t="s">
        <v>794</v>
      </c>
      <c r="D113" s="441" t="s">
        <v>916</v>
      </c>
      <c r="E113" s="441"/>
      <c r="F113" s="45" t="s">
        <v>126</v>
      </c>
      <c r="H113" s="166"/>
      <c r="I113" s="166"/>
      <c r="J113" s="166"/>
      <c r="K113" s="231"/>
      <c r="L113" s="231"/>
      <c r="M113" s="235"/>
    </row>
    <row r="114" spans="1:13" s="45" customFormat="1" ht="12.75">
      <c r="A114" s="240" t="s">
        <v>75</v>
      </c>
      <c r="B114" s="441" t="s">
        <v>983</v>
      </c>
      <c r="C114" s="441" t="s">
        <v>794</v>
      </c>
      <c r="D114" s="441" t="s">
        <v>917</v>
      </c>
      <c r="E114" s="441"/>
      <c r="F114" s="45" t="s">
        <v>127</v>
      </c>
      <c r="H114" s="166"/>
      <c r="I114" s="166"/>
      <c r="J114" s="166"/>
      <c r="K114" s="231"/>
      <c r="L114" s="231"/>
      <c r="M114" s="235"/>
    </row>
    <row r="115" spans="1:11" s="45" customFormat="1" ht="28.5" customHeight="1">
      <c r="A115" s="240" t="s">
        <v>76</v>
      </c>
      <c r="B115" s="441" t="s">
        <v>983</v>
      </c>
      <c r="C115" s="441" t="s">
        <v>794</v>
      </c>
      <c r="D115" s="441" t="s">
        <v>918</v>
      </c>
      <c r="E115" s="441"/>
      <c r="F115" s="908" t="s">
        <v>128</v>
      </c>
      <c r="G115" s="908"/>
      <c r="H115" s="166"/>
      <c r="I115" s="166"/>
      <c r="J115" s="166"/>
      <c r="K115" s="231"/>
    </row>
    <row r="116" spans="1:11" s="45" customFormat="1" ht="28.5" customHeight="1">
      <c r="A116" s="240" t="s">
        <v>77</v>
      </c>
      <c r="B116" s="441" t="s">
        <v>983</v>
      </c>
      <c r="C116" s="441" t="s">
        <v>794</v>
      </c>
      <c r="D116" s="441" t="s">
        <v>947</v>
      </c>
      <c r="E116" s="441"/>
      <c r="F116" s="908" t="s">
        <v>129</v>
      </c>
      <c r="G116" s="908"/>
      <c r="H116" s="166"/>
      <c r="I116" s="166"/>
      <c r="J116" s="166"/>
      <c r="K116" s="231"/>
    </row>
    <row r="117" spans="1:11" s="45" customFormat="1" ht="28.5" customHeight="1" thickBot="1">
      <c r="A117" s="240" t="s">
        <v>78</v>
      </c>
      <c r="B117" s="441" t="s">
        <v>983</v>
      </c>
      <c r="C117" s="441" t="s">
        <v>794</v>
      </c>
      <c r="D117" s="441" t="s">
        <v>919</v>
      </c>
      <c r="E117" s="441"/>
      <c r="F117" s="908" t="s">
        <v>130</v>
      </c>
      <c r="G117" s="908"/>
      <c r="H117" s="166"/>
      <c r="I117" s="166"/>
      <c r="J117" s="166"/>
      <c r="K117" s="231"/>
    </row>
    <row r="118" spans="1:11" s="221" customFormat="1" ht="13.5" thickBot="1">
      <c r="A118" s="361" t="s">
        <v>79</v>
      </c>
      <c r="B118" s="53" t="s">
        <v>983</v>
      </c>
      <c r="C118" s="225" t="s">
        <v>794</v>
      </c>
      <c r="D118" s="225"/>
      <c r="E118" s="225"/>
      <c r="F118" s="224" t="s">
        <v>131</v>
      </c>
      <c r="G118" s="229"/>
      <c r="H118" s="63"/>
      <c r="I118" s="63"/>
      <c r="J118" s="63"/>
      <c r="K118" s="228"/>
    </row>
    <row r="119" spans="1:11" s="221" customFormat="1" ht="25.5" customHeight="1" thickBot="1">
      <c r="A119" s="361" t="s">
        <v>80</v>
      </c>
      <c r="B119" s="53" t="s">
        <v>132</v>
      </c>
      <c r="C119" s="225"/>
      <c r="D119" s="225"/>
      <c r="E119" s="225"/>
      <c r="F119" s="901" t="s">
        <v>133</v>
      </c>
      <c r="G119" s="902"/>
      <c r="H119" s="362">
        <v>497</v>
      </c>
      <c r="I119" s="222"/>
      <c r="J119" s="222">
        <v>600</v>
      </c>
      <c r="K119" s="228"/>
    </row>
    <row r="120" spans="1:11" s="221" customFormat="1" ht="25.5" customHeight="1" thickBot="1">
      <c r="A120" s="361" t="s">
        <v>81</v>
      </c>
      <c r="B120" s="53" t="s">
        <v>134</v>
      </c>
      <c r="C120" s="225"/>
      <c r="D120" s="225"/>
      <c r="E120" s="225"/>
      <c r="F120" s="901" t="s">
        <v>135</v>
      </c>
      <c r="G120" s="902"/>
      <c r="H120" s="362">
        <v>408</v>
      </c>
      <c r="I120" s="222"/>
      <c r="J120" s="222">
        <v>179</v>
      </c>
      <c r="K120" s="228"/>
    </row>
    <row r="121" spans="1:11" s="289" customFormat="1" ht="15">
      <c r="A121" s="287"/>
      <c r="B121" s="292" t="s">
        <v>139</v>
      </c>
      <c r="C121" s="900" t="s">
        <v>140</v>
      </c>
      <c r="D121" s="900"/>
      <c r="E121" s="900"/>
      <c r="F121" s="900"/>
      <c r="G121" s="900"/>
      <c r="K121" s="290"/>
    </row>
    <row r="122" spans="1:13" s="45" customFormat="1" ht="12.75">
      <c r="A122" s="240" t="s">
        <v>82</v>
      </c>
      <c r="B122" s="45" t="s">
        <v>984</v>
      </c>
      <c r="D122" s="45" t="s">
        <v>914</v>
      </c>
      <c r="F122" s="45" t="s">
        <v>136</v>
      </c>
      <c r="H122" s="170"/>
      <c r="I122" s="170"/>
      <c r="J122" s="170"/>
      <c r="K122" s="231"/>
      <c r="L122" s="231"/>
      <c r="M122" s="235"/>
    </row>
    <row r="123" spans="1:13" s="45" customFormat="1" ht="12.75">
      <c r="A123" s="240" t="s">
        <v>83</v>
      </c>
      <c r="B123" s="45" t="s">
        <v>984</v>
      </c>
      <c r="D123" s="45" t="s">
        <v>915</v>
      </c>
      <c r="F123" s="45" t="s">
        <v>137</v>
      </c>
      <c r="H123" s="170"/>
      <c r="I123" s="170"/>
      <c r="J123" s="170"/>
      <c r="K123" s="231"/>
      <c r="L123" s="231"/>
      <c r="M123" s="235"/>
    </row>
    <row r="124" spans="1:13" s="45" customFormat="1" ht="13.5" thickBot="1">
      <c r="A124" s="240" t="s">
        <v>84</v>
      </c>
      <c r="B124" s="45" t="s">
        <v>984</v>
      </c>
      <c r="D124" s="45" t="s">
        <v>916</v>
      </c>
      <c r="F124" s="45" t="s">
        <v>138</v>
      </c>
      <c r="H124" s="170"/>
      <c r="I124" s="170"/>
      <c r="J124" s="170"/>
      <c r="K124" s="231"/>
      <c r="L124" s="231"/>
      <c r="M124" s="235"/>
    </row>
    <row r="125" spans="1:11" s="221" customFormat="1" ht="25.5" customHeight="1" thickBot="1">
      <c r="A125" s="361" t="s">
        <v>85</v>
      </c>
      <c r="B125" s="53" t="s">
        <v>139</v>
      </c>
      <c r="C125" s="225"/>
      <c r="D125" s="225"/>
      <c r="E125" s="225"/>
      <c r="F125" s="901" t="s">
        <v>140</v>
      </c>
      <c r="G125" s="902"/>
      <c r="H125" s="362"/>
      <c r="I125" s="222"/>
      <c r="J125" s="222"/>
      <c r="K125" s="228"/>
    </row>
    <row r="126" spans="1:13" s="246" customFormat="1" ht="27.75" customHeight="1" thickBot="1">
      <c r="A126" s="242" t="s">
        <v>86</v>
      </c>
      <c r="B126" s="903" t="s">
        <v>141</v>
      </c>
      <c r="C126" s="904"/>
      <c r="D126" s="904"/>
      <c r="E126" s="904"/>
      <c r="F126" s="904"/>
      <c r="G126" s="905"/>
      <c r="H126" s="243">
        <f>H120+H119+H67+H37</f>
        <v>136774</v>
      </c>
      <c r="I126" s="243"/>
      <c r="J126" s="243">
        <f>J120+J119+J67+J37</f>
        <v>143543</v>
      </c>
      <c r="K126" s="244"/>
      <c r="L126" s="244"/>
      <c r="M126" s="245"/>
    </row>
    <row r="127" spans="1:13" s="45" customFormat="1" ht="16.5" customHeight="1">
      <c r="A127" s="240"/>
      <c r="B127" s="236"/>
      <c r="C127" s="236"/>
      <c r="D127" s="236"/>
      <c r="E127" s="236"/>
      <c r="F127" s="236"/>
      <c r="G127" s="237"/>
      <c r="H127" s="227"/>
      <c r="I127" s="227"/>
      <c r="J127" s="227"/>
      <c r="K127" s="231"/>
      <c r="L127" s="231"/>
      <c r="M127" s="235"/>
    </row>
    <row r="128" spans="1:13" s="45" customFormat="1" ht="16.5" customHeight="1">
      <c r="A128" s="240"/>
      <c r="B128" s="236"/>
      <c r="C128" s="236"/>
      <c r="D128" s="236"/>
      <c r="E128" s="236"/>
      <c r="F128" s="236"/>
      <c r="G128" s="237"/>
      <c r="H128" s="227"/>
      <c r="I128" s="227"/>
      <c r="J128" s="227"/>
      <c r="K128" s="231"/>
      <c r="L128" s="231"/>
      <c r="M128" s="235"/>
    </row>
    <row r="129" spans="1:13" s="45" customFormat="1" ht="16.5" customHeight="1">
      <c r="A129" s="240"/>
      <c r="B129" s="236"/>
      <c r="C129" s="236"/>
      <c r="D129" s="236"/>
      <c r="E129" s="236"/>
      <c r="F129" s="236"/>
      <c r="G129" s="237"/>
      <c r="H129" s="227"/>
      <c r="I129" s="227"/>
      <c r="J129" s="227"/>
      <c r="K129" s="231"/>
      <c r="L129" s="231"/>
      <c r="M129" s="235"/>
    </row>
    <row r="130" spans="1:13" s="45" customFormat="1" ht="12.75">
      <c r="A130" s="240"/>
      <c r="B130" s="236"/>
      <c r="C130" s="236"/>
      <c r="D130" s="236"/>
      <c r="E130" s="236"/>
      <c r="F130" s="236"/>
      <c r="G130" s="237"/>
      <c r="H130" s="238"/>
      <c r="I130" s="238"/>
      <c r="J130" s="239"/>
      <c r="K130" s="231"/>
      <c r="L130" s="231"/>
      <c r="M130" s="235"/>
    </row>
    <row r="131" spans="1:13" s="45" customFormat="1" ht="15" customHeight="1">
      <c r="A131" s="240"/>
      <c r="B131" s="227"/>
      <c r="C131" s="68"/>
      <c r="D131" s="68"/>
      <c r="E131" s="68"/>
      <c r="H131" s="166"/>
      <c r="I131" s="166"/>
      <c r="J131" s="166"/>
      <c r="K131" s="231"/>
      <c r="L131" s="231"/>
      <c r="M131" s="235"/>
    </row>
    <row r="132" spans="1:13" s="45" customFormat="1" ht="12.75">
      <c r="A132" s="240"/>
      <c r="C132" s="233"/>
      <c r="D132" s="233"/>
      <c r="E132" s="233"/>
      <c r="H132" s="166"/>
      <c r="I132" s="166"/>
      <c r="J132" s="166"/>
      <c r="K132" s="231"/>
      <c r="L132" s="231"/>
      <c r="M132" s="235"/>
    </row>
    <row r="133" spans="1:13" s="45" customFormat="1" ht="12.75">
      <c r="A133" s="240"/>
      <c r="C133" s="233"/>
      <c r="D133" s="233"/>
      <c r="E133" s="233"/>
      <c r="H133" s="166"/>
      <c r="I133" s="166"/>
      <c r="J133" s="166"/>
      <c r="K133" s="231"/>
      <c r="L133" s="231"/>
      <c r="M133" s="235"/>
    </row>
    <row r="134" spans="1:13" s="45" customFormat="1" ht="12.75">
      <c r="A134" s="240"/>
      <c r="C134" s="233"/>
      <c r="D134" s="233"/>
      <c r="E134" s="233"/>
      <c r="H134" s="166"/>
      <c r="I134" s="166"/>
      <c r="J134" s="166"/>
      <c r="K134" s="231"/>
      <c r="L134" s="231"/>
      <c r="M134" s="235"/>
    </row>
    <row r="135" spans="1:13" s="45" customFormat="1" ht="12.75">
      <c r="A135" s="240"/>
      <c r="C135" s="233"/>
      <c r="D135" s="233"/>
      <c r="E135" s="233"/>
      <c r="H135" s="166"/>
      <c r="I135" s="166"/>
      <c r="J135" s="166"/>
      <c r="K135" s="231"/>
      <c r="L135" s="231"/>
      <c r="M135" s="235"/>
    </row>
    <row r="136" spans="1:13" s="45" customFormat="1" ht="13.5" thickBot="1">
      <c r="A136" s="240"/>
      <c r="C136" s="233"/>
      <c r="D136" s="233"/>
      <c r="E136" s="233"/>
      <c r="H136" s="166"/>
      <c r="I136" s="166"/>
      <c r="J136" s="166"/>
      <c r="K136" s="231"/>
      <c r="L136" s="231"/>
      <c r="M136" s="235"/>
    </row>
    <row r="137" spans="1:10" s="28" customFormat="1" ht="15" customHeight="1">
      <c r="A137" s="913" t="s">
        <v>785</v>
      </c>
      <c r="B137" s="914"/>
      <c r="C137" s="914"/>
      <c r="D137" s="914"/>
      <c r="E137" s="914"/>
      <c r="F137" s="915"/>
      <c r="G137" s="909" t="s">
        <v>910</v>
      </c>
      <c r="H137" s="911" t="s">
        <v>676</v>
      </c>
      <c r="I137" s="911" t="s">
        <v>677</v>
      </c>
      <c r="J137" s="906" t="s">
        <v>678</v>
      </c>
    </row>
    <row r="138" spans="1:10" s="28" customFormat="1" ht="13.5" thickBot="1">
      <c r="A138" s="916"/>
      <c r="B138" s="917"/>
      <c r="C138" s="917"/>
      <c r="D138" s="917"/>
      <c r="E138" s="917"/>
      <c r="F138" s="918"/>
      <c r="G138" s="910"/>
      <c r="H138" s="912"/>
      <c r="I138" s="912"/>
      <c r="J138" s="907"/>
    </row>
    <row r="139" spans="1:11" s="247" customFormat="1" ht="15.75">
      <c r="A139" s="919" t="s">
        <v>654</v>
      </c>
      <c r="B139" s="919"/>
      <c r="C139" s="919"/>
      <c r="D139" s="919"/>
      <c r="E139" s="919"/>
      <c r="F139" s="919"/>
      <c r="G139" s="919"/>
      <c r="K139" s="248"/>
    </row>
    <row r="140" spans="1:11" s="289" customFormat="1" ht="18" customHeight="1">
      <c r="A140" s="287"/>
      <c r="B140" s="292" t="s">
        <v>506</v>
      </c>
      <c r="C140" s="900" t="s">
        <v>507</v>
      </c>
      <c r="D140" s="900"/>
      <c r="E140" s="900"/>
      <c r="F140" s="900"/>
      <c r="G140" s="900"/>
      <c r="K140" s="290"/>
    </row>
    <row r="141" spans="1:10" ht="12.75">
      <c r="A141" s="226" t="s">
        <v>87</v>
      </c>
      <c r="B141" s="44" t="s">
        <v>985</v>
      </c>
      <c r="C141" s="226" t="s">
        <v>987</v>
      </c>
      <c r="D141" s="226"/>
      <c r="E141" s="226"/>
      <c r="F141" s="218" t="s">
        <v>499</v>
      </c>
      <c r="H141" s="166">
        <v>201543</v>
      </c>
      <c r="I141" s="166"/>
      <c r="J141" s="166">
        <v>201543</v>
      </c>
    </row>
    <row r="142" spans="1:10" ht="12.75">
      <c r="A142" s="226" t="s">
        <v>88</v>
      </c>
      <c r="B142" s="44" t="s">
        <v>985</v>
      </c>
      <c r="C142" s="226" t="s">
        <v>789</v>
      </c>
      <c r="D142" s="226"/>
      <c r="E142" s="226"/>
      <c r="F142" s="218" t="s">
        <v>500</v>
      </c>
      <c r="H142" s="166"/>
      <c r="I142" s="166"/>
      <c r="J142" s="166"/>
    </row>
    <row r="143" spans="1:10" ht="12.75">
      <c r="A143" s="226" t="s">
        <v>89</v>
      </c>
      <c r="B143" s="44" t="s">
        <v>985</v>
      </c>
      <c r="C143" s="226" t="s">
        <v>794</v>
      </c>
      <c r="D143" s="226"/>
      <c r="E143" s="226"/>
      <c r="F143" s="218" t="s">
        <v>501</v>
      </c>
      <c r="H143" s="166">
        <v>2646</v>
      </c>
      <c r="I143" s="166"/>
      <c r="J143" s="166">
        <v>2646</v>
      </c>
    </row>
    <row r="144" spans="1:10" ht="12.75">
      <c r="A144" s="226" t="s">
        <v>90</v>
      </c>
      <c r="B144" s="44" t="s">
        <v>985</v>
      </c>
      <c r="C144" s="226" t="s">
        <v>797</v>
      </c>
      <c r="D144" s="226"/>
      <c r="E144" s="226"/>
      <c r="F144" s="218" t="s">
        <v>502</v>
      </c>
      <c r="H144" s="166">
        <v>-67149</v>
      </c>
      <c r="I144" s="166"/>
      <c r="J144" s="166">
        <v>-69836</v>
      </c>
    </row>
    <row r="145" spans="1:10" ht="12.75">
      <c r="A145" s="226" t="s">
        <v>91</v>
      </c>
      <c r="B145" s="44" t="s">
        <v>985</v>
      </c>
      <c r="C145" s="226" t="s">
        <v>802</v>
      </c>
      <c r="D145" s="226"/>
      <c r="E145" s="226"/>
      <c r="F145" s="218" t="s">
        <v>503</v>
      </c>
      <c r="H145" s="166"/>
      <c r="I145" s="166"/>
      <c r="J145" s="166"/>
    </row>
    <row r="146" spans="1:10" ht="13.5" thickBot="1">
      <c r="A146" s="226" t="s">
        <v>92</v>
      </c>
      <c r="B146" s="44" t="s">
        <v>985</v>
      </c>
      <c r="C146" s="226" t="s">
        <v>504</v>
      </c>
      <c r="D146" s="226"/>
      <c r="E146" s="226"/>
      <c r="F146" s="218" t="s">
        <v>505</v>
      </c>
      <c r="H146" s="166">
        <v>-2687</v>
      </c>
      <c r="I146" s="166"/>
      <c r="J146" s="166">
        <v>6716</v>
      </c>
    </row>
    <row r="147" spans="1:11" s="221" customFormat="1" ht="25.5" customHeight="1" thickBot="1">
      <c r="A147" s="361" t="s">
        <v>93</v>
      </c>
      <c r="B147" s="53" t="s">
        <v>506</v>
      </c>
      <c r="C147" s="225"/>
      <c r="D147" s="225"/>
      <c r="E147" s="225"/>
      <c r="F147" s="901" t="s">
        <v>507</v>
      </c>
      <c r="G147" s="902"/>
      <c r="H147" s="362">
        <f>H141+H143+H144+H146</f>
        <v>134353</v>
      </c>
      <c r="I147" s="222"/>
      <c r="J147" s="362">
        <f>J141+J143+J144+J146</f>
        <v>141069</v>
      </c>
      <c r="K147" s="228"/>
    </row>
    <row r="148" spans="1:11" s="289" customFormat="1" ht="18" customHeight="1">
      <c r="A148" s="287"/>
      <c r="B148" s="292" t="s">
        <v>552</v>
      </c>
      <c r="C148" s="900" t="s">
        <v>812</v>
      </c>
      <c r="D148" s="900"/>
      <c r="E148" s="900"/>
      <c r="F148" s="900"/>
      <c r="G148" s="900"/>
      <c r="K148" s="290"/>
    </row>
    <row r="149" spans="1:11" s="289" customFormat="1" ht="17.25" customHeight="1">
      <c r="A149" s="287"/>
      <c r="B149" s="292"/>
      <c r="C149" s="288" t="s">
        <v>987</v>
      </c>
      <c r="D149" s="900" t="s">
        <v>813</v>
      </c>
      <c r="E149" s="900"/>
      <c r="F149" s="900"/>
      <c r="G149" s="900"/>
      <c r="K149" s="290"/>
    </row>
    <row r="150" spans="1:11" s="45" customFormat="1" ht="28.5" customHeight="1">
      <c r="A150" s="240" t="s">
        <v>94</v>
      </c>
      <c r="B150" s="441" t="s">
        <v>986</v>
      </c>
      <c r="C150" s="441" t="s">
        <v>987</v>
      </c>
      <c r="D150" s="441" t="s">
        <v>914</v>
      </c>
      <c r="E150" s="441"/>
      <c r="F150" s="908" t="s">
        <v>509</v>
      </c>
      <c r="G150" s="908"/>
      <c r="H150" s="166"/>
      <c r="I150" s="166"/>
      <c r="J150" s="166"/>
      <c r="K150" s="231"/>
    </row>
    <row r="151" spans="1:11" s="45" customFormat="1" ht="36.75" customHeight="1">
      <c r="A151" s="240" t="s">
        <v>95</v>
      </c>
      <c r="B151" s="441" t="s">
        <v>986</v>
      </c>
      <c r="C151" s="441" t="s">
        <v>987</v>
      </c>
      <c r="D151" s="441" t="s">
        <v>915</v>
      </c>
      <c r="E151" s="441"/>
      <c r="F151" s="908" t="s">
        <v>510</v>
      </c>
      <c r="G151" s="908"/>
      <c r="H151" s="166"/>
      <c r="I151" s="166"/>
      <c r="J151" s="166"/>
      <c r="K151" s="231"/>
    </row>
    <row r="152" spans="1:11" s="45" customFormat="1" ht="28.5" customHeight="1">
      <c r="A152" s="240" t="s">
        <v>142</v>
      </c>
      <c r="B152" s="441" t="s">
        <v>511</v>
      </c>
      <c r="C152" s="441" t="s">
        <v>987</v>
      </c>
      <c r="D152" s="441" t="s">
        <v>916</v>
      </c>
      <c r="E152" s="441"/>
      <c r="F152" s="908" t="s">
        <v>882</v>
      </c>
      <c r="G152" s="908"/>
      <c r="H152" s="166">
        <v>232</v>
      </c>
      <c r="I152" s="166"/>
      <c r="J152" s="166">
        <v>24</v>
      </c>
      <c r="K152" s="231"/>
    </row>
    <row r="153" spans="1:11" s="45" customFormat="1" ht="28.5" customHeight="1">
      <c r="A153" s="240" t="s">
        <v>143</v>
      </c>
      <c r="B153" s="441" t="s">
        <v>511</v>
      </c>
      <c r="C153" s="441" t="s">
        <v>987</v>
      </c>
      <c r="D153" s="441" t="s">
        <v>917</v>
      </c>
      <c r="E153" s="441"/>
      <c r="F153" s="908" t="s">
        <v>883</v>
      </c>
      <c r="G153" s="908"/>
      <c r="H153" s="166"/>
      <c r="I153" s="166"/>
      <c r="J153" s="166"/>
      <c r="K153" s="231"/>
    </row>
    <row r="154" spans="1:11" s="45" customFormat="1" ht="28.5" customHeight="1">
      <c r="A154" s="240" t="s">
        <v>144</v>
      </c>
      <c r="B154" s="441" t="s">
        <v>511</v>
      </c>
      <c r="C154" s="441" t="s">
        <v>987</v>
      </c>
      <c r="D154" s="441" t="s">
        <v>918</v>
      </c>
      <c r="E154" s="441"/>
      <c r="F154" s="908" t="s">
        <v>512</v>
      </c>
      <c r="G154" s="908"/>
      <c r="H154" s="166"/>
      <c r="I154" s="166"/>
      <c r="J154" s="166"/>
      <c r="K154" s="231"/>
    </row>
    <row r="155" spans="1:11" s="45" customFormat="1" ht="38.25" customHeight="1">
      <c r="A155" s="240" t="s">
        <v>145</v>
      </c>
      <c r="B155" s="441" t="s">
        <v>986</v>
      </c>
      <c r="C155" s="441" t="s">
        <v>987</v>
      </c>
      <c r="D155" s="441" t="s">
        <v>918</v>
      </c>
      <c r="E155" s="441" t="s">
        <v>1006</v>
      </c>
      <c r="G155" s="223" t="s">
        <v>513</v>
      </c>
      <c r="H155" s="166"/>
      <c r="I155" s="166"/>
      <c r="J155" s="166"/>
      <c r="K155" s="231"/>
    </row>
    <row r="156" spans="1:10" ht="12.75">
      <c r="A156" s="226" t="s">
        <v>146</v>
      </c>
      <c r="B156" s="441" t="s">
        <v>986</v>
      </c>
      <c r="C156" s="441" t="s">
        <v>987</v>
      </c>
      <c r="D156" s="441" t="s">
        <v>947</v>
      </c>
      <c r="E156" s="441"/>
      <c r="F156" s="218" t="s">
        <v>884</v>
      </c>
      <c r="H156" s="166"/>
      <c r="I156" s="166"/>
      <c r="J156" s="166"/>
    </row>
    <row r="157" spans="1:10" ht="12.75">
      <c r="A157" s="226" t="s">
        <v>147</v>
      </c>
      <c r="B157" s="441" t="s">
        <v>986</v>
      </c>
      <c r="C157" s="441" t="s">
        <v>987</v>
      </c>
      <c r="D157" s="441" t="s">
        <v>919</v>
      </c>
      <c r="E157" s="441"/>
      <c r="F157" s="218" t="s">
        <v>514</v>
      </c>
      <c r="H157" s="166">
        <v>55</v>
      </c>
      <c r="I157" s="166"/>
      <c r="J157" s="166"/>
    </row>
    <row r="158" spans="1:11" s="45" customFormat="1" ht="28.5" customHeight="1">
      <c r="A158" s="240" t="s">
        <v>148</v>
      </c>
      <c r="B158" s="441" t="s">
        <v>986</v>
      </c>
      <c r="C158" s="441" t="s">
        <v>987</v>
      </c>
      <c r="D158" s="441" t="s">
        <v>920</v>
      </c>
      <c r="E158" s="441"/>
      <c r="F158" s="908" t="s">
        <v>515</v>
      </c>
      <c r="G158" s="908"/>
      <c r="H158" s="166"/>
      <c r="I158" s="166"/>
      <c r="J158" s="166"/>
      <c r="K158" s="231"/>
    </row>
    <row r="159" spans="1:11" s="45" customFormat="1" ht="38.25" customHeight="1">
      <c r="A159" s="240" t="s">
        <v>149</v>
      </c>
      <c r="B159" s="441" t="s">
        <v>986</v>
      </c>
      <c r="C159" s="441" t="s">
        <v>987</v>
      </c>
      <c r="D159" s="441" t="s">
        <v>920</v>
      </c>
      <c r="E159" s="441" t="s">
        <v>1006</v>
      </c>
      <c r="G159" s="223" t="s">
        <v>516</v>
      </c>
      <c r="H159" s="166"/>
      <c r="I159" s="166"/>
      <c r="J159" s="166"/>
      <c r="K159" s="231"/>
    </row>
    <row r="160" spans="1:11" s="45" customFormat="1" ht="28.5" customHeight="1">
      <c r="A160" s="240" t="s">
        <v>150</v>
      </c>
      <c r="B160" s="441" t="s">
        <v>986</v>
      </c>
      <c r="C160" s="441" t="s">
        <v>987</v>
      </c>
      <c r="D160" s="441" t="s">
        <v>922</v>
      </c>
      <c r="E160" s="441"/>
      <c r="F160" s="908" t="s">
        <v>517</v>
      </c>
      <c r="G160" s="908"/>
      <c r="H160" s="166"/>
      <c r="I160" s="166"/>
      <c r="J160" s="166"/>
      <c r="K160" s="231"/>
    </row>
    <row r="161" spans="1:11" s="45" customFormat="1" ht="39" customHeight="1">
      <c r="A161" s="240" t="s">
        <v>151</v>
      </c>
      <c r="B161" s="441" t="s">
        <v>986</v>
      </c>
      <c r="C161" s="441" t="s">
        <v>987</v>
      </c>
      <c r="D161" s="441" t="s">
        <v>922</v>
      </c>
      <c r="E161" s="441" t="s">
        <v>1006</v>
      </c>
      <c r="G161" s="223" t="s">
        <v>518</v>
      </c>
      <c r="H161" s="166"/>
      <c r="I161" s="166"/>
      <c r="J161" s="166"/>
      <c r="K161" s="231"/>
    </row>
    <row r="162" spans="1:11" s="45" customFormat="1" ht="30" customHeight="1">
      <c r="A162" s="240" t="s">
        <v>152</v>
      </c>
      <c r="B162" s="441" t="s">
        <v>986</v>
      </c>
      <c r="C162" s="441" t="s">
        <v>987</v>
      </c>
      <c r="D162" s="441" t="s">
        <v>922</v>
      </c>
      <c r="E162" s="441" t="s">
        <v>1007</v>
      </c>
      <c r="G162" s="223" t="s">
        <v>519</v>
      </c>
      <c r="H162" s="166"/>
      <c r="I162" s="166"/>
      <c r="J162" s="166"/>
      <c r="K162" s="231"/>
    </row>
    <row r="163" spans="1:11" s="45" customFormat="1" ht="38.25" customHeight="1">
      <c r="A163" s="240" t="s">
        <v>153</v>
      </c>
      <c r="B163" s="441" t="s">
        <v>986</v>
      </c>
      <c r="C163" s="441" t="s">
        <v>987</v>
      </c>
      <c r="D163" s="441" t="s">
        <v>922</v>
      </c>
      <c r="E163" s="441" t="s">
        <v>1008</v>
      </c>
      <c r="G163" s="223" t="s">
        <v>520</v>
      </c>
      <c r="H163" s="166"/>
      <c r="I163" s="166"/>
      <c r="J163" s="166"/>
      <c r="K163" s="231"/>
    </row>
    <row r="164" spans="1:11" s="45" customFormat="1" ht="30" customHeight="1">
      <c r="A164" s="240" t="s">
        <v>154</v>
      </c>
      <c r="B164" s="441" t="s">
        <v>986</v>
      </c>
      <c r="C164" s="441" t="s">
        <v>987</v>
      </c>
      <c r="D164" s="441" t="s">
        <v>922</v>
      </c>
      <c r="E164" s="441" t="s">
        <v>1009</v>
      </c>
      <c r="G164" s="223" t="s">
        <v>521</v>
      </c>
      <c r="H164" s="166"/>
      <c r="I164" s="166"/>
      <c r="J164" s="166"/>
      <c r="K164" s="231"/>
    </row>
    <row r="165" spans="1:11" s="45" customFormat="1" ht="30" customHeight="1">
      <c r="A165" s="240" t="s">
        <v>155</v>
      </c>
      <c r="B165" s="441" t="s">
        <v>986</v>
      </c>
      <c r="C165" s="441" t="s">
        <v>987</v>
      </c>
      <c r="D165" s="441" t="s">
        <v>922</v>
      </c>
      <c r="E165" s="441" t="s">
        <v>23</v>
      </c>
      <c r="G165" s="223" t="s">
        <v>885</v>
      </c>
      <c r="H165" s="166"/>
      <c r="I165" s="166"/>
      <c r="J165" s="166"/>
      <c r="K165" s="231"/>
    </row>
    <row r="166" spans="1:11" s="45" customFormat="1" ht="30" customHeight="1">
      <c r="A166" s="240" t="s">
        <v>156</v>
      </c>
      <c r="B166" s="441" t="s">
        <v>511</v>
      </c>
      <c r="C166" s="441" t="s">
        <v>987</v>
      </c>
      <c r="D166" s="441" t="s">
        <v>922</v>
      </c>
      <c r="E166" s="441" t="s">
        <v>522</v>
      </c>
      <c r="G166" s="223" t="s">
        <v>523</v>
      </c>
      <c r="H166" s="166"/>
      <c r="I166" s="166"/>
      <c r="J166" s="166"/>
      <c r="K166" s="231"/>
    </row>
    <row r="167" spans="1:11" s="45" customFormat="1" ht="30" customHeight="1">
      <c r="A167" s="240" t="s">
        <v>157</v>
      </c>
      <c r="B167" s="441" t="s">
        <v>986</v>
      </c>
      <c r="C167" s="441" t="s">
        <v>987</v>
      </c>
      <c r="D167" s="441" t="s">
        <v>922</v>
      </c>
      <c r="E167" s="441" t="s">
        <v>524</v>
      </c>
      <c r="G167" s="223" t="s">
        <v>525</v>
      </c>
      <c r="H167" s="166"/>
      <c r="I167" s="166"/>
      <c r="J167" s="166"/>
      <c r="K167" s="231"/>
    </row>
    <row r="168" spans="1:11" s="45" customFormat="1" ht="30" customHeight="1" thickBot="1">
      <c r="A168" s="240" t="s">
        <v>158</v>
      </c>
      <c r="B168" s="441" t="s">
        <v>986</v>
      </c>
      <c r="C168" s="441" t="s">
        <v>987</v>
      </c>
      <c r="D168" s="441" t="s">
        <v>922</v>
      </c>
      <c r="E168" s="441" t="s">
        <v>508</v>
      </c>
      <c r="G168" s="223" t="s">
        <v>526</v>
      </c>
      <c r="H168" s="166"/>
      <c r="I168" s="166"/>
      <c r="J168" s="166"/>
      <c r="K168" s="231"/>
    </row>
    <row r="169" spans="1:11" s="221" customFormat="1" ht="13.5" thickBot="1">
      <c r="A169" s="361" t="s">
        <v>159</v>
      </c>
      <c r="B169" s="53" t="s">
        <v>986</v>
      </c>
      <c r="C169" s="225" t="s">
        <v>527</v>
      </c>
      <c r="D169" s="225"/>
      <c r="E169" s="225"/>
      <c r="F169" s="224" t="s">
        <v>528</v>
      </c>
      <c r="G169" s="229"/>
      <c r="H169" s="63">
        <v>287</v>
      </c>
      <c r="I169" s="63"/>
      <c r="J169" s="63">
        <v>24</v>
      </c>
      <c r="K169" s="228"/>
    </row>
    <row r="170" spans="1:11" s="221" customFormat="1" ht="12.75">
      <c r="A170" s="294"/>
      <c r="B170" s="68"/>
      <c r="C170" s="227"/>
      <c r="D170" s="227"/>
      <c r="E170" s="227"/>
      <c r="F170" s="68"/>
      <c r="G170" s="68"/>
      <c r="H170" s="295"/>
      <c r="I170" s="295"/>
      <c r="J170" s="295"/>
      <c r="K170" s="228"/>
    </row>
    <row r="171" spans="1:11" s="221" customFormat="1" ht="12.75">
      <c r="A171" s="294"/>
      <c r="B171" s="68"/>
      <c r="C171" s="227"/>
      <c r="D171" s="227"/>
      <c r="E171" s="227"/>
      <c r="F171" s="68"/>
      <c r="G171" s="68"/>
      <c r="H171" s="295"/>
      <c r="I171" s="295"/>
      <c r="J171" s="295"/>
      <c r="K171" s="228"/>
    </row>
    <row r="172" spans="1:11" s="221" customFormat="1" ht="12.75">
      <c r="A172" s="294"/>
      <c r="B172" s="68"/>
      <c r="C172" s="227"/>
      <c r="D172" s="227"/>
      <c r="E172" s="227"/>
      <c r="F172" s="68"/>
      <c r="G172" s="68"/>
      <c r="H172" s="295"/>
      <c r="I172" s="295"/>
      <c r="J172" s="295"/>
      <c r="K172" s="228"/>
    </row>
    <row r="173" spans="1:11" s="221" customFormat="1" ht="12.75">
      <c r="A173" s="294"/>
      <c r="B173" s="68"/>
      <c r="C173" s="227"/>
      <c r="D173" s="227"/>
      <c r="E173" s="227"/>
      <c r="F173" s="68"/>
      <c r="G173" s="68"/>
      <c r="H173" s="295"/>
      <c r="I173" s="295"/>
      <c r="J173" s="295"/>
      <c r="K173" s="228"/>
    </row>
    <row r="174" spans="1:11" s="221" customFormat="1" ht="12.75">
      <c r="A174" s="294"/>
      <c r="B174" s="68"/>
      <c r="C174" s="227"/>
      <c r="D174" s="227"/>
      <c r="E174" s="227"/>
      <c r="F174" s="68"/>
      <c r="G174" s="68"/>
      <c r="H174" s="295"/>
      <c r="I174" s="295"/>
      <c r="J174" s="295"/>
      <c r="K174" s="228"/>
    </row>
    <row r="175" spans="1:11" s="221" customFormat="1" ht="13.5" thickBot="1">
      <c r="A175" s="294"/>
      <c r="B175" s="68"/>
      <c r="C175" s="227"/>
      <c r="D175" s="227"/>
      <c r="E175" s="227"/>
      <c r="F175" s="68"/>
      <c r="G175" s="68"/>
      <c r="H175" s="295"/>
      <c r="I175" s="295"/>
      <c r="J175" s="295"/>
      <c r="K175" s="228"/>
    </row>
    <row r="176" spans="1:10" s="28" customFormat="1" ht="15" customHeight="1">
      <c r="A176" s="913" t="s">
        <v>785</v>
      </c>
      <c r="B176" s="914"/>
      <c r="C176" s="914"/>
      <c r="D176" s="914"/>
      <c r="E176" s="914"/>
      <c r="F176" s="915"/>
      <c r="G176" s="909" t="s">
        <v>910</v>
      </c>
      <c r="H176" s="911" t="s">
        <v>676</v>
      </c>
      <c r="I176" s="911" t="s">
        <v>677</v>
      </c>
      <c r="J176" s="906" t="s">
        <v>678</v>
      </c>
    </row>
    <row r="177" spans="1:10" s="28" customFormat="1" ht="13.5" thickBot="1">
      <c r="A177" s="916"/>
      <c r="B177" s="917"/>
      <c r="C177" s="917"/>
      <c r="D177" s="917"/>
      <c r="E177" s="917"/>
      <c r="F177" s="918"/>
      <c r="G177" s="910"/>
      <c r="H177" s="912"/>
      <c r="I177" s="912"/>
      <c r="J177" s="907"/>
    </row>
    <row r="178" spans="1:11" s="289" customFormat="1" ht="17.25" customHeight="1">
      <c r="A178" s="287"/>
      <c r="B178" s="292"/>
      <c r="C178" s="288" t="s">
        <v>789</v>
      </c>
      <c r="D178" s="900" t="s">
        <v>543</v>
      </c>
      <c r="E178" s="900"/>
      <c r="F178" s="900"/>
      <c r="G178" s="900"/>
      <c r="K178" s="290"/>
    </row>
    <row r="179" spans="1:11" s="45" customFormat="1" ht="30" customHeight="1">
      <c r="A179" s="240" t="s">
        <v>160</v>
      </c>
      <c r="B179" s="441" t="s">
        <v>986</v>
      </c>
      <c r="C179" s="441" t="s">
        <v>789</v>
      </c>
      <c r="D179" s="441" t="s">
        <v>914</v>
      </c>
      <c r="E179" s="441"/>
      <c r="F179" s="908" t="s">
        <v>529</v>
      </c>
      <c r="G179" s="908"/>
      <c r="H179" s="166"/>
      <c r="I179" s="166"/>
      <c r="J179" s="166"/>
      <c r="K179" s="231"/>
    </row>
    <row r="180" spans="1:11" s="45" customFormat="1" ht="40.5" customHeight="1">
      <c r="A180" s="240" t="s">
        <v>161</v>
      </c>
      <c r="B180" s="441" t="s">
        <v>986</v>
      </c>
      <c r="C180" s="441" t="s">
        <v>789</v>
      </c>
      <c r="D180" s="441" t="s">
        <v>915</v>
      </c>
      <c r="E180" s="441"/>
      <c r="F180" s="908" t="s">
        <v>530</v>
      </c>
      <c r="G180" s="908"/>
      <c r="H180" s="166"/>
      <c r="I180" s="166"/>
      <c r="J180" s="166"/>
      <c r="K180" s="231"/>
    </row>
    <row r="181" spans="1:11" s="45" customFormat="1" ht="30" customHeight="1">
      <c r="A181" s="240" t="s">
        <v>162</v>
      </c>
      <c r="B181" s="441" t="s">
        <v>511</v>
      </c>
      <c r="C181" s="441" t="s">
        <v>789</v>
      </c>
      <c r="D181" s="441" t="s">
        <v>916</v>
      </c>
      <c r="E181" s="441"/>
      <c r="F181" s="908" t="s">
        <v>886</v>
      </c>
      <c r="G181" s="908"/>
      <c r="H181" s="166">
        <v>194</v>
      </c>
      <c r="I181" s="166"/>
      <c r="J181" s="166">
        <v>333</v>
      </c>
      <c r="K181" s="231"/>
    </row>
    <row r="182" spans="1:11" s="45" customFormat="1" ht="30" customHeight="1">
      <c r="A182" s="240" t="s">
        <v>163</v>
      </c>
      <c r="B182" s="441" t="s">
        <v>511</v>
      </c>
      <c r="C182" s="441" t="s">
        <v>789</v>
      </c>
      <c r="D182" s="441" t="s">
        <v>917</v>
      </c>
      <c r="E182" s="441"/>
      <c r="F182" s="908" t="s">
        <v>883</v>
      </c>
      <c r="G182" s="908"/>
      <c r="H182" s="166"/>
      <c r="I182" s="166"/>
      <c r="J182" s="166"/>
      <c r="K182" s="231"/>
    </row>
    <row r="183" spans="1:11" s="45" customFormat="1" ht="30" customHeight="1">
      <c r="A183" s="240" t="s">
        <v>164</v>
      </c>
      <c r="B183" s="441" t="s">
        <v>511</v>
      </c>
      <c r="C183" s="441" t="s">
        <v>789</v>
      </c>
      <c r="D183" s="441" t="s">
        <v>918</v>
      </c>
      <c r="E183" s="441"/>
      <c r="F183" s="908" t="s">
        <v>531</v>
      </c>
      <c r="G183" s="908"/>
      <c r="H183" s="166"/>
      <c r="I183" s="166"/>
      <c r="J183" s="166">
        <v>54</v>
      </c>
      <c r="K183" s="231"/>
    </row>
    <row r="184" spans="1:10" ht="50.25" customHeight="1">
      <c r="A184" s="226" t="s">
        <v>165</v>
      </c>
      <c r="B184" s="441" t="s">
        <v>986</v>
      </c>
      <c r="C184" s="441" t="s">
        <v>789</v>
      </c>
      <c r="D184" s="441" t="s">
        <v>918</v>
      </c>
      <c r="E184" s="441" t="s">
        <v>1006</v>
      </c>
      <c r="F184" s="45"/>
      <c r="G184" s="223" t="s">
        <v>551</v>
      </c>
      <c r="H184" s="166"/>
      <c r="I184" s="166"/>
      <c r="J184" s="166"/>
    </row>
    <row r="185" spans="1:11" s="45" customFormat="1" ht="30" customHeight="1">
      <c r="A185" s="240" t="s">
        <v>166</v>
      </c>
      <c r="B185" s="441" t="s">
        <v>986</v>
      </c>
      <c r="C185" s="441" t="s">
        <v>789</v>
      </c>
      <c r="D185" s="441" t="s">
        <v>947</v>
      </c>
      <c r="E185" s="441"/>
      <c r="F185" s="908" t="s">
        <v>887</v>
      </c>
      <c r="G185" s="908"/>
      <c r="H185" s="166"/>
      <c r="I185" s="166"/>
      <c r="J185" s="166"/>
      <c r="K185" s="231"/>
    </row>
    <row r="186" spans="1:11" s="45" customFormat="1" ht="30" customHeight="1">
      <c r="A186" s="240" t="s">
        <v>167</v>
      </c>
      <c r="B186" s="441" t="s">
        <v>986</v>
      </c>
      <c r="C186" s="441" t="s">
        <v>789</v>
      </c>
      <c r="D186" s="441" t="s">
        <v>919</v>
      </c>
      <c r="E186" s="441"/>
      <c r="F186" s="908" t="s">
        <v>532</v>
      </c>
      <c r="G186" s="908"/>
      <c r="H186" s="166"/>
      <c r="I186" s="166"/>
      <c r="J186" s="166"/>
      <c r="K186" s="231"/>
    </row>
    <row r="187" spans="1:11" s="45" customFormat="1" ht="30" customHeight="1">
      <c r="A187" s="240" t="s">
        <v>168</v>
      </c>
      <c r="B187" s="441" t="s">
        <v>986</v>
      </c>
      <c r="C187" s="441" t="s">
        <v>789</v>
      </c>
      <c r="D187" s="441" t="s">
        <v>920</v>
      </c>
      <c r="E187" s="441"/>
      <c r="F187" s="908" t="s">
        <v>533</v>
      </c>
      <c r="G187" s="908"/>
      <c r="H187" s="166"/>
      <c r="I187" s="166"/>
      <c r="J187" s="166"/>
      <c r="K187" s="231"/>
    </row>
    <row r="188" spans="1:10" ht="51">
      <c r="A188" s="226" t="s">
        <v>169</v>
      </c>
      <c r="B188" s="441" t="s">
        <v>986</v>
      </c>
      <c r="C188" s="441" t="s">
        <v>789</v>
      </c>
      <c r="D188" s="441" t="s">
        <v>920</v>
      </c>
      <c r="E188" s="441" t="s">
        <v>1006</v>
      </c>
      <c r="F188" s="45"/>
      <c r="G188" s="223" t="s">
        <v>534</v>
      </c>
      <c r="H188" s="166"/>
      <c r="I188" s="166"/>
      <c r="J188" s="166"/>
    </row>
    <row r="189" spans="1:11" s="45" customFormat="1" ht="30" customHeight="1">
      <c r="A189" s="240" t="s">
        <v>170</v>
      </c>
      <c r="B189" s="441" t="s">
        <v>986</v>
      </c>
      <c r="C189" s="441" t="s">
        <v>789</v>
      </c>
      <c r="D189" s="441" t="s">
        <v>922</v>
      </c>
      <c r="E189" s="441"/>
      <c r="F189" s="908" t="s">
        <v>535</v>
      </c>
      <c r="G189" s="908"/>
      <c r="H189" s="166">
        <v>550</v>
      </c>
      <c r="I189" s="166"/>
      <c r="J189" s="166">
        <v>915</v>
      </c>
      <c r="K189" s="231"/>
    </row>
    <row r="190" spans="1:10" ht="38.25">
      <c r="A190" s="226" t="s">
        <v>171</v>
      </c>
      <c r="B190" s="441" t="s">
        <v>986</v>
      </c>
      <c r="C190" s="441" t="s">
        <v>789</v>
      </c>
      <c r="D190" s="441" t="s">
        <v>922</v>
      </c>
      <c r="E190" s="441" t="s">
        <v>1006</v>
      </c>
      <c r="F190" s="45"/>
      <c r="G190" s="223" t="s">
        <v>536</v>
      </c>
      <c r="H190" s="166">
        <v>550</v>
      </c>
      <c r="I190" s="166"/>
      <c r="J190" s="166">
        <v>914</v>
      </c>
    </row>
    <row r="191" spans="1:10" ht="38.25">
      <c r="A191" s="226" t="s">
        <v>172</v>
      </c>
      <c r="B191" s="441" t="s">
        <v>986</v>
      </c>
      <c r="C191" s="441" t="s">
        <v>789</v>
      </c>
      <c r="D191" s="441" t="s">
        <v>922</v>
      </c>
      <c r="E191" s="441" t="s">
        <v>1007</v>
      </c>
      <c r="F191" s="45"/>
      <c r="G191" s="223" t="s">
        <v>537</v>
      </c>
      <c r="H191" s="166"/>
      <c r="I191" s="166"/>
      <c r="J191" s="166">
        <v>1</v>
      </c>
    </row>
    <row r="192" spans="1:10" ht="38.25">
      <c r="A192" s="226" t="s">
        <v>173</v>
      </c>
      <c r="B192" s="441" t="s">
        <v>986</v>
      </c>
      <c r="C192" s="441" t="s">
        <v>789</v>
      </c>
      <c r="D192" s="441" t="s">
        <v>922</v>
      </c>
      <c r="E192" s="441" t="s">
        <v>1008</v>
      </c>
      <c r="F192" s="45"/>
      <c r="G192" s="223" t="s">
        <v>538</v>
      </c>
      <c r="H192" s="166"/>
      <c r="I192" s="166"/>
      <c r="J192" s="166"/>
    </row>
    <row r="193" spans="1:10" ht="38.25">
      <c r="A193" s="226" t="s">
        <v>174</v>
      </c>
      <c r="B193" s="441" t="s">
        <v>986</v>
      </c>
      <c r="C193" s="441" t="s">
        <v>789</v>
      </c>
      <c r="D193" s="441" t="s">
        <v>922</v>
      </c>
      <c r="E193" s="441" t="s">
        <v>1009</v>
      </c>
      <c r="F193" s="45"/>
      <c r="G193" s="223" t="s">
        <v>539</v>
      </c>
      <c r="H193" s="166"/>
      <c r="I193" s="166"/>
      <c r="J193" s="166"/>
    </row>
    <row r="194" spans="1:10" ht="38.25">
      <c r="A194" s="226" t="s">
        <v>175</v>
      </c>
      <c r="B194" s="441" t="s">
        <v>986</v>
      </c>
      <c r="C194" s="441" t="s">
        <v>789</v>
      </c>
      <c r="D194" s="441" t="s">
        <v>922</v>
      </c>
      <c r="E194" s="441" t="s">
        <v>23</v>
      </c>
      <c r="F194" s="45"/>
      <c r="G194" s="223" t="s">
        <v>888</v>
      </c>
      <c r="H194" s="166"/>
      <c r="I194" s="166"/>
      <c r="J194" s="166"/>
    </row>
    <row r="195" spans="1:10" ht="38.25">
      <c r="A195" s="226" t="s">
        <v>176</v>
      </c>
      <c r="B195" s="441" t="s">
        <v>511</v>
      </c>
      <c r="C195" s="441" t="s">
        <v>789</v>
      </c>
      <c r="D195" s="441" t="s">
        <v>922</v>
      </c>
      <c r="E195" s="441" t="s">
        <v>522</v>
      </c>
      <c r="F195" s="45"/>
      <c r="G195" s="223" t="s">
        <v>540</v>
      </c>
      <c r="H195" s="166"/>
      <c r="I195" s="166"/>
      <c r="J195" s="166"/>
    </row>
    <row r="196" spans="1:10" ht="38.25">
      <c r="A196" s="226" t="s">
        <v>177</v>
      </c>
      <c r="B196" s="441" t="s">
        <v>986</v>
      </c>
      <c r="C196" s="441" t="s">
        <v>789</v>
      </c>
      <c r="D196" s="441" t="s">
        <v>922</v>
      </c>
      <c r="E196" s="441" t="s">
        <v>524</v>
      </c>
      <c r="F196" s="45"/>
      <c r="G196" s="223" t="s">
        <v>541</v>
      </c>
      <c r="H196" s="166"/>
      <c r="I196" s="166"/>
      <c r="J196" s="166"/>
    </row>
    <row r="197" spans="1:10" ht="26.25" thickBot="1">
      <c r="A197" s="226" t="s">
        <v>178</v>
      </c>
      <c r="B197" s="441" t="s">
        <v>986</v>
      </c>
      <c r="C197" s="441" t="s">
        <v>789</v>
      </c>
      <c r="D197" s="441" t="s">
        <v>922</v>
      </c>
      <c r="E197" s="441" t="s">
        <v>508</v>
      </c>
      <c r="F197" s="45"/>
      <c r="G197" s="223" t="s">
        <v>542</v>
      </c>
      <c r="H197" s="166"/>
      <c r="I197" s="166"/>
      <c r="J197" s="166"/>
    </row>
    <row r="198" spans="1:11" s="221" customFormat="1" ht="13.5" thickBot="1">
      <c r="A198" s="361" t="s">
        <v>179</v>
      </c>
      <c r="B198" s="53" t="s">
        <v>511</v>
      </c>
      <c r="C198" s="225" t="s">
        <v>789</v>
      </c>
      <c r="D198" s="225"/>
      <c r="E198" s="225"/>
      <c r="F198" s="224" t="s">
        <v>543</v>
      </c>
      <c r="G198" s="229"/>
      <c r="H198" s="63">
        <v>744</v>
      </c>
      <c r="I198" s="63"/>
      <c r="J198" s="63">
        <v>1301</v>
      </c>
      <c r="K198" s="228"/>
    </row>
    <row r="199" spans="1:11" s="221" customFormat="1" ht="12.75">
      <c r="A199" s="294"/>
      <c r="B199" s="68"/>
      <c r="C199" s="227"/>
      <c r="D199" s="227"/>
      <c r="E199" s="227"/>
      <c r="F199" s="68"/>
      <c r="G199" s="68"/>
      <c r="H199" s="295"/>
      <c r="I199" s="295"/>
      <c r="J199" s="295"/>
      <c r="K199" s="228"/>
    </row>
    <row r="200" spans="1:11" s="221" customFormat="1" ht="12.75">
      <c r="A200" s="294"/>
      <c r="B200" s="68"/>
      <c r="C200" s="227"/>
      <c r="D200" s="227"/>
      <c r="E200" s="227"/>
      <c r="F200" s="68"/>
      <c r="G200" s="68"/>
      <c r="H200" s="295"/>
      <c r="I200" s="295"/>
      <c r="J200" s="295"/>
      <c r="K200" s="228"/>
    </row>
    <row r="201" spans="1:11" s="221" customFormat="1" ht="12.75">
      <c r="A201" s="294"/>
      <c r="B201" s="68"/>
      <c r="C201" s="227"/>
      <c r="D201" s="227"/>
      <c r="E201" s="227"/>
      <c r="F201" s="68"/>
      <c r="G201" s="68"/>
      <c r="H201" s="295"/>
      <c r="I201" s="295"/>
      <c r="J201" s="295"/>
      <c r="K201" s="228"/>
    </row>
    <row r="202" spans="1:11" s="221" customFormat="1" ht="12.75">
      <c r="A202" s="294"/>
      <c r="B202" s="68"/>
      <c r="C202" s="227"/>
      <c r="D202" s="227"/>
      <c r="E202" s="227"/>
      <c r="F202" s="68"/>
      <c r="G202" s="68"/>
      <c r="H202" s="295"/>
      <c r="I202" s="295"/>
      <c r="J202" s="295"/>
      <c r="K202" s="228"/>
    </row>
    <row r="203" spans="1:11" s="221" customFormat="1" ht="12.75">
      <c r="A203" s="294"/>
      <c r="B203" s="68"/>
      <c r="C203" s="227"/>
      <c r="D203" s="227"/>
      <c r="E203" s="227"/>
      <c r="F203" s="68"/>
      <c r="G203" s="68"/>
      <c r="H203" s="295"/>
      <c r="I203" s="295"/>
      <c r="J203" s="295"/>
      <c r="K203" s="228"/>
    </row>
    <row r="204" spans="1:11" s="221" customFormat="1" ht="12.75">
      <c r="A204" s="294"/>
      <c r="B204" s="68"/>
      <c r="C204" s="227"/>
      <c r="D204" s="227"/>
      <c r="E204" s="227"/>
      <c r="F204" s="68"/>
      <c r="G204" s="68"/>
      <c r="H204" s="295"/>
      <c r="I204" s="295"/>
      <c r="J204" s="295"/>
      <c r="K204" s="228"/>
    </row>
    <row r="205" spans="1:11" s="221" customFormat="1" ht="12.75">
      <c r="A205" s="294"/>
      <c r="B205" s="68"/>
      <c r="C205" s="227"/>
      <c r="D205" s="227"/>
      <c r="E205" s="227"/>
      <c r="F205" s="68"/>
      <c r="G205" s="68"/>
      <c r="H205" s="295"/>
      <c r="I205" s="295"/>
      <c r="J205" s="295"/>
      <c r="K205" s="228"/>
    </row>
    <row r="206" spans="1:11" s="221" customFormat="1" ht="12.75">
      <c r="A206" s="294"/>
      <c r="B206" s="68"/>
      <c r="C206" s="227"/>
      <c r="D206" s="227"/>
      <c r="E206" s="227"/>
      <c r="F206" s="68"/>
      <c r="G206" s="68"/>
      <c r="H206" s="295"/>
      <c r="I206" s="295"/>
      <c r="J206" s="295"/>
      <c r="K206" s="228"/>
    </row>
    <row r="207" spans="1:11" s="221" customFormat="1" ht="13.5" thickBot="1">
      <c r="A207" s="294"/>
      <c r="B207" s="68"/>
      <c r="C207" s="227"/>
      <c r="D207" s="227"/>
      <c r="E207" s="227"/>
      <c r="F207" s="68"/>
      <c r="G207" s="68"/>
      <c r="H207" s="295"/>
      <c r="I207" s="295"/>
      <c r="J207" s="295"/>
      <c r="K207" s="228"/>
    </row>
    <row r="208" spans="1:10" s="28" customFormat="1" ht="15" customHeight="1">
      <c r="A208" s="913" t="s">
        <v>785</v>
      </c>
      <c r="B208" s="914"/>
      <c r="C208" s="914"/>
      <c r="D208" s="914"/>
      <c r="E208" s="914"/>
      <c r="F208" s="915"/>
      <c r="G208" s="909" t="s">
        <v>910</v>
      </c>
      <c r="H208" s="911" t="s">
        <v>676</v>
      </c>
      <c r="I208" s="911" t="s">
        <v>677</v>
      </c>
      <c r="J208" s="906" t="s">
        <v>678</v>
      </c>
    </row>
    <row r="209" spans="1:10" s="28" customFormat="1" ht="13.5" thickBot="1">
      <c r="A209" s="916"/>
      <c r="B209" s="917"/>
      <c r="C209" s="917"/>
      <c r="D209" s="917"/>
      <c r="E209" s="917"/>
      <c r="F209" s="918"/>
      <c r="G209" s="910"/>
      <c r="H209" s="912"/>
      <c r="I209" s="912"/>
      <c r="J209" s="907"/>
    </row>
    <row r="210" spans="1:11" s="289" customFormat="1" ht="17.25" customHeight="1">
      <c r="A210" s="287"/>
      <c r="B210" s="292"/>
      <c r="C210" s="288" t="s">
        <v>794</v>
      </c>
      <c r="D210" s="900" t="s">
        <v>814</v>
      </c>
      <c r="E210" s="900"/>
      <c r="F210" s="900"/>
      <c r="G210" s="900"/>
      <c r="K210" s="290"/>
    </row>
    <row r="211" spans="1:10" ht="12.75">
      <c r="A211" s="226" t="s">
        <v>180</v>
      </c>
      <c r="B211" s="44" t="s">
        <v>986</v>
      </c>
      <c r="C211" s="226" t="s">
        <v>794</v>
      </c>
      <c r="D211" s="220" t="s">
        <v>914</v>
      </c>
      <c r="E211" s="226"/>
      <c r="F211" s="218" t="s">
        <v>544</v>
      </c>
      <c r="H211" s="166">
        <v>642</v>
      </c>
      <c r="I211" s="166"/>
      <c r="J211" s="166">
        <v>554</v>
      </c>
    </row>
    <row r="212" spans="1:10" ht="24.75" customHeight="1">
      <c r="A212" s="226" t="s">
        <v>181</v>
      </c>
      <c r="B212" s="233" t="s">
        <v>986</v>
      </c>
      <c r="C212" s="233" t="s">
        <v>794</v>
      </c>
      <c r="D212" s="220" t="s">
        <v>915</v>
      </c>
      <c r="E212" s="233"/>
      <c r="F212" s="908" t="s">
        <v>545</v>
      </c>
      <c r="G212" s="908"/>
      <c r="H212" s="166"/>
      <c r="I212" s="166"/>
      <c r="J212" s="166"/>
    </row>
    <row r="213" spans="1:10" ht="12.75">
      <c r="A213" s="226" t="s">
        <v>182</v>
      </c>
      <c r="B213" s="44" t="s">
        <v>986</v>
      </c>
      <c r="C213" s="226" t="s">
        <v>794</v>
      </c>
      <c r="D213" s="220" t="s">
        <v>916</v>
      </c>
      <c r="E213" s="226"/>
      <c r="F213" s="218" t="s">
        <v>546</v>
      </c>
      <c r="H213" s="166">
        <v>11</v>
      </c>
      <c r="I213" s="166"/>
      <c r="J213" s="166">
        <v>9</v>
      </c>
    </row>
    <row r="214" spans="1:10" ht="12.75">
      <c r="A214" s="226" t="s">
        <v>183</v>
      </c>
      <c r="B214" s="44" t="s">
        <v>511</v>
      </c>
      <c r="C214" s="226" t="s">
        <v>794</v>
      </c>
      <c r="D214" s="220" t="s">
        <v>917</v>
      </c>
      <c r="E214" s="226"/>
      <c r="F214" s="218" t="s">
        <v>547</v>
      </c>
      <c r="H214" s="166"/>
      <c r="I214" s="166"/>
      <c r="J214" s="166"/>
    </row>
    <row r="215" spans="1:10" ht="24.75" customHeight="1">
      <c r="A215" s="226" t="s">
        <v>184</v>
      </c>
      <c r="B215" s="441" t="s">
        <v>511</v>
      </c>
      <c r="C215" s="441" t="s">
        <v>794</v>
      </c>
      <c r="D215" s="441" t="s">
        <v>918</v>
      </c>
      <c r="E215" s="233"/>
      <c r="F215" s="908" t="s">
        <v>548</v>
      </c>
      <c r="G215" s="908"/>
      <c r="H215" s="166"/>
      <c r="I215" s="166"/>
      <c r="J215" s="166"/>
    </row>
    <row r="216" spans="1:10" ht="24.75" customHeight="1">
      <c r="A216" s="226" t="s">
        <v>185</v>
      </c>
      <c r="B216" s="441" t="s">
        <v>511</v>
      </c>
      <c r="C216" s="441" t="s">
        <v>794</v>
      </c>
      <c r="D216" s="441" t="s">
        <v>947</v>
      </c>
      <c r="E216" s="233"/>
      <c r="F216" s="908" t="s">
        <v>129</v>
      </c>
      <c r="G216" s="908"/>
      <c r="H216" s="166"/>
      <c r="I216" s="166"/>
      <c r="J216" s="166"/>
    </row>
    <row r="217" spans="1:10" ht="24.75" customHeight="1" thickBot="1">
      <c r="A217" s="226" t="s">
        <v>186</v>
      </c>
      <c r="B217" s="441" t="s">
        <v>511</v>
      </c>
      <c r="C217" s="441" t="s">
        <v>794</v>
      </c>
      <c r="D217" s="441" t="s">
        <v>919</v>
      </c>
      <c r="E217" s="233"/>
      <c r="F217" s="908" t="s">
        <v>549</v>
      </c>
      <c r="G217" s="908"/>
      <c r="H217" s="166"/>
      <c r="I217" s="166"/>
      <c r="J217" s="166"/>
    </row>
    <row r="218" spans="1:11" s="221" customFormat="1" ht="13.5" thickBot="1">
      <c r="A218" s="361" t="s">
        <v>187</v>
      </c>
      <c r="B218" s="53" t="s">
        <v>511</v>
      </c>
      <c r="C218" s="225" t="s">
        <v>794</v>
      </c>
      <c r="D218" s="225"/>
      <c r="E218" s="225"/>
      <c r="F218" s="224" t="s">
        <v>550</v>
      </c>
      <c r="G218" s="229"/>
      <c r="H218" s="63">
        <v>653</v>
      </c>
      <c r="I218" s="63"/>
      <c r="J218" s="63">
        <v>563</v>
      </c>
      <c r="K218" s="228"/>
    </row>
    <row r="219" spans="1:11" s="221" customFormat="1" ht="27.75" customHeight="1" thickBot="1">
      <c r="A219" s="361" t="s">
        <v>188</v>
      </c>
      <c r="B219" s="53" t="s">
        <v>552</v>
      </c>
      <c r="C219" s="225"/>
      <c r="D219" s="225"/>
      <c r="E219" s="225"/>
      <c r="F219" s="901" t="s">
        <v>553</v>
      </c>
      <c r="G219" s="902"/>
      <c r="H219" s="362">
        <f>H218+H198+H169</f>
        <v>1684</v>
      </c>
      <c r="I219" s="222"/>
      <c r="J219" s="222">
        <v>1888</v>
      </c>
      <c r="K219" s="228"/>
    </row>
    <row r="220" spans="1:11" s="289" customFormat="1" ht="18" customHeight="1">
      <c r="A220" s="287"/>
      <c r="B220" s="292" t="s">
        <v>1144</v>
      </c>
      <c r="C220" s="900" t="s">
        <v>562</v>
      </c>
      <c r="D220" s="900"/>
      <c r="E220" s="900"/>
      <c r="F220" s="900"/>
      <c r="G220" s="900"/>
      <c r="K220" s="290"/>
    </row>
    <row r="221" spans="1:10" ht="12.75">
      <c r="A221" s="226" t="s">
        <v>498</v>
      </c>
      <c r="B221" s="44" t="s">
        <v>1145</v>
      </c>
      <c r="C221" s="226"/>
      <c r="D221" s="226" t="s">
        <v>914</v>
      </c>
      <c r="E221" s="226"/>
      <c r="F221" s="218" t="s">
        <v>555</v>
      </c>
      <c r="H221" s="166"/>
      <c r="I221" s="166"/>
      <c r="J221" s="166"/>
    </row>
    <row r="222" spans="1:10" ht="12.75">
      <c r="A222" s="226" t="s">
        <v>556</v>
      </c>
      <c r="B222" s="44" t="s">
        <v>1145</v>
      </c>
      <c r="C222" s="226"/>
      <c r="D222" s="226" t="s">
        <v>915</v>
      </c>
      <c r="E222" s="226"/>
      <c r="F222" s="218" t="s">
        <v>560</v>
      </c>
      <c r="H222" s="44">
        <v>737</v>
      </c>
      <c r="J222" s="166">
        <v>586</v>
      </c>
    </row>
    <row r="223" spans="1:6" ht="13.5" thickBot="1">
      <c r="A223" s="226" t="s">
        <v>557</v>
      </c>
      <c r="B223" s="44" t="s">
        <v>1145</v>
      </c>
      <c r="C223" s="226"/>
      <c r="D223" s="226" t="s">
        <v>916</v>
      </c>
      <c r="E223" s="226"/>
      <c r="F223" s="218" t="s">
        <v>561</v>
      </c>
    </row>
    <row r="224" spans="1:11" s="221" customFormat="1" ht="25.5" customHeight="1" thickBot="1">
      <c r="A224" s="361" t="s">
        <v>558</v>
      </c>
      <c r="B224" s="53" t="s">
        <v>554</v>
      </c>
      <c r="C224" s="225"/>
      <c r="D224" s="225"/>
      <c r="E224" s="225"/>
      <c r="F224" s="901" t="s">
        <v>562</v>
      </c>
      <c r="G224" s="902"/>
      <c r="H224" s="362">
        <f>H222</f>
        <v>737</v>
      </c>
      <c r="I224" s="222"/>
      <c r="J224" s="222">
        <v>586</v>
      </c>
      <c r="K224" s="228"/>
    </row>
    <row r="225" spans="1:13" s="246" customFormat="1" ht="27.75" customHeight="1" thickBot="1">
      <c r="A225" s="242" t="s">
        <v>559</v>
      </c>
      <c r="B225" s="903" t="s">
        <v>563</v>
      </c>
      <c r="C225" s="904"/>
      <c r="D225" s="904"/>
      <c r="E225" s="904"/>
      <c r="F225" s="904"/>
      <c r="G225" s="905"/>
      <c r="H225" s="243">
        <f>H224+H219+H147</f>
        <v>136774</v>
      </c>
      <c r="I225" s="243"/>
      <c r="J225" s="243">
        <f>J224+J219+J147</f>
        <v>143543</v>
      </c>
      <c r="K225" s="244"/>
      <c r="L225" s="244"/>
      <c r="M225" s="245"/>
    </row>
    <row r="226" spans="3:5" ht="12.75">
      <c r="C226" s="226"/>
      <c r="D226" s="226"/>
      <c r="E226" s="226"/>
    </row>
    <row r="227" spans="3:5" ht="12.75">
      <c r="C227" s="226"/>
      <c r="D227" s="226"/>
      <c r="E227" s="226"/>
    </row>
    <row r="228" spans="3:5" ht="12.75">
      <c r="C228" s="226"/>
      <c r="D228" s="226"/>
      <c r="E228" s="226"/>
    </row>
    <row r="229" spans="3:5" ht="12.75">
      <c r="C229" s="226"/>
      <c r="D229" s="226"/>
      <c r="E229" s="226"/>
    </row>
    <row r="230" spans="3:5" ht="12.75">
      <c r="C230" s="226"/>
      <c r="D230" s="226"/>
      <c r="E230" s="226"/>
    </row>
    <row r="231" spans="3:5" ht="12.75">
      <c r="C231" s="226"/>
      <c r="D231" s="226"/>
      <c r="E231" s="226"/>
    </row>
    <row r="232" spans="3:5" ht="12.75">
      <c r="C232" s="226"/>
      <c r="D232" s="226"/>
      <c r="E232" s="226"/>
    </row>
    <row r="233" spans="3:5" ht="12.75">
      <c r="C233" s="226"/>
      <c r="D233" s="226"/>
      <c r="E233" s="226"/>
    </row>
    <row r="234" spans="3:5" ht="12.75">
      <c r="C234" s="226"/>
      <c r="D234" s="226"/>
      <c r="E234" s="226"/>
    </row>
    <row r="235" spans="3:5" ht="12.75">
      <c r="C235" s="226"/>
      <c r="D235" s="226"/>
      <c r="E235" s="226"/>
    </row>
    <row r="236" spans="3:5" ht="12.75">
      <c r="C236" s="226"/>
      <c r="D236" s="226"/>
      <c r="E236" s="226"/>
    </row>
    <row r="237" spans="3:5" ht="12.75">
      <c r="C237" s="226"/>
      <c r="D237" s="226"/>
      <c r="E237" s="226"/>
    </row>
    <row r="238" spans="3:5" ht="12.75">
      <c r="C238" s="226"/>
      <c r="D238" s="226"/>
      <c r="E238" s="226"/>
    </row>
    <row r="239" spans="3:5" ht="12.75">
      <c r="C239" s="226"/>
      <c r="D239" s="226"/>
      <c r="E239" s="226"/>
    </row>
    <row r="240" spans="3:5" ht="12.75">
      <c r="C240" s="226"/>
      <c r="D240" s="226"/>
      <c r="E240" s="226"/>
    </row>
    <row r="241" spans="3:5" ht="12.75">
      <c r="C241" s="226"/>
      <c r="D241" s="226"/>
      <c r="E241" s="226"/>
    </row>
    <row r="242" spans="3:5" ht="12.75">
      <c r="C242" s="226"/>
      <c r="D242" s="226"/>
      <c r="E242" s="226"/>
    </row>
    <row r="243" spans="3:5" ht="12.75">
      <c r="C243" s="226"/>
      <c r="D243" s="226"/>
      <c r="E243" s="226"/>
    </row>
    <row r="244" spans="3:5" ht="12.75">
      <c r="C244" s="226"/>
      <c r="D244" s="226"/>
      <c r="E244" s="226"/>
    </row>
    <row r="245" spans="3:5" ht="12.75">
      <c r="C245" s="226"/>
      <c r="D245" s="226"/>
      <c r="E245" s="226"/>
    </row>
    <row r="246" spans="3:5" ht="12.75">
      <c r="C246" s="226"/>
      <c r="D246" s="226"/>
      <c r="E246" s="226"/>
    </row>
    <row r="247" spans="3:5" ht="12.75">
      <c r="C247" s="226"/>
      <c r="D247" s="226"/>
      <c r="E247" s="226"/>
    </row>
    <row r="248" spans="3:5" ht="12.75">
      <c r="C248" s="226"/>
      <c r="D248" s="226"/>
      <c r="E248" s="226"/>
    </row>
    <row r="249" spans="3:5" ht="12.75">
      <c r="C249" s="226"/>
      <c r="D249" s="226"/>
      <c r="E249" s="226"/>
    </row>
    <row r="250" spans="3:5" ht="12.75">
      <c r="C250" s="226"/>
      <c r="D250" s="226"/>
      <c r="E250" s="226"/>
    </row>
    <row r="251" spans="3:5" ht="12.75">
      <c r="C251" s="226"/>
      <c r="D251" s="226"/>
      <c r="E251" s="226"/>
    </row>
    <row r="252" spans="3:5" ht="12.75">
      <c r="C252" s="226"/>
      <c r="D252" s="226"/>
      <c r="E252" s="226"/>
    </row>
    <row r="253" spans="3:5" ht="12.75">
      <c r="C253" s="226"/>
      <c r="D253" s="226"/>
      <c r="E253" s="226"/>
    </row>
    <row r="254" spans="3:5" ht="12.75">
      <c r="C254" s="226"/>
      <c r="D254" s="226"/>
      <c r="E254" s="226"/>
    </row>
    <row r="255" spans="3:5" ht="12.75">
      <c r="C255" s="226"/>
      <c r="D255" s="226"/>
      <c r="E255" s="226"/>
    </row>
    <row r="256" spans="3:5" ht="12.75">
      <c r="C256" s="226"/>
      <c r="D256" s="226"/>
      <c r="E256" s="226"/>
    </row>
    <row r="257" spans="3:5" ht="12.75">
      <c r="C257" s="226"/>
      <c r="D257" s="226"/>
      <c r="E257" s="226"/>
    </row>
    <row r="258" spans="3:5" ht="12.75">
      <c r="C258" s="226"/>
      <c r="D258" s="226"/>
      <c r="E258" s="226"/>
    </row>
    <row r="259" spans="3:5" ht="12.75">
      <c r="C259" s="226"/>
      <c r="D259" s="226"/>
      <c r="E259" s="226"/>
    </row>
    <row r="260" spans="3:5" ht="12.75">
      <c r="C260" s="226"/>
      <c r="D260" s="226"/>
      <c r="E260" s="226"/>
    </row>
    <row r="261" spans="3:5" ht="12.75">
      <c r="C261" s="226"/>
      <c r="D261" s="226"/>
      <c r="E261" s="226"/>
    </row>
    <row r="262" spans="3:5" ht="12.75">
      <c r="C262" s="226"/>
      <c r="D262" s="226"/>
      <c r="E262" s="226"/>
    </row>
    <row r="263" spans="3:5" ht="12.75">
      <c r="C263" s="226"/>
      <c r="D263" s="226"/>
      <c r="E263" s="226"/>
    </row>
    <row r="264" spans="3:5" ht="12.75">
      <c r="C264" s="226"/>
      <c r="D264" s="226"/>
      <c r="E264" s="226"/>
    </row>
    <row r="265" spans="3:5" ht="12.75">
      <c r="C265" s="226"/>
      <c r="D265" s="226"/>
      <c r="E265" s="226"/>
    </row>
    <row r="266" spans="3:5" ht="12.75">
      <c r="C266" s="226"/>
      <c r="D266" s="226"/>
      <c r="E266" s="226"/>
    </row>
    <row r="267" spans="3:5" ht="12.75">
      <c r="C267" s="226"/>
      <c r="D267" s="226"/>
      <c r="E267" s="226"/>
    </row>
    <row r="268" spans="3:5" ht="12.75">
      <c r="C268" s="226"/>
      <c r="D268" s="226"/>
      <c r="E268" s="226"/>
    </row>
    <row r="269" spans="3:5" ht="12.75">
      <c r="C269" s="226"/>
      <c r="D269" s="226"/>
      <c r="E269" s="226"/>
    </row>
    <row r="270" spans="3:5" ht="12.75">
      <c r="C270" s="226"/>
      <c r="D270" s="226"/>
      <c r="E270" s="226"/>
    </row>
    <row r="271" spans="3:5" ht="12.75">
      <c r="C271" s="226"/>
      <c r="D271" s="226"/>
      <c r="E271" s="226"/>
    </row>
    <row r="272" spans="3:5" ht="12.75">
      <c r="C272" s="226"/>
      <c r="D272" s="226"/>
      <c r="E272" s="226"/>
    </row>
    <row r="273" spans="3:5" ht="12.75">
      <c r="C273" s="226"/>
      <c r="D273" s="226"/>
      <c r="E273" s="226"/>
    </row>
    <row r="274" spans="3:5" ht="12.75">
      <c r="C274" s="226"/>
      <c r="D274" s="226"/>
      <c r="E274" s="226"/>
    </row>
    <row r="275" spans="3:5" ht="12.75">
      <c r="C275" s="226"/>
      <c r="D275" s="226"/>
      <c r="E275" s="226"/>
    </row>
    <row r="276" spans="3:5" ht="12.75">
      <c r="C276" s="226"/>
      <c r="D276" s="226"/>
      <c r="E276" s="226"/>
    </row>
    <row r="277" spans="3:5" ht="12.75">
      <c r="C277" s="226"/>
      <c r="D277" s="226"/>
      <c r="E277" s="226"/>
    </row>
    <row r="278" spans="3:5" ht="12.75">
      <c r="C278" s="226"/>
      <c r="D278" s="226"/>
      <c r="E278" s="226"/>
    </row>
    <row r="279" spans="3:5" ht="12.75">
      <c r="C279" s="226"/>
      <c r="D279" s="226"/>
      <c r="E279" s="226"/>
    </row>
  </sheetData>
  <sheetProtection/>
  <mergeCells count="102">
    <mergeCell ref="J137:J138"/>
    <mergeCell ref="F119:G119"/>
    <mergeCell ref="F120:G120"/>
    <mergeCell ref="H208:H209"/>
    <mergeCell ref="I208:I209"/>
    <mergeCell ref="J208:J209"/>
    <mergeCell ref="I137:I138"/>
    <mergeCell ref="H137:H138"/>
    <mergeCell ref="A208:F209"/>
    <mergeCell ref="D149:G149"/>
    <mergeCell ref="C121:G121"/>
    <mergeCell ref="C140:G140"/>
    <mergeCell ref="C148:G148"/>
    <mergeCell ref="F125:G125"/>
    <mergeCell ref="F87:G87"/>
    <mergeCell ref="F89:G89"/>
    <mergeCell ref="B126:G126"/>
    <mergeCell ref="A137:F138"/>
    <mergeCell ref="G137:G138"/>
    <mergeCell ref="F112:G112"/>
    <mergeCell ref="F35:G35"/>
    <mergeCell ref="D105:G105"/>
    <mergeCell ref="C61:G61"/>
    <mergeCell ref="C68:G68"/>
    <mergeCell ref="D69:G69"/>
    <mergeCell ref="D84:G84"/>
    <mergeCell ref="F81:G81"/>
    <mergeCell ref="F85:G85"/>
    <mergeCell ref="F77:G77"/>
    <mergeCell ref="F79:G79"/>
    <mergeCell ref="H59:H60"/>
    <mergeCell ref="I59:I60"/>
    <mergeCell ref="F72:G72"/>
    <mergeCell ref="F74:G74"/>
    <mergeCell ref="F75:G75"/>
    <mergeCell ref="F76:G76"/>
    <mergeCell ref="J59:J60"/>
    <mergeCell ref="F70:G70"/>
    <mergeCell ref="A10:G10"/>
    <mergeCell ref="F67:G67"/>
    <mergeCell ref="A59:F60"/>
    <mergeCell ref="G59:G60"/>
    <mergeCell ref="F37:G37"/>
    <mergeCell ref="F55:G55"/>
    <mergeCell ref="C11:G11"/>
    <mergeCell ref="C38:G38"/>
    <mergeCell ref="J8:J9"/>
    <mergeCell ref="A1:J1"/>
    <mergeCell ref="A4:J4"/>
    <mergeCell ref="H8:H9"/>
    <mergeCell ref="I8:I9"/>
    <mergeCell ref="A8:A9"/>
    <mergeCell ref="B8:G9"/>
    <mergeCell ref="A5:J5"/>
    <mergeCell ref="A6:J6"/>
    <mergeCell ref="H94:H95"/>
    <mergeCell ref="I94:I95"/>
    <mergeCell ref="J94:J95"/>
    <mergeCell ref="F102:G102"/>
    <mergeCell ref="F97:G97"/>
    <mergeCell ref="F98:G98"/>
    <mergeCell ref="F100:G100"/>
    <mergeCell ref="A94:F95"/>
    <mergeCell ref="G94:G95"/>
    <mergeCell ref="F96:G96"/>
    <mergeCell ref="F115:G115"/>
    <mergeCell ref="F116:G116"/>
    <mergeCell ref="F117:G117"/>
    <mergeCell ref="F179:G179"/>
    <mergeCell ref="F180:G180"/>
    <mergeCell ref="D178:G178"/>
    <mergeCell ref="A139:G139"/>
    <mergeCell ref="F147:G147"/>
    <mergeCell ref="F150:G150"/>
    <mergeCell ref="F151:G151"/>
    <mergeCell ref="F152:G152"/>
    <mergeCell ref="I176:I177"/>
    <mergeCell ref="A176:F177"/>
    <mergeCell ref="G176:G177"/>
    <mergeCell ref="H176:H177"/>
    <mergeCell ref="F153:G153"/>
    <mergeCell ref="F154:G154"/>
    <mergeCell ref="F158:G158"/>
    <mergeCell ref="F160:G160"/>
    <mergeCell ref="F181:G181"/>
    <mergeCell ref="F187:G187"/>
    <mergeCell ref="G208:G209"/>
    <mergeCell ref="F189:G189"/>
    <mergeCell ref="F212:G212"/>
    <mergeCell ref="F215:G215"/>
    <mergeCell ref="F185:G185"/>
    <mergeCell ref="D210:G210"/>
    <mergeCell ref="C220:G220"/>
    <mergeCell ref="F224:G224"/>
    <mergeCell ref="B225:G225"/>
    <mergeCell ref="J176:J177"/>
    <mergeCell ref="F182:G182"/>
    <mergeCell ref="F183:G183"/>
    <mergeCell ref="F216:G216"/>
    <mergeCell ref="F217:G217"/>
    <mergeCell ref="F219:G219"/>
    <mergeCell ref="F186:G186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375" style="44" customWidth="1"/>
    <col min="2" max="2" width="4.75390625" style="44" customWidth="1"/>
    <col min="3" max="5" width="3.875" style="44" customWidth="1"/>
    <col min="6" max="6" width="3.625" style="44" customWidth="1"/>
    <col min="7" max="7" width="2.625" style="44" customWidth="1"/>
    <col min="8" max="8" width="3.625" style="218" customWidth="1"/>
    <col min="9" max="9" width="52.625" style="44" customWidth="1"/>
    <col min="10" max="10" width="16.125" style="44" customWidth="1"/>
    <col min="11" max="12" width="9.125" style="44" customWidth="1"/>
    <col min="13" max="13" width="11.25390625" style="44" bestFit="1" customWidth="1"/>
    <col min="14" max="16384" width="9.125" style="44" customWidth="1"/>
  </cols>
  <sheetData>
    <row r="1" spans="1:7" ht="12" customHeight="1">
      <c r="A1" s="920"/>
      <c r="B1" s="920"/>
      <c r="C1" s="219"/>
      <c r="D1" s="219"/>
      <c r="E1" s="219"/>
      <c r="F1" s="219"/>
      <c r="G1" s="219"/>
    </row>
    <row r="2" spans="1:10" ht="12.75">
      <c r="A2" s="920"/>
      <c r="B2" s="920"/>
      <c r="C2" s="920"/>
      <c r="D2" s="920"/>
      <c r="E2" s="920"/>
      <c r="F2" s="920"/>
      <c r="G2" s="920"/>
      <c r="H2" s="920"/>
      <c r="I2" s="920"/>
      <c r="J2" s="920"/>
    </row>
    <row r="3" spans="1:6" s="50" customFormat="1" ht="12.75">
      <c r="A3" s="173" t="s">
        <v>1209</v>
      </c>
      <c r="C3" s="91"/>
      <c r="D3" s="39"/>
      <c r="E3" s="39"/>
      <c r="F3" s="39"/>
    </row>
    <row r="4" spans="1:6" s="50" customFormat="1" ht="12.75">
      <c r="A4" s="173"/>
      <c r="C4" s="91"/>
      <c r="D4" s="39"/>
      <c r="E4" s="39"/>
      <c r="F4" s="39"/>
    </row>
    <row r="5" spans="1:10" s="15" customFormat="1" ht="15.75">
      <c r="A5" s="752" t="s">
        <v>193</v>
      </c>
      <c r="B5" s="752"/>
      <c r="C5" s="752"/>
      <c r="D5" s="752"/>
      <c r="E5" s="752"/>
      <c r="F5" s="752"/>
      <c r="G5" s="752"/>
      <c r="H5" s="752"/>
      <c r="I5" s="752"/>
      <c r="J5" s="752"/>
    </row>
    <row r="6" spans="1:10" s="1" customFormat="1" ht="15.75">
      <c r="A6" s="921" t="s">
        <v>629</v>
      </c>
      <c r="B6" s="921"/>
      <c r="C6" s="921"/>
      <c r="D6" s="921"/>
      <c r="E6" s="921"/>
      <c r="F6" s="921"/>
      <c r="G6" s="921"/>
      <c r="H6" s="921"/>
      <c r="I6" s="921"/>
      <c r="J6" s="921"/>
    </row>
    <row r="7" spans="1:10" s="1" customFormat="1" ht="15.75">
      <c r="A7" s="921" t="s">
        <v>1082</v>
      </c>
      <c r="B7" s="921"/>
      <c r="C7" s="921"/>
      <c r="D7" s="921"/>
      <c r="E7" s="921"/>
      <c r="F7" s="921"/>
      <c r="G7" s="921"/>
      <c r="H7" s="921"/>
      <c r="I7" s="921"/>
      <c r="J7" s="921"/>
    </row>
    <row r="8" spans="1:10" s="1" customFormat="1" ht="15.75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10" s="1" customFormat="1" ht="15.75">
      <c r="A9" s="217" t="s">
        <v>987</v>
      </c>
      <c r="B9" s="397" t="s">
        <v>114</v>
      </c>
      <c r="C9" s="397"/>
      <c r="D9" s="397"/>
      <c r="E9" s="397"/>
      <c r="F9" s="217"/>
      <c r="G9" s="217"/>
      <c r="H9" s="217"/>
      <c r="I9" s="217"/>
      <c r="J9" s="217"/>
    </row>
    <row r="10" ht="14.25" customHeight="1" thickBot="1">
      <c r="J10" s="220" t="s">
        <v>953</v>
      </c>
    </row>
    <row r="11" spans="1:10" ht="15" customHeight="1">
      <c r="A11" s="937" t="s">
        <v>910</v>
      </c>
      <c r="B11" s="930"/>
      <c r="C11" s="930"/>
      <c r="D11" s="930"/>
      <c r="E11" s="930"/>
      <c r="F11" s="930"/>
      <c r="G11" s="930"/>
      <c r="H11" s="930"/>
      <c r="I11" s="931"/>
      <c r="J11" s="934" t="s">
        <v>678</v>
      </c>
    </row>
    <row r="12" spans="1:10" ht="13.5" thickBot="1">
      <c r="A12" s="938"/>
      <c r="B12" s="932"/>
      <c r="C12" s="932"/>
      <c r="D12" s="932"/>
      <c r="E12" s="932"/>
      <c r="F12" s="932"/>
      <c r="G12" s="932"/>
      <c r="H12" s="932"/>
      <c r="I12" s="933"/>
      <c r="J12" s="935"/>
    </row>
    <row r="13" spans="1:11" s="247" customFormat="1" ht="12" customHeight="1">
      <c r="A13" s="939"/>
      <c r="B13" s="939"/>
      <c r="C13" s="939"/>
      <c r="D13" s="939"/>
      <c r="E13" s="939"/>
      <c r="F13" s="939"/>
      <c r="G13" s="939"/>
      <c r="H13" s="939"/>
      <c r="I13" s="939"/>
      <c r="K13" s="248"/>
    </row>
    <row r="14" spans="1:11" s="383" customFormat="1" ht="30" customHeight="1">
      <c r="A14" s="442" t="s">
        <v>694</v>
      </c>
      <c r="B14" s="936" t="s">
        <v>870</v>
      </c>
      <c r="C14" s="936"/>
      <c r="D14" s="936"/>
      <c r="E14" s="936"/>
      <c r="F14" s="936"/>
      <c r="G14" s="936"/>
      <c r="H14" s="936"/>
      <c r="I14" s="936"/>
      <c r="J14" s="385">
        <f>J17+J24+J53+J78+J36</f>
        <v>139023</v>
      </c>
      <c r="K14" s="384"/>
    </row>
    <row r="15" spans="1:11" s="365" customFormat="1" ht="12.75">
      <c r="A15" s="372"/>
      <c r="B15" s="908" t="s">
        <v>830</v>
      </c>
      <c r="C15" s="908"/>
      <c r="D15" s="908"/>
      <c r="E15" s="908"/>
      <c r="F15" s="908"/>
      <c r="G15" s="908"/>
      <c r="H15" s="908"/>
      <c r="I15" s="908"/>
      <c r="K15" s="366"/>
    </row>
    <row r="16" spans="1:11" s="247" customFormat="1" ht="12" customHeight="1">
      <c r="A16" s="929"/>
      <c r="B16" s="929"/>
      <c r="C16" s="929"/>
      <c r="D16" s="929"/>
      <c r="E16" s="929"/>
      <c r="F16" s="929"/>
      <c r="G16" s="929"/>
      <c r="H16" s="929"/>
      <c r="I16" s="929"/>
      <c r="K16" s="248"/>
    </row>
    <row r="17" spans="1:11" s="289" customFormat="1" ht="15">
      <c r="A17" s="443"/>
      <c r="B17" s="377" t="s">
        <v>987</v>
      </c>
      <c r="C17" s="378" t="s">
        <v>679</v>
      </c>
      <c r="D17" s="378"/>
      <c r="E17" s="379"/>
      <c r="F17" s="379"/>
      <c r="G17" s="379"/>
      <c r="J17" s="381"/>
      <c r="K17" s="290"/>
    </row>
    <row r="18" spans="1:11" s="365" customFormat="1" ht="12.75">
      <c r="A18" s="372"/>
      <c r="B18" s="367"/>
      <c r="C18" s="45" t="s">
        <v>830</v>
      </c>
      <c r="D18" s="45"/>
      <c r="E18" s="373"/>
      <c r="F18" s="373"/>
      <c r="I18" s="373"/>
      <c r="K18" s="366"/>
    </row>
    <row r="19" spans="2:11" s="374" customFormat="1" ht="12.75">
      <c r="B19" s="375"/>
      <c r="E19" s="375" t="s">
        <v>1006</v>
      </c>
      <c r="F19" s="375"/>
      <c r="G19" s="374" t="s">
        <v>727</v>
      </c>
      <c r="J19" s="109"/>
      <c r="K19" s="376"/>
    </row>
    <row r="20" spans="2:11" ht="12.75">
      <c r="B20" s="220"/>
      <c r="E20" s="220"/>
      <c r="F20" s="220" t="s">
        <v>1006</v>
      </c>
      <c r="G20" s="44" t="s">
        <v>728</v>
      </c>
      <c r="H20" s="44"/>
      <c r="J20" s="39"/>
      <c r="K20" s="218"/>
    </row>
    <row r="21" spans="2:11" ht="12.75">
      <c r="B21" s="220"/>
      <c r="E21" s="220"/>
      <c r="F21" s="220" t="s">
        <v>1007</v>
      </c>
      <c r="G21" s="44" t="s">
        <v>729</v>
      </c>
      <c r="H21" s="44"/>
      <c r="J21" s="39"/>
      <c r="K21" s="218"/>
    </row>
    <row r="22" spans="2:11" s="394" customFormat="1" ht="12.75">
      <c r="B22" s="386"/>
      <c r="E22" s="386" t="s">
        <v>1007</v>
      </c>
      <c r="F22" s="386"/>
      <c r="G22" s="394" t="s">
        <v>730</v>
      </c>
      <c r="J22" s="395"/>
      <c r="K22" s="396"/>
    </row>
    <row r="23" spans="1:11" s="247" customFormat="1" ht="12" customHeight="1">
      <c r="A23" s="929"/>
      <c r="B23" s="929"/>
      <c r="C23" s="929"/>
      <c r="D23" s="929"/>
      <c r="E23" s="929"/>
      <c r="F23" s="929"/>
      <c r="G23" s="929"/>
      <c r="H23" s="929"/>
      <c r="I23" s="929"/>
      <c r="K23" s="248"/>
    </row>
    <row r="24" spans="1:11" s="381" customFormat="1" ht="15">
      <c r="A24" s="443"/>
      <c r="B24" s="377" t="s">
        <v>789</v>
      </c>
      <c r="C24" s="378" t="s">
        <v>685</v>
      </c>
      <c r="D24" s="378"/>
      <c r="E24" s="377"/>
      <c r="G24" s="379"/>
      <c r="H24" s="379"/>
      <c r="I24" s="379"/>
      <c r="J24" s="380">
        <f>J26+J32+J37+J42+J47</f>
        <v>129629</v>
      </c>
      <c r="K24" s="382"/>
    </row>
    <row r="25" spans="1:11" s="289" customFormat="1" ht="15">
      <c r="A25" s="444"/>
      <c r="B25" s="291"/>
      <c r="C25" s="45" t="s">
        <v>830</v>
      </c>
      <c r="D25" s="45"/>
      <c r="E25" s="291"/>
      <c r="G25" s="288"/>
      <c r="H25" s="288"/>
      <c r="I25" s="288"/>
      <c r="K25" s="290"/>
    </row>
    <row r="26" spans="2:11" ht="12.75">
      <c r="B26" s="220"/>
      <c r="C26" s="220" t="s">
        <v>914</v>
      </c>
      <c r="D26" s="44" t="s">
        <v>790</v>
      </c>
      <c r="E26" s="220"/>
      <c r="G26" s="220"/>
      <c r="H26" s="44"/>
      <c r="J26" s="161">
        <f>J28+J31</f>
        <v>129629</v>
      </c>
      <c r="K26" s="218"/>
    </row>
    <row r="27" spans="2:11" ht="12.75">
      <c r="B27" s="220"/>
      <c r="C27" s="220"/>
      <c r="D27" s="45" t="s">
        <v>830</v>
      </c>
      <c r="E27" s="220"/>
      <c r="G27" s="220"/>
      <c r="H27" s="44"/>
      <c r="J27" s="161"/>
      <c r="K27" s="218"/>
    </row>
    <row r="28" spans="2:11" s="374" customFormat="1" ht="12.75">
      <c r="B28" s="375"/>
      <c r="C28" s="375"/>
      <c r="E28" s="375" t="s">
        <v>1006</v>
      </c>
      <c r="G28" s="374" t="s">
        <v>727</v>
      </c>
      <c r="J28" s="109">
        <f>J29+J30</f>
        <v>127294</v>
      </c>
      <c r="K28" s="376"/>
    </row>
    <row r="29" spans="2:11" ht="12.75">
      <c r="B29" s="220"/>
      <c r="C29" s="220"/>
      <c r="E29" s="220"/>
      <c r="F29" s="220" t="s">
        <v>1006</v>
      </c>
      <c r="G29" s="44" t="s">
        <v>728</v>
      </c>
      <c r="H29" s="44"/>
      <c r="J29" s="161">
        <v>87784</v>
      </c>
      <c r="K29" s="218"/>
    </row>
    <row r="30" spans="2:11" ht="12.75">
      <c r="B30" s="220"/>
      <c r="C30" s="220"/>
      <c r="E30" s="220"/>
      <c r="F30" s="220" t="s">
        <v>1007</v>
      </c>
      <c r="G30" s="44" t="s">
        <v>729</v>
      </c>
      <c r="H30" s="44"/>
      <c r="J30" s="161">
        <v>39510</v>
      </c>
      <c r="K30" s="218"/>
    </row>
    <row r="31" spans="2:11" s="374" customFormat="1" ht="12.75">
      <c r="B31" s="375"/>
      <c r="C31" s="375"/>
      <c r="E31" s="375" t="s">
        <v>1007</v>
      </c>
      <c r="G31" s="374" t="s">
        <v>730</v>
      </c>
      <c r="J31" s="109">
        <v>2335</v>
      </c>
      <c r="K31" s="376"/>
    </row>
    <row r="32" spans="2:11" ht="12.75">
      <c r="B32" s="220"/>
      <c r="C32" s="220" t="s">
        <v>915</v>
      </c>
      <c r="D32" s="44" t="s">
        <v>680</v>
      </c>
      <c r="E32" s="220"/>
      <c r="G32" s="220"/>
      <c r="H32" s="44"/>
      <c r="J32" s="39"/>
      <c r="K32" s="218"/>
    </row>
    <row r="33" spans="2:11" ht="12.75">
      <c r="B33" s="220"/>
      <c r="C33" s="220"/>
      <c r="E33" s="375" t="s">
        <v>1006</v>
      </c>
      <c r="F33" s="374"/>
      <c r="G33" s="374" t="s">
        <v>727</v>
      </c>
      <c r="H33" s="374"/>
      <c r="I33" s="374"/>
      <c r="J33" s="39"/>
      <c r="K33" s="218"/>
    </row>
    <row r="34" spans="2:11" ht="12.75">
      <c r="B34" s="220"/>
      <c r="C34" s="220"/>
      <c r="E34" s="220"/>
      <c r="F34" s="220" t="s">
        <v>1006</v>
      </c>
      <c r="G34" s="44" t="s">
        <v>728</v>
      </c>
      <c r="H34" s="44"/>
      <c r="J34" s="161"/>
      <c r="K34" s="218"/>
    </row>
    <row r="35" spans="2:11" ht="12.75">
      <c r="B35" s="220"/>
      <c r="C35" s="220"/>
      <c r="E35" s="220"/>
      <c r="F35" s="220" t="s">
        <v>1007</v>
      </c>
      <c r="G35" s="44" t="s">
        <v>729</v>
      </c>
      <c r="H35" s="44"/>
      <c r="J35" s="161"/>
      <c r="K35" s="218"/>
    </row>
    <row r="36" spans="2:11" ht="12.75">
      <c r="B36" s="220"/>
      <c r="C36" s="220"/>
      <c r="E36" s="375" t="s">
        <v>1007</v>
      </c>
      <c r="F36" s="374"/>
      <c r="G36" s="374" t="s">
        <v>730</v>
      </c>
      <c r="H36" s="374"/>
      <c r="I36" s="374"/>
      <c r="J36" s="161">
        <v>7654</v>
      </c>
      <c r="K36" s="218"/>
    </row>
    <row r="37" spans="2:11" ht="12.75">
      <c r="B37" s="220"/>
      <c r="C37" s="220" t="s">
        <v>916</v>
      </c>
      <c r="D37" s="44" t="s">
        <v>791</v>
      </c>
      <c r="H37" s="44"/>
      <c r="J37" s="161"/>
      <c r="K37" s="218"/>
    </row>
    <row r="38" spans="2:11" ht="12.75">
      <c r="B38" s="220"/>
      <c r="C38" s="220"/>
      <c r="E38" s="375" t="s">
        <v>1006</v>
      </c>
      <c r="F38" s="374"/>
      <c r="G38" s="374" t="s">
        <v>727</v>
      </c>
      <c r="H38" s="374"/>
      <c r="I38" s="374"/>
      <c r="J38" s="161"/>
      <c r="K38" s="218"/>
    </row>
    <row r="39" spans="2:11" ht="12.75">
      <c r="B39" s="220"/>
      <c r="C39" s="220"/>
      <c r="E39" s="220"/>
      <c r="F39" s="220" t="s">
        <v>1006</v>
      </c>
      <c r="G39" s="44" t="s">
        <v>728</v>
      </c>
      <c r="H39" s="44"/>
      <c r="J39" s="161"/>
      <c r="K39" s="218"/>
    </row>
    <row r="40" spans="2:11" ht="12.75">
      <c r="B40" s="220"/>
      <c r="C40" s="220"/>
      <c r="E40" s="220"/>
      <c r="F40" s="220" t="s">
        <v>1007</v>
      </c>
      <c r="G40" s="44" t="s">
        <v>729</v>
      </c>
      <c r="H40" s="44"/>
      <c r="J40" s="161"/>
      <c r="K40" s="218"/>
    </row>
    <row r="41" spans="2:11" ht="12.75">
      <c r="B41" s="220"/>
      <c r="C41" s="220"/>
      <c r="E41" s="375" t="s">
        <v>1007</v>
      </c>
      <c r="F41" s="374"/>
      <c r="G41" s="374" t="s">
        <v>730</v>
      </c>
      <c r="H41" s="374"/>
      <c r="I41" s="374"/>
      <c r="J41" s="161"/>
      <c r="K41" s="218"/>
    </row>
    <row r="42" spans="2:11" ht="12.75">
      <c r="B42" s="220"/>
      <c r="C42" s="220" t="s">
        <v>917</v>
      </c>
      <c r="D42" s="44" t="s">
        <v>792</v>
      </c>
      <c r="H42" s="44"/>
      <c r="J42" s="39"/>
      <c r="K42" s="218"/>
    </row>
    <row r="43" spans="2:11" ht="12.75">
      <c r="B43" s="220"/>
      <c r="C43" s="220"/>
      <c r="E43" s="375" t="s">
        <v>1006</v>
      </c>
      <c r="F43" s="374"/>
      <c r="G43" s="374" t="s">
        <v>727</v>
      </c>
      <c r="H43" s="374"/>
      <c r="I43" s="374"/>
      <c r="J43" s="109"/>
      <c r="K43" s="218"/>
    </row>
    <row r="44" spans="2:11" ht="12.75">
      <c r="B44" s="220"/>
      <c r="C44" s="220"/>
      <c r="E44" s="220"/>
      <c r="F44" s="220" t="s">
        <v>1006</v>
      </c>
      <c r="G44" s="44" t="s">
        <v>728</v>
      </c>
      <c r="H44" s="44"/>
      <c r="J44" s="161"/>
      <c r="K44" s="218"/>
    </row>
    <row r="45" spans="2:11" ht="12.75">
      <c r="B45" s="220"/>
      <c r="C45" s="220"/>
      <c r="E45" s="220"/>
      <c r="F45" s="220" t="s">
        <v>1007</v>
      </c>
      <c r="G45" s="44" t="s">
        <v>729</v>
      </c>
      <c r="H45" s="44"/>
      <c r="J45" s="161"/>
      <c r="K45" s="218"/>
    </row>
    <row r="46" spans="2:11" ht="12.75">
      <c r="B46" s="220"/>
      <c r="C46" s="220"/>
      <c r="E46" s="375" t="s">
        <v>1007</v>
      </c>
      <c r="F46" s="374"/>
      <c r="G46" s="374" t="s">
        <v>730</v>
      </c>
      <c r="H46" s="374"/>
      <c r="I46" s="374"/>
      <c r="J46" s="109"/>
      <c r="K46" s="218"/>
    </row>
    <row r="47" spans="2:11" ht="12.75">
      <c r="B47" s="220"/>
      <c r="C47" s="220" t="s">
        <v>918</v>
      </c>
      <c r="D47" s="44" t="s">
        <v>793</v>
      </c>
      <c r="H47" s="44"/>
      <c r="J47" s="161"/>
      <c r="K47" s="218"/>
    </row>
    <row r="48" spans="2:11" ht="12.75">
      <c r="B48" s="220"/>
      <c r="C48" s="220"/>
      <c r="E48" s="375" t="s">
        <v>1006</v>
      </c>
      <c r="F48" s="374"/>
      <c r="G48" s="374" t="s">
        <v>727</v>
      </c>
      <c r="H48" s="374"/>
      <c r="I48" s="374"/>
      <c r="J48" s="161"/>
      <c r="K48" s="218"/>
    </row>
    <row r="49" spans="2:11" ht="12.75">
      <c r="B49" s="220"/>
      <c r="C49" s="220"/>
      <c r="E49" s="220"/>
      <c r="F49" s="220" t="s">
        <v>1006</v>
      </c>
      <c r="G49" s="44" t="s">
        <v>728</v>
      </c>
      <c r="H49" s="44"/>
      <c r="J49" s="161"/>
      <c r="K49" s="218"/>
    </row>
    <row r="50" spans="2:11" ht="12.75">
      <c r="B50" s="220"/>
      <c r="C50" s="220"/>
      <c r="E50" s="220"/>
      <c r="F50" s="220" t="s">
        <v>1007</v>
      </c>
      <c r="G50" s="44" t="s">
        <v>729</v>
      </c>
      <c r="H50" s="44"/>
      <c r="J50" s="161"/>
      <c r="K50" s="218"/>
    </row>
    <row r="51" spans="2:11" s="45" customFormat="1" ht="12.75">
      <c r="B51" s="233"/>
      <c r="C51" s="233"/>
      <c r="D51" s="233"/>
      <c r="E51" s="386" t="s">
        <v>1007</v>
      </c>
      <c r="F51" s="394"/>
      <c r="G51" s="394" t="s">
        <v>730</v>
      </c>
      <c r="H51" s="394"/>
      <c r="I51" s="394"/>
      <c r="J51" s="166"/>
      <c r="K51" s="231"/>
    </row>
    <row r="52" spans="1:11" s="247" customFormat="1" ht="12" customHeight="1">
      <c r="A52" s="929"/>
      <c r="B52" s="929"/>
      <c r="C52" s="929"/>
      <c r="D52" s="929"/>
      <c r="E52" s="929"/>
      <c r="F52" s="929"/>
      <c r="G52" s="929"/>
      <c r="H52" s="929"/>
      <c r="I52" s="929"/>
      <c r="K52" s="248"/>
    </row>
    <row r="53" spans="1:11" s="289" customFormat="1" ht="19.5" customHeight="1">
      <c r="A53" s="443"/>
      <c r="B53" s="377" t="s">
        <v>794</v>
      </c>
      <c r="C53" s="378" t="s">
        <v>795</v>
      </c>
      <c r="D53" s="377"/>
      <c r="E53" s="377"/>
      <c r="G53" s="379"/>
      <c r="H53" s="379"/>
      <c r="I53" s="379"/>
      <c r="J53" s="380">
        <f>J55+J66</f>
        <v>1740</v>
      </c>
      <c r="K53" s="290"/>
    </row>
    <row r="54" spans="1:11" s="289" customFormat="1" ht="15">
      <c r="A54" s="444"/>
      <c r="B54" s="291"/>
      <c r="C54" s="45" t="s">
        <v>830</v>
      </c>
      <c r="D54" s="291"/>
      <c r="E54" s="291"/>
      <c r="G54" s="288"/>
      <c r="H54" s="288"/>
      <c r="I54" s="288"/>
      <c r="K54" s="290"/>
    </row>
    <row r="55" spans="1:11" ht="12.75">
      <c r="A55" s="220"/>
      <c r="B55" s="220"/>
      <c r="C55" s="220" t="s">
        <v>914</v>
      </c>
      <c r="D55" s="44" t="s">
        <v>686</v>
      </c>
      <c r="H55" s="44"/>
      <c r="J55" s="39">
        <f>J56+J59</f>
        <v>1740</v>
      </c>
      <c r="K55" s="218"/>
    </row>
    <row r="56" spans="1:11" ht="12.75">
      <c r="A56" s="220"/>
      <c r="B56" s="220"/>
      <c r="C56" s="220"/>
      <c r="D56" s="220"/>
      <c r="E56" s="375" t="s">
        <v>1006</v>
      </c>
      <c r="F56" s="374"/>
      <c r="G56" s="374" t="s">
        <v>727</v>
      </c>
      <c r="H56" s="374"/>
      <c r="I56" s="374"/>
      <c r="J56" s="161"/>
      <c r="K56" s="218"/>
    </row>
    <row r="57" spans="1:11" ht="12.75">
      <c r="A57" s="220"/>
      <c r="B57" s="220"/>
      <c r="C57" s="220"/>
      <c r="D57" s="220"/>
      <c r="E57" s="220"/>
      <c r="F57" s="220" t="s">
        <v>1006</v>
      </c>
      <c r="G57" s="44" t="s">
        <v>728</v>
      </c>
      <c r="H57" s="44"/>
      <c r="J57" s="161"/>
      <c r="K57" s="218"/>
    </row>
    <row r="58" spans="2:11" ht="12.75">
      <c r="B58" s="220"/>
      <c r="C58" s="220"/>
      <c r="D58" s="220"/>
      <c r="E58" s="220"/>
      <c r="F58" s="220" t="s">
        <v>1007</v>
      </c>
      <c r="G58" s="44" t="s">
        <v>729</v>
      </c>
      <c r="H58" s="44"/>
      <c r="J58" s="161"/>
      <c r="K58" s="218"/>
    </row>
    <row r="59" spans="2:11" ht="12.75">
      <c r="B59" s="220"/>
      <c r="C59" s="220"/>
      <c r="D59" s="220"/>
      <c r="E59" s="375" t="s">
        <v>1007</v>
      </c>
      <c r="F59" s="374"/>
      <c r="G59" s="374" t="s">
        <v>730</v>
      </c>
      <c r="H59" s="374"/>
      <c r="I59" s="374"/>
      <c r="J59" s="161">
        <v>1740</v>
      </c>
      <c r="K59" s="218"/>
    </row>
    <row r="62" ht="13.5" thickBot="1"/>
    <row r="63" spans="1:10" ht="15" customHeight="1">
      <c r="A63" s="930" t="s">
        <v>910</v>
      </c>
      <c r="B63" s="930"/>
      <c r="C63" s="930"/>
      <c r="D63" s="930"/>
      <c r="E63" s="930"/>
      <c r="F63" s="930"/>
      <c r="G63" s="930"/>
      <c r="H63" s="930"/>
      <c r="I63" s="931"/>
      <c r="J63" s="934" t="s">
        <v>678</v>
      </c>
    </row>
    <row r="64" spans="1:10" ht="13.5" thickBot="1">
      <c r="A64" s="932"/>
      <c r="B64" s="932"/>
      <c r="C64" s="932"/>
      <c r="D64" s="932"/>
      <c r="E64" s="932"/>
      <c r="F64" s="932"/>
      <c r="G64" s="932"/>
      <c r="H64" s="932"/>
      <c r="I64" s="933"/>
      <c r="J64" s="935"/>
    </row>
    <row r="65" spans="1:10" ht="12.75">
      <c r="A65" s="445"/>
      <c r="B65" s="445"/>
      <c r="C65" s="445"/>
      <c r="D65" s="445"/>
      <c r="E65" s="445"/>
      <c r="F65" s="445"/>
      <c r="G65" s="445"/>
      <c r="H65" s="445"/>
      <c r="I65" s="445"/>
      <c r="J65" s="227"/>
    </row>
    <row r="66" spans="2:11" ht="12.75">
      <c r="B66" s="220"/>
      <c r="C66" s="220" t="s">
        <v>915</v>
      </c>
      <c r="D66" s="44" t="s">
        <v>689</v>
      </c>
      <c r="E66" s="220"/>
      <c r="G66" s="220"/>
      <c r="H66" s="44"/>
      <c r="J66" s="161"/>
      <c r="K66" s="218"/>
    </row>
    <row r="67" spans="2:11" ht="12.75">
      <c r="B67" s="220"/>
      <c r="C67" s="220"/>
      <c r="D67" s="220"/>
      <c r="E67" s="375" t="s">
        <v>1006</v>
      </c>
      <c r="F67" s="374"/>
      <c r="G67" s="374" t="s">
        <v>727</v>
      </c>
      <c r="H67" s="374"/>
      <c r="I67" s="374"/>
      <c r="J67" s="161"/>
      <c r="K67" s="218"/>
    </row>
    <row r="68" spans="2:11" ht="12.75">
      <c r="B68" s="220"/>
      <c r="C68" s="220"/>
      <c r="D68" s="220"/>
      <c r="E68" s="220"/>
      <c r="F68" s="220" t="s">
        <v>1006</v>
      </c>
      <c r="G68" s="44" t="s">
        <v>728</v>
      </c>
      <c r="H68" s="44"/>
      <c r="J68" s="161"/>
      <c r="K68" s="218"/>
    </row>
    <row r="69" spans="2:11" ht="12.75">
      <c r="B69" s="220"/>
      <c r="C69" s="220"/>
      <c r="D69" s="220"/>
      <c r="E69" s="220"/>
      <c r="F69" s="220" t="s">
        <v>1007</v>
      </c>
      <c r="G69" s="44" t="s">
        <v>729</v>
      </c>
      <c r="H69" s="44"/>
      <c r="J69" s="161"/>
      <c r="K69" s="218"/>
    </row>
    <row r="70" spans="2:11" ht="12.75">
      <c r="B70" s="220"/>
      <c r="C70" s="220"/>
      <c r="D70" s="220"/>
      <c r="E70" s="375" t="s">
        <v>1007</v>
      </c>
      <c r="F70" s="374"/>
      <c r="G70" s="374" t="s">
        <v>730</v>
      </c>
      <c r="H70" s="374"/>
      <c r="I70" s="374"/>
      <c r="J70" s="161"/>
      <c r="K70" s="218"/>
    </row>
    <row r="71" spans="1:10" ht="12.75">
      <c r="A71" s="445"/>
      <c r="B71" s="445"/>
      <c r="C71" s="445"/>
      <c r="D71" s="445"/>
      <c r="E71" s="445"/>
      <c r="F71" s="445"/>
      <c r="G71" s="445"/>
      <c r="H71" s="445"/>
      <c r="I71" s="445"/>
      <c r="J71" s="227"/>
    </row>
    <row r="72" spans="2:11" ht="12.75">
      <c r="B72" s="220"/>
      <c r="C72" s="220" t="s">
        <v>916</v>
      </c>
      <c r="D72" s="44" t="s">
        <v>796</v>
      </c>
      <c r="F72" s="374"/>
      <c r="G72" s="374"/>
      <c r="H72" s="374"/>
      <c r="I72" s="374"/>
      <c r="J72" s="161"/>
      <c r="K72" s="218"/>
    </row>
    <row r="73" spans="2:11" ht="12.75">
      <c r="B73" s="220"/>
      <c r="C73" s="220"/>
      <c r="E73" s="375" t="s">
        <v>1006</v>
      </c>
      <c r="F73" s="374"/>
      <c r="G73" s="374" t="s">
        <v>727</v>
      </c>
      <c r="H73" s="374"/>
      <c r="I73" s="374"/>
      <c r="J73" s="161"/>
      <c r="K73" s="218"/>
    </row>
    <row r="74" spans="2:11" ht="12.75">
      <c r="B74" s="220"/>
      <c r="C74" s="220"/>
      <c r="D74" s="220"/>
      <c r="E74" s="220"/>
      <c r="F74" s="220" t="s">
        <v>1006</v>
      </c>
      <c r="G74" s="44" t="s">
        <v>728</v>
      </c>
      <c r="H74" s="44"/>
      <c r="J74" s="161"/>
      <c r="K74" s="218"/>
    </row>
    <row r="75" spans="2:11" ht="12.75">
      <c r="B75" s="220"/>
      <c r="C75" s="220"/>
      <c r="D75" s="220"/>
      <c r="E75" s="220"/>
      <c r="F75" s="220" t="s">
        <v>1007</v>
      </c>
      <c r="G75" s="44" t="s">
        <v>729</v>
      </c>
      <c r="H75" s="44"/>
      <c r="J75" s="161"/>
      <c r="K75" s="218"/>
    </row>
    <row r="76" spans="2:11" s="45" customFormat="1" ht="12.75">
      <c r="B76" s="233"/>
      <c r="C76" s="233"/>
      <c r="D76" s="233"/>
      <c r="E76" s="386" t="s">
        <v>1007</v>
      </c>
      <c r="F76" s="394"/>
      <c r="G76" s="394" t="s">
        <v>730</v>
      </c>
      <c r="H76" s="394"/>
      <c r="I76" s="394"/>
      <c r="J76" s="166"/>
      <c r="K76" s="231"/>
    </row>
    <row r="77" spans="1:11" s="247" customFormat="1" ht="12" customHeight="1">
      <c r="A77" s="929"/>
      <c r="B77" s="929"/>
      <c r="C77" s="929"/>
      <c r="D77" s="929"/>
      <c r="E77" s="929"/>
      <c r="F77" s="929"/>
      <c r="G77" s="929"/>
      <c r="H77" s="929"/>
      <c r="I77" s="929"/>
      <c r="K77" s="248"/>
    </row>
    <row r="78" spans="1:11" s="289" customFormat="1" ht="19.5" customHeight="1">
      <c r="A78" s="444"/>
      <c r="B78" s="291" t="s">
        <v>797</v>
      </c>
      <c r="C78" s="293" t="s">
        <v>692</v>
      </c>
      <c r="D78" s="291"/>
      <c r="E78" s="291"/>
      <c r="G78" s="288"/>
      <c r="H78" s="288"/>
      <c r="I78" s="288"/>
      <c r="K78" s="290"/>
    </row>
    <row r="79" spans="1:11" s="289" customFormat="1" ht="19.5" customHeight="1">
      <c r="A79" s="444"/>
      <c r="B79" s="291"/>
      <c r="C79" s="45" t="s">
        <v>830</v>
      </c>
      <c r="D79" s="291"/>
      <c r="E79" s="291"/>
      <c r="F79" s="293"/>
      <c r="G79" s="288"/>
      <c r="H79" s="288"/>
      <c r="I79" s="288"/>
      <c r="K79" s="290"/>
    </row>
    <row r="80" spans="2:11" ht="12.75">
      <c r="B80" s="220"/>
      <c r="C80" s="220" t="s">
        <v>914</v>
      </c>
      <c r="D80" s="44" t="s">
        <v>692</v>
      </c>
      <c r="E80" s="375"/>
      <c r="F80" s="374"/>
      <c r="G80" s="374"/>
      <c r="H80" s="374"/>
      <c r="I80" s="374"/>
      <c r="J80" s="161"/>
      <c r="K80" s="218"/>
    </row>
    <row r="81" spans="2:11" ht="12.75">
      <c r="B81" s="220"/>
      <c r="C81" s="220"/>
      <c r="D81" s="220" t="s">
        <v>1006</v>
      </c>
      <c r="E81" s="220"/>
      <c r="F81" s="220" t="s">
        <v>727</v>
      </c>
      <c r="H81" s="44"/>
      <c r="J81" s="161"/>
      <c r="K81" s="218"/>
    </row>
    <row r="82" spans="2:11" ht="12.75">
      <c r="B82" s="220"/>
      <c r="C82" s="220"/>
      <c r="D82" s="220"/>
      <c r="E82" s="220" t="s">
        <v>1006</v>
      </c>
      <c r="F82" s="220" t="s">
        <v>728</v>
      </c>
      <c r="H82" s="44"/>
      <c r="J82" s="161"/>
      <c r="K82" s="218"/>
    </row>
    <row r="83" spans="2:11" ht="12.75">
      <c r="B83" s="220"/>
      <c r="C83" s="220"/>
      <c r="D83" s="220"/>
      <c r="E83" s="375" t="s">
        <v>1007</v>
      </c>
      <c r="F83" s="374" t="s">
        <v>729</v>
      </c>
      <c r="G83" s="374"/>
      <c r="H83" s="374"/>
      <c r="I83" s="374"/>
      <c r="J83" s="161"/>
      <c r="K83" s="218"/>
    </row>
    <row r="84" spans="2:11" ht="12.75">
      <c r="B84" s="220"/>
      <c r="C84" s="220"/>
      <c r="D84" s="44" t="s">
        <v>1007</v>
      </c>
      <c r="E84" s="375"/>
      <c r="F84" s="374" t="s">
        <v>730</v>
      </c>
      <c r="G84" s="374"/>
      <c r="H84" s="374"/>
      <c r="I84" s="374"/>
      <c r="J84" s="161"/>
      <c r="K84" s="218"/>
    </row>
    <row r="85" spans="2:11" ht="12.75" customHeight="1">
      <c r="B85" s="220"/>
      <c r="C85" s="220" t="s">
        <v>915</v>
      </c>
      <c r="D85" s="928" t="s">
        <v>693</v>
      </c>
      <c r="E85" s="928"/>
      <c r="F85" s="928"/>
      <c r="G85" s="928"/>
      <c r="H85" s="928"/>
      <c r="I85" s="928"/>
      <c r="J85" s="161"/>
      <c r="K85" s="218"/>
    </row>
    <row r="86" spans="2:11" ht="12.75">
      <c r="B86" s="220"/>
      <c r="C86" s="220"/>
      <c r="D86" s="220" t="s">
        <v>1006</v>
      </c>
      <c r="E86" s="220"/>
      <c r="F86" s="220" t="s">
        <v>727</v>
      </c>
      <c r="H86" s="44"/>
      <c r="J86" s="161"/>
      <c r="K86" s="218"/>
    </row>
    <row r="87" spans="2:11" ht="12.75">
      <c r="B87" s="220"/>
      <c r="C87" s="220"/>
      <c r="D87" s="220"/>
      <c r="E87" s="220" t="s">
        <v>1006</v>
      </c>
      <c r="F87" s="220" t="s">
        <v>728</v>
      </c>
      <c r="H87" s="44"/>
      <c r="J87" s="161"/>
      <c r="K87" s="218"/>
    </row>
    <row r="88" spans="2:11" ht="12.75">
      <c r="B88" s="220"/>
      <c r="C88" s="220"/>
      <c r="D88" s="220"/>
      <c r="E88" s="375" t="s">
        <v>1007</v>
      </c>
      <c r="F88" s="374" t="s">
        <v>729</v>
      </c>
      <c r="G88" s="374"/>
      <c r="H88" s="374"/>
      <c r="I88" s="374"/>
      <c r="J88" s="161"/>
      <c r="K88" s="218"/>
    </row>
    <row r="89" spans="2:11" s="45" customFormat="1" ht="12.75">
      <c r="B89" s="233"/>
      <c r="C89" s="233"/>
      <c r="D89" s="45" t="s">
        <v>1007</v>
      </c>
      <c r="E89" s="386"/>
      <c r="F89" s="394" t="s">
        <v>730</v>
      </c>
      <c r="G89" s="394"/>
      <c r="H89" s="394"/>
      <c r="I89" s="394"/>
      <c r="J89" s="166"/>
      <c r="K89" s="231"/>
    </row>
    <row r="90" spans="1:11" s="247" customFormat="1" ht="12" customHeight="1">
      <c r="A90" s="929"/>
      <c r="B90" s="929"/>
      <c r="C90" s="929"/>
      <c r="D90" s="929"/>
      <c r="E90" s="929"/>
      <c r="F90" s="929"/>
      <c r="G90" s="929"/>
      <c r="H90" s="929"/>
      <c r="I90" s="929"/>
      <c r="K90" s="248"/>
    </row>
    <row r="91" spans="1:11" s="383" customFormat="1" ht="26.25" customHeight="1">
      <c r="A91" s="442" t="s">
        <v>25</v>
      </c>
      <c r="B91" s="936" t="s">
        <v>26</v>
      </c>
      <c r="C91" s="936"/>
      <c r="D91" s="936"/>
      <c r="E91" s="936"/>
      <c r="F91" s="936"/>
      <c r="G91" s="936"/>
      <c r="H91" s="936"/>
      <c r="I91" s="936"/>
      <c r="J91" s="385">
        <f>J94+J95</f>
        <v>0</v>
      </c>
      <c r="K91" s="384"/>
    </row>
    <row r="92" spans="1:11" s="365" customFormat="1" ht="12.75">
      <c r="A92" s="372"/>
      <c r="B92" s="908" t="s">
        <v>830</v>
      </c>
      <c r="C92" s="908"/>
      <c r="D92" s="908"/>
      <c r="E92" s="908"/>
      <c r="F92" s="908"/>
      <c r="G92" s="908"/>
      <c r="H92" s="908"/>
      <c r="I92" s="908"/>
      <c r="K92" s="366"/>
    </row>
    <row r="93" spans="1:11" s="365" customFormat="1" ht="12.75">
      <c r="A93" s="372"/>
      <c r="B93" s="223"/>
      <c r="C93" s="223"/>
      <c r="D93" s="223"/>
      <c r="E93" s="223"/>
      <c r="F93" s="223"/>
      <c r="G93" s="223"/>
      <c r="H93" s="223"/>
      <c r="I93" s="223"/>
      <c r="K93" s="366"/>
    </row>
    <row r="94" spans="2:11" s="293" customFormat="1" ht="15">
      <c r="B94" s="301" t="s">
        <v>987</v>
      </c>
      <c r="C94" s="293" t="s">
        <v>731</v>
      </c>
      <c r="D94" s="301"/>
      <c r="E94" s="301"/>
      <c r="G94" s="301"/>
      <c r="H94" s="288"/>
      <c r="I94" s="288"/>
      <c r="J94" s="302"/>
      <c r="K94" s="303"/>
    </row>
    <row r="95" spans="2:11" s="293" customFormat="1" ht="15">
      <c r="B95" s="301" t="s">
        <v>789</v>
      </c>
      <c r="C95" s="293" t="s">
        <v>732</v>
      </c>
      <c r="D95" s="301"/>
      <c r="E95" s="301"/>
      <c r="G95" s="301"/>
      <c r="H95" s="288"/>
      <c r="I95" s="288"/>
      <c r="J95" s="302"/>
      <c r="K95" s="303"/>
    </row>
    <row r="96" spans="1:11" s="247" customFormat="1" ht="12" customHeight="1">
      <c r="A96" s="929"/>
      <c r="B96" s="929"/>
      <c r="C96" s="929"/>
      <c r="D96" s="929"/>
      <c r="E96" s="929"/>
      <c r="F96" s="929"/>
      <c r="G96" s="929"/>
      <c r="H96" s="929"/>
      <c r="I96" s="929"/>
      <c r="K96" s="248"/>
    </row>
    <row r="97" spans="1:11" s="383" customFormat="1" ht="26.25" customHeight="1">
      <c r="A97" s="442" t="s">
        <v>40</v>
      </c>
      <c r="B97" s="936" t="s">
        <v>41</v>
      </c>
      <c r="C97" s="936"/>
      <c r="D97" s="936"/>
      <c r="E97" s="936"/>
      <c r="F97" s="936"/>
      <c r="G97" s="936"/>
      <c r="H97" s="936"/>
      <c r="I97" s="936"/>
      <c r="J97" s="385">
        <f>J99+J100+J101+J102+J103</f>
        <v>3741</v>
      </c>
      <c r="K97" s="384"/>
    </row>
    <row r="98" spans="1:11" s="365" customFormat="1" ht="12.75">
      <c r="A98" s="372"/>
      <c r="B98" s="908" t="s">
        <v>830</v>
      </c>
      <c r="C98" s="908"/>
      <c r="D98" s="908"/>
      <c r="E98" s="908"/>
      <c r="F98" s="908"/>
      <c r="G98" s="908"/>
      <c r="H98" s="908"/>
      <c r="I98" s="908"/>
      <c r="K98" s="366"/>
    </row>
    <row r="99" spans="2:11" s="371" customFormat="1" ht="15">
      <c r="B99" s="388" t="s">
        <v>987</v>
      </c>
      <c r="C99" s="371" t="s">
        <v>733</v>
      </c>
      <c r="J99" s="302"/>
      <c r="K99" s="389"/>
    </row>
    <row r="100" spans="1:11" s="391" customFormat="1" ht="15">
      <c r="A100" s="390"/>
      <c r="B100" s="390" t="s">
        <v>789</v>
      </c>
      <c r="C100" s="391" t="s">
        <v>871</v>
      </c>
      <c r="D100" s="390"/>
      <c r="E100" s="390"/>
      <c r="F100" s="390"/>
      <c r="G100" s="390"/>
      <c r="H100" s="392"/>
      <c r="J100" s="393">
        <v>341</v>
      </c>
      <c r="K100" s="392"/>
    </row>
    <row r="101" spans="1:11" s="391" customFormat="1" ht="15">
      <c r="A101" s="390"/>
      <c r="B101" s="390" t="s">
        <v>794</v>
      </c>
      <c r="C101" s="391" t="s">
        <v>37</v>
      </c>
      <c r="D101" s="390"/>
      <c r="E101" s="390"/>
      <c r="F101" s="390"/>
      <c r="G101" s="390"/>
      <c r="H101" s="392"/>
      <c r="J101" s="393">
        <v>3400</v>
      </c>
      <c r="K101" s="392"/>
    </row>
    <row r="102" spans="1:11" s="391" customFormat="1" ht="15">
      <c r="A102" s="390"/>
      <c r="B102" s="390" t="s">
        <v>797</v>
      </c>
      <c r="C102" s="391" t="s">
        <v>38</v>
      </c>
      <c r="D102" s="390"/>
      <c r="E102" s="390"/>
      <c r="F102" s="390"/>
      <c r="G102" s="390"/>
      <c r="H102" s="392"/>
      <c r="J102" s="393"/>
      <c r="K102" s="392"/>
    </row>
    <row r="103" spans="1:11" s="371" customFormat="1" ht="15">
      <c r="A103" s="388"/>
      <c r="B103" s="388" t="s">
        <v>802</v>
      </c>
      <c r="C103" s="371" t="s">
        <v>39</v>
      </c>
      <c r="D103" s="388"/>
      <c r="E103" s="388"/>
      <c r="F103" s="388"/>
      <c r="G103" s="388"/>
      <c r="H103" s="389"/>
      <c r="J103" s="387"/>
      <c r="K103" s="389"/>
    </row>
    <row r="104" spans="1:11" s="247" customFormat="1" ht="12" customHeight="1">
      <c r="A104" s="929"/>
      <c r="B104" s="929"/>
      <c r="C104" s="929"/>
      <c r="D104" s="929"/>
      <c r="E104" s="929"/>
      <c r="F104" s="929"/>
      <c r="G104" s="929"/>
      <c r="H104" s="929"/>
      <c r="I104" s="929"/>
      <c r="K104" s="248"/>
    </row>
    <row r="105" spans="1:11" s="383" customFormat="1" ht="26.25" customHeight="1">
      <c r="A105" s="442" t="s">
        <v>132</v>
      </c>
      <c r="B105" s="936" t="s">
        <v>133</v>
      </c>
      <c r="C105" s="936"/>
      <c r="D105" s="936"/>
      <c r="E105" s="936"/>
      <c r="F105" s="936"/>
      <c r="G105" s="936"/>
      <c r="H105" s="936"/>
      <c r="I105" s="936"/>
      <c r="J105" s="385">
        <f>J107+J108+J109</f>
        <v>600</v>
      </c>
      <c r="K105" s="384"/>
    </row>
    <row r="106" spans="1:11" s="365" customFormat="1" ht="12.75">
      <c r="A106" s="372"/>
      <c r="B106" s="908" t="s">
        <v>830</v>
      </c>
      <c r="C106" s="908"/>
      <c r="D106" s="908"/>
      <c r="E106" s="908"/>
      <c r="F106" s="908"/>
      <c r="G106" s="908"/>
      <c r="H106" s="908"/>
      <c r="I106" s="908"/>
      <c r="K106" s="366"/>
    </row>
    <row r="107" spans="1:11" s="289" customFormat="1" ht="15" customHeight="1">
      <c r="A107" s="446"/>
      <c r="B107" s="288" t="s">
        <v>987</v>
      </c>
      <c r="C107" s="900" t="s">
        <v>105</v>
      </c>
      <c r="D107" s="900"/>
      <c r="E107" s="900"/>
      <c r="F107" s="900"/>
      <c r="G107" s="900"/>
      <c r="H107" s="900"/>
      <c r="I107" s="900"/>
      <c r="J107" s="393">
        <v>565</v>
      </c>
      <c r="K107" s="290"/>
    </row>
    <row r="108" spans="1:11" s="289" customFormat="1" ht="15">
      <c r="A108" s="446"/>
      <c r="B108" s="288" t="s">
        <v>789</v>
      </c>
      <c r="C108" s="900" t="s">
        <v>811</v>
      </c>
      <c r="D108" s="900"/>
      <c r="E108" s="900"/>
      <c r="F108" s="900"/>
      <c r="G108" s="900"/>
      <c r="H108" s="900"/>
      <c r="I108" s="900"/>
      <c r="J108" s="393"/>
      <c r="K108" s="290"/>
    </row>
    <row r="109" spans="1:11" s="289" customFormat="1" ht="17.25" customHeight="1">
      <c r="A109" s="446"/>
      <c r="B109" s="288" t="s">
        <v>794</v>
      </c>
      <c r="C109" s="900" t="s">
        <v>131</v>
      </c>
      <c r="D109" s="900"/>
      <c r="E109" s="900"/>
      <c r="F109" s="900"/>
      <c r="G109" s="900"/>
      <c r="H109" s="900"/>
      <c r="I109" s="900"/>
      <c r="J109" s="393">
        <v>35</v>
      </c>
      <c r="K109" s="290"/>
    </row>
    <row r="110" spans="1:11" s="247" customFormat="1" ht="12" customHeight="1">
      <c r="A110" s="929"/>
      <c r="B110" s="929"/>
      <c r="C110" s="929"/>
      <c r="D110" s="929"/>
      <c r="E110" s="929"/>
      <c r="F110" s="929"/>
      <c r="G110" s="929"/>
      <c r="H110" s="929"/>
      <c r="I110" s="929"/>
      <c r="K110" s="248"/>
    </row>
    <row r="111" spans="1:11" s="383" customFormat="1" ht="26.25" customHeight="1">
      <c r="A111" s="442" t="s">
        <v>134</v>
      </c>
      <c r="B111" s="936" t="s">
        <v>135</v>
      </c>
      <c r="C111" s="936"/>
      <c r="D111" s="936"/>
      <c r="E111" s="936"/>
      <c r="F111" s="936"/>
      <c r="G111" s="936"/>
      <c r="H111" s="936"/>
      <c r="I111" s="936"/>
      <c r="J111" s="385">
        <v>179</v>
      </c>
      <c r="K111" s="384"/>
    </row>
    <row r="112" spans="1:11" s="247" customFormat="1" ht="12" customHeight="1">
      <c r="A112" s="929"/>
      <c r="B112" s="929"/>
      <c r="C112" s="929"/>
      <c r="D112" s="929"/>
      <c r="E112" s="929"/>
      <c r="F112" s="929"/>
      <c r="G112" s="929"/>
      <c r="H112" s="929"/>
      <c r="I112" s="929"/>
      <c r="K112" s="248"/>
    </row>
    <row r="113" spans="1:11" s="289" customFormat="1" ht="15">
      <c r="A113" s="446" t="s">
        <v>139</v>
      </c>
      <c r="B113" s="900" t="s">
        <v>140</v>
      </c>
      <c r="C113" s="900"/>
      <c r="D113" s="900"/>
      <c r="E113" s="900"/>
      <c r="F113" s="900"/>
      <c r="G113" s="900"/>
      <c r="H113" s="900"/>
      <c r="I113" s="900"/>
      <c r="K113" s="290"/>
    </row>
    <row r="114" spans="1:11" s="289" customFormat="1" ht="15.75" thickBot="1">
      <c r="A114" s="446"/>
      <c r="B114" s="288"/>
      <c r="C114" s="288"/>
      <c r="D114" s="288"/>
      <c r="E114" s="288"/>
      <c r="F114" s="288"/>
      <c r="G114" s="288"/>
      <c r="H114" s="288"/>
      <c r="I114" s="288"/>
      <c r="K114" s="290"/>
    </row>
    <row r="115" spans="1:13" s="246" customFormat="1" ht="27.75" customHeight="1" thickBot="1">
      <c r="A115" s="903" t="s">
        <v>734</v>
      </c>
      <c r="B115" s="904"/>
      <c r="C115" s="904"/>
      <c r="D115" s="904"/>
      <c r="E115" s="904"/>
      <c r="F115" s="904"/>
      <c r="G115" s="904"/>
      <c r="H115" s="904"/>
      <c r="I115" s="905"/>
      <c r="J115" s="243">
        <f>J14+J91+J97+J105+J111</f>
        <v>143543</v>
      </c>
      <c r="K115" s="244"/>
      <c r="L115" s="244"/>
      <c r="M115" s="245"/>
    </row>
    <row r="116" spans="1:13" s="45" customFormat="1" ht="16.5" customHeight="1">
      <c r="A116" s="236"/>
      <c r="B116" s="236"/>
      <c r="C116" s="236"/>
      <c r="D116" s="236"/>
      <c r="E116" s="236"/>
      <c r="F116" s="236"/>
      <c r="G116" s="236"/>
      <c r="H116" s="236"/>
      <c r="I116" s="237"/>
      <c r="J116" s="227"/>
      <c r="K116" s="231"/>
      <c r="L116" s="231"/>
      <c r="M116" s="235"/>
    </row>
    <row r="117" spans="1:13" s="45" customFormat="1" ht="12.75">
      <c r="A117" s="236"/>
      <c r="B117" s="236"/>
      <c r="C117" s="236"/>
      <c r="D117" s="236"/>
      <c r="E117" s="236"/>
      <c r="F117" s="236"/>
      <c r="G117" s="236"/>
      <c r="H117" s="236"/>
      <c r="I117" s="237"/>
      <c r="J117" s="239"/>
      <c r="K117" s="231"/>
      <c r="L117" s="231"/>
      <c r="M117" s="235"/>
    </row>
    <row r="118" spans="1:13" s="45" customFormat="1" ht="15" customHeight="1" thickBot="1">
      <c r="A118" s="227"/>
      <c r="B118" s="68"/>
      <c r="C118" s="68"/>
      <c r="D118" s="68"/>
      <c r="E118" s="68"/>
      <c r="F118" s="68"/>
      <c r="G118" s="68"/>
      <c r="J118" s="166"/>
      <c r="K118" s="231"/>
      <c r="L118" s="231"/>
      <c r="M118" s="235"/>
    </row>
    <row r="119" spans="1:10" ht="15" customHeight="1">
      <c r="A119" s="930" t="s">
        <v>910</v>
      </c>
      <c r="B119" s="930"/>
      <c r="C119" s="930"/>
      <c r="D119" s="930"/>
      <c r="E119" s="930"/>
      <c r="F119" s="930"/>
      <c r="G119" s="930"/>
      <c r="H119" s="930"/>
      <c r="I119" s="931"/>
      <c r="J119" s="934" t="s">
        <v>678</v>
      </c>
    </row>
    <row r="120" spans="1:10" ht="13.5" thickBot="1">
      <c r="A120" s="932"/>
      <c r="B120" s="932"/>
      <c r="C120" s="932"/>
      <c r="D120" s="932"/>
      <c r="E120" s="932"/>
      <c r="F120" s="932"/>
      <c r="G120" s="932"/>
      <c r="H120" s="932"/>
      <c r="I120" s="933"/>
      <c r="J120" s="935"/>
    </row>
    <row r="121" spans="1:11" s="247" customFormat="1" ht="12" customHeight="1">
      <c r="A121" s="929"/>
      <c r="B121" s="929"/>
      <c r="C121" s="929"/>
      <c r="D121" s="929"/>
      <c r="E121" s="929"/>
      <c r="F121" s="929"/>
      <c r="G121" s="929"/>
      <c r="H121" s="929"/>
      <c r="I121" s="929"/>
      <c r="K121" s="248"/>
    </row>
    <row r="122" spans="1:11" s="383" customFormat="1" ht="26.25" customHeight="1">
      <c r="A122" s="442" t="s">
        <v>506</v>
      </c>
      <c r="B122" s="936" t="s">
        <v>507</v>
      </c>
      <c r="C122" s="936"/>
      <c r="D122" s="936"/>
      <c r="E122" s="936"/>
      <c r="F122" s="936"/>
      <c r="G122" s="936"/>
      <c r="H122" s="936"/>
      <c r="I122" s="936"/>
      <c r="J122" s="385">
        <f>J124+J125+J126+J127+J128+J129</f>
        <v>141069</v>
      </c>
      <c r="K122" s="384"/>
    </row>
    <row r="123" spans="1:11" s="365" customFormat="1" ht="12.75">
      <c r="A123" s="372"/>
      <c r="B123" s="908" t="s">
        <v>830</v>
      </c>
      <c r="C123" s="908"/>
      <c r="D123" s="908"/>
      <c r="E123" s="908"/>
      <c r="F123" s="908"/>
      <c r="G123" s="908"/>
      <c r="H123" s="908"/>
      <c r="I123" s="908"/>
      <c r="K123" s="366"/>
    </row>
    <row r="124" spans="2:10" ht="12.75">
      <c r="B124" s="226" t="s">
        <v>987</v>
      </c>
      <c r="C124" s="226"/>
      <c r="D124" s="226"/>
      <c r="E124" s="226"/>
      <c r="F124" s="226"/>
      <c r="G124" s="226"/>
      <c r="H124" s="218" t="s">
        <v>499</v>
      </c>
      <c r="J124" s="166">
        <v>201543</v>
      </c>
    </row>
    <row r="125" spans="2:10" ht="12.75">
      <c r="B125" s="226" t="s">
        <v>789</v>
      </c>
      <c r="C125" s="226"/>
      <c r="D125" s="226"/>
      <c r="E125" s="226"/>
      <c r="F125" s="226"/>
      <c r="G125" s="226"/>
      <c r="H125" s="218" t="s">
        <v>500</v>
      </c>
      <c r="J125" s="166"/>
    </row>
    <row r="126" spans="2:10" ht="12.75">
      <c r="B126" s="226" t="s">
        <v>794</v>
      </c>
      <c r="C126" s="226"/>
      <c r="D126" s="226"/>
      <c r="E126" s="226"/>
      <c r="F126" s="226"/>
      <c r="G126" s="226"/>
      <c r="H126" s="218" t="s">
        <v>501</v>
      </c>
      <c r="J126" s="166">
        <v>2646</v>
      </c>
    </row>
    <row r="127" spans="2:10" ht="12.75">
      <c r="B127" s="226" t="s">
        <v>797</v>
      </c>
      <c r="C127" s="226"/>
      <c r="D127" s="226"/>
      <c r="E127" s="226"/>
      <c r="F127" s="226"/>
      <c r="G127" s="226"/>
      <c r="H127" s="218" t="s">
        <v>502</v>
      </c>
      <c r="J127" s="166">
        <v>-69836</v>
      </c>
    </row>
    <row r="128" spans="2:10" ht="12.75">
      <c r="B128" s="226" t="s">
        <v>802</v>
      </c>
      <c r="C128" s="226"/>
      <c r="D128" s="226"/>
      <c r="E128" s="226"/>
      <c r="F128" s="226"/>
      <c r="G128" s="226"/>
      <c r="H128" s="218" t="s">
        <v>503</v>
      </c>
      <c r="J128" s="166"/>
    </row>
    <row r="129" spans="2:10" ht="12.75">
      <c r="B129" s="226" t="s">
        <v>504</v>
      </c>
      <c r="C129" s="226"/>
      <c r="D129" s="226"/>
      <c r="E129" s="226"/>
      <c r="F129" s="226"/>
      <c r="G129" s="226"/>
      <c r="H129" s="218" t="s">
        <v>505</v>
      </c>
      <c r="J129" s="166">
        <v>6716</v>
      </c>
    </row>
    <row r="130" spans="1:11" s="247" customFormat="1" ht="12" customHeight="1">
      <c r="A130" s="929"/>
      <c r="B130" s="929"/>
      <c r="C130" s="929"/>
      <c r="D130" s="929"/>
      <c r="E130" s="929"/>
      <c r="F130" s="929"/>
      <c r="G130" s="929"/>
      <c r="H130" s="929"/>
      <c r="I130" s="929"/>
      <c r="K130" s="248"/>
    </row>
    <row r="131" spans="1:11" s="383" customFormat="1" ht="26.25" customHeight="1">
      <c r="A131" s="442" t="s">
        <v>552</v>
      </c>
      <c r="B131" s="936" t="s">
        <v>812</v>
      </c>
      <c r="C131" s="936"/>
      <c r="D131" s="936"/>
      <c r="E131" s="936"/>
      <c r="F131" s="936"/>
      <c r="G131" s="936"/>
      <c r="H131" s="936"/>
      <c r="I131" s="936"/>
      <c r="J131" s="385">
        <f>J133+J134+J135</f>
        <v>1888</v>
      </c>
      <c r="K131" s="384"/>
    </row>
    <row r="132" spans="1:11" s="365" customFormat="1" ht="12.75">
      <c r="A132" s="372"/>
      <c r="B132" s="908" t="s">
        <v>830</v>
      </c>
      <c r="C132" s="908"/>
      <c r="D132" s="908"/>
      <c r="E132" s="908"/>
      <c r="F132" s="908"/>
      <c r="G132" s="908"/>
      <c r="H132" s="908"/>
      <c r="I132" s="908"/>
      <c r="K132" s="366"/>
    </row>
    <row r="133" spans="1:11" s="289" customFormat="1" ht="17.25" customHeight="1">
      <c r="A133" s="446"/>
      <c r="B133" s="288" t="s">
        <v>987</v>
      </c>
      <c r="C133" s="900" t="s">
        <v>813</v>
      </c>
      <c r="D133" s="900"/>
      <c r="E133" s="900"/>
      <c r="F133" s="900"/>
      <c r="G133" s="900"/>
      <c r="H133" s="900"/>
      <c r="I133" s="900"/>
      <c r="J133" s="166">
        <v>24</v>
      </c>
      <c r="K133" s="290"/>
    </row>
    <row r="134" spans="1:11" s="289" customFormat="1" ht="15">
      <c r="A134" s="446"/>
      <c r="B134" s="288" t="s">
        <v>789</v>
      </c>
      <c r="C134" s="900" t="s">
        <v>543</v>
      </c>
      <c r="D134" s="900"/>
      <c r="E134" s="900"/>
      <c r="F134" s="900"/>
      <c r="G134" s="900"/>
      <c r="H134" s="900"/>
      <c r="I134" s="900"/>
      <c r="J134" s="166">
        <v>1301</v>
      </c>
      <c r="K134" s="290"/>
    </row>
    <row r="135" spans="1:11" s="289" customFormat="1" ht="17.25" customHeight="1">
      <c r="A135" s="446"/>
      <c r="B135" s="288" t="s">
        <v>794</v>
      </c>
      <c r="C135" s="900" t="s">
        <v>814</v>
      </c>
      <c r="D135" s="900"/>
      <c r="E135" s="900"/>
      <c r="F135" s="900"/>
      <c r="G135" s="900"/>
      <c r="H135" s="900"/>
      <c r="I135" s="900"/>
      <c r="J135" s="166">
        <v>563</v>
      </c>
      <c r="K135" s="290"/>
    </row>
    <row r="136" spans="1:11" s="247" customFormat="1" ht="12" customHeight="1">
      <c r="A136" s="929"/>
      <c r="B136" s="929"/>
      <c r="C136" s="929"/>
      <c r="D136" s="929"/>
      <c r="E136" s="929"/>
      <c r="F136" s="929"/>
      <c r="G136" s="929"/>
      <c r="H136" s="929"/>
      <c r="I136" s="929"/>
      <c r="K136" s="248"/>
    </row>
    <row r="137" spans="1:11" s="383" customFormat="1" ht="26.25" customHeight="1" thickBot="1">
      <c r="A137" s="442" t="s">
        <v>554</v>
      </c>
      <c r="B137" s="936" t="s">
        <v>562</v>
      </c>
      <c r="C137" s="936"/>
      <c r="D137" s="936"/>
      <c r="E137" s="936"/>
      <c r="F137" s="936"/>
      <c r="G137" s="936"/>
      <c r="H137" s="936"/>
      <c r="I137" s="936"/>
      <c r="J137" s="385">
        <v>586</v>
      </c>
      <c r="K137" s="384"/>
    </row>
    <row r="138" spans="1:13" s="246" customFormat="1" ht="27.75" customHeight="1" thickBot="1">
      <c r="A138" s="903" t="s">
        <v>735</v>
      </c>
      <c r="B138" s="904"/>
      <c r="C138" s="904"/>
      <c r="D138" s="904"/>
      <c r="E138" s="904"/>
      <c r="F138" s="904"/>
      <c r="G138" s="904"/>
      <c r="H138" s="904"/>
      <c r="I138" s="905"/>
      <c r="J138" s="243">
        <f>J122+J131+J137</f>
        <v>143543</v>
      </c>
      <c r="K138" s="244"/>
      <c r="L138" s="244"/>
      <c r="M138" s="245"/>
    </row>
    <row r="139" spans="2:7" ht="12.75">
      <c r="B139" s="226"/>
      <c r="C139" s="226"/>
      <c r="D139" s="226"/>
      <c r="E139" s="226"/>
      <c r="F139" s="226"/>
      <c r="G139" s="226"/>
    </row>
    <row r="140" spans="2:7" ht="12.75">
      <c r="B140" s="226"/>
      <c r="C140" s="226"/>
      <c r="D140" s="226"/>
      <c r="E140" s="226"/>
      <c r="F140" s="226"/>
      <c r="G140" s="226"/>
    </row>
    <row r="141" spans="2:7" ht="12.75">
      <c r="B141" s="226"/>
      <c r="C141" s="226"/>
      <c r="D141" s="226"/>
      <c r="E141" s="226"/>
      <c r="F141" s="226"/>
      <c r="G141" s="226"/>
    </row>
    <row r="142" spans="2:7" ht="12.75">
      <c r="B142" s="226"/>
      <c r="C142" s="226"/>
      <c r="D142" s="226"/>
      <c r="E142" s="226"/>
      <c r="F142" s="226"/>
      <c r="G142" s="226"/>
    </row>
    <row r="143" spans="2:7" ht="12.75">
      <c r="B143" s="226"/>
      <c r="C143" s="226"/>
      <c r="D143" s="226"/>
      <c r="E143" s="226"/>
      <c r="F143" s="226"/>
      <c r="G143" s="226"/>
    </row>
    <row r="144" spans="1:10" s="1" customFormat="1" ht="15.75">
      <c r="A144" s="397" t="s">
        <v>736</v>
      </c>
      <c r="B144" s="397"/>
      <c r="C144" s="397"/>
      <c r="D144" s="397"/>
      <c r="E144" s="397"/>
      <c r="F144" s="217"/>
      <c r="G144" s="217"/>
      <c r="H144" s="217"/>
      <c r="I144" s="217"/>
      <c r="J144" s="217"/>
    </row>
    <row r="145" spans="2:7" ht="12.75">
      <c r="B145" s="226"/>
      <c r="C145" s="226"/>
      <c r="D145" s="226"/>
      <c r="E145" s="226"/>
      <c r="F145" s="226"/>
      <c r="G145" s="226"/>
    </row>
    <row r="146" spans="1:8" s="398" customFormat="1" ht="14.25">
      <c r="A146" s="398" t="s">
        <v>914</v>
      </c>
      <c r="B146" s="399" t="s">
        <v>604</v>
      </c>
      <c r="C146" s="400"/>
      <c r="D146" s="400"/>
      <c r="E146" s="400"/>
      <c r="F146" s="400"/>
      <c r="G146" s="400"/>
      <c r="H146" s="401"/>
    </row>
    <row r="147" spans="2:8" s="398" customFormat="1" ht="14.25">
      <c r="B147" s="399"/>
      <c r="C147" s="400"/>
      <c r="D147" s="400"/>
      <c r="E147" s="400"/>
      <c r="F147" s="400"/>
      <c r="G147" s="400"/>
      <c r="H147" s="401"/>
    </row>
    <row r="148" spans="2:8" s="398" customFormat="1" ht="14.25">
      <c r="B148" s="399"/>
      <c r="C148" s="400"/>
      <c r="D148" s="400"/>
      <c r="E148" s="400"/>
      <c r="F148" s="400"/>
      <c r="G148" s="400"/>
      <c r="H148" s="401"/>
    </row>
    <row r="149" spans="2:10" ht="13.5" thickBot="1">
      <c r="B149" s="226"/>
      <c r="C149" s="226"/>
      <c r="D149" s="226"/>
      <c r="E149" s="226"/>
      <c r="F149" s="226"/>
      <c r="G149" s="226"/>
      <c r="J149" s="220" t="s">
        <v>942</v>
      </c>
    </row>
    <row r="150" spans="1:10" ht="15" customHeight="1">
      <c r="A150" s="937" t="s">
        <v>910</v>
      </c>
      <c r="B150" s="930"/>
      <c r="C150" s="930"/>
      <c r="D150" s="930"/>
      <c r="E150" s="930"/>
      <c r="F150" s="930"/>
      <c r="G150" s="930"/>
      <c r="H150" s="930"/>
      <c r="I150" s="931"/>
      <c r="J150" s="934" t="s">
        <v>678</v>
      </c>
    </row>
    <row r="151" spans="1:10" ht="13.5" thickBot="1">
      <c r="A151" s="938"/>
      <c r="B151" s="932"/>
      <c r="C151" s="932"/>
      <c r="D151" s="932"/>
      <c r="E151" s="932"/>
      <c r="F151" s="932"/>
      <c r="G151" s="932"/>
      <c r="H151" s="932"/>
      <c r="I151" s="933"/>
      <c r="J151" s="935"/>
    </row>
    <row r="152" spans="1:10" s="391" customFormat="1" ht="26.25" customHeight="1">
      <c r="A152" s="391" t="s">
        <v>914</v>
      </c>
      <c r="B152" s="940" t="s">
        <v>679</v>
      </c>
      <c r="C152" s="940"/>
      <c r="D152" s="940"/>
      <c r="E152" s="940"/>
      <c r="F152" s="940"/>
      <c r="G152" s="940"/>
      <c r="H152" s="940"/>
      <c r="I152" s="940"/>
      <c r="J152" s="154"/>
    </row>
    <row r="153" spans="1:10" s="391" customFormat="1" ht="26.25" customHeight="1">
      <c r="A153" s="391" t="s">
        <v>915</v>
      </c>
      <c r="B153" s="940" t="s">
        <v>790</v>
      </c>
      <c r="C153" s="940"/>
      <c r="D153" s="940"/>
      <c r="E153" s="940"/>
      <c r="F153" s="940"/>
      <c r="G153" s="940"/>
      <c r="H153" s="940"/>
      <c r="I153" s="940"/>
      <c r="J153" s="154"/>
    </row>
    <row r="154" spans="1:10" s="391" customFormat="1" ht="26.25" customHeight="1">
      <c r="A154" s="391" t="s">
        <v>916</v>
      </c>
      <c r="B154" s="940" t="s">
        <v>113</v>
      </c>
      <c r="C154" s="940"/>
      <c r="D154" s="940"/>
      <c r="E154" s="940"/>
      <c r="F154" s="940"/>
      <c r="G154" s="940"/>
      <c r="H154" s="940"/>
      <c r="I154" s="940"/>
      <c r="J154" s="154">
        <v>11349</v>
      </c>
    </row>
    <row r="155" spans="1:10" s="391" customFormat="1" ht="26.25" customHeight="1">
      <c r="A155" s="391" t="s">
        <v>917</v>
      </c>
      <c r="B155" s="940" t="s">
        <v>791</v>
      </c>
      <c r="C155" s="940"/>
      <c r="D155" s="940"/>
      <c r="E155" s="940"/>
      <c r="F155" s="940"/>
      <c r="G155" s="940"/>
      <c r="H155" s="940"/>
      <c r="I155" s="940"/>
      <c r="J155" s="154"/>
    </row>
    <row r="156" spans="1:10" s="391" customFormat="1" ht="26.25" customHeight="1">
      <c r="A156" s="391" t="s">
        <v>918</v>
      </c>
      <c r="B156" s="940" t="s">
        <v>792</v>
      </c>
      <c r="C156" s="940"/>
      <c r="D156" s="940"/>
      <c r="E156" s="940"/>
      <c r="F156" s="940"/>
      <c r="G156" s="940"/>
      <c r="H156" s="940"/>
      <c r="I156" s="940"/>
      <c r="J156" s="154"/>
    </row>
    <row r="157" spans="1:10" s="391" customFormat="1" ht="26.25" customHeight="1" thickBot="1">
      <c r="A157" s="391" t="s">
        <v>947</v>
      </c>
      <c r="B157" s="940" t="s">
        <v>692</v>
      </c>
      <c r="C157" s="940"/>
      <c r="D157" s="940"/>
      <c r="E157" s="940"/>
      <c r="F157" s="940"/>
      <c r="G157" s="940"/>
      <c r="H157" s="940"/>
      <c r="I157" s="940"/>
      <c r="J157" s="154"/>
    </row>
    <row r="158" spans="1:10" s="398" customFormat="1" ht="26.25" customHeight="1" thickBot="1">
      <c r="A158" s="402" t="s">
        <v>954</v>
      </c>
      <c r="B158" s="403"/>
      <c r="C158" s="403"/>
      <c r="D158" s="403"/>
      <c r="E158" s="403"/>
      <c r="F158" s="403"/>
      <c r="G158" s="403"/>
      <c r="H158" s="404"/>
      <c r="I158" s="405"/>
      <c r="J158" s="406">
        <f>SUM(J152:J157)</f>
        <v>11349</v>
      </c>
    </row>
    <row r="159" spans="2:7" ht="12.75">
      <c r="B159" s="226"/>
      <c r="C159" s="226"/>
      <c r="D159" s="226"/>
      <c r="E159" s="226"/>
      <c r="F159" s="226"/>
      <c r="G159" s="226"/>
    </row>
    <row r="160" spans="2:7" ht="12.75">
      <c r="B160" s="226"/>
      <c r="C160" s="226"/>
      <c r="D160" s="226"/>
      <c r="E160" s="226"/>
      <c r="F160" s="226"/>
      <c r="G160" s="226"/>
    </row>
    <row r="161" spans="2:7" ht="12.75">
      <c r="B161" s="226"/>
      <c r="C161" s="226"/>
      <c r="D161" s="226"/>
      <c r="E161" s="226"/>
      <c r="F161" s="226"/>
      <c r="G161" s="226"/>
    </row>
    <row r="162" spans="2:7" ht="12.75">
      <c r="B162" s="226"/>
      <c r="C162" s="226"/>
      <c r="D162" s="226"/>
      <c r="E162" s="226"/>
      <c r="F162" s="226"/>
      <c r="G162" s="226"/>
    </row>
    <row r="163" spans="2:7" ht="12.75">
      <c r="B163" s="226"/>
      <c r="C163" s="226"/>
      <c r="D163" s="226"/>
      <c r="E163" s="226"/>
      <c r="F163" s="226"/>
      <c r="G163" s="226"/>
    </row>
    <row r="164" spans="2:7" ht="12.75">
      <c r="B164" s="226"/>
      <c r="C164" s="226"/>
      <c r="D164" s="226"/>
      <c r="E164" s="226"/>
      <c r="F164" s="226"/>
      <c r="G164" s="226"/>
    </row>
    <row r="165" spans="2:7" ht="12.75">
      <c r="B165" s="226"/>
      <c r="C165" s="226"/>
      <c r="D165" s="226"/>
      <c r="E165" s="226"/>
      <c r="F165" s="226"/>
      <c r="G165" s="226"/>
    </row>
    <row r="166" spans="2:7" ht="12.75">
      <c r="B166" s="226"/>
      <c r="C166" s="226"/>
      <c r="D166" s="226"/>
      <c r="E166" s="226"/>
      <c r="F166" s="226"/>
      <c r="G166" s="226"/>
    </row>
    <row r="167" spans="1:10" s="398" customFormat="1" ht="30" customHeight="1">
      <c r="A167" s="398" t="s">
        <v>915</v>
      </c>
      <c r="B167" s="941" t="s">
        <v>598</v>
      </c>
      <c r="C167" s="941"/>
      <c r="D167" s="941"/>
      <c r="E167" s="941"/>
      <c r="F167" s="941"/>
      <c r="G167" s="941"/>
      <c r="H167" s="941"/>
      <c r="I167" s="941"/>
      <c r="J167" s="941"/>
    </row>
    <row r="168" spans="2:7" ht="12.75">
      <c r="B168" s="226"/>
      <c r="C168" s="226"/>
      <c r="D168" s="226"/>
      <c r="E168" s="226"/>
      <c r="F168" s="226"/>
      <c r="G168" s="226"/>
    </row>
    <row r="169" spans="2:10" ht="13.5" thickBot="1">
      <c r="B169" s="226"/>
      <c r="C169" s="226"/>
      <c r="D169" s="226"/>
      <c r="E169" s="226"/>
      <c r="F169" s="226"/>
      <c r="G169" s="226"/>
      <c r="J169" s="220" t="s">
        <v>599</v>
      </c>
    </row>
    <row r="170" spans="1:10" ht="15" customHeight="1">
      <c r="A170" s="937" t="s">
        <v>910</v>
      </c>
      <c r="B170" s="930"/>
      <c r="C170" s="930"/>
      <c r="D170" s="930"/>
      <c r="E170" s="930"/>
      <c r="F170" s="930"/>
      <c r="G170" s="930"/>
      <c r="H170" s="930"/>
      <c r="I170" s="930"/>
      <c r="J170" s="934" t="s">
        <v>678</v>
      </c>
    </row>
    <row r="171" spans="1:10" ht="13.5" thickBot="1">
      <c r="A171" s="938"/>
      <c r="B171" s="932"/>
      <c r="C171" s="932"/>
      <c r="D171" s="932"/>
      <c r="E171" s="932"/>
      <c r="F171" s="932"/>
      <c r="G171" s="932"/>
      <c r="H171" s="932"/>
      <c r="I171" s="932"/>
      <c r="J171" s="935"/>
    </row>
    <row r="172" spans="1:10" s="391" customFormat="1" ht="29.25" customHeight="1">
      <c r="A172" s="391" t="s">
        <v>914</v>
      </c>
      <c r="B172" s="944" t="s">
        <v>630</v>
      </c>
      <c r="C172" s="944"/>
      <c r="D172" s="944"/>
      <c r="E172" s="944"/>
      <c r="F172" s="944"/>
      <c r="G172" s="944"/>
      <c r="H172" s="944"/>
      <c r="I172" s="944"/>
      <c r="J172" s="154"/>
    </row>
    <row r="173" spans="1:10" s="391" customFormat="1" ht="29.25" customHeight="1">
      <c r="A173" s="391" t="s">
        <v>915</v>
      </c>
      <c r="B173" s="944" t="s">
        <v>600</v>
      </c>
      <c r="C173" s="944"/>
      <c r="D173" s="944"/>
      <c r="E173" s="944"/>
      <c r="F173" s="944"/>
      <c r="G173" s="944"/>
      <c r="H173" s="944"/>
      <c r="I173" s="944"/>
      <c r="J173" s="154">
        <v>11</v>
      </c>
    </row>
    <row r="174" spans="1:10" s="391" customFormat="1" ht="29.25" customHeight="1">
      <c r="A174" s="391" t="s">
        <v>916</v>
      </c>
      <c r="B174" s="944" t="s">
        <v>601</v>
      </c>
      <c r="C174" s="944"/>
      <c r="D174" s="944"/>
      <c r="E174" s="944"/>
      <c r="F174" s="944"/>
      <c r="G174" s="944"/>
      <c r="H174" s="944"/>
      <c r="I174" s="944"/>
      <c r="J174" s="154"/>
    </row>
    <row r="175" spans="1:10" s="391" customFormat="1" ht="29.25" customHeight="1" thickBot="1">
      <c r="A175" s="391" t="s">
        <v>917</v>
      </c>
      <c r="B175" s="944" t="s">
        <v>602</v>
      </c>
      <c r="C175" s="944"/>
      <c r="D175" s="944"/>
      <c r="E175" s="944"/>
      <c r="F175" s="944"/>
      <c r="G175" s="944"/>
      <c r="H175" s="944"/>
      <c r="I175" s="944"/>
      <c r="J175" s="154"/>
    </row>
    <row r="176" spans="1:10" s="391" customFormat="1" ht="26.25" customHeight="1" thickBot="1">
      <c r="A176" s="942" t="s">
        <v>954</v>
      </c>
      <c r="B176" s="943"/>
      <c r="C176" s="943"/>
      <c r="D176" s="943"/>
      <c r="E176" s="943"/>
      <c r="F176" s="943"/>
      <c r="G176" s="943"/>
      <c r="H176" s="943"/>
      <c r="I176" s="943"/>
      <c r="J176" s="408">
        <f>SUM(J172:J175)</f>
        <v>11</v>
      </c>
    </row>
    <row r="177" spans="2:10" s="391" customFormat="1" ht="15">
      <c r="B177" s="940"/>
      <c r="C177" s="940"/>
      <c r="D177" s="940"/>
      <c r="E177" s="940"/>
      <c r="F177" s="940"/>
      <c r="G177" s="940"/>
      <c r="H177" s="940"/>
      <c r="I177" s="940"/>
      <c r="J177" s="154"/>
    </row>
    <row r="178" spans="1:10" s="398" customFormat="1" ht="30" customHeight="1">
      <c r="A178" s="398" t="s">
        <v>916</v>
      </c>
      <c r="B178" s="941" t="s">
        <v>631</v>
      </c>
      <c r="C178" s="941"/>
      <c r="D178" s="941"/>
      <c r="E178" s="941"/>
      <c r="F178" s="941"/>
      <c r="G178" s="941"/>
      <c r="H178" s="941"/>
      <c r="I178" s="941"/>
      <c r="J178" s="941"/>
    </row>
    <row r="179" spans="2:7" ht="12.75">
      <c r="B179" s="226"/>
      <c r="C179" s="226"/>
      <c r="D179" s="226"/>
      <c r="E179" s="226"/>
      <c r="F179" s="226"/>
      <c r="G179" s="226"/>
    </row>
    <row r="180" spans="2:10" ht="13.5" thickBot="1">
      <c r="B180" s="226"/>
      <c r="C180" s="226"/>
      <c r="D180" s="226"/>
      <c r="E180" s="226"/>
      <c r="F180" s="226"/>
      <c r="G180" s="226"/>
      <c r="J180" s="220" t="s">
        <v>771</v>
      </c>
    </row>
    <row r="181" spans="1:10" ht="15" customHeight="1">
      <c r="A181" s="937" t="s">
        <v>910</v>
      </c>
      <c r="B181" s="930"/>
      <c r="C181" s="930"/>
      <c r="D181" s="930"/>
      <c r="E181" s="930"/>
      <c r="F181" s="930"/>
      <c r="G181" s="930"/>
      <c r="H181" s="930"/>
      <c r="I181" s="930"/>
      <c r="J181" s="934" t="s">
        <v>678</v>
      </c>
    </row>
    <row r="182" spans="1:10" ht="13.5" thickBot="1">
      <c r="A182" s="938"/>
      <c r="B182" s="932"/>
      <c r="C182" s="932"/>
      <c r="D182" s="932"/>
      <c r="E182" s="932"/>
      <c r="F182" s="932"/>
      <c r="G182" s="932"/>
      <c r="H182" s="932"/>
      <c r="I182" s="932"/>
      <c r="J182" s="935"/>
    </row>
    <row r="183" spans="1:10" s="391" customFormat="1" ht="29.25" customHeight="1">
      <c r="A183" s="391" t="s">
        <v>914</v>
      </c>
      <c r="B183" s="944" t="s">
        <v>1050</v>
      </c>
      <c r="C183" s="944"/>
      <c r="D183" s="944"/>
      <c r="E183" s="944"/>
      <c r="F183" s="944"/>
      <c r="G183" s="944"/>
      <c r="H183" s="944"/>
      <c r="I183" s="944"/>
      <c r="J183" s="154"/>
    </row>
    <row r="184" spans="1:10" s="391" customFormat="1" ht="29.25" customHeight="1">
      <c r="A184" s="391" t="s">
        <v>915</v>
      </c>
      <c r="B184" s="944" t="s">
        <v>1051</v>
      </c>
      <c r="C184" s="944"/>
      <c r="D184" s="944"/>
      <c r="E184" s="944"/>
      <c r="F184" s="944"/>
      <c r="G184" s="944"/>
      <c r="H184" s="944"/>
      <c r="I184" s="944"/>
      <c r="J184" s="154"/>
    </row>
    <row r="185" spans="1:10" s="391" customFormat="1" ht="29.25" customHeight="1" thickBot="1">
      <c r="A185" s="391" t="s">
        <v>916</v>
      </c>
      <c r="B185" s="944" t="s">
        <v>603</v>
      </c>
      <c r="C185" s="944"/>
      <c r="D185" s="944"/>
      <c r="E185" s="944"/>
      <c r="F185" s="944"/>
      <c r="G185" s="944"/>
      <c r="H185" s="944"/>
      <c r="I185" s="944"/>
      <c r="J185" s="154"/>
    </row>
    <row r="186" spans="1:10" s="391" customFormat="1" ht="26.25" customHeight="1" thickBot="1">
      <c r="A186" s="942" t="s">
        <v>954</v>
      </c>
      <c r="B186" s="943"/>
      <c r="C186" s="943"/>
      <c r="D186" s="943"/>
      <c r="E186" s="943"/>
      <c r="F186" s="943"/>
      <c r="G186" s="943"/>
      <c r="H186" s="943"/>
      <c r="I186" s="943"/>
      <c r="J186" s="408">
        <f>SUM(J183:J185)</f>
        <v>0</v>
      </c>
    </row>
    <row r="187" spans="1:10" s="391" customFormat="1" ht="29.25" customHeight="1">
      <c r="A187" s="391" t="s">
        <v>914</v>
      </c>
      <c r="B187" s="944" t="s">
        <v>605</v>
      </c>
      <c r="C187" s="944"/>
      <c r="D187" s="944"/>
      <c r="E187" s="944"/>
      <c r="F187" s="944"/>
      <c r="G187" s="944"/>
      <c r="H187" s="944"/>
      <c r="I187" s="944"/>
      <c r="J187" s="154"/>
    </row>
    <row r="188" spans="2:10" s="391" customFormat="1" ht="29.25" customHeight="1">
      <c r="B188" s="944" t="s">
        <v>1171</v>
      </c>
      <c r="C188" s="944"/>
      <c r="D188" s="944"/>
      <c r="E188" s="944"/>
      <c r="F188" s="944"/>
      <c r="G188" s="944"/>
      <c r="H188" s="944"/>
      <c r="I188" s="944"/>
      <c r="J188" s="154"/>
    </row>
    <row r="189" spans="1:10" s="391" customFormat="1" ht="29.25" customHeight="1">
      <c r="A189" s="391" t="s">
        <v>915</v>
      </c>
      <c r="B189" s="944" t="s">
        <v>606</v>
      </c>
      <c r="C189" s="944"/>
      <c r="D189" s="944"/>
      <c r="E189" s="944"/>
      <c r="F189" s="944"/>
      <c r="G189" s="944"/>
      <c r="H189" s="944"/>
      <c r="I189" s="944"/>
      <c r="J189" s="154"/>
    </row>
    <row r="190" spans="1:10" s="391" customFormat="1" ht="29.25" customHeight="1">
      <c r="A190" s="391" t="s">
        <v>916</v>
      </c>
      <c r="B190" s="944" t="s">
        <v>1052</v>
      </c>
      <c r="C190" s="944"/>
      <c r="D190" s="944"/>
      <c r="E190" s="944"/>
      <c r="F190" s="944"/>
      <c r="G190" s="944"/>
      <c r="H190" s="944"/>
      <c r="I190" s="944"/>
      <c r="J190" s="154"/>
    </row>
    <row r="191" spans="1:10" s="391" customFormat="1" ht="29.25" customHeight="1">
      <c r="A191" s="391" t="s">
        <v>917</v>
      </c>
      <c r="B191" s="944" t="s">
        <v>1053</v>
      </c>
      <c r="C191" s="944"/>
      <c r="D191" s="944"/>
      <c r="E191" s="944"/>
      <c r="F191" s="944"/>
      <c r="G191" s="944"/>
      <c r="H191" s="944"/>
      <c r="I191" s="944"/>
      <c r="J191" s="154"/>
    </row>
    <row r="192" spans="1:10" s="391" customFormat="1" ht="29.25" customHeight="1">
      <c r="A192" s="391" t="s">
        <v>918</v>
      </c>
      <c r="B192" s="944" t="s">
        <v>1054</v>
      </c>
      <c r="C192" s="944"/>
      <c r="D192" s="944"/>
      <c r="E192" s="944"/>
      <c r="F192" s="944"/>
      <c r="G192" s="944"/>
      <c r="H192" s="944"/>
      <c r="I192" s="944"/>
      <c r="J192" s="154"/>
    </row>
    <row r="193" spans="1:10" s="391" customFormat="1" ht="29.25" customHeight="1" thickBot="1">
      <c r="A193" s="391" t="s">
        <v>947</v>
      </c>
      <c r="B193" s="944" t="s">
        <v>1055</v>
      </c>
      <c r="C193" s="944"/>
      <c r="D193" s="944"/>
      <c r="E193" s="944"/>
      <c r="F193" s="944"/>
      <c r="G193" s="944"/>
      <c r="H193" s="944"/>
      <c r="I193" s="944"/>
      <c r="J193" s="154"/>
    </row>
    <row r="194" spans="1:10" s="391" customFormat="1" ht="26.25" customHeight="1" thickBot="1">
      <c r="A194" s="942" t="s">
        <v>954</v>
      </c>
      <c r="B194" s="943"/>
      <c r="C194" s="943"/>
      <c r="D194" s="943"/>
      <c r="E194" s="943"/>
      <c r="F194" s="943"/>
      <c r="G194" s="943"/>
      <c r="H194" s="943"/>
      <c r="I194" s="943"/>
      <c r="J194" s="408">
        <f>SUM(J187:J189)</f>
        <v>0</v>
      </c>
    </row>
    <row r="195" spans="2:7" ht="12.75">
      <c r="B195" s="226"/>
      <c r="C195" s="226"/>
      <c r="D195" s="226"/>
      <c r="E195" s="226"/>
      <c r="F195" s="226"/>
      <c r="G195" s="226"/>
    </row>
  </sheetData>
  <sheetProtection/>
  <mergeCells count="80">
    <mergeCell ref="B187:I187"/>
    <mergeCell ref="B188:I188"/>
    <mergeCell ref="B189:I189"/>
    <mergeCell ref="A194:I194"/>
    <mergeCell ref="B190:I190"/>
    <mergeCell ref="B191:I191"/>
    <mergeCell ref="B192:I192"/>
    <mergeCell ref="B193:I193"/>
    <mergeCell ref="A186:I186"/>
    <mergeCell ref="B175:I175"/>
    <mergeCell ref="B183:I183"/>
    <mergeCell ref="B184:I184"/>
    <mergeCell ref="B185:I185"/>
    <mergeCell ref="B177:I177"/>
    <mergeCell ref="B167:J167"/>
    <mergeCell ref="J170:J171"/>
    <mergeCell ref="A170:I171"/>
    <mergeCell ref="A181:I182"/>
    <mergeCell ref="J181:J182"/>
    <mergeCell ref="A176:I176"/>
    <mergeCell ref="B178:J178"/>
    <mergeCell ref="B172:I172"/>
    <mergeCell ref="B173:I173"/>
    <mergeCell ref="B174:I174"/>
    <mergeCell ref="B156:I156"/>
    <mergeCell ref="B157:I157"/>
    <mergeCell ref="A112:I112"/>
    <mergeCell ref="B137:I137"/>
    <mergeCell ref="A138:I138"/>
    <mergeCell ref="B152:I152"/>
    <mergeCell ref="B153:I153"/>
    <mergeCell ref="B154:I154"/>
    <mergeCell ref="B155:I155"/>
    <mergeCell ref="A150:I151"/>
    <mergeCell ref="J119:J120"/>
    <mergeCell ref="A121:I121"/>
    <mergeCell ref="J150:J151"/>
    <mergeCell ref="C134:I134"/>
    <mergeCell ref="C135:I135"/>
    <mergeCell ref="B132:I132"/>
    <mergeCell ref="C133:I133"/>
    <mergeCell ref="B122:I122"/>
    <mergeCell ref="B131:I131"/>
    <mergeCell ref="A119:I120"/>
    <mergeCell ref="A1:B1"/>
    <mergeCell ref="A6:J6"/>
    <mergeCell ref="A11:I12"/>
    <mergeCell ref="C107:I107"/>
    <mergeCell ref="B98:I98"/>
    <mergeCell ref="A104:I104"/>
    <mergeCell ref="A13:I13"/>
    <mergeCell ref="B15:I15"/>
    <mergeCell ref="A23:I23"/>
    <mergeCell ref="J11:J12"/>
    <mergeCell ref="A115:I115"/>
    <mergeCell ref="B14:I14"/>
    <mergeCell ref="B91:I91"/>
    <mergeCell ref="B97:I97"/>
    <mergeCell ref="B105:I105"/>
    <mergeCell ref="A16:I16"/>
    <mergeCell ref="A77:I77"/>
    <mergeCell ref="A90:I90"/>
    <mergeCell ref="A52:I52"/>
    <mergeCell ref="A96:I96"/>
    <mergeCell ref="B113:I113"/>
    <mergeCell ref="C108:I108"/>
    <mergeCell ref="C109:I109"/>
    <mergeCell ref="B106:I106"/>
    <mergeCell ref="B111:I111"/>
    <mergeCell ref="A110:I110"/>
    <mergeCell ref="A136:I136"/>
    <mergeCell ref="A2:J2"/>
    <mergeCell ref="A5:J5"/>
    <mergeCell ref="A7:J7"/>
    <mergeCell ref="A63:I64"/>
    <mergeCell ref="J63:J64"/>
    <mergeCell ref="D85:I85"/>
    <mergeCell ref="B123:I123"/>
    <mergeCell ref="A130:I130"/>
    <mergeCell ref="B92:I9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375" style="25" customWidth="1"/>
    <col min="2" max="10" width="14.25390625" style="39" customWidth="1"/>
    <col min="11" max="11" width="15.625" style="39" bestFit="1" customWidth="1"/>
    <col min="12" max="13" width="14.25390625" style="39" customWidth="1"/>
    <col min="14" max="14" width="15.875" style="25" customWidth="1"/>
    <col min="15" max="16384" width="9.125" style="25" customWidth="1"/>
  </cols>
  <sheetData>
    <row r="2" spans="1:13" s="37" customFormat="1" ht="12.75">
      <c r="A2" s="867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</row>
    <row r="3" spans="1:6" s="50" customFormat="1" ht="12.75">
      <c r="A3" s="173" t="s">
        <v>1210</v>
      </c>
      <c r="C3" s="91"/>
      <c r="D3" s="39"/>
      <c r="E3" s="39"/>
      <c r="F3" s="39"/>
    </row>
    <row r="4" spans="1:6" s="50" customFormat="1" ht="12.75">
      <c r="A4" s="173"/>
      <c r="C4" s="91"/>
      <c r="D4" s="39"/>
      <c r="E4" s="39"/>
      <c r="F4" s="39"/>
    </row>
    <row r="5" spans="1:14" s="8" customFormat="1" ht="14.25">
      <c r="A5" s="871" t="s">
        <v>1049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</row>
    <row r="6" spans="1:13" s="67" customFormat="1" ht="15">
      <c r="A6" s="871" t="s">
        <v>1084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</row>
    <row r="7" spans="14:15" ht="13.5" thickBot="1">
      <c r="N7" s="79" t="s">
        <v>959</v>
      </c>
      <c r="O7" s="450"/>
    </row>
    <row r="8" spans="1:14" ht="13.5" thickBot="1">
      <c r="A8" s="961" t="s">
        <v>960</v>
      </c>
      <c r="B8" s="964" t="s">
        <v>565</v>
      </c>
      <c r="C8" s="965"/>
      <c r="D8" s="965"/>
      <c r="E8" s="965"/>
      <c r="F8" s="965"/>
      <c r="G8" s="966"/>
      <c r="H8" s="945" t="s">
        <v>607</v>
      </c>
      <c r="I8" s="946"/>
      <c r="J8" s="947"/>
      <c r="K8" s="945" t="s">
        <v>911</v>
      </c>
      <c r="L8" s="946"/>
      <c r="M8" s="947"/>
      <c r="N8" s="958" t="s">
        <v>632</v>
      </c>
    </row>
    <row r="9" spans="1:14" ht="12.75" customHeight="1">
      <c r="A9" s="962"/>
      <c r="B9" s="946" t="s">
        <v>961</v>
      </c>
      <c r="C9" s="946"/>
      <c r="D9" s="947"/>
      <c r="E9" s="945" t="s">
        <v>962</v>
      </c>
      <c r="F9" s="946"/>
      <c r="G9" s="947"/>
      <c r="H9" s="948"/>
      <c r="I9" s="949"/>
      <c r="J9" s="950"/>
      <c r="K9" s="948"/>
      <c r="L9" s="949"/>
      <c r="M9" s="950"/>
      <c r="N9" s="959"/>
    </row>
    <row r="10" spans="1:14" ht="13.5" thickBot="1">
      <c r="A10" s="962"/>
      <c r="B10" s="952"/>
      <c r="C10" s="952"/>
      <c r="D10" s="953"/>
      <c r="E10" s="951"/>
      <c r="F10" s="952"/>
      <c r="G10" s="953"/>
      <c r="H10" s="951"/>
      <c r="I10" s="952"/>
      <c r="J10" s="953"/>
      <c r="K10" s="951"/>
      <c r="L10" s="952"/>
      <c r="M10" s="953"/>
      <c r="N10" s="959"/>
    </row>
    <row r="11" spans="1:14" ht="12.75" customHeight="1">
      <c r="A11" s="962"/>
      <c r="B11" s="947" t="s">
        <v>963</v>
      </c>
      <c r="C11" s="956" t="s">
        <v>964</v>
      </c>
      <c r="D11" s="954" t="s">
        <v>965</v>
      </c>
      <c r="E11" s="954" t="s">
        <v>963</v>
      </c>
      <c r="F11" s="956" t="s">
        <v>964</v>
      </c>
      <c r="G11" s="954" t="s">
        <v>965</v>
      </c>
      <c r="H11" s="954" t="s">
        <v>963</v>
      </c>
      <c r="I11" s="956" t="s">
        <v>964</v>
      </c>
      <c r="J11" s="954" t="s">
        <v>965</v>
      </c>
      <c r="K11" s="954" t="s">
        <v>963</v>
      </c>
      <c r="L11" s="956" t="s">
        <v>964</v>
      </c>
      <c r="M11" s="954" t="s">
        <v>965</v>
      </c>
      <c r="N11" s="959"/>
    </row>
    <row r="12" spans="1:14" ht="13.5" thickBot="1">
      <c r="A12" s="963"/>
      <c r="B12" s="953"/>
      <c r="C12" s="957"/>
      <c r="D12" s="955"/>
      <c r="E12" s="955"/>
      <c r="F12" s="957"/>
      <c r="G12" s="955"/>
      <c r="H12" s="955"/>
      <c r="I12" s="957"/>
      <c r="J12" s="955"/>
      <c r="K12" s="955"/>
      <c r="L12" s="957"/>
      <c r="M12" s="955"/>
      <c r="N12" s="960"/>
    </row>
    <row r="13" spans="1:14" s="37" customFormat="1" ht="31.5" customHeight="1">
      <c r="A13" s="57" t="s">
        <v>966</v>
      </c>
      <c r="B13" s="40"/>
      <c r="C13" s="40"/>
      <c r="D13" s="40"/>
      <c r="E13" s="40">
        <f>SUM(E14)</f>
        <v>0</v>
      </c>
      <c r="F13" s="40">
        <f>SUM(F14)</f>
        <v>0</v>
      </c>
      <c r="G13" s="40">
        <f>SUM(G14)</f>
        <v>0</v>
      </c>
      <c r="H13" s="40"/>
      <c r="I13" s="40"/>
      <c r="J13" s="40"/>
      <c r="K13" s="40">
        <f aca="true" t="shared" si="0" ref="K13:M14">B13+E13+H13</f>
        <v>0</v>
      </c>
      <c r="L13" s="40">
        <f t="shared" si="0"/>
        <v>0</v>
      </c>
      <c r="M13" s="409">
        <f t="shared" si="0"/>
        <v>0</v>
      </c>
      <c r="N13" s="449"/>
    </row>
    <row r="14" spans="1:14" ht="24.75" customHeight="1">
      <c r="A14" s="58" t="s">
        <v>967</v>
      </c>
      <c r="B14" s="41"/>
      <c r="C14" s="41"/>
      <c r="D14" s="41"/>
      <c r="E14" s="41"/>
      <c r="F14" s="41"/>
      <c r="G14" s="41">
        <f>E14-F14</f>
        <v>0</v>
      </c>
      <c r="H14" s="41"/>
      <c r="I14" s="41"/>
      <c r="J14" s="41"/>
      <c r="K14" s="41">
        <f t="shared" si="0"/>
        <v>0</v>
      </c>
      <c r="L14" s="41">
        <f t="shared" si="0"/>
        <v>0</v>
      </c>
      <c r="M14" s="410">
        <f t="shared" si="0"/>
        <v>0</v>
      </c>
      <c r="N14" s="448"/>
    </row>
    <row r="15" spans="1:14" s="37" customFormat="1" ht="31.5" customHeight="1">
      <c r="A15" s="57" t="s">
        <v>968</v>
      </c>
      <c r="B15" s="40">
        <f>SUM(B16:B22)</f>
        <v>127519494</v>
      </c>
      <c r="C15" s="40">
        <f aca="true" t="shared" si="1" ref="C15:M15">SUM(C16:C22)</f>
        <v>39735581</v>
      </c>
      <c r="D15" s="40">
        <f t="shared" si="1"/>
        <v>87783913</v>
      </c>
      <c r="E15" s="40">
        <f t="shared" si="1"/>
        <v>51297793</v>
      </c>
      <c r="F15" s="40">
        <f t="shared" si="1"/>
        <v>11787119</v>
      </c>
      <c r="G15" s="40">
        <f t="shared" si="1"/>
        <v>39510674</v>
      </c>
      <c r="H15" s="40">
        <f t="shared" si="1"/>
        <v>2747656</v>
      </c>
      <c r="I15" s="40">
        <f t="shared" si="1"/>
        <v>412799</v>
      </c>
      <c r="J15" s="40">
        <f t="shared" si="1"/>
        <v>2334857</v>
      </c>
      <c r="K15" s="40">
        <f t="shared" si="1"/>
        <v>181564943</v>
      </c>
      <c r="L15" s="40">
        <f t="shared" si="1"/>
        <v>51935499</v>
      </c>
      <c r="M15" s="409">
        <f t="shared" si="1"/>
        <v>129629444</v>
      </c>
      <c r="N15" s="447">
        <f>(1-M15/K15)*100</f>
        <v>28.604364995724975</v>
      </c>
    </row>
    <row r="16" spans="1:14" ht="24.75" customHeight="1">
      <c r="A16" s="58" t="s">
        <v>969</v>
      </c>
      <c r="B16" s="41">
        <v>9318090</v>
      </c>
      <c r="C16" s="41"/>
      <c r="D16" s="41">
        <f>B16-C16</f>
        <v>9318090</v>
      </c>
      <c r="E16" s="41"/>
      <c r="F16" s="41"/>
      <c r="G16" s="41">
        <f aca="true" t="shared" si="2" ref="G16:G21">E16-F16</f>
        <v>0</v>
      </c>
      <c r="H16" s="41">
        <v>275280</v>
      </c>
      <c r="I16" s="41"/>
      <c r="J16" s="41">
        <f aca="true" t="shared" si="3" ref="J16:J22">H16-I16</f>
        <v>275280</v>
      </c>
      <c r="K16" s="41">
        <f aca="true" t="shared" si="4" ref="K16:K21">B16+E16+H16</f>
        <v>9593370</v>
      </c>
      <c r="L16" s="41"/>
      <c r="M16" s="410">
        <f aca="true" t="shared" si="5" ref="M16:M21">D16+G16+J16</f>
        <v>9593370</v>
      </c>
      <c r="N16" s="448">
        <f>(1-M16/K16)*100</f>
        <v>0</v>
      </c>
    </row>
    <row r="17" spans="1:14" ht="24.75" customHeight="1">
      <c r="A17" s="58" t="s">
        <v>970</v>
      </c>
      <c r="B17" s="41"/>
      <c r="C17" s="41"/>
      <c r="D17" s="41">
        <f>B17-C17</f>
        <v>0</v>
      </c>
      <c r="E17" s="41">
        <v>562000</v>
      </c>
      <c r="F17" s="41"/>
      <c r="G17" s="41">
        <f t="shared" si="2"/>
        <v>562000</v>
      </c>
      <c r="H17" s="41">
        <v>1095966</v>
      </c>
      <c r="I17" s="41"/>
      <c r="J17" s="41">
        <f t="shared" si="3"/>
        <v>1095966</v>
      </c>
      <c r="K17" s="41">
        <f t="shared" si="4"/>
        <v>1657966</v>
      </c>
      <c r="L17" s="41"/>
      <c r="M17" s="410">
        <f t="shared" si="5"/>
        <v>1657966</v>
      </c>
      <c r="N17" s="448">
        <f aca="true" t="shared" si="6" ref="N17:N26">(1-M17/K17)*100</f>
        <v>0</v>
      </c>
    </row>
    <row r="18" spans="1:14" ht="24.75" customHeight="1">
      <c r="A18" s="58" t="s">
        <v>971</v>
      </c>
      <c r="B18" s="41"/>
      <c r="C18" s="41"/>
      <c r="D18" s="41">
        <f>B18-C18</f>
        <v>0</v>
      </c>
      <c r="E18" s="41">
        <v>46404367</v>
      </c>
      <c r="F18" s="41">
        <v>11197108</v>
      </c>
      <c r="G18" s="41">
        <f t="shared" si="2"/>
        <v>35207259</v>
      </c>
      <c r="H18" s="41">
        <v>844151</v>
      </c>
      <c r="I18" s="41">
        <v>379585</v>
      </c>
      <c r="J18" s="41">
        <f t="shared" si="3"/>
        <v>464566</v>
      </c>
      <c r="K18" s="41">
        <f t="shared" si="4"/>
        <v>47248518</v>
      </c>
      <c r="L18" s="41">
        <f>C18+F18+I18</f>
        <v>11576693</v>
      </c>
      <c r="M18" s="410">
        <f t="shared" si="5"/>
        <v>35671825</v>
      </c>
      <c r="N18" s="448">
        <f t="shared" si="6"/>
        <v>24.501706064092843</v>
      </c>
    </row>
    <row r="19" spans="1:14" ht="24.75" customHeight="1">
      <c r="A19" s="58" t="s">
        <v>972</v>
      </c>
      <c r="B19" s="41">
        <v>111627825</v>
      </c>
      <c r="C19" s="41">
        <v>39143960</v>
      </c>
      <c r="D19" s="41">
        <f>B19-C19</f>
        <v>72483865</v>
      </c>
      <c r="E19" s="41">
        <v>1392426</v>
      </c>
      <c r="F19" s="41">
        <v>590011</v>
      </c>
      <c r="G19" s="41">
        <f t="shared" si="2"/>
        <v>802415</v>
      </c>
      <c r="H19" s="41"/>
      <c r="I19" s="41"/>
      <c r="J19" s="41">
        <f t="shared" si="3"/>
        <v>0</v>
      </c>
      <c r="K19" s="41">
        <f t="shared" si="4"/>
        <v>113020251</v>
      </c>
      <c r="L19" s="41">
        <f>C19+F19+I19</f>
        <v>39733971</v>
      </c>
      <c r="M19" s="410">
        <f t="shared" si="5"/>
        <v>73286280</v>
      </c>
      <c r="N19" s="448">
        <f t="shared" si="6"/>
        <v>35.15650571329911</v>
      </c>
    </row>
    <row r="20" spans="1:14" ht="24.75" customHeight="1">
      <c r="A20" s="58" t="s">
        <v>973</v>
      </c>
      <c r="B20" s="41"/>
      <c r="C20" s="41"/>
      <c r="D20" s="41">
        <f>B20-C20</f>
        <v>0</v>
      </c>
      <c r="E20" s="41">
        <v>2939000</v>
      </c>
      <c r="F20" s="41"/>
      <c r="G20" s="41">
        <f t="shared" si="2"/>
        <v>2939000</v>
      </c>
      <c r="H20" s="41"/>
      <c r="I20" s="41"/>
      <c r="J20" s="41">
        <f t="shared" si="3"/>
        <v>0</v>
      </c>
      <c r="K20" s="41">
        <f t="shared" si="4"/>
        <v>2939000</v>
      </c>
      <c r="L20" s="41"/>
      <c r="M20" s="410">
        <f t="shared" si="5"/>
        <v>2939000</v>
      </c>
      <c r="N20" s="448">
        <f t="shared" si="6"/>
        <v>0</v>
      </c>
    </row>
    <row r="21" spans="1:14" ht="24.75" customHeight="1">
      <c r="A21" s="58" t="s">
        <v>974</v>
      </c>
      <c r="B21" s="41"/>
      <c r="C21" s="42"/>
      <c r="D21" s="41"/>
      <c r="E21" s="41"/>
      <c r="F21" s="41"/>
      <c r="G21" s="41">
        <f t="shared" si="2"/>
        <v>0</v>
      </c>
      <c r="H21" s="41"/>
      <c r="I21" s="41"/>
      <c r="J21" s="41">
        <f t="shared" si="3"/>
        <v>0</v>
      </c>
      <c r="K21" s="41">
        <f t="shared" si="4"/>
        <v>0</v>
      </c>
      <c r="L21" s="41"/>
      <c r="M21" s="410">
        <f t="shared" si="5"/>
        <v>0</v>
      </c>
      <c r="N21" s="448"/>
    </row>
    <row r="22" spans="1:14" ht="52.5" customHeight="1">
      <c r="A22" s="249" t="s">
        <v>633</v>
      </c>
      <c r="B22" s="41">
        <f>6573579</f>
        <v>6573579</v>
      </c>
      <c r="C22" s="41">
        <v>591621</v>
      </c>
      <c r="D22" s="41">
        <f>B22-C22</f>
        <v>5981958</v>
      </c>
      <c r="E22" s="41"/>
      <c r="F22" s="41"/>
      <c r="G22" s="41"/>
      <c r="H22" s="41">
        <f>58065+474194</f>
        <v>532259</v>
      </c>
      <c r="I22" s="41">
        <v>33214</v>
      </c>
      <c r="J22" s="41">
        <f t="shared" si="3"/>
        <v>499045</v>
      </c>
      <c r="K22" s="41">
        <f>B22+E22+H22</f>
        <v>7105838</v>
      </c>
      <c r="L22" s="41">
        <f>C22+F22+I22</f>
        <v>624835</v>
      </c>
      <c r="M22" s="410">
        <f>K22-L22</f>
        <v>6481003</v>
      </c>
      <c r="N22" s="448">
        <f t="shared" si="6"/>
        <v>8.79326266655671</v>
      </c>
    </row>
    <row r="23" spans="1:14" s="37" customFormat="1" ht="31.5" customHeight="1">
      <c r="A23" s="60" t="s">
        <v>1002</v>
      </c>
      <c r="B23" s="40">
        <f aca="true" t="shared" si="7" ref="B23:G23">SUM(B24:B26)</f>
        <v>1522333</v>
      </c>
      <c r="C23" s="40">
        <f t="shared" si="7"/>
        <v>1522333</v>
      </c>
      <c r="D23" s="40">
        <f t="shared" si="7"/>
        <v>0</v>
      </c>
      <c r="E23" s="40">
        <f t="shared" si="7"/>
        <v>9826188</v>
      </c>
      <c r="F23" s="40">
        <f t="shared" si="7"/>
        <v>9826188</v>
      </c>
      <c r="G23" s="40">
        <f t="shared" si="7"/>
        <v>0</v>
      </c>
      <c r="H23" s="40"/>
      <c r="I23" s="40"/>
      <c r="J23" s="40"/>
      <c r="K23" s="40">
        <f>SUM(K24:K26)</f>
        <v>19348421</v>
      </c>
      <c r="L23" s="40">
        <f>SUM(L24:L26)</f>
        <v>11694818</v>
      </c>
      <c r="M23" s="409">
        <f>SUM(M24:M26)</f>
        <v>7653603</v>
      </c>
      <c r="N23" s="447">
        <f>(1-M23/K23)*100</f>
        <v>60.443268212946165</v>
      </c>
    </row>
    <row r="24" spans="1:14" ht="24.75" customHeight="1">
      <c r="A24" s="61" t="s">
        <v>1003</v>
      </c>
      <c r="B24" s="41"/>
      <c r="C24" s="41"/>
      <c r="D24" s="41"/>
      <c r="E24" s="41">
        <f>1174395</f>
        <v>1174395</v>
      </c>
      <c r="F24" s="41">
        <f>1174395</f>
        <v>1174395</v>
      </c>
      <c r="G24" s="41">
        <f>E24-F24</f>
        <v>0</v>
      </c>
      <c r="H24" s="41"/>
      <c r="I24" s="41"/>
      <c r="J24" s="41"/>
      <c r="K24" s="41">
        <f aca="true" t="shared" si="8" ref="K24:M27">B24+E24+H24</f>
        <v>1174395</v>
      </c>
      <c r="L24" s="41">
        <f t="shared" si="8"/>
        <v>1174395</v>
      </c>
      <c r="M24" s="410">
        <f t="shared" si="8"/>
        <v>0</v>
      </c>
      <c r="N24" s="448">
        <f t="shared" si="6"/>
        <v>100</v>
      </c>
    </row>
    <row r="25" spans="1:14" ht="24.75" customHeight="1">
      <c r="A25" s="61" t="s">
        <v>564</v>
      </c>
      <c r="B25" s="43"/>
      <c r="C25" s="41"/>
      <c r="D25" s="41"/>
      <c r="E25" s="41">
        <v>7900000</v>
      </c>
      <c r="F25" s="41">
        <v>7900000</v>
      </c>
      <c r="G25" s="41">
        <f>E25-F25</f>
        <v>0</v>
      </c>
      <c r="H25" s="41">
        <v>7999900</v>
      </c>
      <c r="I25" s="41">
        <v>346297</v>
      </c>
      <c r="J25" s="41">
        <f>H25-I25</f>
        <v>7653603</v>
      </c>
      <c r="K25" s="41">
        <f>B25+E25+H25</f>
        <v>15899900</v>
      </c>
      <c r="L25" s="41">
        <f>C25+F25+I25</f>
        <v>8246297</v>
      </c>
      <c r="M25" s="410">
        <f>D25+G25+J25</f>
        <v>7653603</v>
      </c>
      <c r="N25" s="448">
        <f t="shared" si="6"/>
        <v>51.86382933225995</v>
      </c>
    </row>
    <row r="26" spans="1:14" ht="24.75" customHeight="1">
      <c r="A26" s="61" t="s">
        <v>1004</v>
      </c>
      <c r="B26" s="43">
        <f>1522333</f>
        <v>1522333</v>
      </c>
      <c r="C26" s="41">
        <v>1522333</v>
      </c>
      <c r="D26" s="41"/>
      <c r="E26" s="41">
        <v>751793</v>
      </c>
      <c r="F26" s="41">
        <v>751793</v>
      </c>
      <c r="G26" s="41">
        <f>E26-F26</f>
        <v>0</v>
      </c>
      <c r="H26" s="41"/>
      <c r="I26" s="41"/>
      <c r="J26" s="41"/>
      <c r="K26" s="41">
        <f t="shared" si="8"/>
        <v>2274126</v>
      </c>
      <c r="L26" s="41">
        <f t="shared" si="8"/>
        <v>2274126</v>
      </c>
      <c r="M26" s="410">
        <f t="shared" si="8"/>
        <v>0</v>
      </c>
      <c r="N26" s="448">
        <f t="shared" si="6"/>
        <v>100</v>
      </c>
    </row>
    <row r="27" spans="1:14" s="37" customFormat="1" ht="31.5" customHeight="1">
      <c r="A27" s="57" t="s">
        <v>975</v>
      </c>
      <c r="B27" s="40"/>
      <c r="C27" s="40"/>
      <c r="D27" s="40"/>
      <c r="E27" s="40"/>
      <c r="F27" s="40"/>
      <c r="G27" s="40"/>
      <c r="H27" s="40"/>
      <c r="I27" s="40"/>
      <c r="J27" s="40"/>
      <c r="K27" s="40">
        <f t="shared" si="8"/>
        <v>0</v>
      </c>
      <c r="L27" s="40"/>
      <c r="M27" s="409">
        <f t="shared" si="8"/>
        <v>0</v>
      </c>
      <c r="N27" s="447"/>
    </row>
    <row r="28" spans="1:14" s="37" customFormat="1" ht="31.5" customHeight="1">
      <c r="A28" s="57" t="s">
        <v>795</v>
      </c>
      <c r="B28" s="40">
        <v>1740000</v>
      </c>
      <c r="C28" s="40"/>
      <c r="D28" s="40">
        <v>1740000</v>
      </c>
      <c r="E28" s="40"/>
      <c r="F28" s="40"/>
      <c r="G28" s="40"/>
      <c r="H28" s="40"/>
      <c r="I28" s="40"/>
      <c r="J28" s="40"/>
      <c r="K28" s="40">
        <f>B28+E28+H28</f>
        <v>1740000</v>
      </c>
      <c r="L28" s="40"/>
      <c r="M28" s="409">
        <f>D28+G28+J28</f>
        <v>1740000</v>
      </c>
      <c r="N28" s="447">
        <f>(1-M28/K28)*100</f>
        <v>0</v>
      </c>
    </row>
    <row r="29" spans="1:14" s="37" customFormat="1" ht="31.5" customHeight="1" thickBot="1">
      <c r="A29" s="60" t="s">
        <v>692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9"/>
      <c r="N29" s="451"/>
    </row>
    <row r="30" spans="1:14" s="37" customFormat="1" ht="50.25" customHeight="1" thickBot="1">
      <c r="A30" s="62" t="s">
        <v>608</v>
      </c>
      <c r="B30" s="63">
        <f>B13+B15+B23+B27+B28</f>
        <v>130781827</v>
      </c>
      <c r="C30" s="63">
        <f aca="true" t="shared" si="9" ref="C30:M30">C13+C15+C23+C27+C28</f>
        <v>41257914</v>
      </c>
      <c r="D30" s="63">
        <f t="shared" si="9"/>
        <v>89523913</v>
      </c>
      <c r="E30" s="63">
        <f t="shared" si="9"/>
        <v>61123981</v>
      </c>
      <c r="F30" s="63">
        <f t="shared" si="9"/>
        <v>21613307</v>
      </c>
      <c r="G30" s="63">
        <f t="shared" si="9"/>
        <v>39510674</v>
      </c>
      <c r="H30" s="63">
        <f t="shared" si="9"/>
        <v>2747656</v>
      </c>
      <c r="I30" s="63">
        <f t="shared" si="9"/>
        <v>412799</v>
      </c>
      <c r="J30" s="63">
        <f t="shared" si="9"/>
        <v>2334857</v>
      </c>
      <c r="K30" s="63">
        <f t="shared" si="9"/>
        <v>202653364</v>
      </c>
      <c r="L30" s="63">
        <f t="shared" si="9"/>
        <v>63630317</v>
      </c>
      <c r="M30" s="411">
        <f t="shared" si="9"/>
        <v>139023047</v>
      </c>
      <c r="N30" s="452">
        <f>(1-M30/K30)*100</f>
        <v>31.39859893961593</v>
      </c>
    </row>
  </sheetData>
  <sheetProtection/>
  <mergeCells count="22">
    <mergeCell ref="N8:N12"/>
    <mergeCell ref="A5:N5"/>
    <mergeCell ref="A2:M2"/>
    <mergeCell ref="A6:M6"/>
    <mergeCell ref="A8:A12"/>
    <mergeCell ref="B8:G8"/>
    <mergeCell ref="B9:D10"/>
    <mergeCell ref="E9:G10"/>
    <mergeCell ref="B11:B12"/>
    <mergeCell ref="C11:C12"/>
    <mergeCell ref="D11:D12"/>
    <mergeCell ref="E11:E12"/>
    <mergeCell ref="F11:F12"/>
    <mergeCell ref="G11:G12"/>
    <mergeCell ref="H11:H12"/>
    <mergeCell ref="I11:I12"/>
    <mergeCell ref="H8:J10"/>
    <mergeCell ref="K8:M10"/>
    <mergeCell ref="J11:J12"/>
    <mergeCell ref="K11:K12"/>
    <mergeCell ref="L11:L12"/>
    <mergeCell ref="M11:M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3.125" style="12" customWidth="1"/>
    <col min="2" max="2" width="9.125" style="12" customWidth="1"/>
    <col min="3" max="3" width="12.125" style="12" customWidth="1"/>
    <col min="4" max="6" width="9.125" style="12" customWidth="1"/>
    <col min="7" max="7" width="6.875" style="12" customWidth="1"/>
    <col min="8" max="8" width="9.125" style="12" hidden="1" customWidth="1"/>
    <col min="9" max="9" width="4.625" style="12" customWidth="1"/>
    <col min="10" max="10" width="15.625" style="2" bestFit="1" customWidth="1"/>
    <col min="11" max="11" width="4.125" style="12" customWidth="1"/>
    <col min="12" max="16384" width="9.125" style="12" customWidth="1"/>
  </cols>
  <sheetData>
    <row r="1" spans="10:11" ht="15.75">
      <c r="J1" s="968"/>
      <c r="K1" s="968"/>
    </row>
    <row r="2" spans="10:11" ht="15.75">
      <c r="J2" s="20"/>
      <c r="K2" s="14"/>
    </row>
    <row r="3" spans="10:11" ht="15.75">
      <c r="J3" s="20"/>
      <c r="K3" s="14"/>
    </row>
    <row r="4" spans="10:11" ht="15.75">
      <c r="J4" s="20"/>
      <c r="K4" s="14"/>
    </row>
    <row r="5" spans="1:10" s="44" customFormat="1" ht="12.75">
      <c r="A5" s="920"/>
      <c r="B5" s="920"/>
      <c r="C5" s="920"/>
      <c r="D5" s="920"/>
      <c r="E5" s="920"/>
      <c r="F5" s="920"/>
      <c r="G5" s="920"/>
      <c r="H5" s="920"/>
      <c r="I5" s="920"/>
      <c r="J5" s="920"/>
    </row>
    <row r="6" spans="1:6" s="50" customFormat="1" ht="12.75">
      <c r="A6" s="173" t="s">
        <v>1211</v>
      </c>
      <c r="C6" s="91"/>
      <c r="D6" s="39"/>
      <c r="E6" s="39"/>
      <c r="F6" s="39"/>
    </row>
    <row r="8" spans="1:11" ht="15.75">
      <c r="A8" s="967" t="s">
        <v>189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</row>
    <row r="9" spans="1:11" ht="15.75">
      <c r="A9" s="967" t="s">
        <v>745</v>
      </c>
      <c r="B9" s="967"/>
      <c r="C9" s="967"/>
      <c r="D9" s="967"/>
      <c r="E9" s="967"/>
      <c r="F9" s="967"/>
      <c r="G9" s="967"/>
      <c r="H9" s="967"/>
      <c r="I9" s="967"/>
      <c r="J9" s="967"/>
      <c r="K9" s="967"/>
    </row>
    <row r="10" spans="1:11" ht="15.75">
      <c r="A10" s="967" t="s">
        <v>1085</v>
      </c>
      <c r="B10" s="967"/>
      <c r="C10" s="967"/>
      <c r="D10" s="967"/>
      <c r="E10" s="967"/>
      <c r="F10" s="967"/>
      <c r="G10" s="967"/>
      <c r="H10" s="967"/>
      <c r="I10" s="967"/>
      <c r="J10" s="967"/>
      <c r="K10" s="967"/>
    </row>
    <row r="13" ht="15.75">
      <c r="A13" s="21" t="s">
        <v>891</v>
      </c>
    </row>
    <row r="16" spans="1:4" ht="15.75">
      <c r="A16" s="21" t="s">
        <v>892</v>
      </c>
      <c r="D16" s="10"/>
    </row>
    <row r="18" spans="1:11" ht="18">
      <c r="A18" s="12" t="s">
        <v>893</v>
      </c>
      <c r="J18" s="22">
        <v>1740000</v>
      </c>
      <c r="K18" s="23" t="s">
        <v>894</v>
      </c>
    </row>
    <row r="19" spans="1:11" s="10" customFormat="1" ht="15.75">
      <c r="A19" s="10" t="s">
        <v>895</v>
      </c>
      <c r="J19" s="24">
        <f>SUM(J18:J18)</f>
        <v>1740000</v>
      </c>
      <c r="K19" s="10" t="s">
        <v>894</v>
      </c>
    </row>
  </sheetData>
  <sheetProtection/>
  <mergeCells count="5">
    <mergeCell ref="A9:K9"/>
    <mergeCell ref="A10:K10"/>
    <mergeCell ref="J1:K1"/>
    <mergeCell ref="A5:J5"/>
    <mergeCell ref="A8:K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3:G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.125" style="25" customWidth="1"/>
    <col min="2" max="2" width="5.00390625" style="25" customWidth="1"/>
    <col min="3" max="3" width="62.125" style="25" customWidth="1"/>
    <col min="4" max="4" width="19.125" style="267" customWidth="1"/>
    <col min="5" max="16384" width="9.125" style="25" customWidth="1"/>
  </cols>
  <sheetData>
    <row r="3" spans="1:4" s="251" customFormat="1" ht="12.75">
      <c r="A3" s="969"/>
      <c r="B3" s="969"/>
      <c r="C3" s="970"/>
      <c r="D3" s="970"/>
    </row>
    <row r="4" spans="1:7" s="44" customFormat="1" ht="12.75">
      <c r="A4" s="920"/>
      <c r="B4" s="920"/>
      <c r="C4" s="920"/>
      <c r="D4" s="920"/>
      <c r="E4" s="268"/>
      <c r="F4" s="268"/>
      <c r="G4" s="268"/>
    </row>
    <row r="5" spans="1:4" s="50" customFormat="1" ht="12.75">
      <c r="A5" s="173" t="s">
        <v>1212</v>
      </c>
      <c r="C5" s="91"/>
      <c r="D5" s="39"/>
    </row>
    <row r="6" spans="1:4" s="251" customFormat="1" ht="12.75">
      <c r="A6" s="250"/>
      <c r="B6" s="250"/>
      <c r="C6" s="250"/>
      <c r="D6" s="252"/>
    </row>
    <row r="7" spans="1:7" s="1" customFormat="1" ht="15.75">
      <c r="A7" s="983" t="s">
        <v>189</v>
      </c>
      <c r="B7" s="983"/>
      <c r="C7" s="983"/>
      <c r="D7" s="983"/>
      <c r="E7" s="269"/>
      <c r="F7" s="269"/>
      <c r="G7" s="269"/>
    </row>
    <row r="8" spans="1:4" s="251" customFormat="1" ht="15.75">
      <c r="A8" s="983" t="s">
        <v>634</v>
      </c>
      <c r="B8" s="983"/>
      <c r="C8" s="983"/>
      <c r="D8" s="983"/>
    </row>
    <row r="9" spans="1:4" s="251" customFormat="1" ht="15.75">
      <c r="A9" s="983" t="s">
        <v>1082</v>
      </c>
      <c r="B9" s="983"/>
      <c r="C9" s="983"/>
      <c r="D9" s="983"/>
    </row>
    <row r="10" spans="1:4" s="251" customFormat="1" ht="12.75">
      <c r="A10" s="250"/>
      <c r="B10" s="250"/>
      <c r="C10" s="250"/>
      <c r="D10" s="252"/>
    </row>
    <row r="11" spans="1:4" s="251" customFormat="1" ht="13.5" thickBot="1">
      <c r="A11" s="253"/>
      <c r="B11" s="253"/>
      <c r="C11" s="253"/>
      <c r="D11" s="270" t="s">
        <v>942</v>
      </c>
    </row>
    <row r="12" spans="1:4" s="254" customFormat="1" ht="12.75">
      <c r="A12" s="971" t="s">
        <v>566</v>
      </c>
      <c r="B12" s="974" t="s">
        <v>910</v>
      </c>
      <c r="C12" s="975"/>
      <c r="D12" s="980" t="s">
        <v>567</v>
      </c>
    </row>
    <row r="13" spans="1:4" s="254" customFormat="1" ht="12.75">
      <c r="A13" s="972"/>
      <c r="B13" s="976"/>
      <c r="C13" s="977"/>
      <c r="D13" s="981"/>
    </row>
    <row r="14" spans="1:4" s="254" customFormat="1" ht="13.5" thickBot="1">
      <c r="A14" s="973"/>
      <c r="B14" s="978"/>
      <c r="C14" s="979"/>
      <c r="D14" s="982"/>
    </row>
    <row r="15" spans="1:4" ht="12.75">
      <c r="A15" s="255" t="s">
        <v>655</v>
      </c>
      <c r="B15" s="255" t="s">
        <v>655</v>
      </c>
      <c r="C15" s="256" t="s">
        <v>568</v>
      </c>
      <c r="D15" s="257">
        <v>30259</v>
      </c>
    </row>
    <row r="16" spans="1:4" ht="13.5" thickBot="1">
      <c r="A16" s="255" t="s">
        <v>656</v>
      </c>
      <c r="B16" s="255" t="s">
        <v>656</v>
      </c>
      <c r="C16" s="256" t="s">
        <v>569</v>
      </c>
      <c r="D16" s="257">
        <v>28544</v>
      </c>
    </row>
    <row r="17" spans="1:4" s="455" customFormat="1" ht="21" customHeight="1" thickBot="1">
      <c r="A17" s="278" t="s">
        <v>657</v>
      </c>
      <c r="B17" s="453" t="s">
        <v>987</v>
      </c>
      <c r="C17" s="266" t="s">
        <v>570</v>
      </c>
      <c r="D17" s="454">
        <f>D15-D16</f>
        <v>1715</v>
      </c>
    </row>
    <row r="18" spans="1:4" ht="12.75">
      <c r="A18" s="255" t="s">
        <v>658</v>
      </c>
      <c r="B18" s="255" t="s">
        <v>657</v>
      </c>
      <c r="C18" s="256" t="s">
        <v>571</v>
      </c>
      <c r="D18" s="257">
        <v>10570</v>
      </c>
    </row>
    <row r="19" spans="1:4" ht="13.5" thickBot="1">
      <c r="A19" s="258" t="s">
        <v>659</v>
      </c>
      <c r="B19" s="258" t="s">
        <v>658</v>
      </c>
      <c r="C19" s="259" t="s">
        <v>572</v>
      </c>
      <c r="D19" s="260">
        <v>8550</v>
      </c>
    </row>
    <row r="20" spans="1:4" s="455" customFormat="1" ht="21" customHeight="1" thickBot="1">
      <c r="A20" s="278" t="s">
        <v>681</v>
      </c>
      <c r="B20" s="453" t="s">
        <v>789</v>
      </c>
      <c r="C20" s="266" t="s">
        <v>573</v>
      </c>
      <c r="D20" s="454">
        <f>D18-D19</f>
        <v>2020</v>
      </c>
    </row>
    <row r="21" spans="1:4" s="265" customFormat="1" ht="24.75" customHeight="1" thickBot="1">
      <c r="A21" s="261" t="s">
        <v>682</v>
      </c>
      <c r="B21" s="262" t="s">
        <v>694</v>
      </c>
      <c r="C21" s="263" t="s">
        <v>574</v>
      </c>
      <c r="D21" s="364">
        <f>D17+D20</f>
        <v>3735</v>
      </c>
    </row>
    <row r="22" spans="1:4" ht="12.75">
      <c r="A22" s="255" t="s">
        <v>683</v>
      </c>
      <c r="B22" s="255" t="s">
        <v>659</v>
      </c>
      <c r="C22" s="256" t="s">
        <v>575</v>
      </c>
      <c r="D22" s="257"/>
    </row>
    <row r="23" spans="1:4" ht="13.5" thickBot="1">
      <c r="A23" s="258" t="s">
        <v>684</v>
      </c>
      <c r="B23" s="258" t="s">
        <v>681</v>
      </c>
      <c r="C23" s="259" t="s">
        <v>576</v>
      </c>
      <c r="D23" s="260"/>
    </row>
    <row r="24" spans="1:4" s="455" customFormat="1" ht="21" customHeight="1" thickBot="1">
      <c r="A24" s="278" t="s">
        <v>924</v>
      </c>
      <c r="B24" s="453" t="s">
        <v>794</v>
      </c>
      <c r="C24" s="266" t="s">
        <v>577</v>
      </c>
      <c r="D24" s="454"/>
    </row>
    <row r="25" spans="1:4" ht="12.75">
      <c r="A25" s="258" t="s">
        <v>925</v>
      </c>
      <c r="B25" s="258" t="s">
        <v>682</v>
      </c>
      <c r="C25" s="259" t="s">
        <v>578</v>
      </c>
      <c r="D25" s="260"/>
    </row>
    <row r="26" spans="1:4" ht="13.5" thickBot="1">
      <c r="A26" s="258" t="s">
        <v>948</v>
      </c>
      <c r="B26" s="258" t="s">
        <v>683</v>
      </c>
      <c r="C26" s="259" t="s">
        <v>579</v>
      </c>
      <c r="D26" s="260"/>
    </row>
    <row r="27" spans="1:4" s="455" customFormat="1" ht="21" customHeight="1" thickBot="1">
      <c r="A27" s="278" t="s">
        <v>926</v>
      </c>
      <c r="B27" s="453" t="s">
        <v>797</v>
      </c>
      <c r="C27" s="266" t="s">
        <v>580</v>
      </c>
      <c r="D27" s="454"/>
    </row>
    <row r="28" spans="1:4" s="265" customFormat="1" ht="24.75" customHeight="1" thickBot="1">
      <c r="A28" s="261" t="s">
        <v>927</v>
      </c>
      <c r="B28" s="262" t="s">
        <v>25</v>
      </c>
      <c r="C28" s="263" t="s">
        <v>581</v>
      </c>
      <c r="D28" s="264"/>
    </row>
    <row r="29" spans="1:4" s="265" customFormat="1" ht="24.75" customHeight="1" thickBot="1">
      <c r="A29" s="261" t="s">
        <v>928</v>
      </c>
      <c r="B29" s="262" t="s">
        <v>40</v>
      </c>
      <c r="C29" s="266" t="s">
        <v>582</v>
      </c>
      <c r="D29" s="363">
        <v>3735</v>
      </c>
    </row>
    <row r="30" spans="1:4" ht="13.5" thickBot="1">
      <c r="A30" s="258" t="s">
        <v>930</v>
      </c>
      <c r="B30" s="258" t="s">
        <v>132</v>
      </c>
      <c r="C30" s="259" t="s">
        <v>583</v>
      </c>
      <c r="D30" s="260">
        <v>2073</v>
      </c>
    </row>
    <row r="31" spans="1:4" s="265" customFormat="1" ht="24.75" customHeight="1" thickBot="1">
      <c r="A31" s="261" t="s">
        <v>931</v>
      </c>
      <c r="B31" s="262" t="s">
        <v>134</v>
      </c>
      <c r="C31" s="266" t="s">
        <v>584</v>
      </c>
      <c r="D31" s="363">
        <f>D29-D30</f>
        <v>1662</v>
      </c>
    </row>
    <row r="32" spans="1:4" ht="12.75">
      <c r="A32" s="258" t="s">
        <v>932</v>
      </c>
      <c r="B32" s="258" t="s">
        <v>139</v>
      </c>
      <c r="C32" s="259" t="s">
        <v>889</v>
      </c>
      <c r="D32" s="260"/>
    </row>
    <row r="33" spans="1:4" ht="12.75">
      <c r="A33" s="258" t="s">
        <v>933</v>
      </c>
      <c r="B33" s="258" t="s">
        <v>506</v>
      </c>
      <c r="C33" s="259" t="s">
        <v>890</v>
      </c>
      <c r="D33" s="260"/>
    </row>
  </sheetData>
  <sheetProtection/>
  <mergeCells count="8"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1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125" style="545" customWidth="1"/>
    <col min="2" max="2" width="52.125" style="545" customWidth="1"/>
    <col min="3" max="5" width="13.625" style="546" customWidth="1"/>
    <col min="6" max="6" width="8.00390625" style="458" hidden="1" customWidth="1"/>
    <col min="7" max="16384" width="9.125" style="458" customWidth="1"/>
  </cols>
  <sheetData>
    <row r="1" spans="1:15" s="84" customFormat="1" ht="12.75">
      <c r="A1" s="762"/>
      <c r="B1" s="762"/>
      <c r="C1" s="762"/>
      <c r="D1" s="762"/>
      <c r="E1" s="762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84" customFormat="1" ht="15.75">
      <c r="A2" s="127" t="s">
        <v>1195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86"/>
      <c r="N2" s="86"/>
      <c r="O2" s="86"/>
    </row>
    <row r="3" spans="1:7" s="88" customFormat="1" ht="12.75">
      <c r="A3" s="87"/>
      <c r="B3" s="87"/>
      <c r="C3" s="87"/>
      <c r="D3" s="87"/>
      <c r="E3" s="87"/>
      <c r="F3" s="87"/>
      <c r="G3" s="87"/>
    </row>
    <row r="4" spans="1:10" s="26" customFormat="1" ht="12.75">
      <c r="A4" s="763" t="s">
        <v>193</v>
      </c>
      <c r="B4" s="763"/>
      <c r="C4" s="763"/>
      <c r="D4" s="763"/>
      <c r="E4" s="763"/>
      <c r="F4" s="564"/>
      <c r="G4" s="564"/>
      <c r="H4" s="564"/>
      <c r="I4" s="564"/>
      <c r="J4" s="564"/>
    </row>
    <row r="5" spans="1:10" s="26" customFormat="1" ht="12.75">
      <c r="A5" s="763" t="s">
        <v>620</v>
      </c>
      <c r="B5" s="763"/>
      <c r="C5" s="763"/>
      <c r="D5" s="763"/>
      <c r="E5" s="763"/>
      <c r="F5" s="564"/>
      <c r="G5" s="564"/>
      <c r="H5" s="564"/>
      <c r="I5" s="564"/>
      <c r="J5" s="564"/>
    </row>
    <row r="6" spans="1:10" s="50" customFormat="1" ht="12.75">
      <c r="A6" s="763" t="s">
        <v>1082</v>
      </c>
      <c r="B6" s="763"/>
      <c r="C6" s="763"/>
      <c r="D6" s="763"/>
      <c r="E6" s="763"/>
      <c r="F6" s="564"/>
      <c r="G6" s="564"/>
      <c r="H6" s="564"/>
      <c r="I6" s="564"/>
      <c r="J6" s="564"/>
    </row>
    <row r="7" spans="1:10" s="50" customFormat="1" ht="12.75">
      <c r="A7" s="89"/>
      <c r="B7" s="89"/>
      <c r="C7" s="89"/>
      <c r="D7" s="89"/>
      <c r="E7" s="89"/>
      <c r="F7" s="564"/>
      <c r="G7" s="564"/>
      <c r="H7" s="564"/>
      <c r="I7" s="564"/>
      <c r="J7" s="564"/>
    </row>
    <row r="8" spans="1:5" ht="15.75" customHeight="1" thickBot="1">
      <c r="A8" s="459"/>
      <c r="B8" s="459"/>
      <c r="C8" s="460"/>
      <c r="D8" s="460"/>
      <c r="E8" s="565" t="s">
        <v>771</v>
      </c>
    </row>
    <row r="9" spans="1:6" ht="15.75" customHeight="1">
      <c r="A9" s="755" t="s">
        <v>202</v>
      </c>
      <c r="B9" s="757" t="s">
        <v>203</v>
      </c>
      <c r="C9" s="759" t="s">
        <v>1094</v>
      </c>
      <c r="D9" s="759"/>
      <c r="E9" s="760"/>
      <c r="F9" s="461"/>
    </row>
    <row r="10" spans="1:6" ht="37.5" customHeight="1" thickBot="1">
      <c r="A10" s="756"/>
      <c r="B10" s="758"/>
      <c r="C10" s="462" t="s">
        <v>204</v>
      </c>
      <c r="D10" s="462" t="s">
        <v>205</v>
      </c>
      <c r="E10" s="463" t="s">
        <v>206</v>
      </c>
      <c r="F10" s="461"/>
    </row>
    <row r="11" spans="1:6" s="468" customFormat="1" ht="12" customHeight="1" thickBot="1">
      <c r="A11" s="464" t="s">
        <v>207</v>
      </c>
      <c r="B11" s="465" t="s">
        <v>208</v>
      </c>
      <c r="C11" s="465" t="s">
        <v>209</v>
      </c>
      <c r="D11" s="465" t="s">
        <v>210</v>
      </c>
      <c r="E11" s="466" t="s">
        <v>211</v>
      </c>
      <c r="F11" s="467"/>
    </row>
    <row r="12" spans="1:6" ht="16.5" customHeight="1" thickBot="1">
      <c r="A12" s="761" t="s">
        <v>621</v>
      </c>
      <c r="B12" s="761"/>
      <c r="C12" s="761"/>
      <c r="D12" s="761"/>
      <c r="E12" s="761"/>
      <c r="F12" s="461"/>
    </row>
    <row r="13" spans="1:6" s="474" customFormat="1" ht="12" customHeight="1" thickBot="1">
      <c r="A13" s="469" t="s">
        <v>914</v>
      </c>
      <c r="B13" s="470" t="s">
        <v>212</v>
      </c>
      <c r="C13" s="471">
        <f>SUM(C14:C19)</f>
        <v>13759</v>
      </c>
      <c r="D13" s="471">
        <f>SUM(D14:D19)</f>
        <v>15363</v>
      </c>
      <c r="E13" s="471">
        <f>SUM(E14:E19)</f>
        <v>15363</v>
      </c>
      <c r="F13" s="473" t="s">
        <v>213</v>
      </c>
    </row>
    <row r="14" spans="1:6" s="474" customFormat="1" ht="12" customHeight="1">
      <c r="A14" s="475" t="s">
        <v>214</v>
      </c>
      <c r="B14" s="476" t="s">
        <v>215</v>
      </c>
      <c r="C14" s="477">
        <v>8690</v>
      </c>
      <c r="D14" s="477">
        <v>8709</v>
      </c>
      <c r="E14" s="478">
        <v>8709</v>
      </c>
      <c r="F14" s="473" t="s">
        <v>216</v>
      </c>
    </row>
    <row r="15" spans="1:6" s="474" customFormat="1" ht="12" customHeight="1">
      <c r="A15" s="479" t="s">
        <v>217</v>
      </c>
      <c r="B15" s="480" t="s">
        <v>218</v>
      </c>
      <c r="C15" s="481">
        <v>0</v>
      </c>
      <c r="D15" s="481">
        <v>0</v>
      </c>
      <c r="E15" s="482">
        <v>0</v>
      </c>
      <c r="F15" s="473" t="s">
        <v>219</v>
      </c>
    </row>
    <row r="16" spans="1:6" s="474" customFormat="1" ht="12" customHeight="1">
      <c r="A16" s="479" t="s">
        <v>220</v>
      </c>
      <c r="B16" s="480" t="s">
        <v>221</v>
      </c>
      <c r="C16" s="481">
        <v>3869</v>
      </c>
      <c r="D16" s="481">
        <v>4219</v>
      </c>
      <c r="E16" s="482">
        <v>4219</v>
      </c>
      <c r="F16" s="473" t="s">
        <v>222</v>
      </c>
    </row>
    <row r="17" spans="1:6" s="474" customFormat="1" ht="12" customHeight="1">
      <c r="A17" s="479" t="s">
        <v>223</v>
      </c>
      <c r="B17" s="480" t="s">
        <v>224</v>
      </c>
      <c r="C17" s="481">
        <v>1200</v>
      </c>
      <c r="D17" s="481">
        <v>1200</v>
      </c>
      <c r="E17" s="482">
        <v>1200</v>
      </c>
      <c r="F17" s="473" t="s">
        <v>225</v>
      </c>
    </row>
    <row r="18" spans="1:6" s="474" customFormat="1" ht="12" customHeight="1">
      <c r="A18" s="479" t="s">
        <v>226</v>
      </c>
      <c r="B18" s="480" t="s">
        <v>1045</v>
      </c>
      <c r="C18" s="481"/>
      <c r="D18" s="481">
        <v>1235</v>
      </c>
      <c r="E18" s="482">
        <v>1235</v>
      </c>
      <c r="F18" s="473" t="s">
        <v>227</v>
      </c>
    </row>
    <row r="19" spans="1:6" s="474" customFormat="1" ht="12" customHeight="1" thickBot="1">
      <c r="A19" s="483" t="s">
        <v>228</v>
      </c>
      <c r="B19" s="484" t="s">
        <v>190</v>
      </c>
      <c r="C19" s="485">
        <v>0</v>
      </c>
      <c r="D19" s="485"/>
      <c r="E19" s="486"/>
      <c r="F19" s="473" t="s">
        <v>229</v>
      </c>
    </row>
    <row r="20" spans="1:6" s="474" customFormat="1" ht="21.75" thickBot="1">
      <c r="A20" s="469" t="s">
        <v>915</v>
      </c>
      <c r="B20" s="487" t="s">
        <v>230</v>
      </c>
      <c r="C20" s="471">
        <f>SUM(C21:C26)</f>
        <v>571</v>
      </c>
      <c r="D20" s="471">
        <f>SUM(D21:D26)</f>
        <v>2373</v>
      </c>
      <c r="E20" s="471">
        <f>SUM(E21:E26)</f>
        <v>2218</v>
      </c>
      <c r="F20" s="473" t="s">
        <v>231</v>
      </c>
    </row>
    <row r="21" spans="1:6" s="474" customFormat="1" ht="12" customHeight="1">
      <c r="A21" s="475" t="s">
        <v>232</v>
      </c>
      <c r="B21" s="476" t="s">
        <v>233</v>
      </c>
      <c r="C21" s="477">
        <v>0</v>
      </c>
      <c r="D21" s="477">
        <v>0</v>
      </c>
      <c r="E21" s="478">
        <v>0</v>
      </c>
      <c r="F21" s="473" t="s">
        <v>234</v>
      </c>
    </row>
    <row r="22" spans="1:6" s="474" customFormat="1" ht="12" customHeight="1">
      <c r="A22" s="479" t="s">
        <v>235</v>
      </c>
      <c r="B22" s="480" t="s">
        <v>236</v>
      </c>
      <c r="C22" s="481">
        <v>0</v>
      </c>
      <c r="D22" s="481">
        <v>0</v>
      </c>
      <c r="E22" s="482">
        <v>0</v>
      </c>
      <c r="F22" s="473" t="s">
        <v>237</v>
      </c>
    </row>
    <row r="23" spans="1:6" s="474" customFormat="1" ht="12" customHeight="1">
      <c r="A23" s="479" t="s">
        <v>238</v>
      </c>
      <c r="B23" s="480" t="s">
        <v>239</v>
      </c>
      <c r="C23" s="481">
        <v>0</v>
      </c>
      <c r="D23" s="481">
        <v>0</v>
      </c>
      <c r="E23" s="482">
        <v>0</v>
      </c>
      <c r="F23" s="473" t="s">
        <v>240</v>
      </c>
    </row>
    <row r="24" spans="1:6" s="474" customFormat="1" ht="12" customHeight="1">
      <c r="A24" s="479" t="s">
        <v>241</v>
      </c>
      <c r="B24" s="480" t="s">
        <v>242</v>
      </c>
      <c r="C24" s="481">
        <v>0</v>
      </c>
      <c r="D24" s="481">
        <v>0</v>
      </c>
      <c r="E24" s="482">
        <v>0</v>
      </c>
      <c r="F24" s="473" t="s">
        <v>243</v>
      </c>
    </row>
    <row r="25" spans="1:6" s="474" customFormat="1" ht="12" customHeight="1">
      <c r="A25" s="479" t="s">
        <v>244</v>
      </c>
      <c r="B25" s="480" t="s">
        <v>245</v>
      </c>
      <c r="C25" s="481">
        <v>571</v>
      </c>
      <c r="D25" s="481">
        <v>2373</v>
      </c>
      <c r="E25" s="482">
        <v>2218</v>
      </c>
      <c r="F25" s="473" t="s">
        <v>246</v>
      </c>
    </row>
    <row r="26" spans="1:6" s="474" customFormat="1" ht="12" customHeight="1" thickBot="1">
      <c r="A26" s="483" t="s">
        <v>247</v>
      </c>
      <c r="B26" s="484" t="s">
        <v>248</v>
      </c>
      <c r="C26" s="485">
        <v>0</v>
      </c>
      <c r="D26" s="485">
        <v>0</v>
      </c>
      <c r="E26" s="486">
        <v>0</v>
      </c>
      <c r="F26" s="473" t="s">
        <v>249</v>
      </c>
    </row>
    <row r="27" spans="1:6" s="474" customFormat="1" ht="21.75" thickBot="1">
      <c r="A27" s="469" t="s">
        <v>916</v>
      </c>
      <c r="B27" s="470" t="s">
        <v>250</v>
      </c>
      <c r="C27" s="471"/>
      <c r="D27" s="471">
        <f>SUM(D28:D33)</f>
        <v>9751</v>
      </c>
      <c r="E27" s="471">
        <f>SUM(E28:E33)</f>
        <v>9751</v>
      </c>
      <c r="F27" s="473" t="s">
        <v>251</v>
      </c>
    </row>
    <row r="28" spans="1:6" s="474" customFormat="1" ht="12" customHeight="1">
      <c r="A28" s="475" t="s">
        <v>252</v>
      </c>
      <c r="B28" s="476" t="s">
        <v>253</v>
      </c>
      <c r="C28" s="477">
        <v>0</v>
      </c>
      <c r="D28" s="477">
        <v>9751</v>
      </c>
      <c r="E28" s="478">
        <v>9751</v>
      </c>
      <c r="F28" s="473" t="s">
        <v>254</v>
      </c>
    </row>
    <row r="29" spans="1:6" s="474" customFormat="1" ht="12" customHeight="1">
      <c r="A29" s="479" t="s">
        <v>255</v>
      </c>
      <c r="B29" s="480" t="s">
        <v>256</v>
      </c>
      <c r="C29" s="481">
        <v>0</v>
      </c>
      <c r="D29" s="481">
        <v>0</v>
      </c>
      <c r="E29" s="482">
        <v>0</v>
      </c>
      <c r="F29" s="473" t="s">
        <v>257</v>
      </c>
    </row>
    <row r="30" spans="1:6" s="474" customFormat="1" ht="12" customHeight="1">
      <c r="A30" s="479" t="s">
        <v>258</v>
      </c>
      <c r="B30" s="480" t="s">
        <v>259</v>
      </c>
      <c r="C30" s="481">
        <v>0</v>
      </c>
      <c r="D30" s="481">
        <v>0</v>
      </c>
      <c r="E30" s="482">
        <v>0</v>
      </c>
      <c r="F30" s="473" t="s">
        <v>260</v>
      </c>
    </row>
    <row r="31" spans="1:6" s="474" customFormat="1" ht="12" customHeight="1">
      <c r="A31" s="479" t="s">
        <v>261</v>
      </c>
      <c r="B31" s="480" t="s">
        <v>262</v>
      </c>
      <c r="C31" s="481">
        <v>0</v>
      </c>
      <c r="D31" s="481">
        <v>0</v>
      </c>
      <c r="E31" s="482">
        <v>0</v>
      </c>
      <c r="F31" s="473" t="s">
        <v>263</v>
      </c>
    </row>
    <row r="32" spans="1:6" s="474" customFormat="1" ht="12" customHeight="1">
      <c r="A32" s="479" t="s">
        <v>264</v>
      </c>
      <c r="B32" s="480" t="s">
        <v>265</v>
      </c>
      <c r="C32" s="481">
        <v>0</v>
      </c>
      <c r="D32" s="481">
        <v>0</v>
      </c>
      <c r="E32" s="482">
        <v>0</v>
      </c>
      <c r="F32" s="473" t="s">
        <v>266</v>
      </c>
    </row>
    <row r="33" spans="1:6" s="474" customFormat="1" ht="12" customHeight="1" thickBot="1">
      <c r="A33" s="483" t="s">
        <v>267</v>
      </c>
      <c r="B33" s="488" t="s">
        <v>268</v>
      </c>
      <c r="C33" s="485">
        <v>0</v>
      </c>
      <c r="D33" s="485">
        <v>0</v>
      </c>
      <c r="E33" s="486">
        <v>0</v>
      </c>
      <c r="F33" s="473" t="s">
        <v>269</v>
      </c>
    </row>
    <row r="34" spans="1:6" s="474" customFormat="1" ht="13.5" thickBot="1">
      <c r="A34" s="469" t="s">
        <v>270</v>
      </c>
      <c r="B34" s="470" t="s">
        <v>271</v>
      </c>
      <c r="C34" s="489">
        <f>C35+C38+C40</f>
        <v>1495</v>
      </c>
      <c r="D34" s="489">
        <f>D35+D38+D40</f>
        <v>1495</v>
      </c>
      <c r="E34" s="489">
        <f>E35+E38+E40</f>
        <v>2354</v>
      </c>
      <c r="F34" s="473" t="s">
        <v>272</v>
      </c>
    </row>
    <row r="35" spans="1:6" s="474" customFormat="1" ht="12" customHeight="1">
      <c r="A35" s="475" t="s">
        <v>273</v>
      </c>
      <c r="B35" s="476" t="s">
        <v>274</v>
      </c>
      <c r="C35" s="491">
        <f>C36+C37</f>
        <v>800</v>
      </c>
      <c r="D35" s="491">
        <f>D36+D37</f>
        <v>800</v>
      </c>
      <c r="E35" s="491">
        <v>1477</v>
      </c>
      <c r="F35" s="473" t="s">
        <v>275</v>
      </c>
    </row>
    <row r="36" spans="1:6" s="474" customFormat="1" ht="12" customHeight="1">
      <c r="A36" s="479" t="s">
        <v>276</v>
      </c>
      <c r="B36" s="480" t="s">
        <v>277</v>
      </c>
      <c r="C36" s="481">
        <v>0</v>
      </c>
      <c r="D36" s="481">
        <v>0</v>
      </c>
      <c r="E36" s="482">
        <v>0</v>
      </c>
      <c r="F36" s="473" t="s">
        <v>278</v>
      </c>
    </row>
    <row r="37" spans="1:6" s="474" customFormat="1" ht="12" customHeight="1">
      <c r="A37" s="479" t="s">
        <v>279</v>
      </c>
      <c r="B37" s="480" t="s">
        <v>280</v>
      </c>
      <c r="C37" s="481">
        <v>800</v>
      </c>
      <c r="D37" s="481">
        <v>800</v>
      </c>
      <c r="E37" s="482">
        <v>1477</v>
      </c>
      <c r="F37" s="473" t="s">
        <v>281</v>
      </c>
    </row>
    <row r="38" spans="1:6" s="474" customFormat="1" ht="12" customHeight="1">
      <c r="A38" s="479" t="s">
        <v>282</v>
      </c>
      <c r="B38" s="480" t="s">
        <v>283</v>
      </c>
      <c r="C38" s="481">
        <v>650</v>
      </c>
      <c r="D38" s="481">
        <v>650</v>
      </c>
      <c r="E38" s="482">
        <v>826</v>
      </c>
      <c r="F38" s="473" t="s">
        <v>284</v>
      </c>
    </row>
    <row r="39" spans="1:6" s="474" customFormat="1" ht="12" customHeight="1">
      <c r="A39" s="479" t="s">
        <v>285</v>
      </c>
      <c r="B39" s="480" t="s">
        <v>1074</v>
      </c>
      <c r="C39" s="481">
        <v>0</v>
      </c>
      <c r="D39" s="481">
        <v>0</v>
      </c>
      <c r="E39" s="482">
        <v>0</v>
      </c>
      <c r="F39" s="473" t="s">
        <v>286</v>
      </c>
    </row>
    <row r="40" spans="1:6" s="474" customFormat="1" ht="12" customHeight="1" thickBot="1">
      <c r="A40" s="483" t="s">
        <v>287</v>
      </c>
      <c r="B40" s="488" t="s">
        <v>1075</v>
      </c>
      <c r="C40" s="485">
        <v>45</v>
      </c>
      <c r="D40" s="485">
        <v>45</v>
      </c>
      <c r="E40" s="486">
        <v>51</v>
      </c>
      <c r="F40" s="473" t="s">
        <v>288</v>
      </c>
    </row>
    <row r="41" spans="1:6" s="474" customFormat="1" ht="12" customHeight="1" thickBot="1">
      <c r="A41" s="469" t="s">
        <v>918</v>
      </c>
      <c r="B41" s="470" t="s">
        <v>289</v>
      </c>
      <c r="C41" s="471">
        <f>SUM(C42:C51)</f>
        <v>750</v>
      </c>
      <c r="D41" s="471">
        <f>SUM(D42:D51)</f>
        <v>750</v>
      </c>
      <c r="E41" s="471">
        <f>SUM(E42:E51)</f>
        <v>573</v>
      </c>
      <c r="F41" s="473" t="s">
        <v>290</v>
      </c>
    </row>
    <row r="42" spans="1:6" s="474" customFormat="1" ht="12" customHeight="1">
      <c r="A42" s="475" t="s">
        <v>291</v>
      </c>
      <c r="B42" s="476" t="s">
        <v>292</v>
      </c>
      <c r="C42" s="477">
        <v>0</v>
      </c>
      <c r="D42" s="477">
        <v>0</v>
      </c>
      <c r="E42" s="478">
        <v>0</v>
      </c>
      <c r="F42" s="473" t="s">
        <v>293</v>
      </c>
    </row>
    <row r="43" spans="1:6" s="474" customFormat="1" ht="12" customHeight="1">
      <c r="A43" s="479" t="s">
        <v>294</v>
      </c>
      <c r="B43" s="480" t="s">
        <v>1079</v>
      </c>
      <c r="C43" s="481">
        <v>120</v>
      </c>
      <c r="D43" s="481">
        <v>120</v>
      </c>
      <c r="E43" s="482">
        <v>120</v>
      </c>
      <c r="F43" s="473" t="s">
        <v>295</v>
      </c>
    </row>
    <row r="44" spans="1:6" s="474" customFormat="1" ht="12" customHeight="1">
      <c r="A44" s="479" t="s">
        <v>296</v>
      </c>
      <c r="B44" s="480" t="s">
        <v>297</v>
      </c>
      <c r="C44" s="481">
        <v>0</v>
      </c>
      <c r="D44" s="481">
        <v>0</v>
      </c>
      <c r="E44" s="482">
        <v>0</v>
      </c>
      <c r="F44" s="473" t="s">
        <v>298</v>
      </c>
    </row>
    <row r="45" spans="1:6" s="474" customFormat="1" ht="12" customHeight="1">
      <c r="A45" s="479" t="s">
        <v>299</v>
      </c>
      <c r="B45" s="480" t="s">
        <v>1080</v>
      </c>
      <c r="C45" s="481">
        <v>76</v>
      </c>
      <c r="D45" s="481">
        <v>76</v>
      </c>
      <c r="E45" s="482">
        <v>12</v>
      </c>
      <c r="F45" s="473" t="s">
        <v>300</v>
      </c>
    </row>
    <row r="46" spans="1:6" s="474" customFormat="1" ht="12" customHeight="1">
      <c r="A46" s="479" t="s">
        <v>301</v>
      </c>
      <c r="B46" s="480" t="s">
        <v>1081</v>
      </c>
      <c r="C46" s="481">
        <v>552</v>
      </c>
      <c r="D46" s="481">
        <v>552</v>
      </c>
      <c r="E46" s="482">
        <v>435</v>
      </c>
      <c r="F46" s="473" t="s">
        <v>302</v>
      </c>
    </row>
    <row r="47" spans="1:6" s="474" customFormat="1" ht="12" customHeight="1">
      <c r="A47" s="479" t="s">
        <v>303</v>
      </c>
      <c r="B47" s="480" t="s">
        <v>304</v>
      </c>
      <c r="C47" s="481">
        <v>0</v>
      </c>
      <c r="D47" s="481">
        <v>0</v>
      </c>
      <c r="E47" s="482">
        <v>0</v>
      </c>
      <c r="F47" s="473" t="s">
        <v>305</v>
      </c>
    </row>
    <row r="48" spans="1:6" s="474" customFormat="1" ht="12" customHeight="1">
      <c r="A48" s="479" t="s">
        <v>306</v>
      </c>
      <c r="B48" s="480" t="s">
        <v>1</v>
      </c>
      <c r="C48" s="481">
        <v>0</v>
      </c>
      <c r="D48" s="481">
        <v>0</v>
      </c>
      <c r="E48" s="482">
        <v>0</v>
      </c>
      <c r="F48" s="473" t="s">
        <v>307</v>
      </c>
    </row>
    <row r="49" spans="1:6" s="474" customFormat="1" ht="12" customHeight="1">
      <c r="A49" s="479" t="s">
        <v>308</v>
      </c>
      <c r="B49" s="480" t="s">
        <v>2</v>
      </c>
      <c r="C49" s="481">
        <v>2</v>
      </c>
      <c r="D49" s="481">
        <v>2</v>
      </c>
      <c r="E49" s="482"/>
      <c r="F49" s="473" t="s">
        <v>309</v>
      </c>
    </row>
    <row r="50" spans="1:6" s="474" customFormat="1" ht="12" customHeight="1">
      <c r="A50" s="479" t="s">
        <v>310</v>
      </c>
      <c r="B50" s="480" t="s">
        <v>311</v>
      </c>
      <c r="C50" s="492">
        <v>0</v>
      </c>
      <c r="D50" s="492">
        <v>0</v>
      </c>
      <c r="E50" s="493">
        <v>0</v>
      </c>
      <c r="F50" s="473" t="s">
        <v>312</v>
      </c>
    </row>
    <row r="51" spans="1:6" s="474" customFormat="1" ht="12" customHeight="1" thickBot="1">
      <c r="A51" s="483" t="s">
        <v>313</v>
      </c>
      <c r="B51" s="484" t="s">
        <v>192</v>
      </c>
      <c r="C51" s="494"/>
      <c r="D51" s="494"/>
      <c r="E51" s="495">
        <v>6</v>
      </c>
      <c r="F51" s="473" t="s">
        <v>314</v>
      </c>
    </row>
    <row r="52" spans="1:6" s="474" customFormat="1" ht="12" customHeight="1" thickBot="1">
      <c r="A52" s="469" t="s">
        <v>947</v>
      </c>
      <c r="B52" s="470" t="s">
        <v>315</v>
      </c>
      <c r="C52" s="471"/>
      <c r="D52" s="471">
        <f>D55</f>
        <v>591</v>
      </c>
      <c r="E52" s="472"/>
      <c r="F52" s="473" t="s">
        <v>316</v>
      </c>
    </row>
    <row r="53" spans="1:6" s="474" customFormat="1" ht="12" customHeight="1">
      <c r="A53" s="475" t="s">
        <v>317</v>
      </c>
      <c r="B53" s="476" t="s">
        <v>318</v>
      </c>
      <c r="C53" s="496">
        <v>0</v>
      </c>
      <c r="D53" s="496">
        <v>0</v>
      </c>
      <c r="E53" s="497">
        <v>0</v>
      </c>
      <c r="F53" s="473" t="s">
        <v>319</v>
      </c>
    </row>
    <row r="54" spans="1:6" s="474" customFormat="1" ht="12" customHeight="1">
      <c r="A54" s="479" t="s">
        <v>320</v>
      </c>
      <c r="B54" s="480" t="s">
        <v>3</v>
      </c>
      <c r="C54" s="492">
        <v>0</v>
      </c>
      <c r="D54" s="492">
        <v>0</v>
      </c>
      <c r="E54" s="493">
        <v>0</v>
      </c>
      <c r="F54" s="473" t="s">
        <v>321</v>
      </c>
    </row>
    <row r="55" spans="1:6" s="474" customFormat="1" ht="12" customHeight="1">
      <c r="A55" s="479" t="s">
        <v>322</v>
      </c>
      <c r="B55" s="480" t="s">
        <v>323</v>
      </c>
      <c r="C55" s="492">
        <v>0</v>
      </c>
      <c r="D55" s="492">
        <v>591</v>
      </c>
      <c r="E55" s="493">
        <v>0</v>
      </c>
      <c r="F55" s="473" t="s">
        <v>324</v>
      </c>
    </row>
    <row r="56" spans="1:6" s="474" customFormat="1" ht="12" customHeight="1">
      <c r="A56" s="479" t="s">
        <v>325</v>
      </c>
      <c r="B56" s="480" t="s">
        <v>326</v>
      </c>
      <c r="C56" s="492">
        <v>0</v>
      </c>
      <c r="D56" s="492">
        <v>0</v>
      </c>
      <c r="E56" s="493">
        <v>0</v>
      </c>
      <c r="F56" s="473" t="s">
        <v>327</v>
      </c>
    </row>
    <row r="57" spans="1:6" s="474" customFormat="1" ht="12" customHeight="1" thickBot="1">
      <c r="A57" s="483" t="s">
        <v>328</v>
      </c>
      <c r="B57" s="484" t="s">
        <v>329</v>
      </c>
      <c r="C57" s="494">
        <v>0</v>
      </c>
      <c r="D57" s="494">
        <v>0</v>
      </c>
      <c r="E57" s="495">
        <v>0</v>
      </c>
      <c r="F57" s="473" t="s">
        <v>330</v>
      </c>
    </row>
    <row r="58" spans="1:6" s="474" customFormat="1" ht="17.25" customHeight="1" thickBot="1">
      <c r="A58" s="469" t="s">
        <v>331</v>
      </c>
      <c r="B58" s="470" t="s">
        <v>332</v>
      </c>
      <c r="C58" s="471"/>
      <c r="D58" s="471">
        <f>SUM(D59:D62)</f>
        <v>0</v>
      </c>
      <c r="E58" s="471">
        <f>SUM(E59:E62)</f>
        <v>0</v>
      </c>
      <c r="F58" s="473" t="s">
        <v>333</v>
      </c>
    </row>
    <row r="59" spans="1:6" s="474" customFormat="1" ht="12" customHeight="1">
      <c r="A59" s="475" t="s">
        <v>334</v>
      </c>
      <c r="B59" s="476" t="s">
        <v>335</v>
      </c>
      <c r="C59" s="477">
        <v>0</v>
      </c>
      <c r="D59" s="477">
        <v>0</v>
      </c>
      <c r="E59" s="478">
        <v>0</v>
      </c>
      <c r="F59" s="473" t="s">
        <v>336</v>
      </c>
    </row>
    <row r="60" spans="1:6" s="474" customFormat="1" ht="12" customHeight="1">
      <c r="A60" s="479" t="s">
        <v>337</v>
      </c>
      <c r="B60" s="480" t="s">
        <v>338</v>
      </c>
      <c r="C60" s="481">
        <v>0</v>
      </c>
      <c r="D60" s="481"/>
      <c r="E60" s="482"/>
      <c r="F60" s="473" t="s">
        <v>339</v>
      </c>
    </row>
    <row r="61" spans="1:6" s="474" customFormat="1" ht="12" customHeight="1">
      <c r="A61" s="479" t="s">
        <v>340</v>
      </c>
      <c r="B61" s="480" t="s">
        <v>341</v>
      </c>
      <c r="C61" s="481">
        <v>0</v>
      </c>
      <c r="D61" s="481">
        <v>0</v>
      </c>
      <c r="E61" s="482">
        <v>0</v>
      </c>
      <c r="F61" s="473" t="s">
        <v>342</v>
      </c>
    </row>
    <row r="62" spans="1:6" s="474" customFormat="1" ht="12" customHeight="1" thickBot="1">
      <c r="A62" s="483" t="s">
        <v>343</v>
      </c>
      <c r="B62" s="484" t="s">
        <v>344</v>
      </c>
      <c r="C62" s="485">
        <v>0</v>
      </c>
      <c r="D62" s="485">
        <v>0</v>
      </c>
      <c r="E62" s="486">
        <v>0</v>
      </c>
      <c r="F62" s="473" t="s">
        <v>345</v>
      </c>
    </row>
    <row r="63" spans="1:6" s="474" customFormat="1" ht="12" customHeight="1" thickBot="1">
      <c r="A63" s="469" t="s">
        <v>920</v>
      </c>
      <c r="B63" s="487" t="s">
        <v>346</v>
      </c>
      <c r="C63" s="471"/>
      <c r="D63" s="471"/>
      <c r="E63" s="472"/>
      <c r="F63" s="473" t="s">
        <v>347</v>
      </c>
    </row>
    <row r="64" spans="1:6" s="474" customFormat="1" ht="12" customHeight="1">
      <c r="A64" s="709"/>
      <c r="B64" s="710"/>
      <c r="C64" s="711"/>
      <c r="D64" s="711"/>
      <c r="E64" s="711"/>
      <c r="F64" s="473"/>
    </row>
    <row r="65" spans="1:6" s="474" customFormat="1" ht="12" customHeight="1">
      <c r="A65" s="709"/>
      <c r="B65" s="710"/>
      <c r="C65" s="711"/>
      <c r="D65" s="711"/>
      <c r="E65" s="711"/>
      <c r="F65" s="473"/>
    </row>
    <row r="66" spans="1:6" s="474" customFormat="1" ht="12" customHeight="1">
      <c r="A66" s="709"/>
      <c r="B66" s="710"/>
      <c r="C66" s="711"/>
      <c r="D66" s="711"/>
      <c r="E66" s="711"/>
      <c r="F66" s="473"/>
    </row>
    <row r="67" spans="1:6" s="474" customFormat="1" ht="12" customHeight="1">
      <c r="A67" s="709"/>
      <c r="B67" s="710"/>
      <c r="C67" s="711"/>
      <c r="D67" s="711"/>
      <c r="E67" s="711"/>
      <c r="F67" s="473"/>
    </row>
    <row r="68" ht="16.5" thickBot="1"/>
    <row r="69" spans="1:6" ht="15.75" customHeight="1">
      <c r="A69" s="755" t="s">
        <v>202</v>
      </c>
      <c r="B69" s="757" t="s">
        <v>203</v>
      </c>
      <c r="C69" s="759" t="s">
        <v>1093</v>
      </c>
      <c r="D69" s="759"/>
      <c r="E69" s="760"/>
      <c r="F69" s="461"/>
    </row>
    <row r="70" spans="1:6" ht="37.5" customHeight="1" thickBot="1">
      <c r="A70" s="756"/>
      <c r="B70" s="758"/>
      <c r="C70" s="462" t="s">
        <v>204</v>
      </c>
      <c r="D70" s="462" t="s">
        <v>205</v>
      </c>
      <c r="E70" s="463" t="s">
        <v>206</v>
      </c>
      <c r="F70" s="461"/>
    </row>
    <row r="71" spans="1:6" s="468" customFormat="1" ht="12" customHeight="1" thickBot="1">
      <c r="A71" s="464" t="s">
        <v>207</v>
      </c>
      <c r="B71" s="465" t="s">
        <v>208</v>
      </c>
      <c r="C71" s="465" t="s">
        <v>209</v>
      </c>
      <c r="D71" s="465" t="s">
        <v>210</v>
      </c>
      <c r="E71" s="466" t="s">
        <v>211</v>
      </c>
      <c r="F71" s="467"/>
    </row>
    <row r="72" spans="1:6" s="474" customFormat="1" ht="12" customHeight="1">
      <c r="A72" s="475" t="s">
        <v>348</v>
      </c>
      <c r="B72" s="476" t="s">
        <v>349</v>
      </c>
      <c r="C72" s="492">
        <v>0</v>
      </c>
      <c r="D72" s="492">
        <v>0</v>
      </c>
      <c r="E72" s="493">
        <v>0</v>
      </c>
      <c r="F72" s="473" t="s">
        <v>350</v>
      </c>
    </row>
    <row r="73" spans="1:6" s="474" customFormat="1" ht="12" customHeight="1">
      <c r="A73" s="479" t="s">
        <v>351</v>
      </c>
      <c r="B73" s="480" t="s">
        <v>352</v>
      </c>
      <c r="C73" s="492">
        <v>0</v>
      </c>
      <c r="D73" s="492">
        <v>0</v>
      </c>
      <c r="E73" s="493">
        <v>0</v>
      </c>
      <c r="F73" s="473" t="s">
        <v>353</v>
      </c>
    </row>
    <row r="74" spans="1:6" s="474" customFormat="1" ht="12" customHeight="1">
      <c r="A74" s="479" t="s">
        <v>354</v>
      </c>
      <c r="B74" s="480" t="s">
        <v>355</v>
      </c>
      <c r="C74" s="492">
        <v>0</v>
      </c>
      <c r="D74" s="492">
        <v>0</v>
      </c>
      <c r="E74" s="493">
        <v>0</v>
      </c>
      <c r="F74" s="473" t="s">
        <v>356</v>
      </c>
    </row>
    <row r="75" spans="1:6" s="474" customFormat="1" ht="12" customHeight="1" thickBot="1">
      <c r="A75" s="483" t="s">
        <v>357</v>
      </c>
      <c r="B75" s="484" t="s">
        <v>358</v>
      </c>
      <c r="C75" s="492">
        <v>0</v>
      </c>
      <c r="D75" s="492">
        <v>0</v>
      </c>
      <c r="E75" s="493">
        <v>0</v>
      </c>
      <c r="F75" s="473" t="s">
        <v>359</v>
      </c>
    </row>
    <row r="76" spans="1:6" s="474" customFormat="1" ht="12" customHeight="1" thickBot="1">
      <c r="A76" s="469" t="s">
        <v>922</v>
      </c>
      <c r="B76" s="470" t="s">
        <v>360</v>
      </c>
      <c r="C76" s="489">
        <f>C13+C20+C27+C34+C41+C52+C58+C63</f>
        <v>16575</v>
      </c>
      <c r="D76" s="489">
        <f>D13+D20+D27+D34+D41+D52+D58+D63</f>
        <v>30323</v>
      </c>
      <c r="E76" s="552">
        <f>E13+E20+E27+E34+E41+E52+E58+E63</f>
        <v>30259</v>
      </c>
      <c r="F76" s="473" t="s">
        <v>361</v>
      </c>
    </row>
    <row r="77" spans="1:6" s="474" customFormat="1" ht="12" customHeight="1" thickBot="1">
      <c r="A77" s="506" t="s">
        <v>362</v>
      </c>
      <c r="B77" s="549" t="s">
        <v>363</v>
      </c>
      <c r="C77" s="550"/>
      <c r="D77" s="550"/>
      <c r="E77" s="551"/>
      <c r="F77" s="473" t="s">
        <v>364</v>
      </c>
    </row>
    <row r="78" spans="1:6" s="474" customFormat="1" ht="12" customHeight="1">
      <c r="A78" s="475" t="s">
        <v>365</v>
      </c>
      <c r="B78" s="476" t="s">
        <v>366</v>
      </c>
      <c r="C78" s="492">
        <v>0</v>
      </c>
      <c r="D78" s="492">
        <v>0</v>
      </c>
      <c r="E78" s="493">
        <v>0</v>
      </c>
      <c r="F78" s="473" t="s">
        <v>367</v>
      </c>
    </row>
    <row r="79" spans="1:6" s="474" customFormat="1" ht="12" customHeight="1">
      <c r="A79" s="479" t="s">
        <v>368</v>
      </c>
      <c r="B79" s="480" t="s">
        <v>369</v>
      </c>
      <c r="C79" s="492">
        <v>0</v>
      </c>
      <c r="D79" s="492">
        <v>0</v>
      </c>
      <c r="E79" s="493">
        <v>0</v>
      </c>
      <c r="F79" s="473" t="s">
        <v>370</v>
      </c>
    </row>
    <row r="80" spans="1:6" s="474" customFormat="1" ht="12" customHeight="1" thickBot="1">
      <c r="A80" s="483" t="s">
        <v>371</v>
      </c>
      <c r="B80" s="499" t="s">
        <v>372</v>
      </c>
      <c r="C80" s="492">
        <v>0</v>
      </c>
      <c r="D80" s="492">
        <v>0</v>
      </c>
      <c r="E80" s="493">
        <v>0</v>
      </c>
      <c r="F80" s="473" t="s">
        <v>373</v>
      </c>
    </row>
    <row r="81" spans="1:6" s="474" customFormat="1" ht="12" customHeight="1" thickBot="1">
      <c r="A81" s="498" t="s">
        <v>374</v>
      </c>
      <c r="B81" s="487" t="s">
        <v>375</v>
      </c>
      <c r="C81" s="471"/>
      <c r="D81" s="471"/>
      <c r="E81" s="472"/>
      <c r="F81" s="473" t="s">
        <v>376</v>
      </c>
    </row>
    <row r="82" spans="1:6" s="474" customFormat="1" ht="13.5" customHeight="1">
      <c r="A82" s="475" t="s">
        <v>377</v>
      </c>
      <c r="B82" s="476" t="s">
        <v>378</v>
      </c>
      <c r="C82" s="492">
        <v>0</v>
      </c>
      <c r="D82" s="492">
        <v>0</v>
      </c>
      <c r="E82" s="493">
        <v>0</v>
      </c>
      <c r="F82" s="473" t="s">
        <v>379</v>
      </c>
    </row>
    <row r="83" spans="1:6" s="474" customFormat="1" ht="12" customHeight="1">
      <c r="A83" s="479" t="s">
        <v>380</v>
      </c>
      <c r="B83" s="480" t="s">
        <v>381</v>
      </c>
      <c r="C83" s="492">
        <v>0</v>
      </c>
      <c r="D83" s="492">
        <v>0</v>
      </c>
      <c r="E83" s="493">
        <v>0</v>
      </c>
      <c r="F83" s="473" t="s">
        <v>382</v>
      </c>
    </row>
    <row r="84" spans="1:6" s="474" customFormat="1" ht="12" customHeight="1">
      <c r="A84" s="479" t="s">
        <v>383</v>
      </c>
      <c r="B84" s="480" t="s">
        <v>384</v>
      </c>
      <c r="C84" s="492">
        <v>0</v>
      </c>
      <c r="D84" s="492">
        <v>0</v>
      </c>
      <c r="E84" s="493">
        <v>0</v>
      </c>
      <c r="F84" s="473" t="s">
        <v>385</v>
      </c>
    </row>
    <row r="85" spans="1:6" s="474" customFormat="1" ht="12" customHeight="1" thickBot="1">
      <c r="A85" s="483" t="s">
        <v>386</v>
      </c>
      <c r="B85" s="484" t="s">
        <v>387</v>
      </c>
      <c r="C85" s="492">
        <v>0</v>
      </c>
      <c r="D85" s="492">
        <v>0</v>
      </c>
      <c r="E85" s="493">
        <v>0</v>
      </c>
      <c r="F85" s="473" t="s">
        <v>388</v>
      </c>
    </row>
    <row r="86" spans="1:6" s="474" customFormat="1" ht="12" customHeight="1" thickBot="1">
      <c r="A86" s="498" t="s">
        <v>389</v>
      </c>
      <c r="B86" s="487" t="s">
        <v>390</v>
      </c>
      <c r="C86" s="471">
        <f>SUM(C87:C88)</f>
        <v>1163</v>
      </c>
      <c r="D86" s="471">
        <f>SUM(D87:D88)</f>
        <v>1657</v>
      </c>
      <c r="E86" s="471">
        <f>SUM(E87:E88)</f>
        <v>1657</v>
      </c>
      <c r="F86" s="473" t="s">
        <v>391</v>
      </c>
    </row>
    <row r="87" spans="1:6" s="474" customFormat="1" ht="12" customHeight="1">
      <c r="A87" s="475" t="s">
        <v>392</v>
      </c>
      <c r="B87" s="476" t="s">
        <v>767</v>
      </c>
      <c r="C87" s="492">
        <v>1163</v>
      </c>
      <c r="D87" s="492">
        <v>1657</v>
      </c>
      <c r="E87" s="493">
        <v>1657</v>
      </c>
      <c r="F87" s="473" t="s">
        <v>393</v>
      </c>
    </row>
    <row r="88" spans="1:6" s="474" customFormat="1" ht="12" customHeight="1" thickBot="1">
      <c r="A88" s="483" t="s">
        <v>394</v>
      </c>
      <c r="B88" s="484" t="s">
        <v>395</v>
      </c>
      <c r="C88" s="492">
        <v>0</v>
      </c>
      <c r="D88" s="492">
        <v>0</v>
      </c>
      <c r="E88" s="493">
        <v>0</v>
      </c>
      <c r="F88" s="473" t="s">
        <v>396</v>
      </c>
    </row>
    <row r="89" spans="1:6" s="474" customFormat="1" ht="12" customHeight="1" thickBot="1">
      <c r="A89" s="498" t="s">
        <v>397</v>
      </c>
      <c r="B89" s="487" t="s">
        <v>398</v>
      </c>
      <c r="C89" s="471"/>
      <c r="D89" s="471">
        <f>SUM(D90:D92)</f>
        <v>8913</v>
      </c>
      <c r="E89" s="471">
        <f>SUM(E90:E92)</f>
        <v>8913</v>
      </c>
      <c r="F89" s="473" t="s">
        <v>399</v>
      </c>
    </row>
    <row r="90" spans="1:6" s="474" customFormat="1" ht="12" customHeight="1">
      <c r="A90" s="475" t="s">
        <v>400</v>
      </c>
      <c r="B90" s="476" t="s">
        <v>401</v>
      </c>
      <c r="C90" s="492">
        <v>0</v>
      </c>
      <c r="D90" s="492">
        <v>913</v>
      </c>
      <c r="E90" s="493">
        <v>913</v>
      </c>
      <c r="F90" s="473" t="s">
        <v>402</v>
      </c>
    </row>
    <row r="91" spans="1:6" s="474" customFormat="1" ht="12" customHeight="1">
      <c r="A91" s="479" t="s">
        <v>403</v>
      </c>
      <c r="B91" s="480" t="s">
        <v>404</v>
      </c>
      <c r="C91" s="492">
        <v>0</v>
      </c>
      <c r="D91" s="492">
        <v>0</v>
      </c>
      <c r="E91" s="493">
        <v>0</v>
      </c>
      <c r="F91" s="473" t="s">
        <v>405</v>
      </c>
    </row>
    <row r="92" spans="1:6" s="474" customFormat="1" ht="12" customHeight="1" thickBot="1">
      <c r="A92" s="483" t="s">
        <v>406</v>
      </c>
      <c r="B92" s="488" t="s">
        <v>1151</v>
      </c>
      <c r="C92" s="492">
        <v>0</v>
      </c>
      <c r="D92" s="492">
        <v>8000</v>
      </c>
      <c r="E92" s="493">
        <v>8000</v>
      </c>
      <c r="F92" s="473" t="s">
        <v>407</v>
      </c>
    </row>
    <row r="93" spans="1:6" s="474" customFormat="1" ht="12" customHeight="1" thickBot="1">
      <c r="A93" s="498" t="s">
        <v>408</v>
      </c>
      <c r="B93" s="487" t="s">
        <v>409</v>
      </c>
      <c r="C93" s="471"/>
      <c r="D93" s="471"/>
      <c r="E93" s="472"/>
      <c r="F93" s="473" t="s">
        <v>410</v>
      </c>
    </row>
    <row r="94" spans="1:6" s="474" customFormat="1" ht="12" customHeight="1">
      <c r="A94" s="500" t="s">
        <v>411</v>
      </c>
      <c r="B94" s="476" t="s">
        <v>412</v>
      </c>
      <c r="C94" s="492">
        <v>0</v>
      </c>
      <c r="D94" s="492">
        <v>0</v>
      </c>
      <c r="E94" s="493">
        <v>0</v>
      </c>
      <c r="F94" s="473" t="s">
        <v>413</v>
      </c>
    </row>
    <row r="95" spans="1:6" s="474" customFormat="1" ht="12" customHeight="1">
      <c r="A95" s="501" t="s">
        <v>414</v>
      </c>
      <c r="B95" s="480" t="s">
        <v>415</v>
      </c>
      <c r="C95" s="492">
        <v>0</v>
      </c>
      <c r="D95" s="492">
        <v>0</v>
      </c>
      <c r="E95" s="493">
        <v>0</v>
      </c>
      <c r="F95" s="473" t="s">
        <v>416</v>
      </c>
    </row>
    <row r="96" spans="1:6" s="474" customFormat="1" ht="12" customHeight="1">
      <c r="A96" s="501" t="s">
        <v>417</v>
      </c>
      <c r="B96" s="480" t="s">
        <v>418</v>
      </c>
      <c r="C96" s="492">
        <v>0</v>
      </c>
      <c r="D96" s="492">
        <v>0</v>
      </c>
      <c r="E96" s="493">
        <v>0</v>
      </c>
      <c r="F96" s="473" t="s">
        <v>419</v>
      </c>
    </row>
    <row r="97" spans="1:6" s="474" customFormat="1" ht="12" customHeight="1" thickBot="1">
      <c r="A97" s="502" t="s">
        <v>420</v>
      </c>
      <c r="B97" s="488" t="s">
        <v>421</v>
      </c>
      <c r="C97" s="492">
        <v>0</v>
      </c>
      <c r="D97" s="492">
        <v>0</v>
      </c>
      <c r="E97" s="493">
        <v>0</v>
      </c>
      <c r="F97" s="473" t="s">
        <v>422</v>
      </c>
    </row>
    <row r="98" spans="1:6" s="474" customFormat="1" ht="12" customHeight="1" thickBot="1">
      <c r="A98" s="498" t="s">
        <v>423</v>
      </c>
      <c r="B98" s="487" t="s">
        <v>424</v>
      </c>
      <c r="C98" s="503">
        <v>0</v>
      </c>
      <c r="D98" s="503">
        <v>0</v>
      </c>
      <c r="E98" s="504">
        <v>0</v>
      </c>
      <c r="F98" s="473" t="s">
        <v>425</v>
      </c>
    </row>
    <row r="99" spans="1:6" s="474" customFormat="1" ht="15" customHeight="1" thickBot="1">
      <c r="A99" s="498" t="s">
        <v>426</v>
      </c>
      <c r="B99" s="505" t="s">
        <v>427</v>
      </c>
      <c r="C99" s="489">
        <f>C77+C81+C86+C89+C93+C98</f>
        <v>1163</v>
      </c>
      <c r="D99" s="489">
        <f>D77+D81+D86+D89+D93+D98</f>
        <v>10570</v>
      </c>
      <c r="E99" s="489">
        <f>E77+E81+E86+E89+E93+E98</f>
        <v>10570</v>
      </c>
      <c r="F99" s="473" t="s">
        <v>428</v>
      </c>
    </row>
    <row r="100" spans="1:6" s="474" customFormat="1" ht="24" customHeight="1" thickBot="1">
      <c r="A100" s="506" t="s">
        <v>429</v>
      </c>
      <c r="B100" s="507" t="s">
        <v>430</v>
      </c>
      <c r="C100" s="489">
        <f>C76+C99</f>
        <v>17738</v>
      </c>
      <c r="D100" s="489">
        <f>D76+D99</f>
        <v>40893</v>
      </c>
      <c r="E100" s="489">
        <f>E76+E99</f>
        <v>40829</v>
      </c>
      <c r="F100" s="473" t="s">
        <v>431</v>
      </c>
    </row>
    <row r="101" spans="1:6" s="474" customFormat="1" ht="12" customHeight="1">
      <c r="A101" s="508"/>
      <c r="B101" s="508"/>
      <c r="C101" s="509"/>
      <c r="D101" s="509"/>
      <c r="E101" s="509"/>
      <c r="F101" s="473"/>
    </row>
    <row r="102" spans="1:6" s="474" customFormat="1" ht="12" customHeight="1">
      <c r="A102" s="508"/>
      <c r="B102" s="508"/>
      <c r="C102" s="509"/>
      <c r="D102" s="509"/>
      <c r="E102" s="509"/>
      <c r="F102" s="473"/>
    </row>
    <row r="103" spans="1:6" s="474" customFormat="1" ht="12" customHeight="1">
      <c r="A103" s="508"/>
      <c r="B103" s="508"/>
      <c r="C103" s="509"/>
      <c r="D103" s="509"/>
      <c r="E103" s="509"/>
      <c r="F103" s="473"/>
    </row>
    <row r="104" spans="1:6" s="474" customFormat="1" ht="12" customHeight="1">
      <c r="A104" s="508"/>
      <c r="B104" s="508"/>
      <c r="C104" s="509"/>
      <c r="D104" s="509"/>
      <c r="E104" s="509"/>
      <c r="F104" s="473"/>
    </row>
    <row r="105" spans="1:6" s="474" customFormat="1" ht="12" customHeight="1">
      <c r="A105" s="508"/>
      <c r="B105" s="508"/>
      <c r="C105" s="509"/>
      <c r="D105" s="509"/>
      <c r="E105" s="509"/>
      <c r="F105" s="473"/>
    </row>
    <row r="106" spans="1:6" s="474" customFormat="1" ht="12" customHeight="1">
      <c r="A106" s="508"/>
      <c r="B106" s="508"/>
      <c r="C106" s="509"/>
      <c r="D106" s="509"/>
      <c r="E106" s="509"/>
      <c r="F106" s="473"/>
    </row>
    <row r="107" spans="1:6" s="474" customFormat="1" ht="12" customHeight="1">
      <c r="A107" s="508"/>
      <c r="B107" s="508"/>
      <c r="C107" s="509"/>
      <c r="D107" s="509"/>
      <c r="E107" s="509"/>
      <c r="F107" s="473"/>
    </row>
    <row r="108" spans="1:6" s="474" customFormat="1" ht="12" customHeight="1">
      <c r="A108" s="508"/>
      <c r="B108" s="508"/>
      <c r="C108" s="509"/>
      <c r="D108" s="509"/>
      <c r="E108" s="509"/>
      <c r="F108" s="473"/>
    </row>
    <row r="109" spans="1:6" s="474" customFormat="1" ht="12" customHeight="1">
      <c r="A109" s="508"/>
      <c r="B109" s="508"/>
      <c r="C109" s="509"/>
      <c r="D109" s="509"/>
      <c r="E109" s="509"/>
      <c r="F109" s="473"/>
    </row>
    <row r="110" spans="1:6" s="474" customFormat="1" ht="12" customHeight="1">
      <c r="A110" s="508"/>
      <c r="B110" s="508"/>
      <c r="C110" s="509"/>
      <c r="D110" s="509"/>
      <c r="E110" s="509"/>
      <c r="F110" s="473"/>
    </row>
    <row r="111" spans="1:6" s="474" customFormat="1" ht="12" customHeight="1">
      <c r="A111" s="508"/>
      <c r="B111" s="508"/>
      <c r="C111" s="509"/>
      <c r="D111" s="509"/>
      <c r="E111" s="509"/>
      <c r="F111" s="473"/>
    </row>
    <row r="112" spans="1:6" s="474" customFormat="1" ht="12" customHeight="1">
      <c r="A112" s="508"/>
      <c r="B112" s="508"/>
      <c r="C112" s="509"/>
      <c r="D112" s="509"/>
      <c r="E112" s="509"/>
      <c r="F112" s="473"/>
    </row>
    <row r="113" spans="1:6" s="474" customFormat="1" ht="12" customHeight="1">
      <c r="A113" s="508"/>
      <c r="B113" s="508"/>
      <c r="C113" s="509"/>
      <c r="D113" s="509"/>
      <c r="E113" s="509"/>
      <c r="F113" s="473"/>
    </row>
    <row r="114" spans="1:6" s="474" customFormat="1" ht="12" customHeight="1">
      <c r="A114" s="508"/>
      <c r="B114" s="508"/>
      <c r="C114" s="509"/>
      <c r="D114" s="509"/>
      <c r="E114" s="509"/>
      <c r="F114" s="473"/>
    </row>
    <row r="115" spans="1:6" s="474" customFormat="1" ht="12" customHeight="1">
      <c r="A115" s="508"/>
      <c r="B115" s="508"/>
      <c r="C115" s="509"/>
      <c r="D115" s="509"/>
      <c r="E115" s="509"/>
      <c r="F115" s="473"/>
    </row>
    <row r="116" spans="1:6" s="474" customFormat="1" ht="12" customHeight="1">
      <c r="A116" s="508"/>
      <c r="B116" s="508"/>
      <c r="C116" s="509"/>
      <c r="D116" s="509"/>
      <c r="E116" s="509"/>
      <c r="F116" s="473"/>
    </row>
    <row r="117" spans="1:6" s="474" customFormat="1" ht="12" customHeight="1">
      <c r="A117" s="508"/>
      <c r="B117" s="508"/>
      <c r="C117" s="509"/>
      <c r="D117" s="509"/>
      <c r="E117" s="509"/>
      <c r="F117" s="473"/>
    </row>
    <row r="118" spans="1:6" s="474" customFormat="1" ht="12" customHeight="1">
      <c r="A118" s="508"/>
      <c r="B118" s="508"/>
      <c r="C118" s="509"/>
      <c r="D118" s="509"/>
      <c r="E118" s="509"/>
      <c r="F118" s="473"/>
    </row>
    <row r="119" spans="1:6" s="474" customFormat="1" ht="12" customHeight="1">
      <c r="A119" s="508"/>
      <c r="B119" s="508"/>
      <c r="C119" s="509"/>
      <c r="D119" s="509"/>
      <c r="E119" s="509"/>
      <c r="F119" s="473"/>
    </row>
    <row r="120" spans="1:6" s="474" customFormat="1" ht="12" customHeight="1">
      <c r="A120" s="508"/>
      <c r="B120" s="508"/>
      <c r="C120" s="509"/>
      <c r="D120" s="509"/>
      <c r="E120" s="509"/>
      <c r="F120" s="473"/>
    </row>
    <row r="121" spans="1:6" s="474" customFormat="1" ht="12" customHeight="1">
      <c r="A121" s="508"/>
      <c r="B121" s="508"/>
      <c r="C121" s="509"/>
      <c r="D121" s="509"/>
      <c r="E121" s="509"/>
      <c r="F121" s="473"/>
    </row>
    <row r="122" spans="1:6" s="474" customFormat="1" ht="12" customHeight="1">
      <c r="A122" s="508"/>
      <c r="B122" s="508"/>
      <c r="C122" s="509"/>
      <c r="D122" s="509"/>
      <c r="E122" s="509"/>
      <c r="F122" s="473"/>
    </row>
    <row r="123" spans="1:6" s="474" customFormat="1" ht="12" customHeight="1">
      <c r="A123" s="508"/>
      <c r="B123" s="508"/>
      <c r="C123" s="509"/>
      <c r="D123" s="509"/>
      <c r="E123" s="509"/>
      <c r="F123" s="473"/>
    </row>
    <row r="124" spans="1:6" s="474" customFormat="1" ht="12" customHeight="1">
      <c r="A124" s="508"/>
      <c r="B124" s="508"/>
      <c r="C124" s="509"/>
      <c r="D124" s="509"/>
      <c r="E124" s="509"/>
      <c r="F124" s="473"/>
    </row>
    <row r="125" spans="1:6" s="474" customFormat="1" ht="12" customHeight="1">
      <c r="A125" s="508"/>
      <c r="B125" s="508"/>
      <c r="C125" s="509"/>
      <c r="D125" s="509"/>
      <c r="E125" s="509"/>
      <c r="F125" s="473"/>
    </row>
    <row r="126" spans="1:6" s="474" customFormat="1" ht="12" customHeight="1">
      <c r="A126" s="508"/>
      <c r="B126" s="508"/>
      <c r="C126" s="509"/>
      <c r="D126" s="509"/>
      <c r="E126" s="509"/>
      <c r="F126" s="473"/>
    </row>
    <row r="127" spans="1:6" s="474" customFormat="1" ht="12" customHeight="1">
      <c r="A127" s="508"/>
      <c r="B127" s="508"/>
      <c r="C127" s="509"/>
      <c r="D127" s="509"/>
      <c r="E127" s="509"/>
      <c r="F127" s="473"/>
    </row>
    <row r="128" spans="1:6" s="474" customFormat="1" ht="12" customHeight="1">
      <c r="A128" s="508"/>
      <c r="B128" s="508"/>
      <c r="C128" s="509"/>
      <c r="D128" s="509"/>
      <c r="E128" s="509"/>
      <c r="F128" s="473"/>
    </row>
    <row r="129" spans="1:6" s="474" customFormat="1" ht="12" customHeight="1">
      <c r="A129" s="508"/>
      <c r="B129" s="508"/>
      <c r="C129" s="509"/>
      <c r="D129" s="509"/>
      <c r="E129" s="509"/>
      <c r="F129" s="473"/>
    </row>
    <row r="130" spans="1:6" s="474" customFormat="1" ht="12" customHeight="1">
      <c r="A130" s="508"/>
      <c r="B130" s="508"/>
      <c r="C130" s="509"/>
      <c r="D130" s="509"/>
      <c r="E130" s="509"/>
      <c r="F130" s="473"/>
    </row>
    <row r="131" spans="1:6" s="474" customFormat="1" ht="12" customHeight="1">
      <c r="A131" s="508"/>
      <c r="B131" s="508"/>
      <c r="C131" s="509"/>
      <c r="D131" s="509"/>
      <c r="E131" s="509"/>
      <c r="F131" s="473"/>
    </row>
    <row r="132" spans="1:6" s="474" customFormat="1" ht="12" customHeight="1">
      <c r="A132" s="508"/>
      <c r="B132" s="508"/>
      <c r="C132" s="509"/>
      <c r="D132" s="509"/>
      <c r="E132" s="509"/>
      <c r="F132" s="473"/>
    </row>
    <row r="133" spans="1:6" s="474" customFormat="1" ht="12" customHeight="1">
      <c r="A133" s="508"/>
      <c r="B133" s="508"/>
      <c r="C133" s="509"/>
      <c r="D133" s="509"/>
      <c r="E133" s="509"/>
      <c r="F133" s="473"/>
    </row>
    <row r="134" spans="1:6" s="474" customFormat="1" ht="12" customHeight="1">
      <c r="A134" s="508"/>
      <c r="B134" s="508"/>
      <c r="C134" s="509"/>
      <c r="D134" s="509"/>
      <c r="E134" s="509"/>
      <c r="F134" s="473"/>
    </row>
    <row r="135" spans="1:6" s="474" customFormat="1" ht="12" customHeight="1">
      <c r="A135" s="508"/>
      <c r="B135" s="508"/>
      <c r="C135" s="509"/>
      <c r="D135" s="509"/>
      <c r="E135" s="509"/>
      <c r="F135" s="473"/>
    </row>
    <row r="136" spans="1:6" s="474" customFormat="1" ht="12" customHeight="1" thickBot="1">
      <c r="A136" s="508"/>
      <c r="B136" s="508"/>
      <c r="C136" s="509"/>
      <c r="D136" s="509"/>
      <c r="E136" s="509"/>
      <c r="F136" s="473"/>
    </row>
    <row r="137" spans="1:6" s="511" customFormat="1" ht="16.5" customHeight="1">
      <c r="A137" s="755" t="s">
        <v>202</v>
      </c>
      <c r="B137" s="757" t="s">
        <v>433</v>
      </c>
      <c r="C137" s="759" t="str">
        <f>+C9</f>
        <v>2015.</v>
      </c>
      <c r="D137" s="759"/>
      <c r="E137" s="760"/>
      <c r="F137" s="510"/>
    </row>
    <row r="138" spans="1:6" ht="37.5" customHeight="1" thickBot="1">
      <c r="A138" s="756"/>
      <c r="B138" s="758"/>
      <c r="C138" s="462" t="s">
        <v>204</v>
      </c>
      <c r="D138" s="462" t="s">
        <v>205</v>
      </c>
      <c r="E138" s="463" t="s">
        <v>206</v>
      </c>
      <c r="F138" s="461"/>
    </row>
    <row r="139" spans="1:6" s="468" customFormat="1" ht="12" customHeight="1" thickBot="1">
      <c r="A139" s="464" t="s">
        <v>207</v>
      </c>
      <c r="B139" s="465" t="s">
        <v>208</v>
      </c>
      <c r="C139" s="465" t="s">
        <v>209</v>
      </c>
      <c r="D139" s="465" t="s">
        <v>210</v>
      </c>
      <c r="E139" s="512" t="s">
        <v>211</v>
      </c>
      <c r="F139" s="467"/>
    </row>
    <row r="140" spans="1:6" ht="16.5" customHeight="1" thickBot="1">
      <c r="A140" s="761" t="s">
        <v>432</v>
      </c>
      <c r="B140" s="761"/>
      <c r="C140" s="761"/>
      <c r="D140" s="761"/>
      <c r="E140" s="761"/>
      <c r="F140" s="461"/>
    </row>
    <row r="141" spans="1:6" ht="12" customHeight="1" thickBot="1">
      <c r="A141" s="513" t="s">
        <v>914</v>
      </c>
      <c r="B141" s="514" t="s">
        <v>434</v>
      </c>
      <c r="C141" s="515">
        <f>C142+C143+C144+C145+C146</f>
        <v>16112</v>
      </c>
      <c r="D141" s="515">
        <f>D142+D143+D144+D145+D146</f>
        <v>18227</v>
      </c>
      <c r="E141" s="515">
        <f>E142+E143+E144+E145+E146</f>
        <v>16392</v>
      </c>
      <c r="F141" s="461" t="s">
        <v>213</v>
      </c>
    </row>
    <row r="142" spans="1:6" ht="12" customHeight="1">
      <c r="A142" s="516" t="s">
        <v>214</v>
      </c>
      <c r="B142" s="517" t="s">
        <v>435</v>
      </c>
      <c r="C142" s="518">
        <v>5855</v>
      </c>
      <c r="D142" s="518">
        <v>7105</v>
      </c>
      <c r="E142" s="519">
        <v>6379</v>
      </c>
      <c r="F142" s="461" t="s">
        <v>216</v>
      </c>
    </row>
    <row r="143" spans="1:6" ht="12" customHeight="1">
      <c r="A143" s="479" t="s">
        <v>217</v>
      </c>
      <c r="B143" s="520" t="s">
        <v>749</v>
      </c>
      <c r="C143" s="481">
        <v>1599</v>
      </c>
      <c r="D143" s="481">
        <v>1867</v>
      </c>
      <c r="E143" s="482">
        <v>1655</v>
      </c>
      <c r="F143" s="461" t="s">
        <v>219</v>
      </c>
    </row>
    <row r="144" spans="1:6" ht="12" customHeight="1">
      <c r="A144" s="479" t="s">
        <v>220</v>
      </c>
      <c r="B144" s="520" t="s">
        <v>436</v>
      </c>
      <c r="C144" s="485">
        <v>7398</v>
      </c>
      <c r="D144" s="485">
        <v>7995</v>
      </c>
      <c r="E144" s="486">
        <v>7372</v>
      </c>
      <c r="F144" s="461" t="s">
        <v>222</v>
      </c>
    </row>
    <row r="145" spans="1:6" ht="12" customHeight="1">
      <c r="A145" s="479" t="s">
        <v>223</v>
      </c>
      <c r="B145" s="521" t="s">
        <v>751</v>
      </c>
      <c r="C145" s="485">
        <v>1011</v>
      </c>
      <c r="D145" s="485">
        <v>1011</v>
      </c>
      <c r="E145" s="486">
        <v>788</v>
      </c>
      <c r="F145" s="461" t="s">
        <v>225</v>
      </c>
    </row>
    <row r="146" spans="1:6" ht="12" customHeight="1">
      <c r="A146" s="479" t="s">
        <v>437</v>
      </c>
      <c r="B146" s="522" t="s">
        <v>752</v>
      </c>
      <c r="C146" s="485">
        <v>249</v>
      </c>
      <c r="D146" s="485">
        <v>249</v>
      </c>
      <c r="E146" s="486">
        <v>198</v>
      </c>
      <c r="F146" s="461" t="s">
        <v>227</v>
      </c>
    </row>
    <row r="147" spans="1:6" ht="12" customHeight="1">
      <c r="A147" s="479" t="s">
        <v>228</v>
      </c>
      <c r="B147" s="520" t="s">
        <v>438</v>
      </c>
      <c r="C147" s="485">
        <v>0</v>
      </c>
      <c r="D147" s="485">
        <v>0</v>
      </c>
      <c r="E147" s="486">
        <v>0</v>
      </c>
      <c r="F147" s="461" t="s">
        <v>229</v>
      </c>
    </row>
    <row r="148" spans="1:6" ht="15.75">
      <c r="A148" s="479" t="s">
        <v>439</v>
      </c>
      <c r="B148" s="523" t="s">
        <v>440</v>
      </c>
      <c r="C148" s="485">
        <v>0</v>
      </c>
      <c r="D148" s="485">
        <v>0</v>
      </c>
      <c r="E148" s="486">
        <v>0</v>
      </c>
      <c r="F148" s="461" t="s">
        <v>231</v>
      </c>
    </row>
    <row r="149" spans="1:6" ht="22.5">
      <c r="A149" s="479" t="s">
        <v>441</v>
      </c>
      <c r="B149" s="524" t="s">
        <v>461</v>
      </c>
      <c r="C149" s="485">
        <v>0</v>
      </c>
      <c r="D149" s="485">
        <v>0</v>
      </c>
      <c r="E149" s="486">
        <v>0</v>
      </c>
      <c r="F149" s="461" t="s">
        <v>234</v>
      </c>
    </row>
    <row r="150" spans="1:6" ht="22.5">
      <c r="A150" s="479" t="s">
        <v>442</v>
      </c>
      <c r="B150" s="524" t="s">
        <v>443</v>
      </c>
      <c r="C150" s="485">
        <v>0</v>
      </c>
      <c r="D150" s="485">
        <v>0</v>
      </c>
      <c r="E150" s="486">
        <v>0</v>
      </c>
      <c r="F150" s="461" t="s">
        <v>237</v>
      </c>
    </row>
    <row r="151" spans="1:6" ht="15.75">
      <c r="A151" s="479" t="s">
        <v>444</v>
      </c>
      <c r="B151" s="523" t="s">
        <v>445</v>
      </c>
      <c r="C151" s="485"/>
      <c r="D151" s="485"/>
      <c r="E151" s="486"/>
      <c r="F151" s="461" t="s">
        <v>240</v>
      </c>
    </row>
    <row r="152" spans="1:6" ht="15.75">
      <c r="A152" s="479" t="s">
        <v>446</v>
      </c>
      <c r="B152" s="523" t="s">
        <v>447</v>
      </c>
      <c r="C152" s="485">
        <v>0</v>
      </c>
      <c r="D152" s="485">
        <v>0</v>
      </c>
      <c r="E152" s="486">
        <v>0</v>
      </c>
      <c r="F152" s="461" t="s">
        <v>243</v>
      </c>
    </row>
    <row r="153" spans="1:6" ht="22.5">
      <c r="A153" s="479" t="s">
        <v>448</v>
      </c>
      <c r="B153" s="524" t="s">
        <v>449</v>
      </c>
      <c r="C153" s="485">
        <v>0</v>
      </c>
      <c r="D153" s="485">
        <v>0</v>
      </c>
      <c r="E153" s="486">
        <v>0</v>
      </c>
      <c r="F153" s="461" t="s">
        <v>246</v>
      </c>
    </row>
    <row r="154" spans="1:6" ht="15.75">
      <c r="A154" s="525" t="s">
        <v>450</v>
      </c>
      <c r="B154" s="526" t="s">
        <v>451</v>
      </c>
      <c r="C154" s="485">
        <v>0</v>
      </c>
      <c r="D154" s="485">
        <v>0</v>
      </c>
      <c r="E154" s="486">
        <v>0</v>
      </c>
      <c r="F154" s="461" t="s">
        <v>249</v>
      </c>
    </row>
    <row r="155" spans="1:6" ht="15.75">
      <c r="A155" s="479" t="s">
        <v>452</v>
      </c>
      <c r="B155" s="526" t="s">
        <v>453</v>
      </c>
      <c r="C155" s="485">
        <v>0</v>
      </c>
      <c r="D155" s="485">
        <v>0</v>
      </c>
      <c r="E155" s="486">
        <v>0</v>
      </c>
      <c r="F155" s="461" t="s">
        <v>251</v>
      </c>
    </row>
    <row r="156" spans="1:6" ht="23.25" thickBot="1">
      <c r="A156" s="527" t="s">
        <v>454</v>
      </c>
      <c r="B156" s="528" t="s">
        <v>455</v>
      </c>
      <c r="C156" s="529">
        <v>249</v>
      </c>
      <c r="D156" s="529">
        <v>249</v>
      </c>
      <c r="E156" s="530">
        <v>198</v>
      </c>
      <c r="F156" s="461" t="s">
        <v>254</v>
      </c>
    </row>
    <row r="157" spans="1:6" ht="12" customHeight="1" thickBot="1">
      <c r="A157" s="469" t="s">
        <v>915</v>
      </c>
      <c r="B157" s="531" t="s">
        <v>456</v>
      </c>
      <c r="C157" s="471"/>
      <c r="D157" s="471">
        <f>D158+D160+D162</f>
        <v>13203</v>
      </c>
      <c r="E157" s="471">
        <f>E158+E160+E162</f>
        <v>12152</v>
      </c>
      <c r="F157" s="461" t="s">
        <v>257</v>
      </c>
    </row>
    <row r="158" spans="1:6" ht="12" customHeight="1">
      <c r="A158" s="475" t="s">
        <v>232</v>
      </c>
      <c r="B158" s="520" t="s">
        <v>975</v>
      </c>
      <c r="C158" s="477">
        <v>0</v>
      </c>
      <c r="D158" s="477">
        <v>10222</v>
      </c>
      <c r="E158" s="478">
        <v>10199</v>
      </c>
      <c r="F158" s="461" t="s">
        <v>260</v>
      </c>
    </row>
    <row r="159" spans="1:6" ht="12" customHeight="1">
      <c r="A159" s="475" t="s">
        <v>235</v>
      </c>
      <c r="B159" s="532" t="s">
        <v>457</v>
      </c>
      <c r="C159" s="477">
        <v>0</v>
      </c>
      <c r="D159" s="477">
        <v>0</v>
      </c>
      <c r="E159" s="478">
        <v>0</v>
      </c>
      <c r="F159" s="461" t="s">
        <v>263</v>
      </c>
    </row>
    <row r="160" spans="1:6" ht="15.75">
      <c r="A160" s="475" t="s">
        <v>238</v>
      </c>
      <c r="B160" s="532" t="s">
        <v>763</v>
      </c>
      <c r="C160" s="481">
        <v>0</v>
      </c>
      <c r="D160" s="481">
        <v>2981</v>
      </c>
      <c r="E160" s="482">
        <v>1953</v>
      </c>
      <c r="F160" s="461" t="s">
        <v>266</v>
      </c>
    </row>
    <row r="161" spans="1:6" ht="12" customHeight="1">
      <c r="A161" s="475" t="s">
        <v>241</v>
      </c>
      <c r="B161" s="532" t="s">
        <v>458</v>
      </c>
      <c r="C161" s="481">
        <v>0</v>
      </c>
      <c r="D161" s="481">
        <v>0</v>
      </c>
      <c r="E161" s="482">
        <v>0</v>
      </c>
      <c r="F161" s="461" t="s">
        <v>269</v>
      </c>
    </row>
    <row r="162" spans="1:6" ht="12" customHeight="1">
      <c r="A162" s="475" t="s">
        <v>244</v>
      </c>
      <c r="B162" s="488" t="s">
        <v>764</v>
      </c>
      <c r="C162" s="481">
        <v>0</v>
      </c>
      <c r="D162" s="481">
        <v>0</v>
      </c>
      <c r="E162" s="482">
        <v>0</v>
      </c>
      <c r="F162" s="461" t="s">
        <v>272</v>
      </c>
    </row>
    <row r="163" spans="1:6" ht="21.75" customHeight="1">
      <c r="A163" s="475" t="s">
        <v>247</v>
      </c>
      <c r="B163" s="533" t="s">
        <v>459</v>
      </c>
      <c r="C163" s="481">
        <v>0</v>
      </c>
      <c r="D163" s="481">
        <v>0</v>
      </c>
      <c r="E163" s="482">
        <v>0</v>
      </c>
      <c r="F163" s="461" t="s">
        <v>275</v>
      </c>
    </row>
    <row r="164" spans="1:6" ht="24" customHeight="1">
      <c r="A164" s="475" t="s">
        <v>460</v>
      </c>
      <c r="B164" s="534" t="s">
        <v>461</v>
      </c>
      <c r="C164" s="481">
        <v>0</v>
      </c>
      <c r="D164" s="481">
        <v>0</v>
      </c>
      <c r="E164" s="482">
        <v>0</v>
      </c>
      <c r="F164" s="461" t="s">
        <v>278</v>
      </c>
    </row>
    <row r="165" spans="1:6" ht="22.5">
      <c r="A165" s="475" t="s">
        <v>462</v>
      </c>
      <c r="B165" s="524" t="s">
        <v>443</v>
      </c>
      <c r="C165" s="481">
        <v>0</v>
      </c>
      <c r="D165" s="481">
        <v>0</v>
      </c>
      <c r="E165" s="482">
        <v>0</v>
      </c>
      <c r="F165" s="461" t="s">
        <v>281</v>
      </c>
    </row>
    <row r="166" spans="1:6" ht="15.75">
      <c r="A166" s="475" t="s">
        <v>463</v>
      </c>
      <c r="B166" s="524" t="s">
        <v>464</v>
      </c>
      <c r="C166" s="481">
        <v>0</v>
      </c>
      <c r="D166" s="481">
        <v>0</v>
      </c>
      <c r="E166" s="482">
        <v>0</v>
      </c>
      <c r="F166" s="461" t="s">
        <v>284</v>
      </c>
    </row>
    <row r="167" spans="1:6" ht="15.75">
      <c r="A167" s="475" t="s">
        <v>465</v>
      </c>
      <c r="B167" s="524" t="s">
        <v>467</v>
      </c>
      <c r="C167" s="481">
        <v>0</v>
      </c>
      <c r="D167" s="481">
        <v>0</v>
      </c>
      <c r="E167" s="482">
        <v>0</v>
      </c>
      <c r="F167" s="461" t="s">
        <v>286</v>
      </c>
    </row>
    <row r="168" spans="1:6" s="535" customFormat="1" ht="22.5">
      <c r="A168" s="475" t="s">
        <v>468</v>
      </c>
      <c r="B168" s="524" t="s">
        <v>449</v>
      </c>
      <c r="C168" s="481">
        <v>0</v>
      </c>
      <c r="D168" s="481">
        <v>0</v>
      </c>
      <c r="E168" s="482">
        <v>0</v>
      </c>
      <c r="F168" s="461" t="s">
        <v>288</v>
      </c>
    </row>
    <row r="169" spans="1:6" ht="12" customHeight="1">
      <c r="A169" s="475" t="s">
        <v>469</v>
      </c>
      <c r="B169" s="524" t="s">
        <v>470</v>
      </c>
      <c r="C169" s="481">
        <v>0</v>
      </c>
      <c r="D169" s="481">
        <v>0</v>
      </c>
      <c r="E169" s="482">
        <v>0</v>
      </c>
      <c r="F169" s="461" t="s">
        <v>290</v>
      </c>
    </row>
    <row r="170" spans="1:6" ht="23.25" thickBot="1">
      <c r="A170" s="525" t="s">
        <v>471</v>
      </c>
      <c r="B170" s="524" t="s">
        <v>472</v>
      </c>
      <c r="C170" s="485">
        <v>0</v>
      </c>
      <c r="D170" s="485">
        <v>0</v>
      </c>
      <c r="E170" s="486">
        <v>0</v>
      </c>
      <c r="F170" s="461" t="s">
        <v>293</v>
      </c>
    </row>
    <row r="171" spans="1:6" ht="12" customHeight="1" thickBot="1">
      <c r="A171" s="469" t="s">
        <v>916</v>
      </c>
      <c r="B171" s="536" t="s">
        <v>473</v>
      </c>
      <c r="C171" s="471">
        <f>SUM(C172:C173)</f>
        <v>1626</v>
      </c>
      <c r="D171" s="471"/>
      <c r="E171" s="472"/>
      <c r="F171" s="461" t="s">
        <v>295</v>
      </c>
    </row>
    <row r="172" spans="1:6" ht="12" customHeight="1">
      <c r="A172" s="475" t="s">
        <v>252</v>
      </c>
      <c r="B172" s="537" t="s">
        <v>474</v>
      </c>
      <c r="C172" s="477">
        <v>1626</v>
      </c>
      <c r="D172" s="477">
        <v>0</v>
      </c>
      <c r="E172" s="478">
        <v>0</v>
      </c>
      <c r="F172" s="461" t="s">
        <v>298</v>
      </c>
    </row>
    <row r="173" spans="1:6" ht="12" customHeight="1" thickBot="1">
      <c r="A173" s="483" t="s">
        <v>255</v>
      </c>
      <c r="B173" s="532" t="s">
        <v>475</v>
      </c>
      <c r="C173" s="485">
        <v>0</v>
      </c>
      <c r="D173" s="485">
        <v>0</v>
      </c>
      <c r="E173" s="486">
        <v>0</v>
      </c>
      <c r="F173" s="461" t="s">
        <v>300</v>
      </c>
    </row>
    <row r="174" spans="1:6" ht="12" customHeight="1" thickBot="1">
      <c r="A174" s="469" t="s">
        <v>917</v>
      </c>
      <c r="B174" s="536" t="s">
        <v>476</v>
      </c>
      <c r="C174" s="471">
        <f>C171+C157+C141</f>
        <v>17738</v>
      </c>
      <c r="D174" s="471">
        <f>D171+D157+D141</f>
        <v>31430</v>
      </c>
      <c r="E174" s="471">
        <f>E171+E157+E141</f>
        <v>28544</v>
      </c>
      <c r="F174" s="461" t="s">
        <v>302</v>
      </c>
    </row>
    <row r="175" spans="1:6" ht="12" customHeight="1" thickBot="1">
      <c r="A175" s="469" t="s">
        <v>918</v>
      </c>
      <c r="B175" s="536" t="s">
        <v>477</v>
      </c>
      <c r="C175" s="471"/>
      <c r="D175" s="471"/>
      <c r="E175" s="472"/>
      <c r="F175" s="461" t="s">
        <v>305</v>
      </c>
    </row>
    <row r="176" spans="1:6" ht="12" customHeight="1">
      <c r="A176" s="475" t="s">
        <v>291</v>
      </c>
      <c r="B176" s="537" t="s">
        <v>478</v>
      </c>
      <c r="C176" s="481">
        <v>0</v>
      </c>
      <c r="D176" s="481">
        <v>0</v>
      </c>
      <c r="E176" s="482">
        <v>0</v>
      </c>
      <c r="F176" s="461" t="s">
        <v>307</v>
      </c>
    </row>
    <row r="177" spans="1:6" ht="12" customHeight="1">
      <c r="A177" s="475" t="s">
        <v>294</v>
      </c>
      <c r="B177" s="537" t="s">
        <v>479</v>
      </c>
      <c r="C177" s="481">
        <v>0</v>
      </c>
      <c r="D177" s="481">
        <v>0</v>
      </c>
      <c r="E177" s="482">
        <v>0</v>
      </c>
      <c r="F177" s="461" t="s">
        <v>309</v>
      </c>
    </row>
    <row r="178" spans="1:6" ht="12" customHeight="1" thickBot="1">
      <c r="A178" s="525" t="s">
        <v>296</v>
      </c>
      <c r="B178" s="538" t="s">
        <v>480</v>
      </c>
      <c r="C178" s="481">
        <v>0</v>
      </c>
      <c r="D178" s="481">
        <v>0</v>
      </c>
      <c r="E178" s="482">
        <v>0</v>
      </c>
      <c r="F178" s="461" t="s">
        <v>312</v>
      </c>
    </row>
    <row r="179" spans="1:6" ht="12" customHeight="1" thickBot="1">
      <c r="A179" s="469" t="s">
        <v>947</v>
      </c>
      <c r="B179" s="536" t="s">
        <v>481</v>
      </c>
      <c r="C179" s="471"/>
      <c r="D179" s="471"/>
      <c r="E179" s="472"/>
      <c r="F179" s="461" t="s">
        <v>314</v>
      </c>
    </row>
    <row r="180" spans="1:6" ht="12" customHeight="1">
      <c r="A180" s="475" t="s">
        <v>317</v>
      </c>
      <c r="B180" s="537" t="s">
        <v>482</v>
      </c>
      <c r="C180" s="481">
        <v>0</v>
      </c>
      <c r="D180" s="481">
        <v>0</v>
      </c>
      <c r="E180" s="482">
        <v>0</v>
      </c>
      <c r="F180" s="461" t="s">
        <v>316</v>
      </c>
    </row>
    <row r="181" spans="1:6" ht="12" customHeight="1">
      <c r="A181" s="475" t="s">
        <v>320</v>
      </c>
      <c r="B181" s="537" t="s">
        <v>483</v>
      </c>
      <c r="C181" s="481">
        <v>0</v>
      </c>
      <c r="D181" s="481">
        <v>0</v>
      </c>
      <c r="E181" s="482">
        <v>0</v>
      </c>
      <c r="F181" s="461" t="s">
        <v>319</v>
      </c>
    </row>
    <row r="182" spans="1:6" ht="12" customHeight="1">
      <c r="A182" s="475" t="s">
        <v>322</v>
      </c>
      <c r="B182" s="537" t="s">
        <v>484</v>
      </c>
      <c r="C182" s="481">
        <v>0</v>
      </c>
      <c r="D182" s="481">
        <v>0</v>
      </c>
      <c r="E182" s="482">
        <v>0</v>
      </c>
      <c r="F182" s="461" t="s">
        <v>321</v>
      </c>
    </row>
    <row r="183" spans="1:6" ht="12" customHeight="1" thickBot="1">
      <c r="A183" s="525" t="s">
        <v>325</v>
      </c>
      <c r="B183" s="538" t="s">
        <v>485</v>
      </c>
      <c r="C183" s="481">
        <v>0</v>
      </c>
      <c r="D183" s="481">
        <v>0</v>
      </c>
      <c r="E183" s="482">
        <v>0</v>
      </c>
      <c r="F183" s="461" t="s">
        <v>324</v>
      </c>
    </row>
    <row r="184" spans="1:6" ht="12" customHeight="1" thickBot="1">
      <c r="A184" s="469" t="s">
        <v>919</v>
      </c>
      <c r="B184" s="536" t="s">
        <v>486</v>
      </c>
      <c r="C184" s="489"/>
      <c r="D184" s="489">
        <f>D186+D188</f>
        <v>9463</v>
      </c>
      <c r="E184" s="490">
        <f>E186+E188</f>
        <v>8550</v>
      </c>
      <c r="F184" s="461" t="s">
        <v>327</v>
      </c>
    </row>
    <row r="185" spans="1:6" ht="12" customHeight="1">
      <c r="A185" s="475" t="s">
        <v>334</v>
      </c>
      <c r="B185" s="537" t="s">
        <v>194</v>
      </c>
      <c r="C185" s="481">
        <v>0</v>
      </c>
      <c r="D185" s="481"/>
      <c r="E185" s="482"/>
      <c r="F185" s="461" t="s">
        <v>330</v>
      </c>
    </row>
    <row r="186" spans="1:6" ht="12" customHeight="1">
      <c r="A186" s="475" t="s">
        <v>337</v>
      </c>
      <c r="B186" s="537" t="s">
        <v>770</v>
      </c>
      <c r="C186" s="481">
        <v>0</v>
      </c>
      <c r="D186" s="481">
        <v>1463</v>
      </c>
      <c r="E186" s="482">
        <v>550</v>
      </c>
      <c r="F186" s="461" t="s">
        <v>333</v>
      </c>
    </row>
    <row r="187" spans="1:6" ht="12" customHeight="1">
      <c r="A187" s="475" t="s">
        <v>340</v>
      </c>
      <c r="B187" s="537" t="s">
        <v>487</v>
      </c>
      <c r="C187" s="481">
        <v>0</v>
      </c>
      <c r="D187" s="481">
        <v>0</v>
      </c>
      <c r="E187" s="482">
        <v>0</v>
      </c>
      <c r="F187" s="461" t="s">
        <v>336</v>
      </c>
    </row>
    <row r="188" spans="1:6" ht="12" customHeight="1">
      <c r="A188" s="479" t="s">
        <v>343</v>
      </c>
      <c r="B188" s="520" t="s">
        <v>1164</v>
      </c>
      <c r="C188" s="481">
        <v>0</v>
      </c>
      <c r="D188" s="481">
        <v>8000</v>
      </c>
      <c r="E188" s="482">
        <v>8000</v>
      </c>
      <c r="F188" s="461" t="s">
        <v>339</v>
      </c>
    </row>
    <row r="189" spans="1:6" s="571" customFormat="1" ht="12" customHeight="1">
      <c r="A189" s="568"/>
      <c r="B189" s="522"/>
      <c r="C189" s="569"/>
      <c r="D189" s="569"/>
      <c r="E189" s="569"/>
      <c r="F189" s="570"/>
    </row>
    <row r="190" spans="1:6" s="571" customFormat="1" ht="12" customHeight="1">
      <c r="A190" s="568"/>
      <c r="B190" s="522"/>
      <c r="C190" s="569"/>
      <c r="D190" s="569"/>
      <c r="E190" s="569"/>
      <c r="F190" s="570"/>
    </row>
    <row r="191" spans="1:6" s="571" customFormat="1" ht="12" customHeight="1">
      <c r="A191" s="568"/>
      <c r="B191" s="522"/>
      <c r="C191" s="569"/>
      <c r="D191" s="569"/>
      <c r="E191" s="569"/>
      <c r="F191" s="570"/>
    </row>
    <row r="192" spans="1:6" s="571" customFormat="1" ht="12" customHeight="1">
      <c r="A192" s="568"/>
      <c r="B192" s="522"/>
      <c r="C192" s="569"/>
      <c r="D192" s="569"/>
      <c r="E192" s="569"/>
      <c r="F192" s="570"/>
    </row>
    <row r="193" spans="1:6" s="571" customFormat="1" ht="12" customHeight="1">
      <c r="A193" s="568"/>
      <c r="B193" s="522"/>
      <c r="C193" s="569"/>
      <c r="D193" s="569"/>
      <c r="E193" s="569"/>
      <c r="F193" s="570"/>
    </row>
    <row r="194" spans="1:6" s="571" customFormat="1" ht="12" customHeight="1">
      <c r="A194" s="568"/>
      <c r="B194" s="522"/>
      <c r="C194" s="569"/>
      <c r="D194" s="569"/>
      <c r="E194" s="569"/>
      <c r="F194" s="570"/>
    </row>
    <row r="195" spans="1:6" s="571" customFormat="1" ht="12" customHeight="1" thickBot="1">
      <c r="A195" s="568"/>
      <c r="B195" s="522"/>
      <c r="C195" s="569"/>
      <c r="D195" s="569"/>
      <c r="E195" s="569"/>
      <c r="F195" s="570"/>
    </row>
    <row r="196" spans="1:6" s="511" customFormat="1" ht="16.5" customHeight="1">
      <c r="A196" s="755" t="s">
        <v>202</v>
      </c>
      <c r="B196" s="757" t="s">
        <v>433</v>
      </c>
      <c r="C196" s="759" t="s">
        <v>622</v>
      </c>
      <c r="D196" s="759"/>
      <c r="E196" s="760"/>
      <c r="F196" s="510"/>
    </row>
    <row r="197" spans="1:6" ht="37.5" customHeight="1" thickBot="1">
      <c r="A197" s="756"/>
      <c r="B197" s="758"/>
      <c r="C197" s="462" t="s">
        <v>204</v>
      </c>
      <c r="D197" s="462" t="s">
        <v>205</v>
      </c>
      <c r="E197" s="463" t="s">
        <v>206</v>
      </c>
      <c r="F197" s="461"/>
    </row>
    <row r="198" spans="1:6" s="468" customFormat="1" ht="12" customHeight="1" thickBot="1">
      <c r="A198" s="464" t="s">
        <v>207</v>
      </c>
      <c r="B198" s="465" t="s">
        <v>208</v>
      </c>
      <c r="C198" s="465" t="s">
        <v>209</v>
      </c>
      <c r="D198" s="465" t="s">
        <v>210</v>
      </c>
      <c r="E198" s="512" t="s">
        <v>211</v>
      </c>
      <c r="F198" s="467"/>
    </row>
    <row r="199" spans="1:9" ht="15" customHeight="1" thickBot="1">
      <c r="A199" s="469" t="s">
        <v>920</v>
      </c>
      <c r="B199" s="536" t="s">
        <v>488</v>
      </c>
      <c r="C199" s="539"/>
      <c r="D199" s="539"/>
      <c r="E199" s="540"/>
      <c r="F199" s="461" t="s">
        <v>342</v>
      </c>
      <c r="G199" s="541"/>
      <c r="H199" s="541"/>
      <c r="I199" s="541"/>
    </row>
    <row r="200" spans="1:6" s="474" customFormat="1" ht="12.75" customHeight="1">
      <c r="A200" s="475" t="s">
        <v>348</v>
      </c>
      <c r="B200" s="537" t="s">
        <v>489</v>
      </c>
      <c r="C200" s="481">
        <v>0</v>
      </c>
      <c r="D200" s="481">
        <v>0</v>
      </c>
      <c r="E200" s="482">
        <v>0</v>
      </c>
      <c r="F200" s="461" t="s">
        <v>345</v>
      </c>
    </row>
    <row r="201" spans="1:6" ht="12.75" customHeight="1">
      <c r="A201" s="475" t="s">
        <v>351</v>
      </c>
      <c r="B201" s="537" t="s">
        <v>490</v>
      </c>
      <c r="C201" s="481">
        <v>0</v>
      </c>
      <c r="D201" s="481">
        <v>0</v>
      </c>
      <c r="E201" s="482">
        <v>0</v>
      </c>
      <c r="F201" s="461" t="s">
        <v>347</v>
      </c>
    </row>
    <row r="202" spans="1:6" ht="12.75" customHeight="1">
      <c r="A202" s="475" t="s">
        <v>354</v>
      </c>
      <c r="B202" s="537" t="s">
        <v>491</v>
      </c>
      <c r="C202" s="481">
        <v>0</v>
      </c>
      <c r="D202" s="481">
        <v>0</v>
      </c>
      <c r="E202" s="482">
        <v>0</v>
      </c>
      <c r="F202" s="461" t="s">
        <v>350</v>
      </c>
    </row>
    <row r="203" spans="1:6" ht="12.75" customHeight="1" thickBot="1">
      <c r="A203" s="475" t="s">
        <v>357</v>
      </c>
      <c r="B203" s="537" t="s">
        <v>492</v>
      </c>
      <c r="C203" s="481">
        <v>0</v>
      </c>
      <c r="D203" s="481">
        <v>0</v>
      </c>
      <c r="E203" s="482">
        <v>0</v>
      </c>
      <c r="F203" s="461" t="s">
        <v>353</v>
      </c>
    </row>
    <row r="204" spans="1:6" ht="16.5" thickBot="1">
      <c r="A204" s="469" t="s">
        <v>922</v>
      </c>
      <c r="B204" s="536" t="s">
        <v>493</v>
      </c>
      <c r="C204" s="542"/>
      <c r="D204" s="542">
        <f>D184</f>
        <v>9463</v>
      </c>
      <c r="E204" s="542">
        <f>E184</f>
        <v>8550</v>
      </c>
      <c r="F204" s="461" t="s">
        <v>356</v>
      </c>
    </row>
    <row r="205" spans="1:6" ht="16.5" thickBot="1">
      <c r="A205" s="543" t="s">
        <v>924</v>
      </c>
      <c r="B205" s="544" t="s">
        <v>494</v>
      </c>
      <c r="C205" s="542">
        <f>C174+C204</f>
        <v>17738</v>
      </c>
      <c r="D205" s="542">
        <f>D174+D204</f>
        <v>40893</v>
      </c>
      <c r="E205" s="542">
        <f>E174+E204</f>
        <v>37094</v>
      </c>
      <c r="F205" s="461" t="s">
        <v>359</v>
      </c>
    </row>
    <row r="207" spans="1:5" ht="18.75" customHeight="1">
      <c r="A207" s="754" t="s">
        <v>495</v>
      </c>
      <c r="B207" s="754"/>
      <c r="C207" s="754"/>
      <c r="D207" s="754"/>
      <c r="E207" s="754"/>
    </row>
    <row r="208" spans="1:5" ht="13.5" customHeight="1" thickBot="1">
      <c r="A208" s="547"/>
      <c r="B208" s="547"/>
      <c r="C208" s="458"/>
      <c r="E208" s="460"/>
    </row>
    <row r="209" spans="1:5" ht="21.75" thickBot="1">
      <c r="A209" s="469">
        <v>1</v>
      </c>
      <c r="B209" s="531" t="s">
        <v>496</v>
      </c>
      <c r="C209" s="548">
        <f>+C76-C174</f>
        <v>-1163</v>
      </c>
      <c r="D209" s="548">
        <f>+D76-D174</f>
        <v>-1107</v>
      </c>
      <c r="E209" s="548">
        <f>+E76-E174</f>
        <v>1715</v>
      </c>
    </row>
    <row r="210" spans="1:5" ht="21.75" thickBot="1">
      <c r="A210" s="469" t="s">
        <v>915</v>
      </c>
      <c r="B210" s="531" t="s">
        <v>497</v>
      </c>
      <c r="C210" s="548">
        <f>+C99-C204</f>
        <v>1163</v>
      </c>
      <c r="D210" s="548">
        <f>+D99-D204</f>
        <v>1107</v>
      </c>
      <c r="E210" s="548">
        <f>+E99-E204</f>
        <v>2020</v>
      </c>
    </row>
    <row r="211" ht="7.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sheetProtection/>
  <mergeCells count="19">
    <mergeCell ref="A1:E1"/>
    <mergeCell ref="A4:E4"/>
    <mergeCell ref="A5:E5"/>
    <mergeCell ref="C137:E137"/>
    <mergeCell ref="A6:E6"/>
    <mergeCell ref="A9:A10"/>
    <mergeCell ref="B9:B10"/>
    <mergeCell ref="C9:E9"/>
    <mergeCell ref="A12:E12"/>
    <mergeCell ref="A207:E207"/>
    <mergeCell ref="A69:A70"/>
    <mergeCell ref="B69:B70"/>
    <mergeCell ref="C69:E69"/>
    <mergeCell ref="A196:A197"/>
    <mergeCell ref="B196:B197"/>
    <mergeCell ref="C196:E196"/>
    <mergeCell ref="A140:E140"/>
    <mergeCell ref="A137:A138"/>
    <mergeCell ref="B137:B138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5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125" style="25" customWidth="1"/>
    <col min="2" max="2" width="4.75390625" style="25" customWidth="1"/>
    <col min="3" max="4" width="2.625" style="25" customWidth="1"/>
    <col min="5" max="5" width="60.00390625" style="25" customWidth="1"/>
    <col min="6" max="6" width="18.125" style="25" customWidth="1"/>
    <col min="7" max="16384" width="9.125" style="25" customWidth="1"/>
  </cols>
  <sheetData>
    <row r="2" spans="1:11" s="44" customFormat="1" ht="12.75">
      <c r="A2" s="920"/>
      <c r="B2" s="920"/>
      <c r="C2" s="920"/>
      <c r="D2" s="920"/>
      <c r="E2" s="920"/>
      <c r="F2" s="920"/>
      <c r="G2" s="268"/>
      <c r="H2" s="268"/>
      <c r="I2" s="268"/>
      <c r="J2" s="268"/>
      <c r="K2" s="268"/>
    </row>
    <row r="3" spans="1:7" s="50" customFormat="1" ht="12.75">
      <c r="A3" s="173" t="s">
        <v>1213</v>
      </c>
      <c r="B3" s="173"/>
      <c r="C3" s="173"/>
      <c r="D3" s="173"/>
      <c r="F3" s="39"/>
      <c r="G3" s="39"/>
    </row>
    <row r="4" spans="1:7" s="50" customFormat="1" ht="12.75">
      <c r="A4" s="173"/>
      <c r="B4" s="173"/>
      <c r="C4" s="173"/>
      <c r="D4" s="173"/>
      <c r="F4" s="39"/>
      <c r="G4" s="39"/>
    </row>
    <row r="5" spans="1:6" s="251" customFormat="1" ht="15.75">
      <c r="A5" s="921" t="s">
        <v>189</v>
      </c>
      <c r="B5" s="921"/>
      <c r="C5" s="921"/>
      <c r="D5" s="921"/>
      <c r="E5" s="921"/>
      <c r="F5" s="921"/>
    </row>
    <row r="6" spans="1:11" s="1" customFormat="1" ht="15.75">
      <c r="A6" s="921" t="s">
        <v>112</v>
      </c>
      <c r="B6" s="921"/>
      <c r="C6" s="921"/>
      <c r="D6" s="921"/>
      <c r="E6" s="921"/>
      <c r="F6" s="921"/>
      <c r="G6" s="269"/>
      <c r="H6" s="269"/>
      <c r="I6" s="269"/>
      <c r="J6" s="269"/>
      <c r="K6" s="269"/>
    </row>
    <row r="7" spans="1:11" s="1" customFormat="1" ht="15.75">
      <c r="A7" s="921" t="s">
        <v>1082</v>
      </c>
      <c r="B7" s="921"/>
      <c r="C7" s="921"/>
      <c r="D7" s="921"/>
      <c r="E7" s="921"/>
      <c r="F7" s="921"/>
      <c r="G7" s="269"/>
      <c r="H7" s="269"/>
      <c r="I7" s="269"/>
      <c r="J7" s="269"/>
      <c r="K7" s="269"/>
    </row>
    <row r="8" spans="1:11" s="1" customFormat="1" ht="15.75">
      <c r="A8" s="217"/>
      <c r="B8" s="217"/>
      <c r="C8" s="217"/>
      <c r="D8" s="217"/>
      <c r="E8" s="217"/>
      <c r="F8" s="217"/>
      <c r="G8" s="269"/>
      <c r="H8" s="269"/>
      <c r="I8" s="269"/>
      <c r="J8" s="269"/>
      <c r="K8" s="269"/>
    </row>
    <row r="9" spans="1:11" s="1" customFormat="1" ht="16.5" thickBot="1">
      <c r="A9" s="217"/>
      <c r="B9" s="217"/>
      <c r="C9" s="217"/>
      <c r="D9" s="217"/>
      <c r="E9" s="217"/>
      <c r="F9" s="286" t="s">
        <v>771</v>
      </c>
      <c r="G9" s="269"/>
      <c r="H9" s="269"/>
      <c r="I9" s="269"/>
      <c r="J9" s="269"/>
      <c r="K9" s="269"/>
    </row>
    <row r="10" spans="1:6" s="254" customFormat="1" ht="12.75">
      <c r="A10" s="971" t="s">
        <v>566</v>
      </c>
      <c r="B10" s="974" t="s">
        <v>910</v>
      </c>
      <c r="C10" s="993"/>
      <c r="D10" s="993"/>
      <c r="E10" s="975"/>
      <c r="F10" s="980" t="s">
        <v>567</v>
      </c>
    </row>
    <row r="11" spans="1:6" s="254" customFormat="1" ht="12.75">
      <c r="A11" s="972"/>
      <c r="B11" s="976"/>
      <c r="C11" s="994"/>
      <c r="D11" s="994"/>
      <c r="E11" s="977"/>
      <c r="F11" s="981"/>
    </row>
    <row r="12" spans="1:6" s="254" customFormat="1" ht="13.5" thickBot="1">
      <c r="A12" s="973"/>
      <c r="B12" s="978"/>
      <c r="C12" s="995"/>
      <c r="D12" s="995"/>
      <c r="E12" s="979"/>
      <c r="F12" s="982"/>
    </row>
    <row r="13" spans="1:6" ht="12.75">
      <c r="A13" s="258" t="s">
        <v>655</v>
      </c>
      <c r="B13" s="277" t="s">
        <v>655</v>
      </c>
      <c r="C13" s="277"/>
      <c r="D13" s="984" t="s">
        <v>597</v>
      </c>
      <c r="E13" s="984"/>
      <c r="F13" s="272">
        <v>1892</v>
      </c>
    </row>
    <row r="14" spans="1:6" ht="12.75">
      <c r="A14" s="258" t="s">
        <v>656</v>
      </c>
      <c r="B14" s="271" t="s">
        <v>656</v>
      </c>
      <c r="C14" s="277"/>
      <c r="D14" s="984" t="s">
        <v>641</v>
      </c>
      <c r="E14" s="984"/>
      <c r="F14" s="272">
        <v>567</v>
      </c>
    </row>
    <row r="15" spans="1:6" ht="13.5" thickBot="1">
      <c r="A15" s="258" t="s">
        <v>657</v>
      </c>
      <c r="B15" s="271" t="s">
        <v>657</v>
      </c>
      <c r="C15" s="271"/>
      <c r="D15" s="984" t="s">
        <v>642</v>
      </c>
      <c r="E15" s="984"/>
      <c r="F15" s="272"/>
    </row>
    <row r="16" spans="1:6" ht="13.5" thickBot="1">
      <c r="A16" s="274" t="s">
        <v>658</v>
      </c>
      <c r="B16" s="274" t="s">
        <v>987</v>
      </c>
      <c r="C16" s="275"/>
      <c r="D16" s="985" t="s">
        <v>831</v>
      </c>
      <c r="E16" s="986"/>
      <c r="F16" s="273">
        <f>SUM(F13:F15)</f>
        <v>2459</v>
      </c>
    </row>
    <row r="17" spans="1:6" ht="12.75">
      <c r="A17" s="258" t="s">
        <v>659</v>
      </c>
      <c r="B17" s="271" t="s">
        <v>658</v>
      </c>
      <c r="C17" s="277"/>
      <c r="D17" s="984" t="s">
        <v>832</v>
      </c>
      <c r="E17" s="984"/>
      <c r="F17" s="272">
        <v>0</v>
      </c>
    </row>
    <row r="18" spans="1:6" ht="13.5" thickBot="1">
      <c r="A18" s="258" t="s">
        <v>681</v>
      </c>
      <c r="B18" s="271" t="s">
        <v>659</v>
      </c>
      <c r="C18" s="277"/>
      <c r="D18" s="984" t="s">
        <v>833</v>
      </c>
      <c r="E18" s="984"/>
      <c r="F18" s="272">
        <v>0</v>
      </c>
    </row>
    <row r="19" spans="1:6" ht="13.5" thickBot="1">
      <c r="A19" s="274" t="s">
        <v>682</v>
      </c>
      <c r="B19" s="274" t="s">
        <v>789</v>
      </c>
      <c r="C19" s="275"/>
      <c r="D19" s="985" t="s">
        <v>834</v>
      </c>
      <c r="E19" s="986"/>
      <c r="F19" s="273">
        <v>0</v>
      </c>
    </row>
    <row r="20" spans="1:6" ht="12.75">
      <c r="A20" s="258" t="s">
        <v>683</v>
      </c>
      <c r="B20" s="271" t="s">
        <v>681</v>
      </c>
      <c r="C20" s="277"/>
      <c r="D20" s="984" t="s">
        <v>835</v>
      </c>
      <c r="E20" s="984"/>
      <c r="F20" s="272">
        <v>15363</v>
      </c>
    </row>
    <row r="21" spans="1:6" ht="12.75">
      <c r="A21" s="258" t="s">
        <v>684</v>
      </c>
      <c r="B21" s="271" t="s">
        <v>682</v>
      </c>
      <c r="C21" s="277"/>
      <c r="D21" s="984" t="s">
        <v>836</v>
      </c>
      <c r="E21" s="984"/>
      <c r="F21" s="272">
        <v>2218</v>
      </c>
    </row>
    <row r="22" spans="1:6" ht="13.5" thickBot="1">
      <c r="A22" s="258" t="s">
        <v>924</v>
      </c>
      <c r="B22" s="271" t="s">
        <v>683</v>
      </c>
      <c r="C22" s="277"/>
      <c r="D22" s="984" t="s">
        <v>837</v>
      </c>
      <c r="E22" s="984"/>
      <c r="F22" s="272">
        <v>1104</v>
      </c>
    </row>
    <row r="23" spans="1:6" ht="13.5" thickBot="1">
      <c r="A23" s="274" t="s">
        <v>925</v>
      </c>
      <c r="B23" s="274" t="s">
        <v>794</v>
      </c>
      <c r="C23" s="275"/>
      <c r="D23" s="985" t="s">
        <v>838</v>
      </c>
      <c r="E23" s="986"/>
      <c r="F23" s="273">
        <f>SUM(F20:F22)</f>
        <v>18685</v>
      </c>
    </row>
    <row r="24" spans="1:6" ht="12.75">
      <c r="A24" s="258" t="s">
        <v>948</v>
      </c>
      <c r="B24" s="271" t="s">
        <v>684</v>
      </c>
      <c r="C24" s="277"/>
      <c r="D24" s="984" t="s">
        <v>839</v>
      </c>
      <c r="E24" s="984"/>
      <c r="F24" s="272">
        <v>1608</v>
      </c>
    </row>
    <row r="25" spans="1:6" ht="12.75">
      <c r="A25" s="258" t="s">
        <v>926</v>
      </c>
      <c r="B25" s="271" t="s">
        <v>924</v>
      </c>
      <c r="C25" s="277"/>
      <c r="D25" s="984" t="s">
        <v>840</v>
      </c>
      <c r="E25" s="984"/>
      <c r="F25" s="272">
        <v>4293</v>
      </c>
    </row>
    <row r="26" spans="1:6" ht="12.75">
      <c r="A26" s="258" t="s">
        <v>927</v>
      </c>
      <c r="B26" s="271" t="s">
        <v>925</v>
      </c>
      <c r="C26" s="277"/>
      <c r="D26" s="984" t="s">
        <v>841</v>
      </c>
      <c r="E26" s="984"/>
      <c r="F26" s="272"/>
    </row>
    <row r="27" spans="1:6" ht="13.5" thickBot="1">
      <c r="A27" s="258" t="s">
        <v>928</v>
      </c>
      <c r="B27" s="271" t="s">
        <v>948</v>
      </c>
      <c r="C27" s="277"/>
      <c r="D27" s="984" t="s">
        <v>842</v>
      </c>
      <c r="E27" s="984"/>
      <c r="F27" s="272"/>
    </row>
    <row r="28" spans="1:6" ht="13.5" thickBot="1">
      <c r="A28" s="274" t="s">
        <v>930</v>
      </c>
      <c r="B28" s="274" t="s">
        <v>797</v>
      </c>
      <c r="C28" s="275"/>
      <c r="D28" s="985" t="s">
        <v>843</v>
      </c>
      <c r="E28" s="986"/>
      <c r="F28" s="273">
        <f>SUM(F24:F27)</f>
        <v>5901</v>
      </c>
    </row>
    <row r="29" spans="1:6" ht="12.75">
      <c r="A29" s="258" t="s">
        <v>931</v>
      </c>
      <c r="B29" s="271" t="s">
        <v>926</v>
      </c>
      <c r="C29" s="277"/>
      <c r="D29" s="984" t="s">
        <v>844</v>
      </c>
      <c r="E29" s="984"/>
      <c r="F29" s="272">
        <v>4065</v>
      </c>
    </row>
    <row r="30" spans="1:6" ht="12.75">
      <c r="A30" s="258" t="s">
        <v>932</v>
      </c>
      <c r="B30" s="271" t="s">
        <v>927</v>
      </c>
      <c r="C30" s="277"/>
      <c r="D30" s="984" t="s">
        <v>845</v>
      </c>
      <c r="E30" s="984"/>
      <c r="F30" s="272">
        <v>2169</v>
      </c>
    </row>
    <row r="31" spans="1:6" ht="13.5" thickBot="1">
      <c r="A31" s="258" t="s">
        <v>933</v>
      </c>
      <c r="B31" s="277" t="s">
        <v>928</v>
      </c>
      <c r="C31" s="277"/>
      <c r="D31" s="984" t="s">
        <v>846</v>
      </c>
      <c r="E31" s="984"/>
      <c r="F31" s="272">
        <v>1650</v>
      </c>
    </row>
    <row r="32" spans="1:6" ht="13.5" thickBot="1">
      <c r="A32" s="274" t="s">
        <v>934</v>
      </c>
      <c r="B32" s="274" t="s">
        <v>802</v>
      </c>
      <c r="C32" s="275"/>
      <c r="D32" s="985" t="s">
        <v>847</v>
      </c>
      <c r="E32" s="986"/>
      <c r="F32" s="273">
        <f>SUM(F29:F31)</f>
        <v>7884</v>
      </c>
    </row>
    <row r="33" spans="1:6" ht="13.5" thickBot="1">
      <c r="A33" s="274" t="s">
        <v>935</v>
      </c>
      <c r="B33" s="274" t="s">
        <v>504</v>
      </c>
      <c r="C33" s="275"/>
      <c r="D33" s="985" t="s">
        <v>848</v>
      </c>
      <c r="E33" s="986"/>
      <c r="F33" s="273">
        <v>4631</v>
      </c>
    </row>
    <row r="34" spans="1:6" ht="13.5" thickBot="1">
      <c r="A34" s="274" t="s">
        <v>660</v>
      </c>
      <c r="B34" s="274" t="s">
        <v>783</v>
      </c>
      <c r="C34" s="275"/>
      <c r="D34" s="985" t="s">
        <v>849</v>
      </c>
      <c r="E34" s="986"/>
      <c r="F34" s="273">
        <v>5485</v>
      </c>
    </row>
    <row r="35" spans="1:6" s="38" customFormat="1" ht="26.25" customHeight="1" thickBot="1">
      <c r="A35" s="279" t="s">
        <v>661</v>
      </c>
      <c r="B35" s="261" t="s">
        <v>694</v>
      </c>
      <c r="C35" s="280"/>
      <c r="D35" s="987" t="s">
        <v>850</v>
      </c>
      <c r="E35" s="988"/>
      <c r="F35" s="281">
        <v>-3033</v>
      </c>
    </row>
    <row r="36" spans="1:6" ht="12.75">
      <c r="A36" s="258" t="s">
        <v>662</v>
      </c>
      <c r="B36" s="277" t="s">
        <v>930</v>
      </c>
      <c r="C36" s="277"/>
      <c r="D36" s="984" t="s">
        <v>851</v>
      </c>
      <c r="E36" s="984"/>
      <c r="F36" s="272"/>
    </row>
    <row r="37" spans="1:6" ht="12.75">
      <c r="A37" s="258" t="s">
        <v>663</v>
      </c>
      <c r="B37" s="271" t="s">
        <v>931</v>
      </c>
      <c r="C37" s="277"/>
      <c r="D37" s="984" t="s">
        <v>852</v>
      </c>
      <c r="E37" s="984"/>
      <c r="F37" s="272"/>
    </row>
    <row r="38" spans="1:6" ht="12.75">
      <c r="A38" s="258" t="s">
        <v>664</v>
      </c>
      <c r="B38" s="271" t="s">
        <v>932</v>
      </c>
      <c r="C38" s="277"/>
      <c r="D38" s="984" t="s">
        <v>853</v>
      </c>
      <c r="E38" s="984"/>
      <c r="F38" s="272">
        <v>0</v>
      </c>
    </row>
    <row r="39" spans="1:6" ht="13.5" thickBot="1">
      <c r="A39" s="258" t="s">
        <v>665</v>
      </c>
      <c r="B39" s="258" t="s">
        <v>932</v>
      </c>
      <c r="C39" s="258" t="s">
        <v>1006</v>
      </c>
      <c r="D39" s="258"/>
      <c r="E39" s="259" t="s">
        <v>854</v>
      </c>
      <c r="F39" s="272">
        <v>0</v>
      </c>
    </row>
    <row r="40" spans="1:6" ht="13.5" thickBot="1">
      <c r="A40" s="274" t="s">
        <v>666</v>
      </c>
      <c r="B40" s="274" t="s">
        <v>784</v>
      </c>
      <c r="C40" s="275"/>
      <c r="D40" s="985" t="s">
        <v>855</v>
      </c>
      <c r="E40" s="986"/>
      <c r="F40" s="273"/>
    </row>
    <row r="41" spans="1:6" ht="12.75">
      <c r="A41" s="258" t="s">
        <v>667</v>
      </c>
      <c r="B41" s="277" t="s">
        <v>933</v>
      </c>
      <c r="C41" s="277"/>
      <c r="D41" s="984" t="s">
        <v>856</v>
      </c>
      <c r="E41" s="984"/>
      <c r="F41" s="272">
        <v>1</v>
      </c>
    </row>
    <row r="42" spans="1:6" ht="12.75">
      <c r="A42" s="258" t="s">
        <v>668</v>
      </c>
      <c r="B42" s="277" t="s">
        <v>934</v>
      </c>
      <c r="C42" s="277"/>
      <c r="D42" s="984" t="s">
        <v>857</v>
      </c>
      <c r="E42" s="984"/>
      <c r="F42" s="272">
        <v>0</v>
      </c>
    </row>
    <row r="43" spans="1:6" ht="12.75">
      <c r="A43" s="258" t="s">
        <v>669</v>
      </c>
      <c r="B43" s="277" t="s">
        <v>935</v>
      </c>
      <c r="C43" s="277"/>
      <c r="D43" s="984" t="s">
        <v>858</v>
      </c>
      <c r="E43" s="984"/>
      <c r="F43" s="272">
        <v>0</v>
      </c>
    </row>
    <row r="44" spans="1:6" ht="13.5" thickBot="1">
      <c r="A44" s="258" t="s">
        <v>670</v>
      </c>
      <c r="B44" s="258" t="s">
        <v>935</v>
      </c>
      <c r="C44" s="258" t="s">
        <v>1006</v>
      </c>
      <c r="D44" s="258"/>
      <c r="E44" s="259" t="s">
        <v>859</v>
      </c>
      <c r="F44" s="272">
        <v>0</v>
      </c>
    </row>
    <row r="45" spans="1:6" ht="13.5" thickBot="1">
      <c r="A45" s="274" t="s">
        <v>671</v>
      </c>
      <c r="B45" s="274" t="s">
        <v>594</v>
      </c>
      <c r="C45" s="275"/>
      <c r="D45" s="985" t="s">
        <v>860</v>
      </c>
      <c r="E45" s="986" t="s">
        <v>585</v>
      </c>
      <c r="F45" s="273">
        <v>1</v>
      </c>
    </row>
    <row r="46" spans="1:6" s="38" customFormat="1" ht="26.25" customHeight="1" thickBot="1">
      <c r="A46" s="279" t="s">
        <v>672</v>
      </c>
      <c r="B46" s="261" t="s">
        <v>25</v>
      </c>
      <c r="C46" s="280"/>
      <c r="D46" s="987" t="s">
        <v>861</v>
      </c>
      <c r="E46" s="988" t="s">
        <v>586</v>
      </c>
      <c r="F46" s="281">
        <v>-1</v>
      </c>
    </row>
    <row r="47" spans="1:6" ht="26.25" customHeight="1" thickBot="1">
      <c r="A47" s="216" t="s">
        <v>673</v>
      </c>
      <c r="B47" s="278" t="s">
        <v>40</v>
      </c>
      <c r="C47" s="275"/>
      <c r="D47" s="989" t="s">
        <v>862</v>
      </c>
      <c r="E47" s="990" t="s">
        <v>587</v>
      </c>
      <c r="F47" s="276">
        <f>F35+F46</f>
        <v>-3034</v>
      </c>
    </row>
    <row r="48" spans="1:6" ht="12.75">
      <c r="A48" s="258" t="s">
        <v>674</v>
      </c>
      <c r="B48" s="277" t="s">
        <v>660</v>
      </c>
      <c r="C48" s="277"/>
      <c r="D48" s="984" t="s">
        <v>863</v>
      </c>
      <c r="E48" s="984" t="s">
        <v>588</v>
      </c>
      <c r="F48" s="272">
        <v>8000</v>
      </c>
    </row>
    <row r="49" spans="1:6" ht="13.5" thickBot="1">
      <c r="A49" s="258" t="s">
        <v>675</v>
      </c>
      <c r="B49" s="277" t="s">
        <v>661</v>
      </c>
      <c r="C49" s="277"/>
      <c r="D49" s="984" t="s">
        <v>864</v>
      </c>
      <c r="E49" s="984" t="s">
        <v>589</v>
      </c>
      <c r="F49" s="272">
        <v>1750</v>
      </c>
    </row>
    <row r="50" spans="1:6" ht="13.5" thickBot="1">
      <c r="A50" s="274" t="s">
        <v>27</v>
      </c>
      <c r="B50" s="274" t="s">
        <v>595</v>
      </c>
      <c r="C50" s="275"/>
      <c r="D50" s="985" t="s">
        <v>865</v>
      </c>
      <c r="E50" s="986" t="s">
        <v>590</v>
      </c>
      <c r="F50" s="273">
        <f>F48+F49</f>
        <v>9750</v>
      </c>
    </row>
    <row r="51" spans="1:6" ht="13.5" thickBot="1">
      <c r="A51" s="274" t="s">
        <v>28</v>
      </c>
      <c r="B51" s="274" t="s">
        <v>596</v>
      </c>
      <c r="C51" s="275"/>
      <c r="D51" s="985" t="s">
        <v>866</v>
      </c>
      <c r="E51" s="986" t="s">
        <v>591</v>
      </c>
      <c r="F51" s="273"/>
    </row>
    <row r="52" spans="1:6" s="38" customFormat="1" ht="26.25" customHeight="1" thickBot="1">
      <c r="A52" s="279" t="s">
        <v>29</v>
      </c>
      <c r="B52" s="261" t="s">
        <v>132</v>
      </c>
      <c r="C52" s="280"/>
      <c r="D52" s="987" t="s">
        <v>867</v>
      </c>
      <c r="E52" s="988" t="s">
        <v>592</v>
      </c>
      <c r="F52" s="281">
        <f>F50-F51</f>
        <v>9750</v>
      </c>
    </row>
    <row r="53" spans="1:6" s="12" customFormat="1" ht="26.25" customHeight="1" thickBot="1">
      <c r="A53" s="282" t="s">
        <v>30</v>
      </c>
      <c r="B53" s="283" t="s">
        <v>134</v>
      </c>
      <c r="C53" s="284"/>
      <c r="D53" s="991" t="s">
        <v>868</v>
      </c>
      <c r="E53" s="992" t="s">
        <v>593</v>
      </c>
      <c r="F53" s="285">
        <f>F47+F52</f>
        <v>6716</v>
      </c>
    </row>
  </sheetData>
  <sheetProtection/>
  <mergeCells count="46">
    <mergeCell ref="A5:F5"/>
    <mergeCell ref="A7:F7"/>
    <mergeCell ref="A10:A12"/>
    <mergeCell ref="B10:E12"/>
    <mergeCell ref="F10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31:E31"/>
    <mergeCell ref="D40:E40"/>
    <mergeCell ref="D41:E41"/>
    <mergeCell ref="D42:E42"/>
    <mergeCell ref="D43:E43"/>
    <mergeCell ref="D53:E53"/>
    <mergeCell ref="D36:E36"/>
    <mergeCell ref="D37:E37"/>
    <mergeCell ref="D38:E38"/>
    <mergeCell ref="A2:F2"/>
    <mergeCell ref="A6:F6"/>
    <mergeCell ref="D49:E49"/>
    <mergeCell ref="D50:E50"/>
    <mergeCell ref="D51:E51"/>
    <mergeCell ref="D52:E52"/>
    <mergeCell ref="D45:E45"/>
    <mergeCell ref="D46:E46"/>
    <mergeCell ref="D47:E47"/>
    <mergeCell ref="D48:E4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20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2" width="9.125" style="12" customWidth="1"/>
    <col min="3" max="3" width="17.625" style="12" customWidth="1"/>
    <col min="4" max="4" width="13.875" style="12" customWidth="1"/>
    <col min="5" max="5" width="9.125" style="12" customWidth="1"/>
    <col min="6" max="6" width="14.25390625" style="12" customWidth="1"/>
    <col min="7" max="7" width="13.125" style="12" customWidth="1"/>
    <col min="8" max="16384" width="9.125" style="69" customWidth="1"/>
  </cols>
  <sheetData>
    <row r="2" spans="1:13" s="44" customFormat="1" ht="12.75">
      <c r="A2" s="920"/>
      <c r="B2" s="920"/>
      <c r="C2" s="920"/>
      <c r="D2" s="920"/>
      <c r="E2" s="920"/>
      <c r="F2" s="920"/>
      <c r="G2" s="920"/>
      <c r="H2" s="268"/>
      <c r="I2" s="268"/>
      <c r="J2" s="268"/>
      <c r="K2" s="268"/>
      <c r="L2" s="268"/>
      <c r="M2" s="268"/>
    </row>
    <row r="3" spans="1:9" s="50" customFormat="1" ht="12.75">
      <c r="A3" s="173" t="s">
        <v>1214</v>
      </c>
      <c r="B3" s="173"/>
      <c r="C3" s="173"/>
      <c r="D3" s="173"/>
      <c r="F3" s="91"/>
      <c r="G3" s="39"/>
      <c r="H3" s="39"/>
      <c r="I3" s="39"/>
    </row>
    <row r="5" spans="1:7" ht="15.75">
      <c r="A5" s="867"/>
      <c r="B5" s="867"/>
      <c r="C5" s="867"/>
      <c r="D5" s="867"/>
      <c r="E5" s="867"/>
      <c r="F5" s="867"/>
      <c r="G5" s="867"/>
    </row>
    <row r="6" spans="1:7" ht="15.75">
      <c r="A6" s="752" t="s">
        <v>193</v>
      </c>
      <c r="B6" s="752"/>
      <c r="C6" s="752"/>
      <c r="D6" s="752"/>
      <c r="E6" s="752"/>
      <c r="F6" s="752"/>
      <c r="G6" s="752"/>
    </row>
    <row r="7" spans="1:7" ht="15.75">
      <c r="A7" s="752" t="s">
        <v>1086</v>
      </c>
      <c r="B7" s="752"/>
      <c r="C7" s="752"/>
      <c r="D7" s="752"/>
      <c r="E7" s="752"/>
      <c r="F7" s="752"/>
      <c r="G7" s="752"/>
    </row>
    <row r="8" ht="16.5" thickBot="1"/>
    <row r="9" spans="1:7" s="327" customFormat="1" ht="12.75">
      <c r="A9" s="1014" t="s">
        <v>1013</v>
      </c>
      <c r="B9" s="1015"/>
      <c r="C9" s="1016"/>
      <c r="D9" s="996" t="s">
        <v>1087</v>
      </c>
      <c r="E9" s="996" t="s">
        <v>1012</v>
      </c>
      <c r="F9" s="996" t="s">
        <v>1088</v>
      </c>
      <c r="G9" s="996" t="s">
        <v>1089</v>
      </c>
    </row>
    <row r="10" spans="1:7" s="327" customFormat="1" ht="12.75">
      <c r="A10" s="1017"/>
      <c r="B10" s="1018"/>
      <c r="C10" s="1019"/>
      <c r="D10" s="997"/>
      <c r="E10" s="997"/>
      <c r="F10" s="997"/>
      <c r="G10" s="997"/>
    </row>
    <row r="11" spans="1:7" s="327" customFormat="1" ht="29.25" customHeight="1" thickBot="1">
      <c r="A11" s="1020"/>
      <c r="B11" s="1021"/>
      <c r="C11" s="1022"/>
      <c r="D11" s="998"/>
      <c r="E11" s="998"/>
      <c r="F11" s="998"/>
      <c r="G11" s="998"/>
    </row>
    <row r="12" spans="1:7" s="327" customFormat="1" ht="25.5" customHeight="1">
      <c r="A12" s="355" t="s">
        <v>635</v>
      </c>
      <c r="B12" s="352"/>
      <c r="C12" s="352"/>
      <c r="D12" s="354"/>
      <c r="E12" s="354"/>
      <c r="F12" s="354"/>
      <c r="G12" s="354"/>
    </row>
    <row r="13" spans="1:7" s="327" customFormat="1" ht="22.5" customHeight="1">
      <c r="A13" s="1008" t="s">
        <v>978</v>
      </c>
      <c r="B13" s="1009"/>
      <c r="C13" s="1010"/>
      <c r="D13" s="353">
        <v>1</v>
      </c>
      <c r="E13" s="353">
        <v>-1</v>
      </c>
      <c r="F13" s="353">
        <v>0</v>
      </c>
      <c r="G13" s="554"/>
    </row>
    <row r="14" spans="1:7" s="327" customFormat="1" ht="22.5" customHeight="1" thickBot="1">
      <c r="A14" s="1008" t="s">
        <v>111</v>
      </c>
      <c r="B14" s="1009" t="s">
        <v>978</v>
      </c>
      <c r="C14" s="1010" t="s">
        <v>978</v>
      </c>
      <c r="D14" s="353">
        <v>1</v>
      </c>
      <c r="E14" s="353"/>
      <c r="F14" s="353">
        <v>1</v>
      </c>
      <c r="G14" s="554">
        <v>1</v>
      </c>
    </row>
    <row r="15" spans="1:7" s="321" customFormat="1" ht="24" customHeight="1" thickBot="1">
      <c r="A15" s="999" t="s">
        <v>826</v>
      </c>
      <c r="B15" s="1000"/>
      <c r="C15" s="1001"/>
      <c r="D15" s="358">
        <f>SUM(D13:D14)</f>
        <v>2</v>
      </c>
      <c r="E15" s="358">
        <v>-1</v>
      </c>
      <c r="F15" s="358">
        <f>SUM(F13:F14)</f>
        <v>1</v>
      </c>
      <c r="G15" s="555">
        <f>SUM(G13:G14)</f>
        <v>1</v>
      </c>
    </row>
    <row r="16" spans="1:7" s="327" customFormat="1" ht="25.5" customHeight="1">
      <c r="A16" s="355" t="s">
        <v>827</v>
      </c>
      <c r="B16" s="352"/>
      <c r="C16" s="352"/>
      <c r="D16" s="354"/>
      <c r="E16" s="354"/>
      <c r="F16" s="354"/>
      <c r="G16" s="354"/>
    </row>
    <row r="17" spans="1:7" s="357" customFormat="1" ht="27" customHeight="1">
      <c r="A17" s="1005" t="s">
        <v>648</v>
      </c>
      <c r="B17" s="1006"/>
      <c r="C17" s="1007"/>
      <c r="D17" s="356"/>
      <c r="E17" s="356"/>
      <c r="F17" s="356"/>
      <c r="G17" s="556"/>
    </row>
    <row r="18" spans="1:7" s="357" customFormat="1" ht="27" customHeight="1" thickBot="1">
      <c r="A18" s="1011" t="s">
        <v>650</v>
      </c>
      <c r="B18" s="1012"/>
      <c r="C18" s="1013"/>
      <c r="D18" s="456"/>
      <c r="E18" s="456"/>
      <c r="F18" s="456"/>
      <c r="G18" s="456">
        <v>2</v>
      </c>
    </row>
    <row r="19" spans="1:7" s="321" customFormat="1" ht="24" customHeight="1" thickBot="1">
      <c r="A19" s="999" t="s">
        <v>636</v>
      </c>
      <c r="B19" s="1000"/>
      <c r="C19" s="1001"/>
      <c r="D19" s="358"/>
      <c r="E19" s="358"/>
      <c r="F19" s="358"/>
      <c r="G19" s="358">
        <v>2</v>
      </c>
    </row>
    <row r="20" spans="1:7" s="360" customFormat="1" ht="32.25" customHeight="1" thickBot="1">
      <c r="A20" s="1002" t="s">
        <v>828</v>
      </c>
      <c r="B20" s="1003"/>
      <c r="C20" s="1004"/>
      <c r="D20" s="359">
        <f>D15+D19</f>
        <v>2</v>
      </c>
      <c r="E20" s="359"/>
      <c r="F20" s="359">
        <f>F15+F19</f>
        <v>1</v>
      </c>
      <c r="G20" s="359">
        <f>G15+G19</f>
        <v>3</v>
      </c>
    </row>
  </sheetData>
  <sheetProtection/>
  <mergeCells count="16">
    <mergeCell ref="A19:C19"/>
    <mergeCell ref="A20:C20"/>
    <mergeCell ref="A15:C15"/>
    <mergeCell ref="A2:G2"/>
    <mergeCell ref="A17:C17"/>
    <mergeCell ref="A14:C14"/>
    <mergeCell ref="E9:E11"/>
    <mergeCell ref="A18:C18"/>
    <mergeCell ref="A13:C13"/>
    <mergeCell ref="A9:C11"/>
    <mergeCell ref="F9:F11"/>
    <mergeCell ref="A5:G5"/>
    <mergeCell ref="A6:G6"/>
    <mergeCell ref="A7:G7"/>
    <mergeCell ref="G9:G11"/>
    <mergeCell ref="D9:D1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M102"/>
  <sheetViews>
    <sheetView zoomScalePageLayoutView="0" workbookViewId="0" topLeftCell="A1">
      <selection activeCell="G34" sqref="G34:G36"/>
    </sheetView>
  </sheetViews>
  <sheetFormatPr defaultColWidth="9.00390625" defaultRowHeight="12.75"/>
  <cols>
    <col min="1" max="2" width="9.125" style="29" customWidth="1"/>
    <col min="3" max="3" width="17.625" style="29" customWidth="1"/>
    <col min="4" max="4" width="22.875" style="29" customWidth="1"/>
    <col min="5" max="6" width="10.375" style="29" customWidth="1"/>
    <col min="7" max="7" width="20.875" style="29" customWidth="1"/>
    <col min="8" max="12" width="10.375" style="29" customWidth="1"/>
    <col min="13" max="13" width="10.875" style="29" customWidth="1"/>
    <col min="14" max="16384" width="9.125" style="29" customWidth="1"/>
  </cols>
  <sheetData>
    <row r="1" spans="11:13" ht="12.75" customHeight="1">
      <c r="K1" s="1101"/>
      <c r="L1" s="1101"/>
      <c r="M1" s="1101"/>
    </row>
    <row r="2" spans="1:13" ht="12.75">
      <c r="A2" s="1102"/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</row>
    <row r="3" spans="1:13" ht="15.75">
      <c r="A3" s="127" t="s">
        <v>1215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</row>
    <row r="4" spans="1:13" ht="15.75">
      <c r="A4" s="127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</row>
    <row r="5" spans="1:13" s="31" customFormat="1" ht="15.75">
      <c r="A5" s="1055" t="s">
        <v>193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</row>
    <row r="6" spans="1:13" s="31" customFormat="1" ht="15.75">
      <c r="A6" s="1055" t="s">
        <v>637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</row>
    <row r="7" spans="1:13" s="31" customFormat="1" ht="15.75">
      <c r="A7" s="1055" t="s">
        <v>1082</v>
      </c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</row>
    <row r="8" spans="1:13" ht="12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1" customFormat="1" ht="15.75">
      <c r="A9" s="339" t="s">
        <v>1019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</row>
    <row r="10" spans="1:13" ht="12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>
      <c r="A11" s="341" t="s">
        <v>1056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" customHeight="1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6.5" thickBot="1">
      <c r="A13" s="1063" t="s">
        <v>897</v>
      </c>
      <c r="B13" s="1064"/>
      <c r="C13" s="1064"/>
      <c r="D13" s="1056" t="s">
        <v>1172</v>
      </c>
      <c r="E13" s="1057"/>
      <c r="F13" s="1058"/>
      <c r="G13" s="1056" t="s">
        <v>898</v>
      </c>
      <c r="H13" s="1057"/>
      <c r="I13" s="1058"/>
      <c r="J13" s="1056" t="s">
        <v>899</v>
      </c>
      <c r="K13" s="1057"/>
      <c r="L13" s="1058"/>
      <c r="M13" s="1060" t="s">
        <v>900</v>
      </c>
    </row>
    <row r="14" spans="1:13" ht="15.75">
      <c r="A14" s="1065"/>
      <c r="B14" s="1066"/>
      <c r="C14" s="1066"/>
      <c r="D14" s="342" t="s">
        <v>901</v>
      </c>
      <c r="E14" s="343" t="s">
        <v>902</v>
      </c>
      <c r="F14" s="344" t="s">
        <v>903</v>
      </c>
      <c r="G14" s="343" t="s">
        <v>904</v>
      </c>
      <c r="H14" s="343" t="s">
        <v>902</v>
      </c>
      <c r="I14" s="344" t="s">
        <v>905</v>
      </c>
      <c r="J14" s="343" t="s">
        <v>904</v>
      </c>
      <c r="K14" s="344" t="s">
        <v>902</v>
      </c>
      <c r="L14" s="343" t="s">
        <v>905</v>
      </c>
      <c r="M14" s="1061"/>
    </row>
    <row r="15" spans="1:13" ht="16.5" thickBot="1">
      <c r="A15" s="1065"/>
      <c r="B15" s="1066"/>
      <c r="C15" s="1066"/>
      <c r="D15" s="345" t="s">
        <v>906</v>
      </c>
      <c r="E15" s="346" t="s">
        <v>907</v>
      </c>
      <c r="F15" s="230" t="s">
        <v>908</v>
      </c>
      <c r="G15" s="347" t="s">
        <v>906</v>
      </c>
      <c r="H15" s="346" t="s">
        <v>907</v>
      </c>
      <c r="I15" s="230" t="s">
        <v>908</v>
      </c>
      <c r="J15" s="347" t="s">
        <v>906</v>
      </c>
      <c r="K15" s="230" t="s">
        <v>907</v>
      </c>
      <c r="L15" s="346" t="s">
        <v>908</v>
      </c>
      <c r="M15" s="1062"/>
    </row>
    <row r="16" spans="1:13" ht="7.5" customHeight="1">
      <c r="A16" s="1042"/>
      <c r="B16" s="1043"/>
      <c r="C16" s="1044"/>
      <c r="D16" s="1033"/>
      <c r="E16" s="1036"/>
      <c r="F16" s="1039"/>
      <c r="G16" s="1093"/>
      <c r="H16" s="1090"/>
      <c r="I16" s="1098"/>
      <c r="J16" s="1036"/>
      <c r="K16" s="1036"/>
      <c r="L16" s="1036"/>
      <c r="M16" s="1059"/>
    </row>
    <row r="17" spans="1:13" ht="7.5" customHeight="1">
      <c r="A17" s="1045"/>
      <c r="B17" s="1046"/>
      <c r="C17" s="1047"/>
      <c r="D17" s="1034"/>
      <c r="E17" s="1037"/>
      <c r="F17" s="1040"/>
      <c r="G17" s="1094"/>
      <c r="H17" s="1091"/>
      <c r="I17" s="1037"/>
      <c r="J17" s="1037"/>
      <c r="K17" s="1037"/>
      <c r="L17" s="1037"/>
      <c r="M17" s="1037"/>
    </row>
    <row r="18" spans="1:13" ht="15.75" customHeight="1" thickBot="1">
      <c r="A18" s="1048"/>
      <c r="B18" s="1049"/>
      <c r="C18" s="1050"/>
      <c r="D18" s="1035"/>
      <c r="E18" s="1038"/>
      <c r="F18" s="1041"/>
      <c r="G18" s="1095"/>
      <c r="H18" s="1092"/>
      <c r="I18" s="1099"/>
      <c r="J18" s="1038"/>
      <c r="K18" s="1038"/>
      <c r="L18" s="1038"/>
      <c r="M18" s="1038"/>
    </row>
    <row r="19" spans="1:13" s="37" customFormat="1" ht="12.75" customHeight="1">
      <c r="A19" s="1077" t="s">
        <v>954</v>
      </c>
      <c r="B19" s="1096"/>
      <c r="C19" s="1078"/>
      <c r="D19" s="1051"/>
      <c r="E19" s="1051"/>
      <c r="F19" s="1053">
        <f>SUM(F16)</f>
        <v>0</v>
      </c>
      <c r="G19" s="1051"/>
      <c r="H19" s="1051"/>
      <c r="I19" s="1051"/>
      <c r="J19" s="1051"/>
      <c r="K19" s="1051"/>
      <c r="L19" s="1051"/>
      <c r="M19" s="1100">
        <f>M16</f>
        <v>0</v>
      </c>
    </row>
    <row r="20" spans="1:13" s="37" customFormat="1" ht="13.5" customHeight="1" thickBot="1">
      <c r="A20" s="1079"/>
      <c r="B20" s="1097"/>
      <c r="C20" s="1080"/>
      <c r="D20" s="1052"/>
      <c r="E20" s="1052"/>
      <c r="F20" s="1054"/>
      <c r="G20" s="1052"/>
      <c r="H20" s="1052"/>
      <c r="I20" s="1052"/>
      <c r="J20" s="1052"/>
      <c r="K20" s="1052"/>
      <c r="L20" s="1052"/>
      <c r="M20" s="1052"/>
    </row>
    <row r="21" spans="1:13" ht="12" customHeight="1">
      <c r="A21" s="30"/>
      <c r="B21" s="30"/>
      <c r="C21" s="30"/>
      <c r="D21" s="30"/>
      <c r="E21" s="30"/>
      <c r="F21" s="78"/>
      <c r="G21" s="30"/>
      <c r="H21" s="30"/>
      <c r="I21" s="30"/>
      <c r="J21" s="30"/>
      <c r="K21" s="30"/>
      <c r="L21" s="30"/>
      <c r="M21" s="30"/>
    </row>
    <row r="22" spans="1:6" s="341" customFormat="1" ht="12" customHeight="1">
      <c r="A22" s="341" t="s">
        <v>803</v>
      </c>
      <c r="F22" s="46"/>
    </row>
    <row r="23" spans="1:13" ht="13.5" customHeight="1">
      <c r="A23" s="348" t="s">
        <v>804</v>
      </c>
      <c r="B23" s="348"/>
      <c r="C23" s="348"/>
      <c r="D23" s="348"/>
      <c r="E23" s="348"/>
      <c r="F23" s="47"/>
      <c r="G23" s="349" t="s">
        <v>908</v>
      </c>
      <c r="H23" s="30"/>
      <c r="I23" s="30"/>
      <c r="J23" s="30"/>
      <c r="K23" s="30"/>
      <c r="L23" s="30"/>
      <c r="M23" s="30"/>
    </row>
    <row r="24" spans="1:13" ht="13.5" customHeight="1">
      <c r="A24" s="348" t="s">
        <v>805</v>
      </c>
      <c r="B24" s="348"/>
      <c r="C24" s="348"/>
      <c r="D24" s="348"/>
      <c r="E24" s="348"/>
      <c r="F24" s="47"/>
      <c r="G24" s="349" t="s">
        <v>908</v>
      </c>
      <c r="H24" s="30"/>
      <c r="I24" s="30"/>
      <c r="J24" s="30"/>
      <c r="K24" s="30"/>
      <c r="L24" s="30"/>
      <c r="M24" s="30"/>
    </row>
    <row r="25" spans="1:13" ht="13.5" customHeight="1">
      <c r="A25" s="348" t="s">
        <v>1020</v>
      </c>
      <c r="B25" s="348"/>
      <c r="C25" s="348"/>
      <c r="D25" s="348"/>
      <c r="E25" s="348"/>
      <c r="F25" s="48"/>
      <c r="G25" s="350" t="s">
        <v>908</v>
      </c>
      <c r="H25" s="30"/>
      <c r="I25" s="30"/>
      <c r="J25" s="30"/>
      <c r="K25" s="30"/>
      <c r="L25" s="30"/>
      <c r="M25" s="30"/>
    </row>
    <row r="26" spans="1:13" ht="13.5" customHeight="1">
      <c r="A26" s="348" t="s">
        <v>806</v>
      </c>
      <c r="B26" s="348"/>
      <c r="C26" s="348"/>
      <c r="D26" s="348"/>
      <c r="E26" s="348"/>
      <c r="F26" s="49">
        <f>SUM(F23:F25)</f>
        <v>0</v>
      </c>
      <c r="G26" s="351" t="s">
        <v>908</v>
      </c>
      <c r="H26" s="30"/>
      <c r="I26" s="30"/>
      <c r="J26" s="30"/>
      <c r="K26" s="30"/>
      <c r="L26" s="30"/>
      <c r="M26" s="30"/>
    </row>
    <row r="27" spans="1:13" ht="13.5" customHeight="1">
      <c r="A27" s="348"/>
      <c r="B27" s="348"/>
      <c r="C27" s="348"/>
      <c r="D27" s="348"/>
      <c r="E27" s="348"/>
      <c r="F27" s="49"/>
      <c r="G27" s="351"/>
      <c r="H27" s="30"/>
      <c r="I27" s="30"/>
      <c r="J27" s="30"/>
      <c r="K27" s="30"/>
      <c r="L27" s="30"/>
      <c r="M27" s="30"/>
    </row>
    <row r="28" spans="1:13" ht="15.75">
      <c r="A28" s="341" t="s">
        <v>1021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3.5" customHeight="1">
      <c r="A29" s="348"/>
      <c r="B29" s="348"/>
      <c r="C29" s="348"/>
      <c r="D29" s="348"/>
      <c r="E29" s="348"/>
      <c r="F29" s="49"/>
      <c r="G29" s="351"/>
      <c r="H29" s="30"/>
      <c r="I29" s="30"/>
      <c r="J29" s="30"/>
      <c r="K29" s="30"/>
      <c r="L29" s="30"/>
      <c r="M29" s="30"/>
    </row>
    <row r="30" spans="1:13" ht="13.5" customHeight="1" thickBot="1">
      <c r="A30" s="348"/>
      <c r="B30" s="348"/>
      <c r="C30" s="348"/>
      <c r="D30" s="348"/>
      <c r="E30" s="348"/>
      <c r="F30" s="49"/>
      <c r="G30" s="351"/>
      <c r="H30" s="30"/>
      <c r="I30" s="30"/>
      <c r="J30" s="30"/>
      <c r="K30" s="30"/>
      <c r="L30" s="30"/>
      <c r="M30" s="30"/>
    </row>
    <row r="31" spans="1:13" ht="16.5" thickBot="1">
      <c r="A31" s="1063" t="s">
        <v>897</v>
      </c>
      <c r="B31" s="1064"/>
      <c r="C31" s="1064"/>
      <c r="D31" s="1056" t="s">
        <v>1172</v>
      </c>
      <c r="E31" s="1057"/>
      <c r="F31" s="1058"/>
      <c r="G31" s="1056" t="s">
        <v>898</v>
      </c>
      <c r="H31" s="1057"/>
      <c r="I31" s="1058"/>
      <c r="J31" s="1056" t="s">
        <v>899</v>
      </c>
      <c r="K31" s="1057"/>
      <c r="L31" s="1058"/>
      <c r="M31" s="1060" t="s">
        <v>900</v>
      </c>
    </row>
    <row r="32" spans="1:13" ht="15.75">
      <c r="A32" s="1065"/>
      <c r="B32" s="1066"/>
      <c r="C32" s="1066"/>
      <c r="D32" s="342" t="s">
        <v>901</v>
      </c>
      <c r="E32" s="343" t="s">
        <v>902</v>
      </c>
      <c r="F32" s="344" t="s">
        <v>903</v>
      </c>
      <c r="G32" s="343" t="s">
        <v>904</v>
      </c>
      <c r="H32" s="343" t="s">
        <v>902</v>
      </c>
      <c r="I32" s="344" t="s">
        <v>905</v>
      </c>
      <c r="J32" s="343" t="s">
        <v>904</v>
      </c>
      <c r="K32" s="344" t="s">
        <v>902</v>
      </c>
      <c r="L32" s="343" t="s">
        <v>905</v>
      </c>
      <c r="M32" s="1061"/>
    </row>
    <row r="33" spans="1:13" ht="16.5" thickBot="1">
      <c r="A33" s="1065"/>
      <c r="B33" s="1066"/>
      <c r="C33" s="1066"/>
      <c r="D33" s="345" t="s">
        <v>906</v>
      </c>
      <c r="E33" s="346" t="s">
        <v>907</v>
      </c>
      <c r="F33" s="230" t="s">
        <v>908</v>
      </c>
      <c r="G33" s="347" t="s">
        <v>906</v>
      </c>
      <c r="H33" s="346" t="s">
        <v>907</v>
      </c>
      <c r="I33" s="230" t="s">
        <v>908</v>
      </c>
      <c r="J33" s="347" t="s">
        <v>906</v>
      </c>
      <c r="K33" s="230" t="s">
        <v>907</v>
      </c>
      <c r="L33" s="346" t="s">
        <v>908</v>
      </c>
      <c r="M33" s="1062"/>
    </row>
    <row r="34" spans="1:13" ht="7.5" customHeight="1">
      <c r="A34" s="1023" t="s">
        <v>1057</v>
      </c>
      <c r="B34" s="1024"/>
      <c r="C34" s="1025"/>
      <c r="D34" s="1033" t="s">
        <v>1058</v>
      </c>
      <c r="E34" s="1036"/>
      <c r="F34" s="1039">
        <v>39</v>
      </c>
      <c r="G34" s="1032"/>
      <c r="H34" s="1032"/>
      <c r="I34" s="1032"/>
      <c r="J34" s="1036"/>
      <c r="K34" s="1036"/>
      <c r="L34" s="1036"/>
      <c r="M34" s="1059">
        <v>32</v>
      </c>
    </row>
    <row r="35" spans="1:13" ht="7.5" customHeight="1">
      <c r="A35" s="1026"/>
      <c r="B35" s="1027"/>
      <c r="C35" s="1028"/>
      <c r="D35" s="1034"/>
      <c r="E35" s="1037"/>
      <c r="F35" s="1040"/>
      <c r="G35" s="1032"/>
      <c r="H35" s="1032"/>
      <c r="I35" s="1032"/>
      <c r="J35" s="1037"/>
      <c r="K35" s="1037"/>
      <c r="L35" s="1037"/>
      <c r="M35" s="1037"/>
    </row>
    <row r="36" spans="1:13" ht="7.5" customHeight="1">
      <c r="A36" s="1029"/>
      <c r="B36" s="1030"/>
      <c r="C36" s="1031"/>
      <c r="D36" s="1035"/>
      <c r="E36" s="1038"/>
      <c r="F36" s="1041"/>
      <c r="G36" s="1032"/>
      <c r="H36" s="1032"/>
      <c r="I36" s="1032"/>
      <c r="J36" s="1038"/>
      <c r="K36" s="1038"/>
      <c r="L36" s="1038"/>
      <c r="M36" s="1038"/>
    </row>
    <row r="37" spans="1:13" ht="7.5" customHeight="1">
      <c r="A37" s="1023" t="s">
        <v>1059</v>
      </c>
      <c r="B37" s="1024"/>
      <c r="C37" s="1025"/>
      <c r="D37" s="1033" t="s">
        <v>1060</v>
      </c>
      <c r="E37" s="1036"/>
      <c r="F37" s="1039"/>
      <c r="G37" s="1032"/>
      <c r="H37" s="1032"/>
      <c r="I37" s="1032"/>
      <c r="J37" s="1036"/>
      <c r="K37" s="1036"/>
      <c r="L37" s="1036"/>
      <c r="M37" s="1059"/>
    </row>
    <row r="38" spans="1:13" ht="7.5" customHeight="1">
      <c r="A38" s="1026"/>
      <c r="B38" s="1027"/>
      <c r="C38" s="1028"/>
      <c r="D38" s="1034"/>
      <c r="E38" s="1037"/>
      <c r="F38" s="1040"/>
      <c r="G38" s="1032"/>
      <c r="H38" s="1032"/>
      <c r="I38" s="1032"/>
      <c r="J38" s="1037"/>
      <c r="K38" s="1037"/>
      <c r="L38" s="1037"/>
      <c r="M38" s="1037"/>
    </row>
    <row r="39" spans="1:13" ht="7.5" customHeight="1">
      <c r="A39" s="1029"/>
      <c r="B39" s="1030"/>
      <c r="C39" s="1031"/>
      <c r="D39" s="1035"/>
      <c r="E39" s="1038"/>
      <c r="F39" s="1041"/>
      <c r="G39" s="1032"/>
      <c r="H39" s="1032"/>
      <c r="I39" s="1032"/>
      <c r="J39" s="1038"/>
      <c r="K39" s="1038"/>
      <c r="L39" s="1038"/>
      <c r="M39" s="1038"/>
    </row>
    <row r="40" spans="1:13" ht="7.5" customHeight="1">
      <c r="A40" s="1023" t="s">
        <v>807</v>
      </c>
      <c r="B40" s="1024"/>
      <c r="C40" s="1025"/>
      <c r="D40" s="1033" t="s">
        <v>808</v>
      </c>
      <c r="E40" s="1036"/>
      <c r="F40" s="1039">
        <v>34</v>
      </c>
      <c r="G40" s="1032"/>
      <c r="H40" s="1032"/>
      <c r="I40" s="1032"/>
      <c r="J40" s="1036"/>
      <c r="K40" s="1036"/>
      <c r="L40" s="1036"/>
      <c r="M40" s="1059">
        <f>L40+I40+F40</f>
        <v>34</v>
      </c>
    </row>
    <row r="41" spans="1:13" ht="7.5" customHeight="1">
      <c r="A41" s="1026"/>
      <c r="B41" s="1027"/>
      <c r="C41" s="1028"/>
      <c r="D41" s="1034"/>
      <c r="E41" s="1037"/>
      <c r="F41" s="1040"/>
      <c r="G41" s="1032"/>
      <c r="H41" s="1032"/>
      <c r="I41" s="1032"/>
      <c r="J41" s="1037"/>
      <c r="K41" s="1037"/>
      <c r="L41" s="1037"/>
      <c r="M41" s="1037"/>
    </row>
    <row r="42" spans="1:13" ht="7.5" customHeight="1">
      <c r="A42" s="1029"/>
      <c r="B42" s="1030"/>
      <c r="C42" s="1031"/>
      <c r="D42" s="1035"/>
      <c r="E42" s="1038"/>
      <c r="F42" s="1041"/>
      <c r="G42" s="1032"/>
      <c r="H42" s="1032"/>
      <c r="I42" s="1032"/>
      <c r="J42" s="1038"/>
      <c r="K42" s="1038"/>
      <c r="L42" s="1038"/>
      <c r="M42" s="1038"/>
    </row>
    <row r="43" spans="1:13" ht="7.5" customHeight="1">
      <c r="A43" s="1023" t="s">
        <v>809</v>
      </c>
      <c r="B43" s="1024"/>
      <c r="C43" s="1025"/>
      <c r="D43" s="1033"/>
      <c r="E43" s="1036"/>
      <c r="F43" s="1039"/>
      <c r="G43" s="1103" t="s">
        <v>1061</v>
      </c>
      <c r="H43" s="1032"/>
      <c r="I43" s="1104"/>
      <c r="J43" s="1036"/>
      <c r="K43" s="1036"/>
      <c r="L43" s="1036"/>
      <c r="M43" s="1059">
        <f>L43+I43+F43</f>
        <v>0</v>
      </c>
    </row>
    <row r="44" spans="1:13" ht="7.5" customHeight="1">
      <c r="A44" s="1026"/>
      <c r="B44" s="1027"/>
      <c r="C44" s="1028"/>
      <c r="D44" s="1034"/>
      <c r="E44" s="1037"/>
      <c r="F44" s="1040"/>
      <c r="G44" s="1103"/>
      <c r="H44" s="1032"/>
      <c r="I44" s="1104"/>
      <c r="J44" s="1037"/>
      <c r="K44" s="1037"/>
      <c r="L44" s="1037"/>
      <c r="M44" s="1037"/>
    </row>
    <row r="45" spans="1:13" ht="7.5" customHeight="1">
      <c r="A45" s="1029"/>
      <c r="B45" s="1030"/>
      <c r="C45" s="1031"/>
      <c r="D45" s="1035"/>
      <c r="E45" s="1038"/>
      <c r="F45" s="1041"/>
      <c r="G45" s="1103"/>
      <c r="H45" s="1032"/>
      <c r="I45" s="1104"/>
      <c r="J45" s="1038"/>
      <c r="K45" s="1038"/>
      <c r="L45" s="1038"/>
      <c r="M45" s="1038"/>
    </row>
    <row r="46" spans="1:13" ht="7.5" customHeight="1">
      <c r="A46" s="1023" t="s">
        <v>809</v>
      </c>
      <c r="B46" s="1024"/>
      <c r="C46" s="1025"/>
      <c r="D46" s="1033"/>
      <c r="E46" s="1036"/>
      <c r="F46" s="1039"/>
      <c r="G46" s="1103" t="s">
        <v>810</v>
      </c>
      <c r="H46" s="1032"/>
      <c r="I46" s="1104">
        <v>60</v>
      </c>
      <c r="J46" s="1036"/>
      <c r="K46" s="1036"/>
      <c r="L46" s="1036"/>
      <c r="M46" s="1059">
        <f>L46+I46+F46</f>
        <v>60</v>
      </c>
    </row>
    <row r="47" spans="1:13" ht="7.5" customHeight="1">
      <c r="A47" s="1026"/>
      <c r="B47" s="1027"/>
      <c r="C47" s="1028"/>
      <c r="D47" s="1034"/>
      <c r="E47" s="1037"/>
      <c r="F47" s="1040"/>
      <c r="G47" s="1103"/>
      <c r="H47" s="1032"/>
      <c r="I47" s="1104"/>
      <c r="J47" s="1037"/>
      <c r="K47" s="1037"/>
      <c r="L47" s="1037"/>
      <c r="M47" s="1037"/>
    </row>
    <row r="48" spans="1:13" ht="7.5" customHeight="1">
      <c r="A48" s="1029"/>
      <c r="B48" s="1030"/>
      <c r="C48" s="1031"/>
      <c r="D48" s="1035"/>
      <c r="E48" s="1038"/>
      <c r="F48" s="1041"/>
      <c r="G48" s="1103"/>
      <c r="H48" s="1032"/>
      <c r="I48" s="1104"/>
      <c r="J48" s="1038"/>
      <c r="K48" s="1038"/>
      <c r="L48" s="1038"/>
      <c r="M48" s="1038"/>
    </row>
    <row r="49" spans="1:13" ht="7.5" customHeight="1">
      <c r="A49" s="1023" t="s">
        <v>809</v>
      </c>
      <c r="B49" s="1024"/>
      <c r="C49" s="1025"/>
      <c r="D49" s="1033"/>
      <c r="E49" s="1036"/>
      <c r="F49" s="1039"/>
      <c r="G49" s="1103" t="s">
        <v>1061</v>
      </c>
      <c r="H49" s="1032"/>
      <c r="I49" s="1104"/>
      <c r="J49" s="1036"/>
      <c r="K49" s="1036"/>
      <c r="L49" s="1036"/>
      <c r="M49" s="1059"/>
    </row>
    <row r="50" spans="1:13" ht="7.5" customHeight="1">
      <c r="A50" s="1026"/>
      <c r="B50" s="1027"/>
      <c r="C50" s="1028"/>
      <c r="D50" s="1034"/>
      <c r="E50" s="1037"/>
      <c r="F50" s="1040"/>
      <c r="G50" s="1103"/>
      <c r="H50" s="1032"/>
      <c r="I50" s="1104"/>
      <c r="J50" s="1037"/>
      <c r="K50" s="1037"/>
      <c r="L50" s="1037"/>
      <c r="M50" s="1037"/>
    </row>
    <row r="51" spans="1:13" ht="7.5" customHeight="1">
      <c r="A51" s="1029"/>
      <c r="B51" s="1030"/>
      <c r="C51" s="1031"/>
      <c r="D51" s="1035"/>
      <c r="E51" s="1038"/>
      <c r="F51" s="1041"/>
      <c r="G51" s="1103"/>
      <c r="H51" s="1032"/>
      <c r="I51" s="1104"/>
      <c r="J51" s="1038"/>
      <c r="K51" s="1038"/>
      <c r="L51" s="1038"/>
      <c r="M51" s="1038"/>
    </row>
    <row r="52" spans="1:13" ht="7.5" customHeight="1">
      <c r="A52" s="1023" t="s">
        <v>809</v>
      </c>
      <c r="B52" s="1024"/>
      <c r="C52" s="1025"/>
      <c r="D52" s="1033"/>
      <c r="E52" s="1036"/>
      <c r="F52" s="1039"/>
      <c r="G52" s="1103" t="s">
        <v>810</v>
      </c>
      <c r="H52" s="1032"/>
      <c r="I52" s="1104"/>
      <c r="J52" s="1036"/>
      <c r="K52" s="1036"/>
      <c r="L52" s="1036"/>
      <c r="M52" s="1059"/>
    </row>
    <row r="53" spans="1:13" ht="7.5" customHeight="1">
      <c r="A53" s="1026"/>
      <c r="B53" s="1027"/>
      <c r="C53" s="1028"/>
      <c r="D53" s="1034"/>
      <c r="E53" s="1037"/>
      <c r="F53" s="1040"/>
      <c r="G53" s="1103"/>
      <c r="H53" s="1032"/>
      <c r="I53" s="1104"/>
      <c r="J53" s="1037"/>
      <c r="K53" s="1037"/>
      <c r="L53" s="1037"/>
      <c r="M53" s="1037"/>
    </row>
    <row r="54" spans="1:13" ht="7.5" customHeight="1" thickBot="1">
      <c r="A54" s="1029"/>
      <c r="B54" s="1030"/>
      <c r="C54" s="1031"/>
      <c r="D54" s="1035"/>
      <c r="E54" s="1038"/>
      <c r="F54" s="1041"/>
      <c r="G54" s="1103"/>
      <c r="H54" s="1032"/>
      <c r="I54" s="1104"/>
      <c r="J54" s="1038"/>
      <c r="K54" s="1038"/>
      <c r="L54" s="1038"/>
      <c r="M54" s="1038"/>
    </row>
    <row r="55" spans="1:13" s="37" customFormat="1" ht="12.75" customHeight="1">
      <c r="A55" s="1077" t="s">
        <v>954</v>
      </c>
      <c r="B55" s="1096"/>
      <c r="C55" s="1078"/>
      <c r="D55" s="1051"/>
      <c r="E55" s="1051"/>
      <c r="F55" s="1053">
        <f>SUM(F34:F54)</f>
        <v>73</v>
      </c>
      <c r="G55" s="1051"/>
      <c r="H55" s="1051"/>
      <c r="I55" s="1053">
        <f>SUM(I34:I54)</f>
        <v>60</v>
      </c>
      <c r="J55" s="1051"/>
      <c r="K55" s="1051"/>
      <c r="L55" s="1051"/>
      <c r="M55" s="1053">
        <f>SUM(M34:M54)</f>
        <v>126</v>
      </c>
    </row>
    <row r="56" spans="1:13" s="37" customFormat="1" ht="13.5" customHeight="1" thickBot="1">
      <c r="A56" s="1079"/>
      <c r="B56" s="1097"/>
      <c r="C56" s="1080"/>
      <c r="D56" s="1052"/>
      <c r="E56" s="1052"/>
      <c r="F56" s="1054"/>
      <c r="G56" s="1052"/>
      <c r="H56" s="1052"/>
      <c r="I56" s="1054"/>
      <c r="J56" s="1052"/>
      <c r="K56" s="1052"/>
      <c r="L56" s="1052"/>
      <c r="M56" s="1054"/>
    </row>
    <row r="57" spans="1:13" ht="13.5" customHeight="1">
      <c r="A57" s="348"/>
      <c r="B57" s="348"/>
      <c r="C57" s="348"/>
      <c r="D57" s="348"/>
      <c r="E57" s="348"/>
      <c r="F57" s="49"/>
      <c r="G57" s="351"/>
      <c r="H57" s="30"/>
      <c r="I57" s="30"/>
      <c r="J57" s="30"/>
      <c r="K57" s="30"/>
      <c r="L57" s="30"/>
      <c r="M57" s="30"/>
    </row>
    <row r="58" spans="1:13" ht="13.5" customHeight="1">
      <c r="A58" s="348"/>
      <c r="B58" s="348"/>
      <c r="C58" s="348"/>
      <c r="D58" s="348"/>
      <c r="E58" s="348"/>
      <c r="F58" s="49"/>
      <c r="G58" s="351"/>
      <c r="H58" s="30"/>
      <c r="I58" s="30"/>
      <c r="J58" s="30"/>
      <c r="K58" s="30"/>
      <c r="L58" s="30"/>
      <c r="M58" s="30"/>
    </row>
    <row r="59" spans="1:13" ht="13.5" customHeight="1">
      <c r="A59" s="348"/>
      <c r="B59" s="348"/>
      <c r="C59" s="348"/>
      <c r="D59" s="348"/>
      <c r="E59" s="348"/>
      <c r="F59" s="49"/>
      <c r="G59" s="351"/>
      <c r="H59" s="30"/>
      <c r="I59" s="30"/>
      <c r="J59" s="30"/>
      <c r="K59" s="30"/>
      <c r="L59" s="30"/>
      <c r="M59" s="30"/>
    </row>
    <row r="60" spans="1:13" ht="13.5" customHeight="1">
      <c r="A60" s="348"/>
      <c r="B60" s="348"/>
      <c r="C60" s="348"/>
      <c r="D60" s="348"/>
      <c r="E60" s="348"/>
      <c r="F60" s="49"/>
      <c r="G60" s="351"/>
      <c r="H60" s="30"/>
      <c r="I60" s="30"/>
      <c r="J60" s="30"/>
      <c r="K60" s="30"/>
      <c r="L60" s="30"/>
      <c r="M60" s="30"/>
    </row>
    <row r="61" spans="1:13" ht="13.5" customHeight="1">
      <c r="A61" s="348"/>
      <c r="B61" s="348"/>
      <c r="C61" s="348"/>
      <c r="D61" s="348"/>
      <c r="E61" s="348"/>
      <c r="F61" s="49"/>
      <c r="G61" s="351"/>
      <c r="H61" s="30"/>
      <c r="I61" s="30"/>
      <c r="J61" s="30"/>
      <c r="K61" s="30"/>
      <c r="L61" s="30"/>
      <c r="M61" s="30"/>
    </row>
    <row r="62" spans="1:13" ht="13.5" customHeight="1">
      <c r="A62" s="348"/>
      <c r="B62" s="348"/>
      <c r="C62" s="348"/>
      <c r="D62" s="348"/>
      <c r="E62" s="348"/>
      <c r="F62" s="49"/>
      <c r="G62" s="351"/>
      <c r="H62" s="30"/>
      <c r="I62" s="30"/>
      <c r="J62" s="30"/>
      <c r="K62" s="30"/>
      <c r="L62" s="30"/>
      <c r="M62" s="30"/>
    </row>
    <row r="63" spans="1:13" ht="13.5" customHeight="1">
      <c r="A63" s="348"/>
      <c r="B63" s="348"/>
      <c r="C63" s="348"/>
      <c r="D63" s="348"/>
      <c r="E63" s="348"/>
      <c r="F63" s="49"/>
      <c r="G63" s="351"/>
      <c r="H63" s="30"/>
      <c r="I63" s="30"/>
      <c r="J63" s="30"/>
      <c r="K63" s="30"/>
      <c r="L63" s="30"/>
      <c r="M63" s="30"/>
    </row>
    <row r="64" spans="1:13" ht="13.5" customHeight="1">
      <c r="A64" s="348"/>
      <c r="B64" s="348"/>
      <c r="C64" s="348"/>
      <c r="D64" s="348"/>
      <c r="E64" s="348"/>
      <c r="F64" s="49"/>
      <c r="G64" s="351"/>
      <c r="H64" s="30"/>
      <c r="I64" s="30"/>
      <c r="J64" s="30"/>
      <c r="K64" s="30"/>
      <c r="L64" s="30"/>
      <c r="M64" s="30"/>
    </row>
    <row r="65" spans="1:13" ht="13.5" customHeight="1">
      <c r="A65" s="348"/>
      <c r="B65" s="348"/>
      <c r="C65" s="348"/>
      <c r="D65" s="348"/>
      <c r="E65" s="348"/>
      <c r="F65" s="49"/>
      <c r="G65" s="351"/>
      <c r="H65" s="30"/>
      <c r="I65" s="30"/>
      <c r="J65" s="30"/>
      <c r="K65" s="30"/>
      <c r="L65" s="30"/>
      <c r="M65" s="30"/>
    </row>
    <row r="66" spans="1:13" ht="15.75">
      <c r="A66" s="27" t="s">
        <v>936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2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.75">
      <c r="A68" s="27" t="s">
        <v>988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2" customHeight="1" thickBo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1" ht="12.75" customHeight="1">
      <c r="A70" s="1063" t="s">
        <v>897</v>
      </c>
      <c r="B70" s="1064"/>
      <c r="C70" s="1064"/>
      <c r="D70" s="1063" t="s">
        <v>937</v>
      </c>
      <c r="E70" s="1060"/>
      <c r="F70" s="1063" t="s">
        <v>989</v>
      </c>
      <c r="G70" s="1060"/>
      <c r="H70" s="1063" t="s">
        <v>938</v>
      </c>
      <c r="I70" s="1060"/>
      <c r="J70" s="1063" t="s">
        <v>825</v>
      </c>
      <c r="K70" s="1060"/>
    </row>
    <row r="71" spans="1:11" ht="12.75" customHeight="1">
      <c r="A71" s="1065"/>
      <c r="B71" s="1066"/>
      <c r="C71" s="1066"/>
      <c r="D71" s="1065"/>
      <c r="E71" s="1061"/>
      <c r="F71" s="1065"/>
      <c r="G71" s="1061"/>
      <c r="H71" s="1065"/>
      <c r="I71" s="1061"/>
      <c r="J71" s="1065"/>
      <c r="K71" s="1061"/>
    </row>
    <row r="72" spans="1:11" ht="13.5" customHeight="1" thickBot="1">
      <c r="A72" s="1081"/>
      <c r="B72" s="1084"/>
      <c r="C72" s="1084"/>
      <c r="D72" s="1081"/>
      <c r="E72" s="1062"/>
      <c r="F72" s="1081"/>
      <c r="G72" s="1062"/>
      <c r="H72" s="1081"/>
      <c r="I72" s="1062"/>
      <c r="J72" s="1081"/>
      <c r="K72" s="1062"/>
    </row>
    <row r="73" spans="1:12" s="31" customFormat="1" ht="25.5" customHeight="1" thickBot="1">
      <c r="A73" s="1037"/>
      <c r="B73" s="1037"/>
      <c r="C73" s="1037"/>
      <c r="D73" s="1037"/>
      <c r="E73" s="1037"/>
      <c r="F73" s="1082"/>
      <c r="G73" s="1083"/>
      <c r="H73" s="1082" t="s">
        <v>941</v>
      </c>
      <c r="I73" s="1083"/>
      <c r="J73" s="1037" t="s">
        <v>941</v>
      </c>
      <c r="K73" s="1037"/>
      <c r="L73" s="32"/>
    </row>
    <row r="74" spans="1:13" s="37" customFormat="1" ht="12.75" customHeight="1">
      <c r="A74" s="1077" t="s">
        <v>954</v>
      </c>
      <c r="B74" s="1096"/>
      <c r="C74" s="1078"/>
      <c r="D74" s="1077"/>
      <c r="E74" s="1078"/>
      <c r="F74" s="1077"/>
      <c r="G74" s="1078"/>
      <c r="H74" s="1077">
        <v>0</v>
      </c>
      <c r="I74" s="1078"/>
      <c r="J74" s="1077">
        <v>0</v>
      </c>
      <c r="K74" s="1078"/>
      <c r="L74" s="1107"/>
      <c r="M74" s="1107"/>
    </row>
    <row r="75" spans="1:13" s="37" customFormat="1" ht="13.5" customHeight="1" thickBot="1">
      <c r="A75" s="1079"/>
      <c r="B75" s="1097"/>
      <c r="C75" s="1080"/>
      <c r="D75" s="1079"/>
      <c r="E75" s="1080"/>
      <c r="F75" s="1079"/>
      <c r="G75" s="1080"/>
      <c r="H75" s="1079"/>
      <c r="I75" s="1080"/>
      <c r="J75" s="1079"/>
      <c r="K75" s="1080"/>
      <c r="L75" s="1107"/>
      <c r="M75" s="1107"/>
    </row>
    <row r="77" spans="1:13" ht="15.75">
      <c r="A77" s="27" t="s">
        <v>939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ht="13.5" thickBot="1"/>
    <row r="79" spans="1:11" ht="12.75" customHeight="1">
      <c r="A79" s="1063" t="s">
        <v>897</v>
      </c>
      <c r="B79" s="1064"/>
      <c r="C79" s="1064"/>
      <c r="D79" s="1063" t="s">
        <v>937</v>
      </c>
      <c r="E79" s="1060"/>
      <c r="F79" s="1063" t="s">
        <v>990</v>
      </c>
      <c r="G79" s="1060"/>
      <c r="H79" s="1063" t="s">
        <v>938</v>
      </c>
      <c r="I79" s="1060"/>
      <c r="J79" s="1063" t="s">
        <v>825</v>
      </c>
      <c r="K79" s="1060"/>
    </row>
    <row r="80" spans="1:11" ht="12.75" customHeight="1">
      <c r="A80" s="1065"/>
      <c r="B80" s="1066"/>
      <c r="C80" s="1066"/>
      <c r="D80" s="1065"/>
      <c r="E80" s="1061"/>
      <c r="F80" s="1065"/>
      <c r="G80" s="1061"/>
      <c r="H80" s="1065"/>
      <c r="I80" s="1061"/>
      <c r="J80" s="1065"/>
      <c r="K80" s="1061"/>
    </row>
    <row r="81" spans="1:11" ht="13.5" customHeight="1" thickBot="1">
      <c r="A81" s="1081"/>
      <c r="B81" s="1084"/>
      <c r="C81" s="1084"/>
      <c r="D81" s="1081"/>
      <c r="E81" s="1062"/>
      <c r="F81" s="1081"/>
      <c r="G81" s="1062"/>
      <c r="H81" s="1081"/>
      <c r="I81" s="1062"/>
      <c r="J81" s="1081"/>
      <c r="K81" s="1062"/>
    </row>
    <row r="82" spans="1:12" s="31" customFormat="1" ht="25.5" customHeight="1" thickBot="1">
      <c r="A82" s="1037"/>
      <c r="B82" s="1037"/>
      <c r="C82" s="1037"/>
      <c r="D82" s="1037"/>
      <c r="E82" s="1037"/>
      <c r="F82" s="1105"/>
      <c r="G82" s="1106"/>
      <c r="H82" s="1105"/>
      <c r="I82" s="1106"/>
      <c r="J82" s="1040"/>
      <c r="K82" s="1040"/>
      <c r="L82" s="32"/>
    </row>
    <row r="83" spans="1:13" ht="12.75" customHeight="1">
      <c r="A83" s="1067" t="s">
        <v>954</v>
      </c>
      <c r="B83" s="1068"/>
      <c r="C83" s="1069"/>
      <c r="D83" s="1073"/>
      <c r="E83" s="1074"/>
      <c r="F83" s="1086"/>
      <c r="G83" s="1087"/>
      <c r="H83" s="1077">
        <v>0</v>
      </c>
      <c r="I83" s="1078"/>
      <c r="J83" s="1077">
        <f>SUM(J82)</f>
        <v>0</v>
      </c>
      <c r="K83" s="1078"/>
      <c r="L83" s="1085"/>
      <c r="M83" s="1085"/>
    </row>
    <row r="84" spans="1:13" ht="13.5" customHeight="1" thickBot="1">
      <c r="A84" s="1070"/>
      <c r="B84" s="1071"/>
      <c r="C84" s="1072"/>
      <c r="D84" s="1075"/>
      <c r="E84" s="1076"/>
      <c r="F84" s="1088"/>
      <c r="G84" s="1089"/>
      <c r="H84" s="1079"/>
      <c r="I84" s="1080"/>
      <c r="J84" s="1079"/>
      <c r="K84" s="1080"/>
      <c r="L84" s="1085"/>
      <c r="M84" s="1085"/>
    </row>
    <row r="86" spans="1:13" ht="15.75">
      <c r="A86" s="27" t="s">
        <v>940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ht="13.5" thickBot="1"/>
    <row r="88" spans="1:11" ht="12.75" customHeight="1">
      <c r="A88" s="1063" t="s">
        <v>897</v>
      </c>
      <c r="B88" s="1064"/>
      <c r="C88" s="1064"/>
      <c r="D88" s="1063" t="s">
        <v>937</v>
      </c>
      <c r="E88" s="1060"/>
      <c r="F88" s="1063" t="s">
        <v>989</v>
      </c>
      <c r="G88" s="1060"/>
      <c r="H88" s="1063" t="s">
        <v>938</v>
      </c>
      <c r="I88" s="1060"/>
      <c r="J88" s="1063" t="s">
        <v>825</v>
      </c>
      <c r="K88" s="1060"/>
    </row>
    <row r="89" spans="1:13" ht="12.75" customHeight="1">
      <c r="A89" s="1065"/>
      <c r="B89" s="1066"/>
      <c r="C89" s="1066"/>
      <c r="D89" s="1065"/>
      <c r="E89" s="1061"/>
      <c r="F89" s="1065"/>
      <c r="G89" s="1061"/>
      <c r="H89" s="1065"/>
      <c r="I89" s="1061"/>
      <c r="J89" s="1065"/>
      <c r="K89" s="1061"/>
      <c r="M89" s="566"/>
    </row>
    <row r="90" spans="1:11" ht="13.5" customHeight="1" thickBot="1">
      <c r="A90" s="1081"/>
      <c r="B90" s="1084"/>
      <c r="C90" s="1084"/>
      <c r="D90" s="1081"/>
      <c r="E90" s="1062"/>
      <c r="F90" s="1081"/>
      <c r="G90" s="1062"/>
      <c r="H90" s="1081"/>
      <c r="I90" s="1062"/>
      <c r="J90" s="1081"/>
      <c r="K90" s="1062"/>
    </row>
    <row r="91" spans="1:12" s="31" customFormat="1" ht="25.5" customHeight="1" thickBot="1">
      <c r="A91" s="1037"/>
      <c r="B91" s="1037"/>
      <c r="C91" s="1037"/>
      <c r="D91" s="1037"/>
      <c r="E91" s="1037"/>
      <c r="F91" s="1082"/>
      <c r="G91" s="1083"/>
      <c r="H91" s="1082"/>
      <c r="I91" s="1083"/>
      <c r="J91" s="1037"/>
      <c r="K91" s="1037"/>
      <c r="L91" s="32"/>
    </row>
    <row r="92" spans="1:13" ht="12.75" customHeight="1">
      <c r="A92" s="1067" t="s">
        <v>954</v>
      </c>
      <c r="B92" s="1068"/>
      <c r="C92" s="1069"/>
      <c r="D92" s="1073"/>
      <c r="E92" s="1074"/>
      <c r="F92" s="1073"/>
      <c r="G92" s="1074"/>
      <c r="H92" s="1077">
        <f>SUM(H91)</f>
        <v>0</v>
      </c>
      <c r="I92" s="1078"/>
      <c r="J92" s="1077">
        <f>SUM(J91)</f>
        <v>0</v>
      </c>
      <c r="K92" s="1078"/>
      <c r="L92" s="1085"/>
      <c r="M92" s="1085"/>
    </row>
    <row r="93" spans="1:13" ht="13.5" customHeight="1" thickBot="1">
      <c r="A93" s="1070"/>
      <c r="B93" s="1071"/>
      <c r="C93" s="1072"/>
      <c r="D93" s="1075"/>
      <c r="E93" s="1076"/>
      <c r="F93" s="1075"/>
      <c r="G93" s="1076"/>
      <c r="H93" s="1079"/>
      <c r="I93" s="1080"/>
      <c r="J93" s="1079"/>
      <c r="K93" s="1080"/>
      <c r="L93" s="1085"/>
      <c r="M93" s="1085"/>
    </row>
    <row r="95" spans="1:13" ht="15.75">
      <c r="A95" s="27" t="s">
        <v>991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ht="13.5" thickBot="1"/>
    <row r="97" spans="1:11" ht="12.75" customHeight="1">
      <c r="A97" s="1063" t="s">
        <v>897</v>
      </c>
      <c r="B97" s="1064"/>
      <c r="C97" s="1064"/>
      <c r="D97" s="1063" t="s">
        <v>937</v>
      </c>
      <c r="E97" s="1060"/>
      <c r="F97" s="1063" t="s">
        <v>989</v>
      </c>
      <c r="G97" s="1060"/>
      <c r="H97" s="1063" t="s">
        <v>938</v>
      </c>
      <c r="I97" s="1060"/>
      <c r="J97" s="1063" t="s">
        <v>825</v>
      </c>
      <c r="K97" s="1060"/>
    </row>
    <row r="98" spans="1:11" ht="12.75" customHeight="1">
      <c r="A98" s="1065"/>
      <c r="B98" s="1066"/>
      <c r="C98" s="1066"/>
      <c r="D98" s="1065"/>
      <c r="E98" s="1061"/>
      <c r="F98" s="1065"/>
      <c r="G98" s="1061"/>
      <c r="H98" s="1065"/>
      <c r="I98" s="1061"/>
      <c r="J98" s="1065"/>
      <c r="K98" s="1061"/>
    </row>
    <row r="99" spans="1:11" ht="13.5" customHeight="1" thickBot="1">
      <c r="A99" s="1081"/>
      <c r="B99" s="1084"/>
      <c r="C99" s="1084"/>
      <c r="D99" s="1081"/>
      <c r="E99" s="1062"/>
      <c r="F99" s="1081"/>
      <c r="G99" s="1062"/>
      <c r="H99" s="1081"/>
      <c r="I99" s="1062"/>
      <c r="J99" s="1081"/>
      <c r="K99" s="1062"/>
    </row>
    <row r="100" spans="1:12" s="31" customFormat="1" ht="25.5" customHeight="1" thickBot="1">
      <c r="A100" s="1037"/>
      <c r="B100" s="1037"/>
      <c r="C100" s="1037"/>
      <c r="D100" s="1037"/>
      <c r="E100" s="1037"/>
      <c r="F100" s="1082"/>
      <c r="G100" s="1083"/>
      <c r="H100" s="1082"/>
      <c r="I100" s="1083"/>
      <c r="J100" s="1037"/>
      <c r="K100" s="1037"/>
      <c r="L100" s="32"/>
    </row>
    <row r="101" spans="1:13" ht="12.75" customHeight="1">
      <c r="A101" s="1067" t="s">
        <v>954</v>
      </c>
      <c r="B101" s="1068"/>
      <c r="C101" s="1069"/>
      <c r="D101" s="1073"/>
      <c r="E101" s="1074"/>
      <c r="F101" s="1073"/>
      <c r="G101" s="1074"/>
      <c r="H101" s="1077">
        <f>SUM(H100)</f>
        <v>0</v>
      </c>
      <c r="I101" s="1078"/>
      <c r="J101" s="1077">
        <f>SUM(J100)</f>
        <v>0</v>
      </c>
      <c r="K101" s="1078"/>
      <c r="L101" s="1085"/>
      <c r="M101" s="1085"/>
    </row>
    <row r="102" spans="1:13" ht="13.5" customHeight="1" thickBot="1">
      <c r="A102" s="1070"/>
      <c r="B102" s="1071"/>
      <c r="C102" s="1072"/>
      <c r="D102" s="1075"/>
      <c r="E102" s="1076"/>
      <c r="F102" s="1075"/>
      <c r="G102" s="1076"/>
      <c r="H102" s="1079"/>
      <c r="I102" s="1080"/>
      <c r="J102" s="1079"/>
      <c r="K102" s="1080"/>
      <c r="L102" s="1085"/>
      <c r="M102" s="1085"/>
    </row>
  </sheetData>
  <sheetProtection/>
  <mergeCells count="193">
    <mergeCell ref="J101:K102"/>
    <mergeCell ref="L101:L102"/>
    <mergeCell ref="M101:M102"/>
    <mergeCell ref="A101:C102"/>
    <mergeCell ref="D101:E102"/>
    <mergeCell ref="F101:G102"/>
    <mergeCell ref="H101:I102"/>
    <mergeCell ref="J97:K99"/>
    <mergeCell ref="A100:C100"/>
    <mergeCell ref="D100:E100"/>
    <mergeCell ref="F100:G100"/>
    <mergeCell ref="H100:I100"/>
    <mergeCell ref="J100:K100"/>
    <mergeCell ref="A97:C99"/>
    <mergeCell ref="D97:E99"/>
    <mergeCell ref="F97:G99"/>
    <mergeCell ref="H97:I99"/>
    <mergeCell ref="A82:C82"/>
    <mergeCell ref="D82:E82"/>
    <mergeCell ref="F82:G82"/>
    <mergeCell ref="H82:I82"/>
    <mergeCell ref="L74:L75"/>
    <mergeCell ref="M74:M75"/>
    <mergeCell ref="A79:C81"/>
    <mergeCell ref="D79:E81"/>
    <mergeCell ref="F79:G81"/>
    <mergeCell ref="H79:I81"/>
    <mergeCell ref="J79:K81"/>
    <mergeCell ref="H73:I73"/>
    <mergeCell ref="J73:K73"/>
    <mergeCell ref="A74:C75"/>
    <mergeCell ref="D74:E75"/>
    <mergeCell ref="F74:G75"/>
    <mergeCell ref="H74:I75"/>
    <mergeCell ref="J74:K75"/>
    <mergeCell ref="K55:K56"/>
    <mergeCell ref="L55:L56"/>
    <mergeCell ref="M55:M56"/>
    <mergeCell ref="A70:C72"/>
    <mergeCell ref="D70:E72"/>
    <mergeCell ref="F70:G72"/>
    <mergeCell ref="H70:I72"/>
    <mergeCell ref="J70:K72"/>
    <mergeCell ref="G55:G56"/>
    <mergeCell ref="H55:H56"/>
    <mergeCell ref="I55:I56"/>
    <mergeCell ref="J55:J56"/>
    <mergeCell ref="A55:C56"/>
    <mergeCell ref="D55:D56"/>
    <mergeCell ref="E55:E56"/>
    <mergeCell ref="F55:F56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J43:J45"/>
    <mergeCell ref="A46:C48"/>
    <mergeCell ref="D46:D48"/>
    <mergeCell ref="E46:E48"/>
    <mergeCell ref="F46:F48"/>
    <mergeCell ref="G46:G48"/>
    <mergeCell ref="H46:H48"/>
    <mergeCell ref="I46:I48"/>
    <mergeCell ref="L40:L42"/>
    <mergeCell ref="M40:M42"/>
    <mergeCell ref="A43:C45"/>
    <mergeCell ref="D43:D45"/>
    <mergeCell ref="E43:E45"/>
    <mergeCell ref="F43:F45"/>
    <mergeCell ref="G43:G45"/>
    <mergeCell ref="H43:H45"/>
    <mergeCell ref="I43:I45"/>
    <mergeCell ref="K1:M1"/>
    <mergeCell ref="A2:M2"/>
    <mergeCell ref="A40:C42"/>
    <mergeCell ref="D40:D42"/>
    <mergeCell ref="E40:E42"/>
    <mergeCell ref="F40:F42"/>
    <mergeCell ref="G40:G42"/>
    <mergeCell ref="H40:H42"/>
    <mergeCell ref="I40:I42"/>
    <mergeCell ref="J40:J42"/>
    <mergeCell ref="A5:M5"/>
    <mergeCell ref="A7:M7"/>
    <mergeCell ref="J82:K82"/>
    <mergeCell ref="A73:C73"/>
    <mergeCell ref="D73:E73"/>
    <mergeCell ref="F73:G73"/>
    <mergeCell ref="K40:K42"/>
    <mergeCell ref="K34:K36"/>
    <mergeCell ref="K37:K39"/>
    <mergeCell ref="L37:L39"/>
    <mergeCell ref="J34:J36"/>
    <mergeCell ref="J37:J39"/>
    <mergeCell ref="L34:L36"/>
    <mergeCell ref="M34:M36"/>
    <mergeCell ref="M37:M39"/>
    <mergeCell ref="I16:I18"/>
    <mergeCell ref="J16:J18"/>
    <mergeCell ref="M19:M20"/>
    <mergeCell ref="M31:M33"/>
    <mergeCell ref="I34:I36"/>
    <mergeCell ref="A31:C33"/>
    <mergeCell ref="D31:F31"/>
    <mergeCell ref="G31:I31"/>
    <mergeCell ref="J31:L31"/>
    <mergeCell ref="D16:D18"/>
    <mergeCell ref="E16:E18"/>
    <mergeCell ref="F16:F18"/>
    <mergeCell ref="L19:L20"/>
    <mergeCell ref="G16:G18"/>
    <mergeCell ref="A19:C20"/>
    <mergeCell ref="A83:C84"/>
    <mergeCell ref="D83:E84"/>
    <mergeCell ref="F83:G84"/>
    <mergeCell ref="H16:H18"/>
    <mergeCell ref="A34:C36"/>
    <mergeCell ref="D34:D36"/>
    <mergeCell ref="E34:E36"/>
    <mergeCell ref="F34:F36"/>
    <mergeCell ref="G34:G36"/>
    <mergeCell ref="H34:H36"/>
    <mergeCell ref="H83:I84"/>
    <mergeCell ref="L92:L93"/>
    <mergeCell ref="M92:M93"/>
    <mergeCell ref="J83:K84"/>
    <mergeCell ref="L83:L84"/>
    <mergeCell ref="M83:M84"/>
    <mergeCell ref="J88:K90"/>
    <mergeCell ref="J91:K91"/>
    <mergeCell ref="J92:K93"/>
    <mergeCell ref="A92:C93"/>
    <mergeCell ref="D92:E93"/>
    <mergeCell ref="F92:G93"/>
    <mergeCell ref="H92:I93"/>
    <mergeCell ref="F88:G90"/>
    <mergeCell ref="H88:I90"/>
    <mergeCell ref="F91:G91"/>
    <mergeCell ref="H91:I91"/>
    <mergeCell ref="A88:C90"/>
    <mergeCell ref="D88:E90"/>
    <mergeCell ref="A91:C91"/>
    <mergeCell ref="D91:E91"/>
    <mergeCell ref="A6:M6"/>
    <mergeCell ref="D13:F13"/>
    <mergeCell ref="G13:I13"/>
    <mergeCell ref="J13:L13"/>
    <mergeCell ref="L16:L18"/>
    <mergeCell ref="M16:M18"/>
    <mergeCell ref="M13:M15"/>
    <mergeCell ref="A13:C15"/>
    <mergeCell ref="K16:K18"/>
    <mergeCell ref="A16:C18"/>
    <mergeCell ref="D19:D20"/>
    <mergeCell ref="E19:E20"/>
    <mergeCell ref="F19:F20"/>
    <mergeCell ref="G19:G20"/>
    <mergeCell ref="H19:H20"/>
    <mergeCell ref="K19:K20"/>
    <mergeCell ref="I19:I20"/>
    <mergeCell ref="J19:J20"/>
    <mergeCell ref="A37:C39"/>
    <mergeCell ref="G37:G39"/>
    <mergeCell ref="H37:H39"/>
    <mergeCell ref="I37:I39"/>
    <mergeCell ref="D37:D39"/>
    <mergeCell ref="E37:E39"/>
    <mergeCell ref="F37:F39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75390625" style="55" customWidth="1"/>
    <col min="2" max="2" width="57.75390625" style="55" customWidth="1"/>
    <col min="3" max="4" width="20.75390625" style="55" customWidth="1"/>
    <col min="5" max="16384" width="9.125" style="31" customWidth="1"/>
  </cols>
  <sheetData>
    <row r="2" spans="1:4" ht="15.75">
      <c r="A2" s="1109"/>
      <c r="B2" s="1109"/>
      <c r="C2" s="1109"/>
      <c r="D2" s="1109"/>
    </row>
    <row r="3" spans="1:9" s="50" customFormat="1" ht="12.75">
      <c r="A3" s="173" t="s">
        <v>1216</v>
      </c>
      <c r="B3" s="173"/>
      <c r="C3" s="173"/>
      <c r="D3" s="173"/>
      <c r="F3" s="91"/>
      <c r="G3" s="39"/>
      <c r="H3" s="39"/>
      <c r="I3" s="39"/>
    </row>
    <row r="4" spans="1:4" ht="15.75">
      <c r="A4" s="70"/>
      <c r="B4" s="70"/>
      <c r="C4" s="70"/>
      <c r="D4" s="70"/>
    </row>
    <row r="5" spans="1:4" ht="15.75">
      <c r="A5" s="1110" t="s">
        <v>1049</v>
      </c>
      <c r="B5" s="1110"/>
      <c r="C5" s="1110"/>
      <c r="D5" s="1110"/>
    </row>
    <row r="6" spans="1:4" ht="15.75">
      <c r="A6" s="1108" t="s">
        <v>638</v>
      </c>
      <c r="B6" s="1108"/>
      <c r="C6" s="1108"/>
      <c r="D6" s="1108"/>
    </row>
    <row r="7" spans="1:4" ht="15.75">
      <c r="A7" s="1108" t="s">
        <v>639</v>
      </c>
      <c r="B7" s="1108"/>
      <c r="C7" s="1108"/>
      <c r="D7" s="1108"/>
    </row>
    <row r="8" spans="1:4" ht="15.75">
      <c r="A8" s="1108" t="s">
        <v>1090</v>
      </c>
      <c r="B8" s="1108"/>
      <c r="C8" s="1108"/>
      <c r="D8" s="1108"/>
    </row>
    <row r="9" spans="1:4" ht="16.5" thickBot="1">
      <c r="A9" s="71"/>
      <c r="B9" s="71"/>
      <c r="C9" s="72"/>
      <c r="D9" s="31"/>
    </row>
    <row r="10" spans="1:4" s="29" customFormat="1" ht="15.75" customHeight="1">
      <c r="A10" s="311" t="s">
        <v>913</v>
      </c>
      <c r="B10" s="1111" t="s">
        <v>993</v>
      </c>
      <c r="C10" s="1114" t="s">
        <v>1014</v>
      </c>
      <c r="D10" s="1115"/>
    </row>
    <row r="11" spans="1:4" s="29" customFormat="1" ht="35.25" customHeight="1" thickBot="1">
      <c r="A11" s="312"/>
      <c r="B11" s="1112"/>
      <c r="C11" s="1116"/>
      <c r="D11" s="1117"/>
    </row>
    <row r="12" spans="1:4" s="29" customFormat="1" ht="12.75">
      <c r="A12" s="312"/>
      <c r="B12" s="1112"/>
      <c r="C12" s="1118" t="s">
        <v>1091</v>
      </c>
      <c r="D12" s="1120" t="s">
        <v>1092</v>
      </c>
    </row>
    <row r="13" spans="1:4" s="29" customFormat="1" ht="27.75" customHeight="1" thickBot="1">
      <c r="A13" s="313" t="s">
        <v>912</v>
      </c>
      <c r="B13" s="1113"/>
      <c r="C13" s="1119"/>
      <c r="D13" s="1121"/>
    </row>
    <row r="14" spans="1:4" s="29" customFormat="1" ht="12.75">
      <c r="A14" s="314" t="s">
        <v>914</v>
      </c>
      <c r="B14" s="56" t="s">
        <v>1015</v>
      </c>
      <c r="C14" s="315">
        <f>800+650</f>
        <v>1450</v>
      </c>
      <c r="D14" s="315">
        <v>2303</v>
      </c>
    </row>
    <row r="15" spans="1:4" s="29" customFormat="1" ht="25.5">
      <c r="A15" s="314" t="s">
        <v>915</v>
      </c>
      <c r="B15" s="304" t="s">
        <v>815</v>
      </c>
      <c r="C15" s="316"/>
      <c r="D15" s="316"/>
    </row>
    <row r="16" spans="1:4" s="318" customFormat="1" ht="12.75">
      <c r="A16" s="314" t="s">
        <v>916</v>
      </c>
      <c r="B16" s="305" t="s">
        <v>816</v>
      </c>
      <c r="C16" s="317"/>
      <c r="D16" s="317"/>
    </row>
    <row r="17" spans="1:4" s="318" customFormat="1" ht="25.5">
      <c r="A17" s="314" t="s">
        <v>917</v>
      </c>
      <c r="B17" s="304" t="s">
        <v>817</v>
      </c>
      <c r="C17" s="317"/>
      <c r="D17" s="317"/>
    </row>
    <row r="18" spans="1:4" s="318" customFormat="1" ht="12.75">
      <c r="A18" s="314" t="s">
        <v>918</v>
      </c>
      <c r="B18" s="305" t="s">
        <v>818</v>
      </c>
      <c r="C18" s="317">
        <v>40</v>
      </c>
      <c r="D18" s="317">
        <v>51</v>
      </c>
    </row>
    <row r="19" spans="1:4" s="318" customFormat="1" ht="12.75">
      <c r="A19" s="314" t="s">
        <v>947</v>
      </c>
      <c r="B19" s="306" t="s">
        <v>1016</v>
      </c>
      <c r="C19" s="330"/>
      <c r="D19" s="330"/>
    </row>
    <row r="20" spans="1:4" s="329" customFormat="1" ht="13.5">
      <c r="A20" s="328" t="s">
        <v>919</v>
      </c>
      <c r="B20" s="307" t="s">
        <v>1017</v>
      </c>
      <c r="C20" s="320">
        <f>SUM(C14:C19)</f>
        <v>1490</v>
      </c>
      <c r="D20" s="320">
        <f>SUM(D14:D19)</f>
        <v>2354</v>
      </c>
    </row>
    <row r="21" spans="1:4" s="334" customFormat="1" ht="24" customHeight="1">
      <c r="A21" s="331" t="s">
        <v>920</v>
      </c>
      <c r="B21" s="332" t="s">
        <v>1018</v>
      </c>
      <c r="C21" s="333">
        <f>C20*0.5</f>
        <v>745</v>
      </c>
      <c r="D21" s="333">
        <f>D20*0.5</f>
        <v>1177</v>
      </c>
    </row>
    <row r="22" spans="1:2" s="323" customFormat="1" ht="25.5">
      <c r="A22" s="322" t="s">
        <v>922</v>
      </c>
      <c r="B22" s="308" t="s">
        <v>819</v>
      </c>
    </row>
    <row r="23" spans="1:4" s="318" customFormat="1" ht="31.5" customHeight="1">
      <c r="A23" s="324" t="s">
        <v>924</v>
      </c>
      <c r="B23" s="308" t="s">
        <v>820</v>
      </c>
      <c r="C23" s="317"/>
      <c r="D23" s="317"/>
    </row>
    <row r="24" spans="1:4" s="318" customFormat="1" ht="12.75">
      <c r="A24" s="324" t="s">
        <v>925</v>
      </c>
      <c r="B24" s="188" t="s">
        <v>821</v>
      </c>
      <c r="C24" s="317"/>
      <c r="D24" s="317"/>
    </row>
    <row r="25" spans="1:4" s="318" customFormat="1" ht="25.5">
      <c r="A25" s="324" t="s">
        <v>948</v>
      </c>
      <c r="B25" s="309" t="s">
        <v>822</v>
      </c>
      <c r="C25" s="317"/>
      <c r="D25" s="317"/>
    </row>
    <row r="26" spans="1:4" s="318" customFormat="1" ht="38.25">
      <c r="A26" s="324" t="s">
        <v>926</v>
      </c>
      <c r="B26" s="309" t="s">
        <v>640</v>
      </c>
      <c r="C26" s="317"/>
      <c r="D26" s="317"/>
    </row>
    <row r="27" spans="1:4" s="318" customFormat="1" ht="25.5">
      <c r="A27" s="324" t="s">
        <v>927</v>
      </c>
      <c r="B27" s="309" t="s">
        <v>823</v>
      </c>
      <c r="C27" s="317"/>
      <c r="D27" s="317"/>
    </row>
    <row r="28" spans="1:4" s="318" customFormat="1" ht="25.5">
      <c r="A28" s="324" t="s">
        <v>928</v>
      </c>
      <c r="B28" s="309" t="s">
        <v>824</v>
      </c>
      <c r="C28" s="325"/>
      <c r="D28" s="325"/>
    </row>
    <row r="29" spans="1:4" s="321" customFormat="1" ht="13.5">
      <c r="A29" s="319" t="s">
        <v>930</v>
      </c>
      <c r="B29" s="310" t="s">
        <v>772</v>
      </c>
      <c r="C29" s="326">
        <f>SUM(C23:C28)</f>
        <v>0</v>
      </c>
      <c r="D29" s="326">
        <f>SUM(D23:D28)</f>
        <v>0</v>
      </c>
    </row>
    <row r="30" spans="1:4" s="338" customFormat="1" ht="29.25">
      <c r="A30" s="335" t="s">
        <v>931</v>
      </c>
      <c r="B30" s="336" t="s">
        <v>773</v>
      </c>
      <c r="C30" s="337">
        <f>C21-C29</f>
        <v>745</v>
      </c>
      <c r="D30" s="337">
        <f>D21-D29</f>
        <v>1177</v>
      </c>
    </row>
    <row r="31" spans="1:4" s="75" customFormat="1" ht="15.75">
      <c r="A31" s="76"/>
      <c r="B31" s="73"/>
      <c r="C31" s="74"/>
      <c r="D31" s="74"/>
    </row>
    <row r="32" spans="1:4" s="75" customFormat="1" ht="15.75">
      <c r="A32" s="76"/>
      <c r="B32" s="73"/>
      <c r="C32" s="74"/>
      <c r="D32" s="74"/>
    </row>
    <row r="33" spans="1:4" s="75" customFormat="1" ht="15.75">
      <c r="A33" s="76"/>
      <c r="B33" s="73"/>
      <c r="C33" s="74"/>
      <c r="D33" s="74"/>
    </row>
    <row r="34" spans="1:4" s="75" customFormat="1" ht="15.75">
      <c r="A34" s="73"/>
      <c r="B34" s="73"/>
      <c r="C34" s="74"/>
      <c r="D34" s="74"/>
    </row>
    <row r="35" spans="1:4" s="75" customFormat="1" ht="15.75">
      <c r="A35" s="73"/>
      <c r="B35" s="73"/>
      <c r="C35" s="74"/>
      <c r="D35" s="74"/>
    </row>
    <row r="36" spans="1:4" s="75" customFormat="1" ht="15.75">
      <c r="A36" s="73"/>
      <c r="B36" s="73"/>
      <c r="C36" s="74"/>
      <c r="D36" s="74"/>
    </row>
    <row r="37" spans="1:4" s="75" customFormat="1" ht="15.75">
      <c r="A37" s="73"/>
      <c r="B37" s="77"/>
      <c r="C37" s="74"/>
      <c r="D37" s="74"/>
    </row>
    <row r="38" spans="1:4" s="75" customFormat="1" ht="15.75">
      <c r="A38" s="73"/>
      <c r="B38" s="73"/>
      <c r="C38" s="74"/>
      <c r="D38" s="74"/>
    </row>
    <row r="39" spans="1:4" s="75" customFormat="1" ht="15.75">
      <c r="A39" s="73"/>
      <c r="B39" s="73"/>
      <c r="C39" s="74"/>
      <c r="D39" s="74"/>
    </row>
  </sheetData>
  <sheetProtection/>
  <mergeCells count="9">
    <mergeCell ref="A8:D8"/>
    <mergeCell ref="A2:D2"/>
    <mergeCell ref="A6:D6"/>
    <mergeCell ref="A7:D7"/>
    <mergeCell ref="A5:D5"/>
    <mergeCell ref="B10:B13"/>
    <mergeCell ref="C10:D11"/>
    <mergeCell ref="C12:C13"/>
    <mergeCell ref="D12:D1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142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2" width="4.375" style="84" customWidth="1"/>
    <col min="3" max="3" width="4.00390625" style="84" customWidth="1"/>
    <col min="4" max="6" width="3.00390625" style="84" customWidth="1"/>
    <col min="7" max="7" width="42.75390625" style="84" customWidth="1"/>
    <col min="8" max="8" width="11.625" style="84" customWidth="1"/>
    <col min="9" max="9" width="12.25390625" style="84" customWidth="1"/>
    <col min="10" max="10" width="11.625" style="84" customWidth="1"/>
    <col min="11" max="11" width="10.625" style="84" customWidth="1"/>
    <col min="12" max="12" width="9.75390625" style="84" customWidth="1"/>
    <col min="13" max="13" width="7.625" style="84" customWidth="1"/>
    <col min="14" max="16384" width="9.125" style="84" customWidth="1"/>
  </cols>
  <sheetData>
    <row r="1" ht="12.75">
      <c r="L1" s="85"/>
    </row>
    <row r="2" spans="1:16" ht="12.75">
      <c r="A2" s="762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86"/>
      <c r="M2" s="86"/>
      <c r="N2" s="86"/>
      <c r="O2" s="86"/>
      <c r="P2" s="86"/>
    </row>
    <row r="3" spans="1:16" ht="15.75">
      <c r="A3" s="127" t="s">
        <v>1196</v>
      </c>
      <c r="B3" s="12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86"/>
      <c r="O3" s="86"/>
      <c r="P3" s="86"/>
    </row>
    <row r="4" spans="1:8" s="88" customFormat="1" ht="12.75">
      <c r="A4" s="87"/>
      <c r="B4" s="87"/>
      <c r="C4" s="87"/>
      <c r="D4" s="87"/>
      <c r="E4" s="87"/>
      <c r="F4" s="87"/>
      <c r="G4" s="87"/>
      <c r="H4" s="87"/>
    </row>
    <row r="5" spans="1:11" s="26" customFormat="1" ht="12.75">
      <c r="A5" s="763" t="s">
        <v>193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 s="26" customFormat="1" ht="12.75">
      <c r="A6" s="763" t="s">
        <v>1022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</row>
    <row r="7" spans="1:11" s="50" customFormat="1" ht="12.75">
      <c r="A7" s="763" t="s">
        <v>1082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</row>
    <row r="8" spans="1:6" s="50" customFormat="1" ht="12.75" hidden="1">
      <c r="A8" s="90"/>
      <c r="B8" s="90"/>
      <c r="C8" s="91"/>
      <c r="D8" s="91"/>
      <c r="E8" s="91"/>
      <c r="F8" s="91"/>
    </row>
    <row r="9" spans="1:11" s="50" customFormat="1" ht="13.5" thickBot="1">
      <c r="A9" s="90"/>
      <c r="B9" s="90"/>
      <c r="C9" s="91"/>
      <c r="D9" s="91"/>
      <c r="E9" s="91"/>
      <c r="F9" s="91"/>
      <c r="I9" s="92"/>
      <c r="J9" s="92"/>
      <c r="K9" s="92" t="s">
        <v>942</v>
      </c>
    </row>
    <row r="10" spans="1:11" s="50" customFormat="1" ht="13.5" thickBot="1">
      <c r="A10" s="771" t="s">
        <v>1011</v>
      </c>
      <c r="B10" s="772"/>
      <c r="C10" s="772"/>
      <c r="D10" s="772"/>
      <c r="E10" s="772"/>
      <c r="F10" s="772"/>
      <c r="G10" s="773"/>
      <c r="H10" s="93" t="s">
        <v>944</v>
      </c>
      <c r="I10" s="93" t="s">
        <v>776</v>
      </c>
      <c r="J10" s="785" t="s">
        <v>945</v>
      </c>
      <c r="K10" s="93" t="s">
        <v>1023</v>
      </c>
    </row>
    <row r="11" spans="1:11" s="50" customFormat="1" ht="12.75">
      <c r="A11" s="774"/>
      <c r="B11" s="775"/>
      <c r="C11" s="775"/>
      <c r="D11" s="775"/>
      <c r="E11" s="775"/>
      <c r="F11" s="775"/>
      <c r="G11" s="776"/>
      <c r="H11" s="780" t="s">
        <v>909</v>
      </c>
      <c r="I11" s="781"/>
      <c r="J11" s="786"/>
      <c r="K11" s="95"/>
    </row>
    <row r="12" spans="1:11" s="50" customFormat="1" ht="13.5" thickBot="1">
      <c r="A12" s="777"/>
      <c r="B12" s="778"/>
      <c r="C12" s="778"/>
      <c r="D12" s="778"/>
      <c r="E12" s="778"/>
      <c r="F12" s="778"/>
      <c r="G12" s="779"/>
      <c r="H12" s="782"/>
      <c r="I12" s="783"/>
      <c r="J12" s="787"/>
      <c r="K12" s="96" t="s">
        <v>946</v>
      </c>
    </row>
    <row r="13" spans="1:11" s="50" customFormat="1" ht="12.75">
      <c r="A13" s="94"/>
      <c r="B13" s="94"/>
      <c r="C13" s="94"/>
      <c r="D13" s="94"/>
      <c r="E13" s="94"/>
      <c r="F13" s="94"/>
      <c r="G13" s="94"/>
      <c r="H13" s="111"/>
      <c r="I13" s="111"/>
      <c r="J13" s="111"/>
      <c r="K13" s="94"/>
    </row>
    <row r="14" spans="1:11" s="50" customFormat="1" ht="12.75">
      <c r="A14" s="94"/>
      <c r="B14" s="94"/>
      <c r="C14" s="94"/>
      <c r="D14" s="94"/>
      <c r="E14" s="94"/>
      <c r="F14" s="94"/>
      <c r="G14" s="94"/>
      <c r="H14" s="111"/>
      <c r="I14" s="111"/>
      <c r="J14" s="111"/>
      <c r="K14" s="94"/>
    </row>
    <row r="15" spans="1:11" s="50" customFormat="1" ht="12.75">
      <c r="A15" s="94"/>
      <c r="B15" s="94"/>
      <c r="C15" s="94"/>
      <c r="D15" s="94"/>
      <c r="E15" s="94"/>
      <c r="F15" s="94"/>
      <c r="G15" s="94"/>
      <c r="H15" s="111"/>
      <c r="I15" s="111"/>
      <c r="J15" s="111"/>
      <c r="K15" s="94"/>
    </row>
    <row r="16" spans="1:11" s="50" customFormat="1" ht="12.7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s="65" customFormat="1" ht="35.25" customHeight="1">
      <c r="A17" s="8" t="s">
        <v>987</v>
      </c>
      <c r="B17" s="8"/>
      <c r="C17" s="764" t="s">
        <v>1024</v>
      </c>
      <c r="D17" s="764"/>
      <c r="E17" s="764"/>
      <c r="F17" s="764"/>
      <c r="G17" s="764"/>
      <c r="H17" s="417"/>
      <c r="I17" s="418"/>
      <c r="J17" s="418"/>
      <c r="K17" s="417"/>
    </row>
    <row r="18" spans="1:11" s="50" customFormat="1" ht="12.75">
      <c r="A18" s="37"/>
      <c r="B18" s="37"/>
      <c r="C18" s="37" t="s">
        <v>987</v>
      </c>
      <c r="D18" s="37" t="s">
        <v>1025</v>
      </c>
      <c r="E18" s="37"/>
      <c r="F18" s="37"/>
      <c r="G18" s="37"/>
      <c r="H18" s="100"/>
      <c r="I18" s="100"/>
      <c r="J18" s="100"/>
      <c r="K18" s="37"/>
    </row>
    <row r="19" spans="1:11" s="50" customFormat="1" ht="17.25" customHeight="1">
      <c r="A19" s="37"/>
      <c r="B19" s="37"/>
      <c r="C19" s="37"/>
      <c r="D19" s="37" t="s">
        <v>914</v>
      </c>
      <c r="E19" s="768" t="s">
        <v>1026</v>
      </c>
      <c r="F19" s="768"/>
      <c r="G19" s="768"/>
      <c r="H19" s="99"/>
      <c r="I19" s="99"/>
      <c r="J19" s="99"/>
      <c r="K19" s="98"/>
    </row>
    <row r="20" spans="1:11" s="50" customFormat="1" ht="15" customHeight="1">
      <c r="A20" s="37"/>
      <c r="B20" s="37"/>
      <c r="C20" s="37"/>
      <c r="D20" s="37"/>
      <c r="E20" s="37" t="s">
        <v>914</v>
      </c>
      <c r="F20" s="768" t="s">
        <v>1027</v>
      </c>
      <c r="G20" s="768"/>
      <c r="H20" s="99"/>
      <c r="I20" s="99"/>
      <c r="J20" s="99"/>
      <c r="K20" s="98"/>
    </row>
    <row r="21" spans="1:11" s="50" customFormat="1" ht="26.25" customHeight="1">
      <c r="A21" s="25"/>
      <c r="B21" s="25"/>
      <c r="C21" s="25"/>
      <c r="D21" s="25"/>
      <c r="E21" s="415" t="s">
        <v>1007</v>
      </c>
      <c r="F21" s="767" t="s">
        <v>781</v>
      </c>
      <c r="G21" s="767"/>
      <c r="H21" s="102"/>
      <c r="I21" s="102"/>
      <c r="J21" s="102"/>
      <c r="K21" s="103"/>
    </row>
    <row r="22" spans="1:11" s="50" customFormat="1" ht="25.5">
      <c r="A22" s="25"/>
      <c r="B22" s="25"/>
      <c r="C22" s="25"/>
      <c r="D22" s="25"/>
      <c r="E22" s="25"/>
      <c r="F22" s="415" t="s">
        <v>1029</v>
      </c>
      <c r="G22" s="101" t="s">
        <v>1030</v>
      </c>
      <c r="H22" s="39">
        <v>1075</v>
      </c>
      <c r="I22" s="39">
        <v>1075</v>
      </c>
      <c r="J22" s="39">
        <v>1075</v>
      </c>
      <c r="K22" s="103">
        <f>J22/I22*100</f>
        <v>100</v>
      </c>
    </row>
    <row r="23" spans="1:11" s="50" customFormat="1" ht="12.75">
      <c r="A23" s="25"/>
      <c r="B23" s="25"/>
      <c r="C23" s="25"/>
      <c r="D23" s="25"/>
      <c r="E23" s="25"/>
      <c r="F23" s="415"/>
      <c r="G23" s="25" t="s">
        <v>1028</v>
      </c>
      <c r="H23" s="39"/>
      <c r="I23" s="39"/>
      <c r="J23" s="39"/>
      <c r="K23" s="103"/>
    </row>
    <row r="24" spans="1:11" s="50" customFormat="1" ht="12.75">
      <c r="A24" s="25"/>
      <c r="B24" s="25"/>
      <c r="C24" s="25"/>
      <c r="D24" s="25"/>
      <c r="E24" s="25"/>
      <c r="F24" s="415" t="s">
        <v>1031</v>
      </c>
      <c r="G24" s="101" t="s">
        <v>1032</v>
      </c>
      <c r="H24" s="39">
        <v>1024</v>
      </c>
      <c r="I24" s="39">
        <v>1024</v>
      </c>
      <c r="J24" s="39">
        <v>1024</v>
      </c>
      <c r="K24" s="103">
        <f aca="true" t="shared" si="0" ref="K24:K36">J24/I24*100</f>
        <v>100</v>
      </c>
    </row>
    <row r="25" spans="1:11" s="50" customFormat="1" ht="12.75">
      <c r="A25" s="25"/>
      <c r="B25" s="25"/>
      <c r="C25" s="25"/>
      <c r="D25" s="25"/>
      <c r="E25" s="25"/>
      <c r="F25" s="415"/>
      <c r="G25" s="25" t="s">
        <v>1028</v>
      </c>
      <c r="H25" s="39"/>
      <c r="I25" s="39"/>
      <c r="J25" s="39"/>
      <c r="K25" s="103"/>
    </row>
    <row r="26" spans="1:11" s="50" customFormat="1" ht="33" customHeight="1">
      <c r="A26" s="25"/>
      <c r="B26" s="25"/>
      <c r="C26" s="25"/>
      <c r="D26" s="25"/>
      <c r="E26" s="25"/>
      <c r="F26" s="415" t="s">
        <v>1033</v>
      </c>
      <c r="G26" s="101" t="s">
        <v>1034</v>
      </c>
      <c r="H26" s="39">
        <v>100</v>
      </c>
      <c r="I26" s="39">
        <v>100</v>
      </c>
      <c r="J26" s="39">
        <v>100</v>
      </c>
      <c r="K26" s="103">
        <f t="shared" si="0"/>
        <v>100</v>
      </c>
    </row>
    <row r="27" spans="1:11" s="50" customFormat="1" ht="12.75">
      <c r="A27" s="25"/>
      <c r="B27" s="25"/>
      <c r="C27" s="25"/>
      <c r="D27" s="25"/>
      <c r="E27" s="25"/>
      <c r="F27" s="415"/>
      <c r="G27" s="25" t="s">
        <v>1028</v>
      </c>
      <c r="H27" s="39"/>
      <c r="I27" s="39"/>
      <c r="J27" s="39"/>
      <c r="K27" s="103"/>
    </row>
    <row r="28" spans="1:13" s="50" customFormat="1" ht="12.75">
      <c r="A28" s="25"/>
      <c r="B28" s="25"/>
      <c r="C28" s="25"/>
      <c r="D28" s="25"/>
      <c r="E28" s="25"/>
      <c r="F28" s="415" t="s">
        <v>1035</v>
      </c>
      <c r="G28" s="101" t="s">
        <v>1036</v>
      </c>
      <c r="H28" s="39">
        <v>692</v>
      </c>
      <c r="I28" s="39">
        <v>692</v>
      </c>
      <c r="J28" s="39">
        <v>692</v>
      </c>
      <c r="K28" s="103">
        <f t="shared" si="0"/>
        <v>100</v>
      </c>
      <c r="M28" s="104"/>
    </row>
    <row r="29" spans="1:11" s="105" customFormat="1" ht="12.75">
      <c r="A29" s="25"/>
      <c r="B29" s="25"/>
      <c r="C29" s="25"/>
      <c r="D29" s="25"/>
      <c r="E29" s="25"/>
      <c r="F29" s="25"/>
      <c r="G29" s="25" t="s">
        <v>1028</v>
      </c>
      <c r="H29" s="39"/>
      <c r="I29" s="39"/>
      <c r="J29" s="39"/>
      <c r="K29" s="103"/>
    </row>
    <row r="30" spans="1:11" s="50" customFormat="1" ht="12.75">
      <c r="A30" s="25"/>
      <c r="B30" s="25"/>
      <c r="C30" s="25"/>
      <c r="D30" s="25"/>
      <c r="E30" s="25" t="s">
        <v>1008</v>
      </c>
      <c r="F30" s="25" t="s">
        <v>1037</v>
      </c>
      <c r="G30" s="25"/>
      <c r="H30" s="39">
        <v>4000</v>
      </c>
      <c r="I30" s="39">
        <v>4000</v>
      </c>
      <c r="J30" s="39">
        <v>4000</v>
      </c>
      <c r="K30" s="103">
        <f t="shared" si="0"/>
        <v>100</v>
      </c>
    </row>
    <row r="31" spans="1:11" s="50" customFormat="1" ht="12.75">
      <c r="A31" s="25"/>
      <c r="B31" s="25"/>
      <c r="C31" s="25"/>
      <c r="D31" s="25"/>
      <c r="E31" s="25"/>
      <c r="F31" s="25"/>
      <c r="G31" s="25" t="s">
        <v>1028</v>
      </c>
      <c r="H31" s="39"/>
      <c r="I31" s="39"/>
      <c r="J31" s="39"/>
      <c r="K31" s="103"/>
    </row>
    <row r="32" spans="1:11" s="50" customFormat="1" ht="12.75">
      <c r="A32" s="25"/>
      <c r="B32" s="25"/>
      <c r="C32" s="25"/>
      <c r="D32" s="25"/>
      <c r="E32" s="25" t="s">
        <v>1009</v>
      </c>
      <c r="F32" s="25" t="s">
        <v>1146</v>
      </c>
      <c r="G32" s="25"/>
      <c r="H32" s="39">
        <v>61</v>
      </c>
      <c r="I32" s="39">
        <v>61</v>
      </c>
      <c r="J32" s="39">
        <v>61</v>
      </c>
      <c r="K32" s="103">
        <f t="shared" si="0"/>
        <v>100</v>
      </c>
    </row>
    <row r="33" spans="1:11" s="50" customFormat="1" ht="12.75">
      <c r="A33" s="25"/>
      <c r="B33" s="25"/>
      <c r="C33" s="25"/>
      <c r="D33" s="25"/>
      <c r="E33" s="25" t="s">
        <v>23</v>
      </c>
      <c r="F33" s="25" t="s">
        <v>1147</v>
      </c>
      <c r="G33" s="25"/>
      <c r="H33" s="39">
        <v>1738</v>
      </c>
      <c r="I33" s="39">
        <v>1738</v>
      </c>
      <c r="J33" s="39">
        <v>1738</v>
      </c>
      <c r="K33" s="103">
        <f t="shared" si="0"/>
        <v>100</v>
      </c>
    </row>
    <row r="34" spans="1:11" s="50" customFormat="1" ht="12.75">
      <c r="A34" s="25"/>
      <c r="B34" s="25"/>
      <c r="C34" s="25"/>
      <c r="D34" s="25" t="s">
        <v>947</v>
      </c>
      <c r="E34" s="25" t="s">
        <v>1148</v>
      </c>
      <c r="F34" s="25"/>
      <c r="G34" s="25"/>
      <c r="H34" s="39"/>
      <c r="I34" s="39">
        <v>19</v>
      </c>
      <c r="J34" s="39">
        <v>19</v>
      </c>
      <c r="K34" s="103">
        <f t="shared" si="0"/>
        <v>100</v>
      </c>
    </row>
    <row r="35" spans="1:11" s="50" customFormat="1" ht="12.75">
      <c r="A35" s="25"/>
      <c r="B35" s="25"/>
      <c r="C35" s="25"/>
      <c r="D35" s="25"/>
      <c r="E35" s="25"/>
      <c r="F35" s="25"/>
      <c r="G35" s="25"/>
      <c r="H35" s="39"/>
      <c r="I35" s="39"/>
      <c r="J35" s="39"/>
      <c r="K35" s="103"/>
    </row>
    <row r="36" spans="1:11" s="50" customFormat="1" ht="27" customHeight="1">
      <c r="A36" s="38"/>
      <c r="B36" s="38"/>
      <c r="C36" s="38"/>
      <c r="D36" s="106"/>
      <c r="E36" s="766" t="s">
        <v>1038</v>
      </c>
      <c r="F36" s="766"/>
      <c r="G36" s="766"/>
      <c r="H36" s="108">
        <f>SUM(H21:H35)</f>
        <v>8690</v>
      </c>
      <c r="I36" s="108">
        <f>SUM(I21:I35)</f>
        <v>8709</v>
      </c>
      <c r="J36" s="108">
        <f>SUM(J21:J35)</f>
        <v>8709</v>
      </c>
      <c r="K36" s="121">
        <f t="shared" si="0"/>
        <v>100</v>
      </c>
    </row>
    <row r="37" spans="1:11" s="105" customFormat="1" ht="12.75">
      <c r="A37" s="37"/>
      <c r="B37" s="37"/>
      <c r="C37" s="37"/>
      <c r="D37" s="37"/>
      <c r="E37" s="97"/>
      <c r="F37" s="97"/>
      <c r="G37" s="97"/>
      <c r="H37" s="99"/>
      <c r="I37" s="99"/>
      <c r="J37" s="99"/>
      <c r="K37" s="103"/>
    </row>
    <row r="38" spans="1:11" s="50" customFormat="1" ht="30" customHeight="1">
      <c r="A38" s="25"/>
      <c r="B38" s="25"/>
      <c r="C38" s="25"/>
      <c r="D38" s="37" t="s">
        <v>916</v>
      </c>
      <c r="E38" s="768" t="s">
        <v>1039</v>
      </c>
      <c r="F38" s="768"/>
      <c r="G38" s="768"/>
      <c r="H38" s="99"/>
      <c r="I38" s="99"/>
      <c r="J38" s="99"/>
      <c r="K38" s="103"/>
    </row>
    <row r="39" spans="1:11" s="50" customFormat="1" ht="12.75">
      <c r="A39" s="25"/>
      <c r="B39" s="25"/>
      <c r="C39" s="25"/>
      <c r="D39" s="25"/>
      <c r="E39" s="25" t="s">
        <v>914</v>
      </c>
      <c r="F39" s="25" t="s">
        <v>1158</v>
      </c>
      <c r="G39" s="25"/>
      <c r="H39" s="39"/>
      <c r="I39" s="39">
        <v>350</v>
      </c>
      <c r="J39" s="39">
        <v>350</v>
      </c>
      <c r="K39" s="103">
        <f>J39/I39*100</f>
        <v>100</v>
      </c>
    </row>
    <row r="40" spans="1:11" s="50" customFormat="1" ht="12.75">
      <c r="A40" s="25"/>
      <c r="B40" s="25"/>
      <c r="C40" s="25"/>
      <c r="D40" s="25"/>
      <c r="E40" s="50" t="s">
        <v>915</v>
      </c>
      <c r="F40" s="50" t="s">
        <v>1159</v>
      </c>
      <c r="H40" s="703">
        <v>1092</v>
      </c>
      <c r="I40" s="703">
        <v>1092</v>
      </c>
      <c r="J40" s="703">
        <v>1092</v>
      </c>
      <c r="K40" s="103">
        <f>J40/I40*100</f>
        <v>100</v>
      </c>
    </row>
    <row r="41" spans="1:13" s="50" customFormat="1" ht="12.75">
      <c r="A41" s="25"/>
      <c r="B41" s="25"/>
      <c r="C41" s="25"/>
      <c r="D41" s="25"/>
      <c r="E41" s="25" t="s">
        <v>916</v>
      </c>
      <c r="F41" s="25" t="s">
        <v>1040</v>
      </c>
      <c r="G41" s="25"/>
      <c r="H41" s="39">
        <v>2777</v>
      </c>
      <c r="I41" s="39">
        <v>2777</v>
      </c>
      <c r="J41" s="39">
        <v>2777</v>
      </c>
      <c r="K41" s="103">
        <f>J41/I41*100</f>
        <v>100</v>
      </c>
      <c r="M41" s="104"/>
    </row>
    <row r="42" spans="1:15" s="50" customFormat="1" ht="27.75" customHeight="1">
      <c r="A42" s="38"/>
      <c r="B42" s="38"/>
      <c r="C42" s="38"/>
      <c r="D42" s="766" t="s">
        <v>1041</v>
      </c>
      <c r="E42" s="766"/>
      <c r="F42" s="766"/>
      <c r="G42" s="766"/>
      <c r="H42" s="109">
        <f>SUM(H39:H41)</f>
        <v>3869</v>
      </c>
      <c r="I42" s="109">
        <f>SUM(I39:I41)</f>
        <v>4219</v>
      </c>
      <c r="J42" s="109">
        <f>SUM(J39:J41)</f>
        <v>4219</v>
      </c>
      <c r="K42" s="121">
        <f>J42/I42*100</f>
        <v>100</v>
      </c>
      <c r="M42" s="110"/>
      <c r="N42" s="110"/>
      <c r="O42" s="110"/>
    </row>
    <row r="43" spans="1:15" s="50" customFormat="1" ht="12.75">
      <c r="A43" s="38"/>
      <c r="B43" s="38"/>
      <c r="C43" s="38"/>
      <c r="D43" s="107"/>
      <c r="E43" s="107"/>
      <c r="F43" s="107"/>
      <c r="G43" s="107"/>
      <c r="H43" s="109"/>
      <c r="I43" s="109"/>
      <c r="J43" s="109"/>
      <c r="K43" s="103"/>
      <c r="M43" s="110"/>
      <c r="N43" s="110"/>
      <c r="O43" s="110"/>
    </row>
    <row r="44" spans="1:15" s="50" customFormat="1" ht="12.75">
      <c r="A44" s="25"/>
      <c r="B44" s="25"/>
      <c r="C44" s="25"/>
      <c r="D44" s="37" t="s">
        <v>917</v>
      </c>
      <c r="E44" s="768" t="s">
        <v>1042</v>
      </c>
      <c r="F44" s="768"/>
      <c r="G44" s="768"/>
      <c r="H44" s="99"/>
      <c r="I44" s="99"/>
      <c r="J44" s="99"/>
      <c r="K44" s="98"/>
      <c r="M44" s="110"/>
      <c r="N44" s="110"/>
      <c r="O44" s="110"/>
    </row>
    <row r="45" spans="1:15" s="50" customFormat="1" ht="12.75">
      <c r="A45" s="25"/>
      <c r="B45" s="25"/>
      <c r="C45" s="25"/>
      <c r="D45" s="25"/>
      <c r="E45" s="25" t="s">
        <v>914</v>
      </c>
      <c r="F45" s="767" t="s">
        <v>782</v>
      </c>
      <c r="G45" s="767"/>
      <c r="H45" s="102"/>
      <c r="I45" s="102"/>
      <c r="J45" s="102"/>
      <c r="K45" s="101"/>
      <c r="M45" s="110"/>
      <c r="N45" s="110"/>
      <c r="O45" s="110"/>
    </row>
    <row r="46" spans="1:15" s="50" customFormat="1" ht="25.5">
      <c r="A46" s="25"/>
      <c r="B46" s="25"/>
      <c r="C46" s="25"/>
      <c r="D46" s="25"/>
      <c r="E46" s="25"/>
      <c r="F46" s="25" t="s">
        <v>1009</v>
      </c>
      <c r="G46" s="101" t="s">
        <v>1043</v>
      </c>
      <c r="H46" s="39">
        <v>1200</v>
      </c>
      <c r="I46" s="102">
        <v>1200</v>
      </c>
      <c r="J46" s="102">
        <v>1200</v>
      </c>
      <c r="K46" s="103">
        <f>J46/I46*100</f>
        <v>100</v>
      </c>
      <c r="N46" s="110"/>
      <c r="O46" s="110"/>
    </row>
    <row r="47" spans="1:15" s="50" customFormat="1" ht="12.75">
      <c r="A47" s="25"/>
      <c r="B47" s="25"/>
      <c r="C47" s="25"/>
      <c r="D47" s="25"/>
      <c r="E47" s="25"/>
      <c r="F47" s="25"/>
      <c r="G47" s="101"/>
      <c r="H47" s="39"/>
      <c r="I47" s="102"/>
      <c r="J47" s="102"/>
      <c r="K47" s="103"/>
      <c r="N47" s="110"/>
      <c r="O47" s="110"/>
    </row>
    <row r="48" spans="1:11" s="50" customFormat="1" ht="29.25" customHeight="1">
      <c r="A48" s="38"/>
      <c r="B48" s="38"/>
      <c r="C48" s="38"/>
      <c r="D48" s="766" t="s">
        <v>1044</v>
      </c>
      <c r="E48" s="766"/>
      <c r="F48" s="766"/>
      <c r="G48" s="766"/>
      <c r="H48" s="109">
        <f>SUM(H46:H46)</f>
        <v>1200</v>
      </c>
      <c r="I48" s="109">
        <f>SUM(I46:I46)</f>
        <v>1200</v>
      </c>
      <c r="J48" s="109">
        <f>SUM(J46:J46)</f>
        <v>1200</v>
      </c>
      <c r="K48" s="121">
        <f>J48/I48*100</f>
        <v>100</v>
      </c>
    </row>
    <row r="49" spans="1:15" s="50" customFormat="1" ht="12.75">
      <c r="A49" s="38"/>
      <c r="B49" s="38"/>
      <c r="C49" s="38"/>
      <c r="D49" s="107"/>
      <c r="E49" s="107"/>
      <c r="F49" s="107"/>
      <c r="G49" s="107"/>
      <c r="H49" s="109"/>
      <c r="I49" s="109"/>
      <c r="J49" s="109"/>
      <c r="K49" s="103"/>
      <c r="M49" s="110"/>
      <c r="N49" s="110"/>
      <c r="O49" s="110"/>
    </row>
    <row r="50" spans="1:11" s="50" customFormat="1" ht="12.75">
      <c r="A50" s="111"/>
      <c r="B50" s="111"/>
      <c r="C50" s="111"/>
      <c r="D50" s="113" t="s">
        <v>918</v>
      </c>
      <c r="E50" s="37" t="s">
        <v>1045</v>
      </c>
      <c r="F50" s="111"/>
      <c r="G50" s="111"/>
      <c r="H50" s="79"/>
      <c r="I50" s="79"/>
      <c r="J50" s="79"/>
      <c r="K50" s="103"/>
    </row>
    <row r="51" spans="1:11" s="50" customFormat="1" ht="12.75">
      <c r="A51" s="111"/>
      <c r="B51" s="111"/>
      <c r="C51" s="111"/>
      <c r="E51" s="111" t="s">
        <v>914</v>
      </c>
      <c r="F51" s="114" t="s">
        <v>1149</v>
      </c>
      <c r="G51" s="111"/>
      <c r="H51" s="79"/>
      <c r="I51" s="79">
        <v>62</v>
      </c>
      <c r="J51" s="79">
        <v>62</v>
      </c>
      <c r="K51" s="103">
        <f>J51/I51*100</f>
        <v>100</v>
      </c>
    </row>
    <row r="52" spans="1:11" s="50" customFormat="1" ht="12.75">
      <c r="A52" s="111"/>
      <c r="B52" s="111"/>
      <c r="C52" s="111"/>
      <c r="E52" s="25" t="s">
        <v>915</v>
      </c>
      <c r="F52" s="25" t="s">
        <v>1150</v>
      </c>
      <c r="G52" s="25"/>
      <c r="H52" s="79"/>
      <c r="I52" s="79">
        <v>1173</v>
      </c>
      <c r="J52" s="79">
        <v>1173</v>
      </c>
      <c r="K52" s="103">
        <f>J52/I52*100</f>
        <v>100</v>
      </c>
    </row>
    <row r="53" spans="1:11" s="50" customFormat="1" ht="12.75">
      <c r="A53" s="38"/>
      <c r="B53" s="38"/>
      <c r="C53" s="38"/>
      <c r="D53" s="766" t="s">
        <v>1046</v>
      </c>
      <c r="E53" s="766"/>
      <c r="F53" s="766"/>
      <c r="G53" s="766"/>
      <c r="H53" s="109">
        <f>SUM(H51:H51)</f>
        <v>0</v>
      </c>
      <c r="I53" s="109">
        <f>SUM(I51:I52)</f>
        <v>1235</v>
      </c>
      <c r="J53" s="109">
        <f>SUM(J51:J52)</f>
        <v>1235</v>
      </c>
      <c r="K53" s="121">
        <f>J53/I53*100</f>
        <v>100</v>
      </c>
    </row>
    <row r="54" spans="1:11" s="50" customFormat="1" ht="12.75">
      <c r="A54" s="38"/>
      <c r="B54" s="38"/>
      <c r="C54" s="38"/>
      <c r="D54" s="107"/>
      <c r="E54" s="107"/>
      <c r="F54" s="107"/>
      <c r="G54" s="107"/>
      <c r="H54" s="109"/>
      <c r="I54" s="109"/>
      <c r="J54" s="109"/>
      <c r="K54" s="121"/>
    </row>
    <row r="55" spans="1:11" s="50" customFormat="1" ht="12.75" customHeight="1">
      <c r="A55" s="38"/>
      <c r="B55" s="38"/>
      <c r="C55" s="765" t="s">
        <v>1047</v>
      </c>
      <c r="D55" s="765"/>
      <c r="E55" s="765"/>
      <c r="F55" s="765"/>
      <c r="G55" s="765"/>
      <c r="H55" s="83">
        <f>H53+H48+H42+H36</f>
        <v>13759</v>
      </c>
      <c r="I55" s="83">
        <f>I36+I42+I48+I53</f>
        <v>15363</v>
      </c>
      <c r="J55" s="83">
        <f>J36+J42+J48+J53</f>
        <v>15363</v>
      </c>
      <c r="K55" s="123">
        <f>J55/I55*100</f>
        <v>100</v>
      </c>
    </row>
    <row r="56" spans="1:11" s="50" customFormat="1" ht="12.75">
      <c r="A56" s="38"/>
      <c r="B56" s="38"/>
      <c r="C56" s="38"/>
      <c r="D56" s="107"/>
      <c r="E56" s="107"/>
      <c r="F56" s="107"/>
      <c r="G56" s="107"/>
      <c r="H56" s="109"/>
      <c r="I56" s="109"/>
      <c r="J56" s="109"/>
      <c r="K56" s="121"/>
    </row>
    <row r="57" spans="1:11" s="50" customFormat="1" ht="12.75">
      <c r="A57" s="38"/>
      <c r="B57" s="38"/>
      <c r="C57" s="38"/>
      <c r="D57" s="107"/>
      <c r="E57" s="107"/>
      <c r="F57" s="107"/>
      <c r="G57" s="107"/>
      <c r="H57" s="109"/>
      <c r="I57" s="109"/>
      <c r="J57" s="109"/>
      <c r="K57" s="121"/>
    </row>
    <row r="58" spans="1:11" s="50" customFormat="1" ht="12.75">
      <c r="A58" s="38"/>
      <c r="B58" s="38"/>
      <c r="C58" s="38"/>
      <c r="D58" s="107"/>
      <c r="E58" s="107"/>
      <c r="F58" s="107"/>
      <c r="G58" s="107"/>
      <c r="H58" s="109"/>
      <c r="I58" s="109"/>
      <c r="J58" s="109"/>
      <c r="K58" s="121"/>
    </row>
    <row r="59" spans="1:11" s="50" customFormat="1" ht="12.75">
      <c r="A59" s="38"/>
      <c r="B59" s="38"/>
      <c r="C59" s="38"/>
      <c r="D59" s="107"/>
      <c r="E59" s="107"/>
      <c r="F59" s="107"/>
      <c r="G59" s="107"/>
      <c r="H59" s="109"/>
      <c r="I59" s="109"/>
      <c r="J59" s="109"/>
      <c r="K59" s="121"/>
    </row>
    <row r="60" spans="1:11" s="50" customFormat="1" ht="13.5" thickBot="1">
      <c r="A60" s="38"/>
      <c r="B60" s="38"/>
      <c r="C60" s="38"/>
      <c r="D60" s="107"/>
      <c r="E60" s="107"/>
      <c r="F60" s="107"/>
      <c r="G60" s="107"/>
      <c r="H60" s="109"/>
      <c r="I60" s="109"/>
      <c r="J60" s="109"/>
      <c r="K60" s="121"/>
    </row>
    <row r="61" spans="1:11" s="50" customFormat="1" ht="13.5" thickBot="1">
      <c r="A61" s="771" t="s">
        <v>1011</v>
      </c>
      <c r="B61" s="772"/>
      <c r="C61" s="772"/>
      <c r="D61" s="772"/>
      <c r="E61" s="772"/>
      <c r="F61" s="772"/>
      <c r="G61" s="773"/>
      <c r="H61" s="93" t="s">
        <v>944</v>
      </c>
      <c r="I61" s="93" t="s">
        <v>776</v>
      </c>
      <c r="J61" s="785" t="s">
        <v>945</v>
      </c>
      <c r="K61" s="93" t="s">
        <v>1023</v>
      </c>
    </row>
    <row r="62" spans="1:11" s="50" customFormat="1" ht="12.75">
      <c r="A62" s="774"/>
      <c r="B62" s="775"/>
      <c r="C62" s="775"/>
      <c r="D62" s="775"/>
      <c r="E62" s="775"/>
      <c r="F62" s="775"/>
      <c r="G62" s="776"/>
      <c r="H62" s="780" t="s">
        <v>909</v>
      </c>
      <c r="I62" s="781"/>
      <c r="J62" s="786"/>
      <c r="K62" s="95"/>
    </row>
    <row r="63" spans="1:11" s="50" customFormat="1" ht="13.5" thickBot="1">
      <c r="A63" s="777"/>
      <c r="B63" s="778"/>
      <c r="C63" s="778"/>
      <c r="D63" s="778"/>
      <c r="E63" s="778"/>
      <c r="F63" s="778"/>
      <c r="G63" s="779"/>
      <c r="H63" s="782"/>
      <c r="I63" s="783"/>
      <c r="J63" s="787"/>
      <c r="K63" s="96" t="s">
        <v>946</v>
      </c>
    </row>
    <row r="64" spans="1:11" s="50" customFormat="1" ht="12" customHeight="1">
      <c r="A64" s="25"/>
      <c r="B64" s="25"/>
      <c r="C64" s="25"/>
      <c r="D64" s="25"/>
      <c r="E64" s="25"/>
      <c r="F64" s="25"/>
      <c r="G64" s="25"/>
      <c r="H64" s="39"/>
      <c r="I64" s="39"/>
      <c r="J64" s="39"/>
      <c r="K64" s="103"/>
    </row>
    <row r="65" spans="1:11" s="50" customFormat="1" ht="12.75">
      <c r="A65" s="25"/>
      <c r="B65" s="25"/>
      <c r="C65" s="25"/>
      <c r="D65" s="25"/>
      <c r="E65" s="25"/>
      <c r="F65" s="25"/>
      <c r="G65" s="25"/>
      <c r="H65" s="39"/>
      <c r="I65" s="39"/>
      <c r="J65" s="39"/>
      <c r="K65" s="103"/>
    </row>
    <row r="66" spans="1:11" s="50" customFormat="1" ht="12" customHeight="1">
      <c r="A66" s="25"/>
      <c r="B66" s="25"/>
      <c r="C66" s="25"/>
      <c r="D66" s="25"/>
      <c r="E66" s="25"/>
      <c r="F66" s="25"/>
      <c r="G66" s="25"/>
      <c r="H66" s="39"/>
      <c r="I66" s="39"/>
      <c r="J66" s="39"/>
      <c r="K66" s="103"/>
    </row>
    <row r="67" s="50" customFormat="1" ht="12.75"/>
    <row r="68" spans="1:11" s="50" customFormat="1" ht="12" customHeight="1">
      <c r="A68" s="25"/>
      <c r="B68" s="25"/>
      <c r="C68" s="25"/>
      <c r="D68" s="25"/>
      <c r="E68" s="25"/>
      <c r="F68" s="25"/>
      <c r="G68" s="25"/>
      <c r="H68" s="39"/>
      <c r="I68" s="39"/>
      <c r="J68" s="39"/>
      <c r="K68" s="103"/>
    </row>
    <row r="69" spans="1:11" s="50" customFormat="1" ht="27.75" customHeight="1">
      <c r="A69" s="111"/>
      <c r="B69" s="111"/>
      <c r="C69" s="37" t="s">
        <v>789</v>
      </c>
      <c r="D69" s="768" t="s">
        <v>1048</v>
      </c>
      <c r="E69" s="768"/>
      <c r="F69" s="768"/>
      <c r="G69" s="768"/>
      <c r="H69" s="98"/>
      <c r="I69" s="99"/>
      <c r="J69" s="99"/>
      <c r="K69" s="103"/>
    </row>
    <row r="70" spans="1:11" s="50" customFormat="1" ht="12.75">
      <c r="A70" s="25"/>
      <c r="B70" s="25"/>
      <c r="C70" s="25"/>
      <c r="D70" s="25" t="s">
        <v>914</v>
      </c>
      <c r="E70" s="25" t="s">
        <v>1062</v>
      </c>
      <c r="F70" s="25"/>
      <c r="G70" s="25"/>
      <c r="H70" s="79"/>
      <c r="I70" s="39">
        <v>1511</v>
      </c>
      <c r="J70" s="39">
        <v>1511</v>
      </c>
      <c r="K70" s="103">
        <f>J70/I70*100</f>
        <v>100</v>
      </c>
    </row>
    <row r="71" spans="1:11" s="50" customFormat="1" ht="12.75">
      <c r="A71" s="25"/>
      <c r="B71" s="25"/>
      <c r="C71" s="25"/>
      <c r="D71" s="25" t="s">
        <v>915</v>
      </c>
      <c r="E71" s="25" t="s">
        <v>1063</v>
      </c>
      <c r="F71" s="25"/>
      <c r="G71" s="25"/>
      <c r="H71" s="39">
        <v>116</v>
      </c>
      <c r="I71" s="39">
        <v>116</v>
      </c>
      <c r="J71" s="39">
        <v>75</v>
      </c>
      <c r="K71" s="103">
        <f>J71/I71*100</f>
        <v>64.65517241379311</v>
      </c>
    </row>
    <row r="72" spans="1:11" s="50" customFormat="1" ht="12.75">
      <c r="A72" s="25"/>
      <c r="B72" s="25"/>
      <c r="C72" s="25"/>
      <c r="D72" s="25" t="s">
        <v>916</v>
      </c>
      <c r="E72" s="25" t="s">
        <v>1161</v>
      </c>
      <c r="F72" s="25"/>
      <c r="G72" s="25"/>
      <c r="H72" s="39"/>
      <c r="I72" s="39">
        <v>632</v>
      </c>
      <c r="J72" s="39">
        <v>632</v>
      </c>
      <c r="K72" s="103">
        <f>J72/I72*100</f>
        <v>100</v>
      </c>
    </row>
    <row r="73" spans="1:11" s="50" customFormat="1" ht="12" customHeight="1">
      <c r="A73" s="25"/>
      <c r="B73" s="25"/>
      <c r="C73" s="25"/>
      <c r="D73" s="25" t="s">
        <v>916</v>
      </c>
      <c r="E73" s="25" t="s">
        <v>1160</v>
      </c>
      <c r="F73" s="25"/>
      <c r="G73" s="25"/>
      <c r="H73" s="39">
        <v>455</v>
      </c>
      <c r="I73" s="39">
        <v>114</v>
      </c>
      <c r="J73" s="39"/>
      <c r="K73" s="103">
        <f>J73/I73*100</f>
        <v>0</v>
      </c>
    </row>
    <row r="74" spans="1:11" s="50" customFormat="1" ht="31.5" customHeight="1">
      <c r="A74" s="111"/>
      <c r="B74" s="111"/>
      <c r="C74" s="768" t="s">
        <v>1064</v>
      </c>
      <c r="D74" s="768"/>
      <c r="E74" s="768"/>
      <c r="F74" s="768"/>
      <c r="G74" s="768"/>
      <c r="H74" s="82">
        <f>SUM(H70:H73)</f>
        <v>571</v>
      </c>
      <c r="I74" s="82">
        <f>SUM(I70:I73)</f>
        <v>2373</v>
      </c>
      <c r="J74" s="82">
        <f>SUM(J70:J73)</f>
        <v>2218</v>
      </c>
      <c r="K74" s="115">
        <f>J74/I74*100</f>
        <v>93.46818373367046</v>
      </c>
    </row>
    <row r="75" spans="1:11" s="50" customFormat="1" ht="31.5" customHeight="1">
      <c r="A75" s="111"/>
      <c r="B75" s="111"/>
      <c r="C75" s="97"/>
      <c r="D75" s="97"/>
      <c r="E75" s="97"/>
      <c r="F75" s="97"/>
      <c r="G75" s="97"/>
      <c r="H75" s="82"/>
      <c r="I75" s="82"/>
      <c r="J75" s="82"/>
      <c r="K75" s="115"/>
    </row>
    <row r="76" spans="1:11" s="50" customFormat="1" ht="12" customHeight="1">
      <c r="A76" s="25"/>
      <c r="B76" s="25"/>
      <c r="C76" s="25"/>
      <c r="D76" s="25"/>
      <c r="E76" s="25"/>
      <c r="F76" s="25"/>
      <c r="G76" s="25"/>
      <c r="H76" s="39"/>
      <c r="I76" s="39"/>
      <c r="J76" s="39"/>
      <c r="K76" s="103"/>
    </row>
    <row r="77" spans="1:11" s="65" customFormat="1" ht="33" customHeight="1">
      <c r="A77" s="764" t="s">
        <v>1065</v>
      </c>
      <c r="B77" s="764"/>
      <c r="C77" s="764"/>
      <c r="D77" s="764"/>
      <c r="E77" s="764"/>
      <c r="F77" s="764"/>
      <c r="G77" s="764"/>
      <c r="H77" s="122">
        <f>H74+H55</f>
        <v>14330</v>
      </c>
      <c r="I77" s="122">
        <f>I74+I55</f>
        <v>17736</v>
      </c>
      <c r="J77" s="122">
        <f>J74+J55</f>
        <v>17581</v>
      </c>
      <c r="K77" s="123">
        <f>J77/I77*100</f>
        <v>99.12607126747858</v>
      </c>
    </row>
    <row r="78" spans="1:11" s="50" customFormat="1" ht="12" customHeight="1">
      <c r="A78" s="25"/>
      <c r="B78" s="25"/>
      <c r="C78" s="25"/>
      <c r="D78" s="25"/>
      <c r="E78" s="25"/>
      <c r="F78" s="25"/>
      <c r="G78" s="25"/>
      <c r="H78" s="39"/>
      <c r="I78" s="39"/>
      <c r="J78" s="39"/>
      <c r="K78" s="103"/>
    </row>
    <row r="79" spans="1:11" s="419" customFormat="1" ht="33" customHeight="1">
      <c r="A79" s="8" t="s">
        <v>789</v>
      </c>
      <c r="B79" s="8"/>
      <c r="C79" s="764" t="s">
        <v>1066</v>
      </c>
      <c r="D79" s="764"/>
      <c r="E79" s="764"/>
      <c r="F79" s="764"/>
      <c r="G79" s="764"/>
      <c r="H79" s="417"/>
      <c r="I79" s="418"/>
      <c r="J79" s="418"/>
      <c r="K79" s="416"/>
    </row>
    <row r="80" spans="1:11" s="50" customFormat="1" ht="12" customHeight="1">
      <c r="A80" s="25"/>
      <c r="B80" s="25"/>
      <c r="C80" s="25"/>
      <c r="D80" s="25"/>
      <c r="E80" s="25"/>
      <c r="F80" s="25"/>
      <c r="G80" s="25"/>
      <c r="H80" s="39"/>
      <c r="I80" s="39"/>
      <c r="J80" s="39"/>
      <c r="K80" s="103"/>
    </row>
    <row r="81" spans="1:11" s="117" customFormat="1" ht="27.75" customHeight="1">
      <c r="A81" s="25"/>
      <c r="B81" s="25"/>
      <c r="C81" s="37" t="s">
        <v>914</v>
      </c>
      <c r="D81" s="768" t="s">
        <v>1162</v>
      </c>
      <c r="E81" s="768"/>
      <c r="F81" s="768"/>
      <c r="G81" s="768"/>
      <c r="H81" s="98"/>
      <c r="I81" s="99"/>
      <c r="J81" s="99"/>
      <c r="K81" s="103"/>
    </row>
    <row r="82" spans="1:11" s="50" customFormat="1" ht="19.5" customHeight="1">
      <c r="A82" s="90"/>
      <c r="B82" s="90"/>
      <c r="C82" s="91"/>
      <c r="D82" s="91" t="s">
        <v>914</v>
      </c>
      <c r="E82" s="788" t="s">
        <v>1194</v>
      </c>
      <c r="F82" s="788"/>
      <c r="G82" s="788"/>
      <c r="I82" s="118">
        <v>1751</v>
      </c>
      <c r="J82" s="118">
        <v>1751</v>
      </c>
      <c r="K82" s="103">
        <f>J82/I82*100</f>
        <v>100</v>
      </c>
    </row>
    <row r="83" spans="1:11" s="50" customFormat="1" ht="18.75" customHeight="1">
      <c r="A83" s="90"/>
      <c r="B83" s="90"/>
      <c r="C83" s="91"/>
      <c r="D83" s="91" t="s">
        <v>915</v>
      </c>
      <c r="E83" s="704" t="s">
        <v>1163</v>
      </c>
      <c r="F83" s="704"/>
      <c r="G83" s="704"/>
      <c r="I83" s="118">
        <v>8000</v>
      </c>
      <c r="J83" s="118">
        <v>8000</v>
      </c>
      <c r="K83" s="103">
        <f>J83/I83*100</f>
        <v>100</v>
      </c>
    </row>
    <row r="84" spans="1:11" s="50" customFormat="1" ht="28.5" customHeight="1">
      <c r="A84" s="111"/>
      <c r="B84" s="111"/>
      <c r="C84" s="768" t="s">
        <v>1067</v>
      </c>
      <c r="D84" s="768"/>
      <c r="E84" s="768"/>
      <c r="F84" s="768"/>
      <c r="G84" s="768"/>
      <c r="H84" s="82">
        <f>SUM(H82:H82)</f>
        <v>0</v>
      </c>
      <c r="I84" s="82">
        <f>SUM(I82:I83)</f>
        <v>9751</v>
      </c>
      <c r="J84" s="82">
        <f>SUM(J82:J83)</f>
        <v>9751</v>
      </c>
      <c r="K84" s="115">
        <f>J84/I84*100</f>
        <v>100</v>
      </c>
    </row>
    <row r="85" spans="1:11" s="50" customFormat="1" ht="28.5" customHeight="1">
      <c r="A85" s="111"/>
      <c r="B85" s="111"/>
      <c r="C85" s="97"/>
      <c r="D85" s="97"/>
      <c r="E85" s="97"/>
      <c r="F85" s="97"/>
      <c r="G85" s="97"/>
      <c r="H85" s="82"/>
      <c r="I85" s="82"/>
      <c r="J85" s="82"/>
      <c r="K85" s="115"/>
    </row>
    <row r="86" spans="1:11" s="50" customFormat="1" ht="12" customHeight="1">
      <c r="A86" s="25"/>
      <c r="B86" s="25"/>
      <c r="C86" s="25"/>
      <c r="D86" s="25"/>
      <c r="E86" s="25"/>
      <c r="F86" s="25"/>
      <c r="G86" s="25"/>
      <c r="H86" s="39"/>
      <c r="I86" s="39"/>
      <c r="J86" s="39"/>
      <c r="K86" s="103"/>
    </row>
    <row r="87" spans="1:11" s="65" customFormat="1" ht="33" customHeight="1">
      <c r="A87" s="764" t="s">
        <v>1068</v>
      </c>
      <c r="B87" s="764"/>
      <c r="C87" s="764"/>
      <c r="D87" s="764"/>
      <c r="E87" s="764"/>
      <c r="F87" s="764"/>
      <c r="G87" s="764"/>
      <c r="H87" s="122">
        <f>H84</f>
        <v>0</v>
      </c>
      <c r="I87" s="122">
        <f>I84</f>
        <v>9751</v>
      </c>
      <c r="J87" s="122">
        <f>J84</f>
        <v>9751</v>
      </c>
      <c r="K87" s="123">
        <f>J87/I87*100</f>
        <v>100</v>
      </c>
    </row>
    <row r="88" spans="1:11" s="50" customFormat="1" ht="12.75">
      <c r="A88" s="90"/>
      <c r="B88" s="90"/>
      <c r="C88" s="91"/>
      <c r="D88" s="91"/>
      <c r="E88" s="116"/>
      <c r="F88" s="116"/>
      <c r="G88" s="116"/>
      <c r="I88" s="118"/>
      <c r="J88" s="118"/>
      <c r="K88" s="119"/>
    </row>
    <row r="89" spans="1:11" s="65" customFormat="1" ht="15">
      <c r="A89" s="8" t="s">
        <v>794</v>
      </c>
      <c r="B89" s="8"/>
      <c r="C89" s="8" t="s">
        <v>1069</v>
      </c>
      <c r="D89" s="8"/>
      <c r="E89" s="8"/>
      <c r="F89" s="8"/>
      <c r="G89" s="8"/>
      <c r="H89" s="8"/>
      <c r="I89" s="155"/>
      <c r="J89" s="155"/>
      <c r="K89" s="416"/>
    </row>
    <row r="90" spans="1:11" s="50" customFormat="1" ht="12" customHeight="1">
      <c r="A90" s="25"/>
      <c r="B90" s="25"/>
      <c r="C90" s="25"/>
      <c r="D90" s="25"/>
      <c r="E90" s="25"/>
      <c r="F90" s="25"/>
      <c r="G90" s="25"/>
      <c r="H90" s="39"/>
      <c r="I90" s="39"/>
      <c r="J90" s="39"/>
      <c r="K90" s="103"/>
    </row>
    <row r="91" spans="1:11" s="50" customFormat="1" ht="12.75">
      <c r="A91" s="37"/>
      <c r="B91" s="37"/>
      <c r="C91" s="37" t="s">
        <v>914</v>
      </c>
      <c r="D91" s="37" t="s">
        <v>1070</v>
      </c>
      <c r="E91" s="37"/>
      <c r="F91" s="37"/>
      <c r="G91" s="37"/>
      <c r="H91" s="37"/>
      <c r="I91" s="100"/>
      <c r="J91" s="100"/>
      <c r="K91" s="103"/>
    </row>
    <row r="92" spans="1:11" s="26" customFormat="1" ht="12.75">
      <c r="A92" s="25"/>
      <c r="B92" s="25"/>
      <c r="C92" s="25"/>
      <c r="D92" s="25" t="s">
        <v>914</v>
      </c>
      <c r="E92" s="25" t="s">
        <v>1071</v>
      </c>
      <c r="F92" s="25"/>
      <c r="G92" s="25"/>
      <c r="H92" s="79">
        <v>800</v>
      </c>
      <c r="I92" s="39">
        <v>800</v>
      </c>
      <c r="J92" s="39">
        <v>1477</v>
      </c>
      <c r="K92" s="103">
        <f aca="true" t="shared" si="1" ref="K92:K99">J92/I92*100</f>
        <v>184.625</v>
      </c>
    </row>
    <row r="93" spans="1:11" s="50" customFormat="1" ht="12.75">
      <c r="A93" s="37"/>
      <c r="B93" s="37"/>
      <c r="C93" s="37" t="s">
        <v>915</v>
      </c>
      <c r="D93" s="37" t="s">
        <v>1072</v>
      </c>
      <c r="E93" s="37"/>
      <c r="F93" s="37"/>
      <c r="G93" s="37"/>
      <c r="H93" s="79"/>
      <c r="I93" s="100"/>
      <c r="J93" s="100"/>
      <c r="K93" s="103"/>
    </row>
    <row r="94" spans="1:11" s="50" customFormat="1" ht="12.75">
      <c r="A94" s="25"/>
      <c r="B94" s="25"/>
      <c r="C94" s="25"/>
      <c r="D94" s="25" t="s">
        <v>914</v>
      </c>
      <c r="E94" s="25" t="s">
        <v>1073</v>
      </c>
      <c r="F94" s="25"/>
      <c r="G94" s="25"/>
      <c r="H94" s="79">
        <v>650</v>
      </c>
      <c r="I94" s="39">
        <v>650</v>
      </c>
      <c r="J94" s="39">
        <v>826</v>
      </c>
      <c r="K94" s="103">
        <f t="shared" si="1"/>
        <v>127.0769230769231</v>
      </c>
    </row>
    <row r="95" spans="1:11" s="50" customFormat="1" ht="12.75">
      <c r="A95" s="37"/>
      <c r="B95" s="37"/>
      <c r="C95" s="37" t="s">
        <v>916</v>
      </c>
      <c r="D95" s="37" t="s">
        <v>1075</v>
      </c>
      <c r="E95" s="37"/>
      <c r="F95" s="37"/>
      <c r="G95" s="37"/>
      <c r="H95" s="79"/>
      <c r="I95" s="100"/>
      <c r="J95" s="100"/>
      <c r="K95" s="103"/>
    </row>
    <row r="96" spans="1:11" s="50" customFormat="1" ht="12.75">
      <c r="A96" s="25"/>
      <c r="B96" s="25"/>
      <c r="C96" s="25"/>
      <c r="D96" s="25" t="s">
        <v>914</v>
      </c>
      <c r="E96" s="25" t="s">
        <v>1076</v>
      </c>
      <c r="F96" s="25"/>
      <c r="G96" s="25"/>
      <c r="H96" s="79">
        <v>5</v>
      </c>
      <c r="I96" s="39">
        <v>5</v>
      </c>
      <c r="J96" s="39"/>
      <c r="K96" s="103">
        <f t="shared" si="1"/>
        <v>0</v>
      </c>
    </row>
    <row r="97" spans="1:11" s="50" customFormat="1" ht="12.75">
      <c r="A97" s="25"/>
      <c r="B97" s="25"/>
      <c r="C97" s="25"/>
      <c r="D97" s="25" t="s">
        <v>915</v>
      </c>
      <c r="E97" s="25" t="s">
        <v>1077</v>
      </c>
      <c r="F97" s="25"/>
      <c r="G97" s="25"/>
      <c r="H97" s="79">
        <v>40</v>
      </c>
      <c r="I97" s="39">
        <v>40</v>
      </c>
      <c r="J97" s="39">
        <v>51</v>
      </c>
      <c r="K97" s="103">
        <f t="shared" si="1"/>
        <v>127.49999999999999</v>
      </c>
    </row>
    <row r="98" spans="1:11" s="50" customFormat="1" ht="9" customHeight="1">
      <c r="A98" s="111"/>
      <c r="B98" s="111"/>
      <c r="C98" s="111"/>
      <c r="D98" s="111"/>
      <c r="E98" s="111"/>
      <c r="F98" s="111"/>
      <c r="G98" s="111"/>
      <c r="H98" s="79"/>
      <c r="I98" s="79"/>
      <c r="J98" s="79"/>
      <c r="K98" s="103"/>
    </row>
    <row r="99" spans="1:11" s="66" customFormat="1" ht="15">
      <c r="A99" s="8" t="s">
        <v>1010</v>
      </c>
      <c r="B99" s="8"/>
      <c r="C99" s="8"/>
      <c r="D99" s="124"/>
      <c r="E99" s="124"/>
      <c r="F99" s="124"/>
      <c r="G99" s="124"/>
      <c r="H99" s="83">
        <f>H92+H94+H96+H97</f>
        <v>1495</v>
      </c>
      <c r="I99" s="83">
        <f>I92+I94+I96+I97</f>
        <v>1495</v>
      </c>
      <c r="J99" s="83">
        <f>J92+J94+J96+J97</f>
        <v>2354</v>
      </c>
      <c r="K99" s="123">
        <f t="shared" si="1"/>
        <v>157.4581939799331</v>
      </c>
    </row>
    <row r="100" spans="1:11" s="50" customFormat="1" ht="12.75">
      <c r="A100" s="90"/>
      <c r="B100" s="90"/>
      <c r="C100" s="91"/>
      <c r="D100" s="91"/>
      <c r="E100" s="116"/>
      <c r="F100" s="116"/>
      <c r="G100" s="116"/>
      <c r="I100" s="118"/>
      <c r="J100" s="118"/>
      <c r="K100" s="119"/>
    </row>
    <row r="101" spans="1:11" s="65" customFormat="1" ht="15">
      <c r="A101" s="8" t="s">
        <v>1078</v>
      </c>
      <c r="B101" s="8"/>
      <c r="C101" s="8" t="s">
        <v>1005</v>
      </c>
      <c r="D101" s="8"/>
      <c r="E101" s="8"/>
      <c r="F101" s="8"/>
      <c r="G101" s="8"/>
      <c r="H101" s="8"/>
      <c r="I101" s="155"/>
      <c r="J101" s="155"/>
      <c r="K101" s="416"/>
    </row>
    <row r="102" spans="1:11" s="50" customFormat="1" ht="12.75">
      <c r="A102" s="90"/>
      <c r="B102" s="90"/>
      <c r="C102" s="91"/>
      <c r="D102" s="91"/>
      <c r="E102" s="116"/>
      <c r="F102" s="116"/>
      <c r="G102" s="116"/>
      <c r="I102" s="118"/>
      <c r="J102" s="118"/>
      <c r="K102" s="119"/>
    </row>
    <row r="103" spans="1:11" s="50" customFormat="1" ht="12.75">
      <c r="A103" s="111"/>
      <c r="B103" s="111"/>
      <c r="C103" s="111" t="s">
        <v>914</v>
      </c>
      <c r="D103" s="114" t="s">
        <v>1080</v>
      </c>
      <c r="E103" s="114"/>
      <c r="F103" s="114"/>
      <c r="G103" s="114"/>
      <c r="H103" s="79"/>
      <c r="I103" s="79"/>
      <c r="J103" s="79"/>
      <c r="K103" s="103"/>
    </row>
    <row r="104" spans="1:11" s="50" customFormat="1" ht="12.75">
      <c r="A104" s="111"/>
      <c r="B104" s="111"/>
      <c r="C104" s="111"/>
      <c r="D104" s="111" t="s">
        <v>914</v>
      </c>
      <c r="E104" s="114" t="s">
        <v>191</v>
      </c>
      <c r="F104" s="114"/>
      <c r="G104" s="114"/>
      <c r="H104" s="79">
        <v>76</v>
      </c>
      <c r="I104" s="79">
        <v>76</v>
      </c>
      <c r="J104" s="79">
        <v>12</v>
      </c>
      <c r="K104" s="103">
        <f>J104/I104*100</f>
        <v>15.789473684210526</v>
      </c>
    </row>
    <row r="105" spans="1:11" s="50" customFormat="1" ht="12.75">
      <c r="A105" s="111"/>
      <c r="B105" s="111"/>
      <c r="C105" s="111" t="s">
        <v>915</v>
      </c>
      <c r="D105" s="769" t="s">
        <v>1152</v>
      </c>
      <c r="E105" s="770"/>
      <c r="F105" s="770"/>
      <c r="G105" s="770"/>
      <c r="H105" s="79"/>
      <c r="I105" s="79"/>
      <c r="J105" s="79"/>
      <c r="K105" s="103"/>
    </row>
    <row r="106" spans="1:11" s="50" customFormat="1" ht="12.75">
      <c r="A106" s="111"/>
      <c r="B106" s="111"/>
      <c r="C106" s="111"/>
      <c r="D106" s="114" t="s">
        <v>914</v>
      </c>
      <c r="E106" s="701" t="s">
        <v>1153</v>
      </c>
      <c r="F106" s="701"/>
      <c r="G106" s="701"/>
      <c r="H106" s="79">
        <v>120</v>
      </c>
      <c r="I106" s="79">
        <v>120</v>
      </c>
      <c r="J106" s="79">
        <v>120</v>
      </c>
      <c r="K106" s="103">
        <f>J106/I106*100</f>
        <v>100</v>
      </c>
    </row>
    <row r="107" spans="1:11" s="50" customFormat="1" ht="12.75">
      <c r="A107" s="111"/>
      <c r="B107" s="111"/>
      <c r="C107" s="111" t="s">
        <v>916</v>
      </c>
      <c r="D107" s="114" t="s">
        <v>1081</v>
      </c>
      <c r="E107" s="114"/>
      <c r="F107" s="114"/>
      <c r="G107" s="114"/>
      <c r="H107" s="79"/>
      <c r="I107" s="79"/>
      <c r="J107" s="125"/>
      <c r="K107" s="103"/>
    </row>
    <row r="108" spans="1:11" s="50" customFormat="1" ht="12.75">
      <c r="A108" s="111"/>
      <c r="B108" s="111"/>
      <c r="C108" s="111"/>
      <c r="D108" s="111" t="s">
        <v>914</v>
      </c>
      <c r="E108" s="114" t="s">
        <v>0</v>
      </c>
      <c r="F108" s="114"/>
      <c r="G108" s="114"/>
      <c r="H108" s="79">
        <v>552</v>
      </c>
      <c r="I108" s="79">
        <v>552</v>
      </c>
      <c r="J108" s="79">
        <v>435</v>
      </c>
      <c r="K108" s="103">
        <f>J108/I108*100</f>
        <v>78.80434782608695</v>
      </c>
    </row>
    <row r="109" spans="1:11" s="50" customFormat="1" ht="12.75">
      <c r="A109" s="111"/>
      <c r="B109" s="111"/>
      <c r="C109" s="111" t="s">
        <v>917</v>
      </c>
      <c r="D109" s="114" t="s">
        <v>2</v>
      </c>
      <c r="E109" s="111"/>
      <c r="F109" s="111"/>
      <c r="G109" s="111"/>
      <c r="H109" s="79">
        <v>2</v>
      </c>
      <c r="I109" s="79">
        <v>2</v>
      </c>
      <c r="J109" s="79"/>
      <c r="K109" s="103">
        <f>J109/I109*100</f>
        <v>0</v>
      </c>
    </row>
    <row r="110" spans="1:11" s="50" customFormat="1" ht="12.75">
      <c r="A110" s="111"/>
      <c r="B110" s="111"/>
      <c r="C110" s="111" t="s">
        <v>918</v>
      </c>
      <c r="D110" s="114" t="s">
        <v>466</v>
      </c>
      <c r="E110" s="111"/>
      <c r="F110" s="111"/>
      <c r="G110" s="111"/>
      <c r="H110" s="79"/>
      <c r="I110" s="79"/>
      <c r="J110" s="79">
        <v>6</v>
      </c>
      <c r="K110" s="103"/>
    </row>
    <row r="111" spans="1:11" s="50" customFormat="1" ht="12.75">
      <c r="A111" s="111"/>
      <c r="B111" s="111"/>
      <c r="C111" s="111"/>
      <c r="D111" s="114"/>
      <c r="E111" s="111"/>
      <c r="F111" s="111"/>
      <c r="G111" s="111"/>
      <c r="H111" s="79"/>
      <c r="I111" s="79"/>
      <c r="J111" s="79"/>
      <c r="K111" s="103"/>
    </row>
    <row r="112" spans="1:11" s="66" customFormat="1" ht="15">
      <c r="A112" s="8" t="s">
        <v>957</v>
      </c>
      <c r="B112" s="8"/>
      <c r="C112" s="8"/>
      <c r="D112" s="124"/>
      <c r="E112" s="124"/>
      <c r="F112" s="124"/>
      <c r="G112" s="124"/>
      <c r="H112" s="83">
        <f>H104+H108+H109+H110+H106</f>
        <v>750</v>
      </c>
      <c r="I112" s="83">
        <f>I104+I108+I109+I110+I106</f>
        <v>750</v>
      </c>
      <c r="J112" s="83">
        <f>J104+J108+J109+J110+J106</f>
        <v>573</v>
      </c>
      <c r="K112" s="123">
        <f>J112/I112*100</f>
        <v>76.4</v>
      </c>
    </row>
    <row r="113" spans="1:11" s="66" customFormat="1" ht="15">
      <c r="A113" s="8"/>
      <c r="B113" s="8"/>
      <c r="C113" s="8"/>
      <c r="D113" s="124"/>
      <c r="E113" s="124"/>
      <c r="F113" s="124"/>
      <c r="G113" s="124"/>
      <c r="H113" s="83"/>
      <c r="I113" s="83"/>
      <c r="J113" s="83"/>
      <c r="K113" s="123"/>
    </row>
    <row r="114" spans="1:11" s="66" customFormat="1" ht="15">
      <c r="A114" s="8"/>
      <c r="B114" s="8"/>
      <c r="C114" s="8"/>
      <c r="D114" s="124"/>
      <c r="E114" s="124"/>
      <c r="F114" s="124"/>
      <c r="G114" s="124"/>
      <c r="H114" s="83"/>
      <c r="I114" s="83"/>
      <c r="J114" s="83"/>
      <c r="K114" s="123"/>
    </row>
    <row r="115" spans="1:11" s="66" customFormat="1" ht="15">
      <c r="A115" s="8"/>
      <c r="B115" s="8"/>
      <c r="C115" s="8"/>
      <c r="D115" s="124"/>
      <c r="E115" s="124"/>
      <c r="F115" s="124"/>
      <c r="G115" s="124"/>
      <c r="H115" s="83"/>
      <c r="I115" s="83"/>
      <c r="J115" s="83"/>
      <c r="K115" s="123"/>
    </row>
    <row r="116" spans="1:11" s="66" customFormat="1" ht="15">
      <c r="A116" s="8"/>
      <c r="B116" s="8"/>
      <c r="C116" s="8"/>
      <c r="D116" s="124"/>
      <c r="E116" s="124"/>
      <c r="F116" s="124"/>
      <c r="G116" s="124"/>
      <c r="H116" s="83"/>
      <c r="I116" s="83"/>
      <c r="J116" s="83"/>
      <c r="K116" s="123"/>
    </row>
    <row r="117" spans="1:11" s="66" customFormat="1" ht="15">
      <c r="A117" s="8"/>
      <c r="B117" s="8"/>
      <c r="C117" s="8"/>
      <c r="D117" s="124"/>
      <c r="E117" s="124"/>
      <c r="F117" s="124"/>
      <c r="G117" s="124"/>
      <c r="H117" s="83"/>
      <c r="I117" s="83"/>
      <c r="J117" s="83"/>
      <c r="K117" s="123"/>
    </row>
    <row r="118" spans="1:11" s="66" customFormat="1" ht="15">
      <c r="A118" s="8"/>
      <c r="B118" s="8"/>
      <c r="C118" s="8"/>
      <c r="D118" s="124"/>
      <c r="E118" s="124"/>
      <c r="F118" s="124"/>
      <c r="G118" s="124"/>
      <c r="H118" s="83"/>
      <c r="I118" s="83"/>
      <c r="J118" s="83"/>
      <c r="K118" s="123"/>
    </row>
    <row r="119" spans="1:11" s="50" customFormat="1" ht="13.5" thickBot="1">
      <c r="A119" s="25"/>
      <c r="B119" s="25"/>
      <c r="C119" s="25"/>
      <c r="D119" s="37"/>
      <c r="E119" s="25"/>
      <c r="F119" s="25"/>
      <c r="G119" s="25"/>
      <c r="H119" s="79"/>
      <c r="I119" s="39"/>
      <c r="J119" s="39"/>
      <c r="K119" s="103"/>
    </row>
    <row r="120" spans="1:11" s="50" customFormat="1" ht="13.5" thickBot="1">
      <c r="A120" s="771" t="s">
        <v>1011</v>
      </c>
      <c r="B120" s="772"/>
      <c r="C120" s="772"/>
      <c r="D120" s="772"/>
      <c r="E120" s="772"/>
      <c r="F120" s="772"/>
      <c r="G120" s="773"/>
      <c r="H120" s="93" t="s">
        <v>944</v>
      </c>
      <c r="I120" s="93" t="s">
        <v>776</v>
      </c>
      <c r="J120" s="785" t="s">
        <v>945</v>
      </c>
      <c r="K120" s="93" t="s">
        <v>1023</v>
      </c>
    </row>
    <row r="121" spans="1:11" s="50" customFormat="1" ht="12.75">
      <c r="A121" s="774"/>
      <c r="B121" s="775"/>
      <c r="C121" s="775"/>
      <c r="D121" s="775"/>
      <c r="E121" s="775"/>
      <c r="F121" s="775"/>
      <c r="G121" s="776"/>
      <c r="H121" s="780" t="s">
        <v>909</v>
      </c>
      <c r="I121" s="781"/>
      <c r="J121" s="786"/>
      <c r="K121" s="95"/>
    </row>
    <row r="122" spans="1:11" s="50" customFormat="1" ht="13.5" thickBot="1">
      <c r="A122" s="777"/>
      <c r="B122" s="778"/>
      <c r="C122" s="778"/>
      <c r="D122" s="778"/>
      <c r="E122" s="778"/>
      <c r="F122" s="778"/>
      <c r="G122" s="779"/>
      <c r="H122" s="782"/>
      <c r="I122" s="783"/>
      <c r="J122" s="787"/>
      <c r="K122" s="96" t="s">
        <v>946</v>
      </c>
    </row>
    <row r="123" spans="1:11" s="50" customFormat="1" ht="9" customHeight="1">
      <c r="A123" s="111"/>
      <c r="B123" s="111"/>
      <c r="C123" s="111"/>
      <c r="D123" s="111"/>
      <c r="E123" s="111"/>
      <c r="F123" s="111"/>
      <c r="G123" s="111"/>
      <c r="H123" s="79"/>
      <c r="I123" s="79"/>
      <c r="J123" s="79"/>
      <c r="K123" s="103"/>
    </row>
    <row r="124" spans="1:11" s="65" customFormat="1" ht="15">
      <c r="A124" s="8" t="s">
        <v>783</v>
      </c>
      <c r="B124" s="8"/>
      <c r="C124" s="8" t="s">
        <v>1154</v>
      </c>
      <c r="D124" s="8"/>
      <c r="E124" s="8"/>
      <c r="F124" s="8"/>
      <c r="G124" s="8"/>
      <c r="H124" s="8"/>
      <c r="I124" s="155"/>
      <c r="J124" s="155"/>
      <c r="K124" s="416"/>
    </row>
    <row r="125" spans="1:11" s="50" customFormat="1" ht="27.75" customHeight="1">
      <c r="A125" s="25"/>
      <c r="B125" s="25"/>
      <c r="C125" s="25" t="s">
        <v>914</v>
      </c>
      <c r="D125" s="767" t="s">
        <v>1155</v>
      </c>
      <c r="E125" s="767"/>
      <c r="F125" s="767"/>
      <c r="G125" s="767"/>
      <c r="H125" s="101"/>
      <c r="I125" s="102">
        <v>591</v>
      </c>
      <c r="J125" s="102"/>
      <c r="K125" s="103"/>
    </row>
    <row r="126" spans="1:11" s="50" customFormat="1" ht="9" customHeight="1">
      <c r="A126" s="25"/>
      <c r="B126" s="25"/>
      <c r="C126" s="25"/>
      <c r="D126" s="25"/>
      <c r="E126" s="25"/>
      <c r="F126" s="25"/>
      <c r="G126" s="25"/>
      <c r="H126" s="79"/>
      <c r="I126" s="79"/>
      <c r="J126" s="79"/>
      <c r="K126" s="103"/>
    </row>
    <row r="127" spans="1:11" s="66" customFormat="1" ht="15">
      <c r="A127" s="8" t="s">
        <v>1156</v>
      </c>
      <c r="B127" s="8"/>
      <c r="C127" s="8"/>
      <c r="D127" s="124"/>
      <c r="E127" s="124"/>
      <c r="F127" s="124"/>
      <c r="G127" s="124"/>
      <c r="H127" s="83"/>
      <c r="I127" s="122">
        <f>I125</f>
        <v>591</v>
      </c>
      <c r="J127" s="122"/>
      <c r="K127" s="123"/>
    </row>
    <row r="128" spans="1:11" s="50" customFormat="1" ht="12.75">
      <c r="A128" s="111"/>
      <c r="B128" s="111"/>
      <c r="C128" s="111"/>
      <c r="D128" s="114"/>
      <c r="E128" s="111"/>
      <c r="F128" s="111"/>
      <c r="G128" s="111"/>
      <c r="H128" s="79"/>
      <c r="I128" s="79"/>
      <c r="J128" s="79"/>
      <c r="K128" s="103"/>
    </row>
    <row r="129" spans="1:11" s="66" customFormat="1" ht="14.25">
      <c r="A129" s="764" t="s">
        <v>4</v>
      </c>
      <c r="B129" s="764"/>
      <c r="C129" s="764"/>
      <c r="D129" s="764"/>
      <c r="E129" s="764"/>
      <c r="F129" s="764"/>
      <c r="G129" s="764"/>
      <c r="H129" s="126">
        <f>H77+H87+H99+H112+H127</f>
        <v>16575</v>
      </c>
      <c r="I129" s="126">
        <f>I77+I87+I99+I112+I1173+I127</f>
        <v>30323</v>
      </c>
      <c r="J129" s="126">
        <f>J77+J87+J99+J112+J127</f>
        <v>30259</v>
      </c>
      <c r="K129" s="123">
        <f>J129/I129*100</f>
        <v>99.78893908914026</v>
      </c>
    </row>
    <row r="130" spans="1:11" s="50" customFormat="1" ht="9" customHeight="1">
      <c r="A130" s="111"/>
      <c r="B130" s="111"/>
      <c r="C130" s="111"/>
      <c r="D130" s="111"/>
      <c r="E130" s="111"/>
      <c r="F130" s="111"/>
      <c r="G130" s="111"/>
      <c r="H130" s="79"/>
      <c r="I130" s="79"/>
      <c r="J130" s="79"/>
      <c r="K130" s="103"/>
    </row>
    <row r="131" spans="1:11" s="65" customFormat="1" ht="15">
      <c r="A131" s="8" t="s">
        <v>784</v>
      </c>
      <c r="B131" s="8"/>
      <c r="C131" s="764" t="s">
        <v>5</v>
      </c>
      <c r="D131" s="764"/>
      <c r="E131" s="764"/>
      <c r="F131" s="764"/>
      <c r="G131" s="764"/>
      <c r="H131" s="8"/>
      <c r="I131" s="420"/>
      <c r="J131" s="420"/>
      <c r="K131" s="416"/>
    </row>
    <row r="132" spans="1:11" s="65" customFormat="1" ht="15">
      <c r="A132" s="8"/>
      <c r="B132" s="8"/>
      <c r="C132" s="698" t="s">
        <v>914</v>
      </c>
      <c r="D132" s="784" t="s">
        <v>1151</v>
      </c>
      <c r="E132" s="784"/>
      <c r="F132" s="784"/>
      <c r="G132" s="784"/>
      <c r="H132" s="8"/>
      <c r="I132" s="420"/>
      <c r="J132" s="420"/>
      <c r="K132" s="416"/>
    </row>
    <row r="133" spans="1:11" s="65" customFormat="1" ht="15">
      <c r="A133" s="8"/>
      <c r="B133" s="8"/>
      <c r="C133" s="702"/>
      <c r="D133" s="349" t="s">
        <v>1157</v>
      </c>
      <c r="E133" s="349"/>
      <c r="F133" s="349"/>
      <c r="G133" s="349"/>
      <c r="H133" s="8"/>
      <c r="I133" s="102">
        <v>8000</v>
      </c>
      <c r="J133" s="420">
        <v>8000</v>
      </c>
      <c r="K133" s="103">
        <f>J133/I133*100</f>
        <v>100</v>
      </c>
    </row>
    <row r="134" spans="1:11" s="50" customFormat="1" ht="12.75">
      <c r="A134" s="37"/>
      <c r="B134" s="37"/>
      <c r="C134" s="97" t="s">
        <v>915</v>
      </c>
      <c r="D134" s="768" t="s">
        <v>6</v>
      </c>
      <c r="E134" s="768"/>
      <c r="F134" s="768"/>
      <c r="G134" s="768"/>
      <c r="H134" s="79"/>
      <c r="I134" s="102"/>
      <c r="J134" s="102"/>
      <c r="K134" s="103"/>
    </row>
    <row r="135" spans="1:11" s="50" customFormat="1" ht="12.75">
      <c r="A135" s="37"/>
      <c r="B135" s="37"/>
      <c r="C135" s="97"/>
      <c r="D135" s="112" t="s">
        <v>914</v>
      </c>
      <c r="E135" s="767" t="s">
        <v>7</v>
      </c>
      <c r="F135" s="767"/>
      <c r="G135" s="767"/>
      <c r="H135" s="79">
        <v>1163</v>
      </c>
      <c r="I135" s="102">
        <v>1657</v>
      </c>
      <c r="J135" s="102">
        <v>1657</v>
      </c>
      <c r="K135" s="103">
        <f>J135/I135*100</f>
        <v>100</v>
      </c>
    </row>
    <row r="136" spans="1:11" s="50" customFormat="1" ht="12.75">
      <c r="A136" s="25"/>
      <c r="B136" s="25"/>
      <c r="C136" s="37" t="s">
        <v>916</v>
      </c>
      <c r="D136" s="37" t="s">
        <v>8</v>
      </c>
      <c r="E136" s="89"/>
      <c r="F136" s="37"/>
      <c r="G136" s="37"/>
      <c r="H136" s="25"/>
      <c r="I136" s="39">
        <v>913</v>
      </c>
      <c r="J136" s="39">
        <v>913</v>
      </c>
      <c r="K136" s="103">
        <f>J136/I136*100</f>
        <v>100</v>
      </c>
    </row>
    <row r="137" spans="1:11" s="50" customFormat="1" ht="9" customHeight="1">
      <c r="A137" s="111"/>
      <c r="B137" s="111"/>
      <c r="C137" s="111"/>
      <c r="D137" s="111"/>
      <c r="E137" s="111"/>
      <c r="F137" s="111"/>
      <c r="G137" s="111"/>
      <c r="H137" s="79"/>
      <c r="I137" s="79"/>
      <c r="J137" s="79"/>
      <c r="K137" s="103"/>
    </row>
    <row r="138" spans="1:11" s="66" customFormat="1" ht="14.25">
      <c r="A138" s="764" t="s">
        <v>624</v>
      </c>
      <c r="B138" s="764"/>
      <c r="C138" s="764"/>
      <c r="D138" s="764"/>
      <c r="E138" s="764"/>
      <c r="F138" s="764"/>
      <c r="G138" s="764"/>
      <c r="H138" s="126">
        <f>H135</f>
        <v>1163</v>
      </c>
      <c r="I138" s="126">
        <f>SUM(I133:I136)</f>
        <v>10570</v>
      </c>
      <c r="J138" s="122">
        <f>SUM(J133:J136)</f>
        <v>10570</v>
      </c>
      <c r="K138" s="123">
        <f>J138/I138*100</f>
        <v>100</v>
      </c>
    </row>
    <row r="139" spans="1:11" s="50" customFormat="1" ht="13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103"/>
    </row>
    <row r="140" spans="1:11" s="66" customFormat="1" ht="14.25">
      <c r="A140" s="764" t="s">
        <v>9</v>
      </c>
      <c r="B140" s="764"/>
      <c r="C140" s="764"/>
      <c r="D140" s="764"/>
      <c r="E140" s="764"/>
      <c r="F140" s="764"/>
      <c r="G140" s="764"/>
      <c r="H140" s="126">
        <f>H129+H138</f>
        <v>17738</v>
      </c>
      <c r="I140" s="126">
        <f>I129+I138</f>
        <v>40893</v>
      </c>
      <c r="J140" s="126">
        <f>J129+J138</f>
        <v>40829</v>
      </c>
      <c r="K140" s="123">
        <f>J140/I140*100</f>
        <v>99.84349399652753</v>
      </c>
    </row>
    <row r="141" spans="1:8" s="88" customFormat="1" ht="6.75" customHeight="1">
      <c r="A141" s="87"/>
      <c r="B141" s="87"/>
      <c r="C141" s="90"/>
      <c r="D141" s="91"/>
      <c r="E141" s="91"/>
      <c r="F141" s="91"/>
      <c r="G141" s="91"/>
      <c r="H141" s="50"/>
    </row>
    <row r="142" spans="8:10" s="50" customFormat="1" ht="12.75">
      <c r="H142" s="39"/>
      <c r="I142" s="39"/>
      <c r="J142" s="39"/>
    </row>
  </sheetData>
  <sheetProtection/>
  <mergeCells count="42">
    <mergeCell ref="D42:G42"/>
    <mergeCell ref="E36:G36"/>
    <mergeCell ref="A10:G12"/>
    <mergeCell ref="J10:J12"/>
    <mergeCell ref="F20:G20"/>
    <mergeCell ref="J61:J63"/>
    <mergeCell ref="H62:I63"/>
    <mergeCell ref="J120:J122"/>
    <mergeCell ref="H121:I122"/>
    <mergeCell ref="A120:G122"/>
    <mergeCell ref="E82:G82"/>
    <mergeCell ref="E38:G38"/>
    <mergeCell ref="A87:G87"/>
    <mergeCell ref="E44:G44"/>
    <mergeCell ref="D53:G53"/>
    <mergeCell ref="A2:K2"/>
    <mergeCell ref="A5:K5"/>
    <mergeCell ref="A6:K6"/>
    <mergeCell ref="A7:K7"/>
    <mergeCell ref="F21:G21"/>
    <mergeCell ref="C17:G17"/>
    <mergeCell ref="E19:G19"/>
    <mergeCell ref="A61:G63"/>
    <mergeCell ref="D69:G69"/>
    <mergeCell ref="D125:G125"/>
    <mergeCell ref="D134:G134"/>
    <mergeCell ref="C74:G74"/>
    <mergeCell ref="H11:I12"/>
    <mergeCell ref="A129:G129"/>
    <mergeCell ref="D81:G81"/>
    <mergeCell ref="D132:G132"/>
    <mergeCell ref="F45:G45"/>
    <mergeCell ref="A138:G138"/>
    <mergeCell ref="A77:G77"/>
    <mergeCell ref="C55:G55"/>
    <mergeCell ref="A140:G140"/>
    <mergeCell ref="D48:G48"/>
    <mergeCell ref="E135:G135"/>
    <mergeCell ref="C131:G131"/>
    <mergeCell ref="C84:G84"/>
    <mergeCell ref="C79:G79"/>
    <mergeCell ref="D105:G10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F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25" customWidth="1"/>
    <col min="2" max="2" width="58.75390625" style="25" customWidth="1"/>
    <col min="3" max="3" width="25.00390625" style="25" customWidth="1"/>
    <col min="4" max="4" width="23.875" style="25" customWidth="1"/>
    <col min="5" max="5" width="24.625" style="25" customWidth="1"/>
    <col min="6" max="6" width="26.25390625" style="25" customWidth="1"/>
    <col min="7" max="16384" width="9.125" style="25" customWidth="1"/>
  </cols>
  <sheetData>
    <row r="3" spans="1:6" s="50" customFormat="1" ht="15" customHeight="1">
      <c r="A3" s="763"/>
      <c r="B3" s="763"/>
      <c r="C3" s="763"/>
      <c r="D3" s="763"/>
      <c r="E3" s="763"/>
      <c r="F3" s="763"/>
    </row>
    <row r="4" spans="1:6" s="128" customFormat="1" ht="15.75">
      <c r="A4" s="127" t="s">
        <v>1197</v>
      </c>
      <c r="C4" s="129"/>
      <c r="D4" s="130"/>
      <c r="E4" s="130"/>
      <c r="F4" s="130"/>
    </row>
    <row r="5" spans="3:6" s="65" customFormat="1" ht="15" customHeight="1">
      <c r="C5" s="64"/>
      <c r="D5" s="131"/>
      <c r="E5" s="131"/>
      <c r="F5" s="131"/>
    </row>
    <row r="6" spans="1:6" s="15" customFormat="1" ht="15" customHeight="1">
      <c r="A6" s="789" t="s">
        <v>193</v>
      </c>
      <c r="B6" s="789"/>
      <c r="C6" s="789"/>
      <c r="D6" s="789"/>
      <c r="E6" s="789"/>
      <c r="F6" s="789"/>
    </row>
    <row r="7" spans="1:6" s="15" customFormat="1" ht="15.75" customHeight="1">
      <c r="A7" s="790" t="s">
        <v>200</v>
      </c>
      <c r="B7" s="790"/>
      <c r="C7" s="790"/>
      <c r="D7" s="790"/>
      <c r="E7" s="790"/>
      <c r="F7" s="790"/>
    </row>
    <row r="8" spans="1:6" s="15" customFormat="1" ht="15" customHeight="1">
      <c r="A8" s="789" t="s">
        <v>1082</v>
      </c>
      <c r="B8" s="789"/>
      <c r="C8" s="789"/>
      <c r="D8" s="789"/>
      <c r="E8" s="789"/>
      <c r="F8" s="789"/>
    </row>
    <row r="9" spans="2:6" s="15" customFormat="1" ht="15" customHeight="1">
      <c r="B9" s="64"/>
      <c r="C9" s="64"/>
      <c r="D9" s="64"/>
      <c r="E9" s="64"/>
      <c r="F9" s="64"/>
    </row>
    <row r="10" spans="2:6" s="128" customFormat="1" ht="12" customHeight="1" thickBot="1">
      <c r="B10" s="129"/>
      <c r="C10" s="132"/>
      <c r="D10" s="133"/>
      <c r="E10" s="133"/>
      <c r="F10" s="427" t="s">
        <v>771</v>
      </c>
    </row>
    <row r="11" spans="1:6" s="128" customFormat="1" ht="16.5" customHeight="1" thickBot="1">
      <c r="A11" s="791" t="s">
        <v>10</v>
      </c>
      <c r="B11" s="794" t="s">
        <v>11</v>
      </c>
      <c r="C11" s="797" t="s">
        <v>12</v>
      </c>
      <c r="D11" s="800" t="s">
        <v>13</v>
      </c>
      <c r="E11" s="800"/>
      <c r="F11" s="801"/>
    </row>
    <row r="12" spans="1:6" s="128" customFormat="1" ht="33" customHeight="1" thickBot="1">
      <c r="A12" s="792"/>
      <c r="B12" s="795"/>
      <c r="C12" s="798"/>
      <c r="D12" s="407" t="s">
        <v>14</v>
      </c>
      <c r="E12" s="425" t="s">
        <v>15</v>
      </c>
      <c r="F12" s="426" t="s">
        <v>16</v>
      </c>
    </row>
    <row r="13" spans="1:6" s="128" customFormat="1" ht="22.5" customHeight="1">
      <c r="A13" s="792"/>
      <c r="B13" s="795"/>
      <c r="C13" s="798"/>
      <c r="D13" s="802" t="s">
        <v>17</v>
      </c>
      <c r="E13" s="803"/>
      <c r="F13" s="804"/>
    </row>
    <row r="14" spans="1:6" ht="12.75">
      <c r="A14" s="792"/>
      <c r="B14" s="795"/>
      <c r="C14" s="798"/>
      <c r="D14" s="805"/>
      <c r="E14" s="806"/>
      <c r="F14" s="807"/>
    </row>
    <row r="15" spans="1:6" ht="3" customHeight="1" thickBot="1">
      <c r="A15" s="793"/>
      <c r="B15" s="796"/>
      <c r="C15" s="799"/>
      <c r="D15" s="808"/>
      <c r="E15" s="809"/>
      <c r="F15" s="810"/>
    </row>
    <row r="16" spans="1:6" s="67" customFormat="1" ht="30">
      <c r="A16" s="136" t="s">
        <v>18</v>
      </c>
      <c r="B16" s="137" t="s">
        <v>19</v>
      </c>
      <c r="C16" s="421">
        <f>SUM(D16:F16)</f>
        <v>768</v>
      </c>
      <c r="D16" s="421">
        <v>768</v>
      </c>
      <c r="E16" s="421"/>
      <c r="F16" s="422"/>
    </row>
    <row r="17" spans="1:6" s="67" customFormat="1" ht="15">
      <c r="A17" s="140" t="s">
        <v>643</v>
      </c>
      <c r="B17" s="141" t="s">
        <v>979</v>
      </c>
      <c r="C17" s="423">
        <f aca="true" t="shared" si="0" ref="C17:C25">SUM(D17:F17)</f>
        <v>0</v>
      </c>
      <c r="D17" s="423"/>
      <c r="E17" s="423"/>
      <c r="F17" s="424"/>
    </row>
    <row r="18" spans="1:6" s="67" customFormat="1" ht="30">
      <c r="A18" s="140" t="s">
        <v>644</v>
      </c>
      <c r="B18" s="141" t="s">
        <v>645</v>
      </c>
      <c r="C18" s="423">
        <f t="shared" si="0"/>
        <v>11</v>
      </c>
      <c r="D18" s="423">
        <v>11</v>
      </c>
      <c r="E18" s="423"/>
      <c r="F18" s="424"/>
    </row>
    <row r="19" spans="1:6" s="67" customFormat="1" ht="15">
      <c r="A19" s="140" t="s">
        <v>646</v>
      </c>
      <c r="B19" s="141" t="s">
        <v>647</v>
      </c>
      <c r="C19" s="423">
        <f t="shared" si="0"/>
        <v>26028</v>
      </c>
      <c r="D19" s="423">
        <v>25776</v>
      </c>
      <c r="E19" s="423"/>
      <c r="F19" s="424">
        <v>252</v>
      </c>
    </row>
    <row r="20" spans="1:6" s="67" customFormat="1" ht="15">
      <c r="A20" s="140" t="s">
        <v>195</v>
      </c>
      <c r="B20" s="141" t="s">
        <v>196</v>
      </c>
      <c r="C20" s="423">
        <f t="shared" si="0"/>
        <v>1657</v>
      </c>
      <c r="D20" s="423">
        <v>1657</v>
      </c>
      <c r="E20" s="423"/>
      <c r="F20" s="424"/>
    </row>
    <row r="21" spans="1:6" s="67" customFormat="1" ht="15">
      <c r="A21" s="140" t="s">
        <v>649</v>
      </c>
      <c r="B21" s="141" t="s">
        <v>1165</v>
      </c>
      <c r="C21" s="423">
        <f t="shared" si="0"/>
        <v>1381</v>
      </c>
      <c r="D21" s="423"/>
      <c r="E21" s="423">
        <v>1381</v>
      </c>
      <c r="F21" s="424"/>
    </row>
    <row r="22" spans="1:6" s="67" customFormat="1" ht="15">
      <c r="A22" s="140">
        <v>104051</v>
      </c>
      <c r="B22" s="143" t="s">
        <v>703</v>
      </c>
      <c r="C22" s="423">
        <f t="shared" si="0"/>
        <v>76</v>
      </c>
      <c r="D22" s="423">
        <v>76</v>
      </c>
      <c r="E22" s="423"/>
      <c r="F22" s="424"/>
    </row>
    <row r="23" spans="1:6" s="67" customFormat="1" ht="15">
      <c r="A23" s="140" t="s">
        <v>704</v>
      </c>
      <c r="B23" s="144" t="s">
        <v>955</v>
      </c>
      <c r="C23" s="423">
        <f t="shared" si="0"/>
        <v>555</v>
      </c>
      <c r="D23" s="423">
        <v>555</v>
      </c>
      <c r="E23" s="423"/>
      <c r="F23" s="424"/>
    </row>
    <row r="24" spans="1:6" s="67" customFormat="1" ht="35.25" customHeight="1">
      <c r="A24" s="140">
        <v>900020</v>
      </c>
      <c r="B24" s="457" t="s">
        <v>705</v>
      </c>
      <c r="C24" s="423">
        <f t="shared" si="0"/>
        <v>2353</v>
      </c>
      <c r="D24" s="423">
        <v>2353</v>
      </c>
      <c r="E24" s="423"/>
      <c r="F24" s="424"/>
    </row>
    <row r="25" spans="1:6" s="67" customFormat="1" ht="23.25" customHeight="1" thickBot="1">
      <c r="A25" s="705">
        <v>900060</v>
      </c>
      <c r="B25" s="706" t="s">
        <v>1166</v>
      </c>
      <c r="C25" s="707">
        <f t="shared" si="0"/>
        <v>8000</v>
      </c>
      <c r="D25" s="707">
        <v>8000</v>
      </c>
      <c r="E25" s="707"/>
      <c r="F25" s="708"/>
    </row>
    <row r="26" spans="1:6" s="67" customFormat="1" ht="33" customHeight="1" thickBot="1">
      <c r="A26" s="145"/>
      <c r="B26" s="146" t="s">
        <v>954</v>
      </c>
      <c r="C26" s="408">
        <f>SUM(C16:C25)</f>
        <v>40829</v>
      </c>
      <c r="D26" s="408">
        <f>SUM(D16:D25)</f>
        <v>39196</v>
      </c>
      <c r="E26" s="408">
        <f>SUM(E16:E24)</f>
        <v>1381</v>
      </c>
      <c r="F26" s="408">
        <f>SUM(F16:F24)</f>
        <v>252</v>
      </c>
    </row>
  </sheetData>
  <sheetProtection/>
  <mergeCells count="9">
    <mergeCell ref="A3:F3"/>
    <mergeCell ref="A6:F6"/>
    <mergeCell ref="A7:F7"/>
    <mergeCell ref="A11:A15"/>
    <mergeCell ref="B11:B15"/>
    <mergeCell ref="C11:C15"/>
    <mergeCell ref="D11:F11"/>
    <mergeCell ref="D13:F15"/>
    <mergeCell ref="A8:F8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4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4.25390625" style="0" customWidth="1"/>
    <col min="2" max="2" width="41.625" style="0" customWidth="1"/>
  </cols>
  <sheetData>
    <row r="1" spans="1:15" ht="12.75">
      <c r="A1" s="827" t="s">
        <v>1198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2.75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12.75">
      <c r="A3" s="828" t="s">
        <v>1132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</row>
    <row r="4" spans="1:15" ht="12.75">
      <c r="A4" s="828" t="s">
        <v>1130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</row>
    <row r="5" spans="1:15" ht="12.75">
      <c r="A5" s="828" t="s">
        <v>1082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</row>
    <row r="6" spans="1:15" ht="12.75">
      <c r="A6" s="828"/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</row>
    <row r="7" ht="13.5" thickBot="1"/>
    <row r="8" spans="1:15" ht="17.25" thickBot="1">
      <c r="A8" s="813" t="s">
        <v>1095</v>
      </c>
      <c r="B8" s="816" t="s">
        <v>11</v>
      </c>
      <c r="C8" s="819" t="s">
        <v>1096</v>
      </c>
      <c r="D8" s="820"/>
      <c r="E8" s="821"/>
      <c r="F8" s="822" t="s">
        <v>1097</v>
      </c>
      <c r="G8" s="822"/>
      <c r="H8" s="823"/>
      <c r="I8" s="824" t="s">
        <v>1098</v>
      </c>
      <c r="J8" s="825"/>
      <c r="K8" s="826"/>
      <c r="L8" s="824" t="s">
        <v>1099</v>
      </c>
      <c r="M8" s="825"/>
      <c r="N8" s="826"/>
      <c r="O8" s="829" t="s">
        <v>1100</v>
      </c>
    </row>
    <row r="9" spans="1:15" ht="17.25" thickBot="1">
      <c r="A9" s="814"/>
      <c r="B9" s="817"/>
      <c r="C9" s="573" t="s">
        <v>1101</v>
      </c>
      <c r="D9" s="573" t="s">
        <v>1102</v>
      </c>
      <c r="E9" s="830" t="s">
        <v>945</v>
      </c>
      <c r="F9" s="573" t="s">
        <v>1101</v>
      </c>
      <c r="G9" s="573" t="s">
        <v>1102</v>
      </c>
      <c r="H9" s="830" t="s">
        <v>945</v>
      </c>
      <c r="I9" s="573" t="s">
        <v>1101</v>
      </c>
      <c r="J9" s="573" t="s">
        <v>1102</v>
      </c>
      <c r="K9" s="830" t="s">
        <v>945</v>
      </c>
      <c r="L9" s="573" t="s">
        <v>1101</v>
      </c>
      <c r="M9" s="573" t="s">
        <v>1102</v>
      </c>
      <c r="N9" s="830" t="s">
        <v>945</v>
      </c>
      <c r="O9" s="814"/>
    </row>
    <row r="10" spans="1:15" ht="17.25" thickBot="1">
      <c r="A10" s="815"/>
      <c r="B10" s="818"/>
      <c r="C10" s="811" t="s">
        <v>909</v>
      </c>
      <c r="D10" s="812"/>
      <c r="E10" s="831"/>
      <c r="F10" s="811" t="s">
        <v>909</v>
      </c>
      <c r="G10" s="812"/>
      <c r="H10" s="831"/>
      <c r="I10" s="811" t="s">
        <v>909</v>
      </c>
      <c r="J10" s="812"/>
      <c r="K10" s="831"/>
      <c r="L10" s="811" t="s">
        <v>909</v>
      </c>
      <c r="M10" s="812"/>
      <c r="N10" s="831"/>
      <c r="O10" s="815"/>
    </row>
    <row r="11" spans="1:15" ht="29.25" customHeight="1">
      <c r="A11" s="574" t="s">
        <v>18</v>
      </c>
      <c r="B11" s="575" t="s">
        <v>19</v>
      </c>
      <c r="C11" s="576">
        <v>6795</v>
      </c>
      <c r="D11" s="577">
        <v>6562</v>
      </c>
      <c r="E11" s="578">
        <v>6071</v>
      </c>
      <c r="F11" s="579"/>
      <c r="G11" s="580">
        <v>10181</v>
      </c>
      <c r="H11" s="578">
        <v>10158</v>
      </c>
      <c r="I11" s="581"/>
      <c r="J11" s="582"/>
      <c r="K11" s="583"/>
      <c r="L11" s="584">
        <f aca="true" t="shared" si="0" ref="L11:N13">C11+F11+I11</f>
        <v>6795</v>
      </c>
      <c r="M11" s="584">
        <f t="shared" si="0"/>
        <v>16743</v>
      </c>
      <c r="N11" s="585">
        <f t="shared" si="0"/>
        <v>16229</v>
      </c>
      <c r="O11" s="586">
        <f>N11/M11*100</f>
        <v>96.93006032371737</v>
      </c>
    </row>
    <row r="12" spans="1:15" ht="18.75" customHeight="1">
      <c r="A12" s="587" t="s">
        <v>643</v>
      </c>
      <c r="B12" s="588" t="s">
        <v>979</v>
      </c>
      <c r="C12" s="589">
        <v>88</v>
      </c>
      <c r="D12" s="590">
        <v>109</v>
      </c>
      <c r="E12" s="591">
        <v>109</v>
      </c>
      <c r="F12" s="592"/>
      <c r="G12" s="593"/>
      <c r="H12" s="591"/>
      <c r="I12" s="594"/>
      <c r="J12" s="595"/>
      <c r="K12" s="596"/>
      <c r="L12" s="584">
        <f t="shared" si="0"/>
        <v>88</v>
      </c>
      <c r="M12" s="584">
        <f t="shared" si="0"/>
        <v>109</v>
      </c>
      <c r="N12" s="585">
        <f t="shared" si="0"/>
        <v>109</v>
      </c>
      <c r="O12" s="586">
        <f>N12/M12*100</f>
        <v>100</v>
      </c>
    </row>
    <row r="13" spans="1:15" ht="33" customHeight="1">
      <c r="A13" s="597" t="s">
        <v>644</v>
      </c>
      <c r="B13" s="598" t="s">
        <v>645</v>
      </c>
      <c r="C13" s="589"/>
      <c r="D13" s="590"/>
      <c r="E13" s="591"/>
      <c r="F13" s="592"/>
      <c r="G13" s="593"/>
      <c r="H13" s="591"/>
      <c r="I13" s="594"/>
      <c r="J13" s="595"/>
      <c r="K13" s="596"/>
      <c r="L13" s="584">
        <f t="shared" si="0"/>
        <v>0</v>
      </c>
      <c r="M13" s="584">
        <f t="shared" si="0"/>
        <v>0</v>
      </c>
      <c r="N13" s="585">
        <f t="shared" si="0"/>
        <v>0</v>
      </c>
      <c r="O13" s="586"/>
    </row>
    <row r="14" spans="1:15" ht="33.75" customHeight="1">
      <c r="A14" s="599" t="s">
        <v>646</v>
      </c>
      <c r="B14" s="600" t="s">
        <v>647</v>
      </c>
      <c r="C14" s="589"/>
      <c r="D14" s="590"/>
      <c r="E14" s="591"/>
      <c r="F14" s="592"/>
      <c r="G14" s="593"/>
      <c r="H14" s="591"/>
      <c r="I14" s="594"/>
      <c r="J14" s="595">
        <v>1463</v>
      </c>
      <c r="K14" s="596">
        <v>550</v>
      </c>
      <c r="L14" s="584">
        <f aca="true" t="shared" si="1" ref="L14:L33">C14+F14+I14</f>
        <v>0</v>
      </c>
      <c r="M14" s="584">
        <f aca="true" t="shared" si="2" ref="M14:M33">D14+G14+J14</f>
        <v>1463</v>
      </c>
      <c r="N14" s="585">
        <f aca="true" t="shared" si="3" ref="N14:N33">E14+H14+K14</f>
        <v>550</v>
      </c>
      <c r="O14" s="586">
        <f aca="true" t="shared" si="4" ref="O14:O31">N14/M14*100</f>
        <v>37.59398496240601</v>
      </c>
    </row>
    <row r="15" spans="1:15" ht="15" customHeight="1">
      <c r="A15" s="597" t="s">
        <v>649</v>
      </c>
      <c r="B15" s="601" t="s">
        <v>650</v>
      </c>
      <c r="C15" s="589"/>
      <c r="D15" s="590">
        <v>1393</v>
      </c>
      <c r="E15" s="591">
        <v>1393</v>
      </c>
      <c r="F15" s="592"/>
      <c r="G15" s="593"/>
      <c r="H15" s="591"/>
      <c r="I15" s="594"/>
      <c r="J15" s="595"/>
      <c r="K15" s="596"/>
      <c r="L15" s="584">
        <f t="shared" si="1"/>
        <v>0</v>
      </c>
      <c r="M15" s="584">
        <f t="shared" si="2"/>
        <v>1393</v>
      </c>
      <c r="N15" s="585">
        <f t="shared" si="3"/>
        <v>1393</v>
      </c>
      <c r="O15" s="586">
        <f t="shared" si="4"/>
        <v>100</v>
      </c>
    </row>
    <row r="16" spans="1:15" ht="17.25" customHeight="1">
      <c r="A16" s="597" t="s">
        <v>1103</v>
      </c>
      <c r="B16" s="601" t="s">
        <v>1104</v>
      </c>
      <c r="C16" s="589"/>
      <c r="D16" s="590"/>
      <c r="E16" s="591"/>
      <c r="F16" s="592"/>
      <c r="G16" s="593">
        <v>2795</v>
      </c>
      <c r="H16" s="591">
        <v>1767</v>
      </c>
      <c r="I16" s="594"/>
      <c r="J16" s="595"/>
      <c r="K16" s="596"/>
      <c r="L16" s="584">
        <f t="shared" si="1"/>
        <v>0</v>
      </c>
      <c r="M16" s="584">
        <f t="shared" si="2"/>
        <v>2795</v>
      </c>
      <c r="N16" s="585">
        <f t="shared" si="3"/>
        <v>1767</v>
      </c>
      <c r="O16" s="586">
        <f t="shared" si="4"/>
        <v>63.22003577817531</v>
      </c>
    </row>
    <row r="17" spans="1:15" ht="15.75" customHeight="1">
      <c r="A17" s="587" t="s">
        <v>699</v>
      </c>
      <c r="B17" s="588" t="s">
        <v>976</v>
      </c>
      <c r="C17" s="592">
        <v>676</v>
      </c>
      <c r="D17" s="590">
        <v>1237</v>
      </c>
      <c r="E17" s="591">
        <v>1237</v>
      </c>
      <c r="F17" s="592"/>
      <c r="G17" s="593"/>
      <c r="H17" s="591"/>
      <c r="I17" s="594"/>
      <c r="J17" s="595"/>
      <c r="K17" s="596"/>
      <c r="L17" s="584">
        <f t="shared" si="1"/>
        <v>676</v>
      </c>
      <c r="M17" s="584">
        <f t="shared" si="2"/>
        <v>1237</v>
      </c>
      <c r="N17" s="585">
        <f t="shared" si="3"/>
        <v>1237</v>
      </c>
      <c r="O17" s="586">
        <f t="shared" si="4"/>
        <v>100</v>
      </c>
    </row>
    <row r="18" spans="1:15" ht="15.75" customHeight="1">
      <c r="A18" s="587" t="s">
        <v>1138</v>
      </c>
      <c r="B18" s="588" t="s">
        <v>1134</v>
      </c>
      <c r="C18" s="592">
        <v>184</v>
      </c>
      <c r="D18" s="590">
        <v>184</v>
      </c>
      <c r="E18" s="591">
        <v>160</v>
      </c>
      <c r="F18" s="592"/>
      <c r="G18" s="593"/>
      <c r="H18" s="591"/>
      <c r="I18" s="594"/>
      <c r="J18" s="595"/>
      <c r="K18" s="596"/>
      <c r="L18" s="584">
        <f t="shared" si="1"/>
        <v>184</v>
      </c>
      <c r="M18" s="584">
        <f t="shared" si="2"/>
        <v>184</v>
      </c>
      <c r="N18" s="585">
        <f t="shared" si="3"/>
        <v>160</v>
      </c>
      <c r="O18" s="586">
        <f t="shared" si="4"/>
        <v>86.95652173913044</v>
      </c>
    </row>
    <row r="19" spans="1:15" ht="17.25" customHeight="1">
      <c r="A19" s="587" t="s">
        <v>700</v>
      </c>
      <c r="B19" s="588" t="s">
        <v>701</v>
      </c>
      <c r="C19" s="592">
        <v>610</v>
      </c>
      <c r="D19" s="590">
        <v>515</v>
      </c>
      <c r="E19" s="591">
        <v>82</v>
      </c>
      <c r="F19" s="592"/>
      <c r="G19" s="593">
        <v>4</v>
      </c>
      <c r="H19" s="591">
        <v>4</v>
      </c>
      <c r="I19" s="594"/>
      <c r="J19" s="595"/>
      <c r="K19" s="596"/>
      <c r="L19" s="584">
        <f t="shared" si="1"/>
        <v>610</v>
      </c>
      <c r="M19" s="584">
        <f t="shared" si="2"/>
        <v>519</v>
      </c>
      <c r="N19" s="585">
        <f t="shared" si="3"/>
        <v>86</v>
      </c>
      <c r="O19" s="586">
        <f t="shared" si="4"/>
        <v>16.570327552986512</v>
      </c>
    </row>
    <row r="20" spans="1:15" ht="15" customHeight="1">
      <c r="A20" s="587" t="s">
        <v>1105</v>
      </c>
      <c r="B20" s="588" t="s">
        <v>1106</v>
      </c>
      <c r="C20" s="592">
        <v>73</v>
      </c>
      <c r="D20" s="590">
        <v>73</v>
      </c>
      <c r="E20" s="591">
        <v>9</v>
      </c>
      <c r="F20" s="592"/>
      <c r="G20" s="593"/>
      <c r="H20" s="591"/>
      <c r="I20" s="594"/>
      <c r="J20" s="595"/>
      <c r="K20" s="596"/>
      <c r="L20" s="584">
        <f t="shared" si="1"/>
        <v>73</v>
      </c>
      <c r="M20" s="584">
        <f t="shared" si="2"/>
        <v>73</v>
      </c>
      <c r="N20" s="585">
        <f t="shared" si="3"/>
        <v>9</v>
      </c>
      <c r="O20" s="586">
        <f t="shared" si="4"/>
        <v>12.32876712328767</v>
      </c>
    </row>
    <row r="21" spans="1:15" ht="15" customHeight="1">
      <c r="A21" s="587" t="s">
        <v>702</v>
      </c>
      <c r="B21" s="588" t="s">
        <v>978</v>
      </c>
      <c r="C21" s="589">
        <v>1492</v>
      </c>
      <c r="D21" s="590">
        <v>1545</v>
      </c>
      <c r="E21" s="591">
        <v>1432</v>
      </c>
      <c r="F21" s="592"/>
      <c r="G21" s="593">
        <v>37</v>
      </c>
      <c r="H21" s="591">
        <v>37</v>
      </c>
      <c r="I21" s="594"/>
      <c r="J21" s="595"/>
      <c r="K21" s="596"/>
      <c r="L21" s="584">
        <f t="shared" si="1"/>
        <v>1492</v>
      </c>
      <c r="M21" s="584">
        <f t="shared" si="2"/>
        <v>1582</v>
      </c>
      <c r="N21" s="585">
        <f t="shared" si="3"/>
        <v>1469</v>
      </c>
      <c r="O21" s="586">
        <f t="shared" si="4"/>
        <v>92.85714285714286</v>
      </c>
    </row>
    <row r="22" spans="1:15" ht="18" customHeight="1">
      <c r="A22" s="587" t="s">
        <v>1107</v>
      </c>
      <c r="B22" s="588" t="s">
        <v>1108</v>
      </c>
      <c r="C22" s="589">
        <v>1151</v>
      </c>
      <c r="D22" s="590">
        <v>1447</v>
      </c>
      <c r="E22" s="591">
        <v>1372</v>
      </c>
      <c r="F22" s="592"/>
      <c r="G22" s="593">
        <v>186</v>
      </c>
      <c r="H22" s="591">
        <v>186</v>
      </c>
      <c r="I22" s="594"/>
      <c r="J22" s="595"/>
      <c r="K22" s="596"/>
      <c r="L22" s="584">
        <f t="shared" si="1"/>
        <v>1151</v>
      </c>
      <c r="M22" s="584">
        <f t="shared" si="2"/>
        <v>1633</v>
      </c>
      <c r="N22" s="585">
        <f t="shared" si="3"/>
        <v>1558</v>
      </c>
      <c r="O22" s="586">
        <f t="shared" si="4"/>
        <v>95.40722596448255</v>
      </c>
    </row>
    <row r="23" spans="1:15" ht="17.25" customHeight="1">
      <c r="A23" s="587" t="s">
        <v>706</v>
      </c>
      <c r="B23" s="588" t="s">
        <v>977</v>
      </c>
      <c r="C23" s="589">
        <v>41</v>
      </c>
      <c r="D23" s="590">
        <v>41</v>
      </c>
      <c r="E23" s="591"/>
      <c r="F23" s="592"/>
      <c r="G23" s="593"/>
      <c r="H23" s="591"/>
      <c r="I23" s="594"/>
      <c r="J23" s="595"/>
      <c r="K23" s="596"/>
      <c r="L23" s="584">
        <f t="shared" si="1"/>
        <v>41</v>
      </c>
      <c r="M23" s="584">
        <f t="shared" si="2"/>
        <v>41</v>
      </c>
      <c r="N23" s="585">
        <f t="shared" si="3"/>
        <v>0</v>
      </c>
      <c r="O23" s="586">
        <f t="shared" si="4"/>
        <v>0</v>
      </c>
    </row>
    <row r="24" spans="1:15" ht="17.25" customHeight="1">
      <c r="A24" s="587">
        <v>101150</v>
      </c>
      <c r="B24" s="588" t="s">
        <v>1139</v>
      </c>
      <c r="C24" s="589">
        <v>26</v>
      </c>
      <c r="D24" s="590">
        <v>26</v>
      </c>
      <c r="E24" s="591"/>
      <c r="F24" s="592"/>
      <c r="G24" s="593"/>
      <c r="H24" s="591"/>
      <c r="I24" s="594"/>
      <c r="J24" s="595"/>
      <c r="K24" s="596"/>
      <c r="L24" s="584">
        <f t="shared" si="1"/>
        <v>26</v>
      </c>
      <c r="M24" s="584">
        <f t="shared" si="2"/>
        <v>26</v>
      </c>
      <c r="N24" s="585">
        <f t="shared" si="3"/>
        <v>0</v>
      </c>
      <c r="O24" s="586">
        <f t="shared" si="4"/>
        <v>0</v>
      </c>
    </row>
    <row r="25" spans="1:15" ht="14.25" customHeight="1">
      <c r="A25" s="587">
        <v>104051</v>
      </c>
      <c r="B25" s="588" t="s">
        <v>1111</v>
      </c>
      <c r="C25" s="589">
        <v>116</v>
      </c>
      <c r="D25" s="590">
        <v>116</v>
      </c>
      <c r="E25" s="591">
        <v>76</v>
      </c>
      <c r="F25" s="592"/>
      <c r="G25" s="593"/>
      <c r="H25" s="591"/>
      <c r="I25" s="594"/>
      <c r="J25" s="595"/>
      <c r="K25" s="596"/>
      <c r="L25" s="584">
        <f t="shared" si="1"/>
        <v>116</v>
      </c>
      <c r="M25" s="584">
        <f t="shared" si="2"/>
        <v>116</v>
      </c>
      <c r="N25" s="585">
        <f t="shared" si="3"/>
        <v>76</v>
      </c>
      <c r="O25" s="586">
        <f t="shared" si="4"/>
        <v>65.51724137931035</v>
      </c>
    </row>
    <row r="26" spans="1:15" ht="14.25" customHeight="1">
      <c r="A26" s="587">
        <v>105010</v>
      </c>
      <c r="B26" s="588" t="s">
        <v>708</v>
      </c>
      <c r="C26" s="589">
        <v>68</v>
      </c>
      <c r="D26" s="590"/>
      <c r="E26" s="591"/>
      <c r="F26" s="592"/>
      <c r="G26" s="593"/>
      <c r="H26" s="591"/>
      <c r="I26" s="594"/>
      <c r="J26" s="595"/>
      <c r="K26" s="596"/>
      <c r="L26" s="584">
        <f t="shared" si="1"/>
        <v>68</v>
      </c>
      <c r="M26" s="584">
        <f t="shared" si="2"/>
        <v>0</v>
      </c>
      <c r="N26" s="585">
        <f t="shared" si="3"/>
        <v>0</v>
      </c>
      <c r="O26" s="586"/>
    </row>
    <row r="27" spans="1:15" ht="16.5" customHeight="1">
      <c r="A27" s="587">
        <v>105020</v>
      </c>
      <c r="B27" s="588" t="s">
        <v>1131</v>
      </c>
      <c r="C27" s="589"/>
      <c r="D27" s="590">
        <v>68</v>
      </c>
      <c r="E27" s="591">
        <v>68</v>
      </c>
      <c r="F27" s="592"/>
      <c r="G27" s="593"/>
      <c r="H27" s="591"/>
      <c r="I27" s="594"/>
      <c r="J27" s="595"/>
      <c r="K27" s="596"/>
      <c r="L27" s="584">
        <f t="shared" si="1"/>
        <v>0</v>
      </c>
      <c r="M27" s="584">
        <f t="shared" si="2"/>
        <v>68</v>
      </c>
      <c r="N27" s="585">
        <f t="shared" si="3"/>
        <v>68</v>
      </c>
      <c r="O27" s="586">
        <f t="shared" si="4"/>
        <v>100</v>
      </c>
    </row>
    <row r="28" spans="1:15" ht="15" customHeight="1">
      <c r="A28" s="587">
        <v>106020</v>
      </c>
      <c r="B28" s="602" t="s">
        <v>1112</v>
      </c>
      <c r="C28" s="589">
        <v>501</v>
      </c>
      <c r="D28" s="590">
        <v>361</v>
      </c>
      <c r="E28" s="591">
        <v>217</v>
      </c>
      <c r="F28" s="592"/>
      <c r="G28" s="593"/>
      <c r="H28" s="591"/>
      <c r="I28" s="594"/>
      <c r="J28" s="595"/>
      <c r="K28" s="596"/>
      <c r="L28" s="584">
        <f t="shared" si="1"/>
        <v>501</v>
      </c>
      <c r="M28" s="584">
        <f t="shared" si="2"/>
        <v>361</v>
      </c>
      <c r="N28" s="585">
        <f t="shared" si="3"/>
        <v>217</v>
      </c>
      <c r="O28" s="586">
        <f t="shared" si="4"/>
        <v>60.11080332409973</v>
      </c>
    </row>
    <row r="29" spans="1:15" ht="18" customHeight="1">
      <c r="A29" s="587">
        <v>107051</v>
      </c>
      <c r="B29" s="602" t="s">
        <v>955</v>
      </c>
      <c r="C29" s="589">
        <v>828</v>
      </c>
      <c r="D29" s="590">
        <v>828</v>
      </c>
      <c r="E29" s="591">
        <v>757</v>
      </c>
      <c r="F29" s="592"/>
      <c r="G29" s="593"/>
      <c r="H29" s="591"/>
      <c r="I29" s="603"/>
      <c r="J29" s="593"/>
      <c r="K29" s="596"/>
      <c r="L29" s="584">
        <f t="shared" si="1"/>
        <v>828</v>
      </c>
      <c r="M29" s="584">
        <f t="shared" si="2"/>
        <v>828</v>
      </c>
      <c r="N29" s="585">
        <f t="shared" si="3"/>
        <v>757</v>
      </c>
      <c r="O29" s="586">
        <f t="shared" si="4"/>
        <v>91.42512077294685</v>
      </c>
    </row>
    <row r="30" spans="1:15" ht="18" customHeight="1">
      <c r="A30" s="587">
        <v>107055</v>
      </c>
      <c r="B30" s="610" t="s">
        <v>1141</v>
      </c>
      <c r="C30" s="589">
        <v>3163</v>
      </c>
      <c r="D30" s="590">
        <v>3282</v>
      </c>
      <c r="E30" s="591">
        <v>2982</v>
      </c>
      <c r="F30" s="592"/>
      <c r="G30" s="593"/>
      <c r="H30" s="591"/>
      <c r="I30" s="603"/>
      <c r="J30" s="593"/>
      <c r="K30" s="596"/>
      <c r="L30" s="584">
        <f t="shared" si="1"/>
        <v>3163</v>
      </c>
      <c r="M30" s="584">
        <f t="shared" si="2"/>
        <v>3282</v>
      </c>
      <c r="N30" s="585">
        <f t="shared" si="3"/>
        <v>2982</v>
      </c>
      <c r="O30" s="586">
        <f t="shared" si="4"/>
        <v>90.85923217550274</v>
      </c>
    </row>
    <row r="31" spans="1:15" ht="18" customHeight="1">
      <c r="A31" s="689">
        <v>107060</v>
      </c>
      <c r="B31" s="610" t="s">
        <v>1114</v>
      </c>
      <c r="C31" s="589">
        <v>300</v>
      </c>
      <c r="D31" s="590">
        <v>440</v>
      </c>
      <c r="E31" s="591">
        <v>427</v>
      </c>
      <c r="F31" s="592"/>
      <c r="G31" s="593"/>
      <c r="H31" s="591"/>
      <c r="I31" s="603"/>
      <c r="J31" s="593"/>
      <c r="K31" s="596"/>
      <c r="L31" s="584">
        <f>C31+F31+I31</f>
        <v>300</v>
      </c>
      <c r="M31" s="584">
        <f t="shared" si="2"/>
        <v>440</v>
      </c>
      <c r="N31" s="585">
        <f t="shared" si="3"/>
        <v>427</v>
      </c>
      <c r="O31" s="586">
        <f t="shared" si="4"/>
        <v>97.04545454545455</v>
      </c>
    </row>
    <row r="32" spans="1:15" ht="35.25" customHeight="1">
      <c r="A32" s="689">
        <v>900060</v>
      </c>
      <c r="B32" s="610" t="s">
        <v>1140</v>
      </c>
      <c r="C32" s="681"/>
      <c r="D32" s="682"/>
      <c r="E32" s="695"/>
      <c r="F32" s="696"/>
      <c r="G32" s="697"/>
      <c r="H32" s="695"/>
      <c r="I32" s="603"/>
      <c r="J32" s="593">
        <v>8000</v>
      </c>
      <c r="K32" s="596">
        <v>8000</v>
      </c>
      <c r="L32" s="584">
        <f>C32+F32+I32</f>
        <v>0</v>
      </c>
      <c r="M32" s="584">
        <f>D32+G32+J32</f>
        <v>8000</v>
      </c>
      <c r="N32" s="585">
        <f>E32+H32+K32</f>
        <v>8000</v>
      </c>
      <c r="O32" s="586">
        <f>N32/M32*100</f>
        <v>100</v>
      </c>
    </row>
    <row r="33" spans="1:15" ht="18.75" customHeight="1" thickBot="1">
      <c r="A33" s="604">
        <v>900070</v>
      </c>
      <c r="B33" s="602" t="s">
        <v>1113</v>
      </c>
      <c r="C33" s="605">
        <v>1626</v>
      </c>
      <c r="D33" s="606"/>
      <c r="E33" s="591"/>
      <c r="F33" s="607"/>
      <c r="G33" s="608"/>
      <c r="H33" s="609"/>
      <c r="I33" s="603"/>
      <c r="J33" s="593"/>
      <c r="K33" s="596"/>
      <c r="L33" s="584">
        <f t="shared" si="1"/>
        <v>1626</v>
      </c>
      <c r="M33" s="584">
        <f t="shared" si="2"/>
        <v>0</v>
      </c>
      <c r="N33" s="585">
        <f t="shared" si="3"/>
        <v>0</v>
      </c>
      <c r="O33" s="586"/>
    </row>
    <row r="34" spans="1:15" ht="16.5" thickBot="1">
      <c r="A34" s="611"/>
      <c r="B34" s="612" t="s">
        <v>1115</v>
      </c>
      <c r="C34" s="613">
        <f aca="true" t="shared" si="5" ref="C34:K34">SUM(C11:C33)</f>
        <v>17738</v>
      </c>
      <c r="D34" s="613">
        <f t="shared" si="5"/>
        <v>18227</v>
      </c>
      <c r="E34" s="613">
        <f t="shared" si="5"/>
        <v>16392</v>
      </c>
      <c r="F34" s="613">
        <f t="shared" si="5"/>
        <v>0</v>
      </c>
      <c r="G34" s="613">
        <f t="shared" si="5"/>
        <v>13203</v>
      </c>
      <c r="H34" s="614">
        <f t="shared" si="5"/>
        <v>12152</v>
      </c>
      <c r="I34" s="613">
        <f t="shared" si="5"/>
        <v>0</v>
      </c>
      <c r="J34" s="613">
        <f t="shared" si="5"/>
        <v>9463</v>
      </c>
      <c r="K34" s="613">
        <f t="shared" si="5"/>
        <v>8550</v>
      </c>
      <c r="L34" s="615">
        <f>C34+F34+I34</f>
        <v>17738</v>
      </c>
      <c r="M34" s="615">
        <f>D34+G34+J34</f>
        <v>40893</v>
      </c>
      <c r="N34" s="615">
        <f>E34+H34+K34</f>
        <v>37094</v>
      </c>
      <c r="O34" s="690">
        <f>N34/M34*100</f>
        <v>90.70990145012594</v>
      </c>
    </row>
  </sheetData>
  <sheetProtection/>
  <mergeCells count="20">
    <mergeCell ref="A1:O1"/>
    <mergeCell ref="A3:O3"/>
    <mergeCell ref="A4:O4"/>
    <mergeCell ref="A5:O5"/>
    <mergeCell ref="A6:O6"/>
    <mergeCell ref="O8:O10"/>
    <mergeCell ref="E9:E10"/>
    <mergeCell ref="H9:H10"/>
    <mergeCell ref="K9:K10"/>
    <mergeCell ref="N9:N10"/>
    <mergeCell ref="C10:D10"/>
    <mergeCell ref="F10:G10"/>
    <mergeCell ref="I10:J10"/>
    <mergeCell ref="L10:M10"/>
    <mergeCell ref="A8:A10"/>
    <mergeCell ref="B8:B10"/>
    <mergeCell ref="C8:E8"/>
    <mergeCell ref="F8:H8"/>
    <mergeCell ref="I8:K8"/>
    <mergeCell ref="L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4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4.25390625" style="0" customWidth="1"/>
    <col min="2" max="2" width="42.875" style="0" customWidth="1"/>
  </cols>
  <sheetData>
    <row r="1" spans="1:21" ht="12.75">
      <c r="A1" s="827" t="s">
        <v>1199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</row>
    <row r="2" spans="1:21" ht="12.7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</row>
    <row r="3" spans="1:21" ht="12.75">
      <c r="A3" s="828" t="s">
        <v>1133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</row>
    <row r="4" spans="1:21" ht="12.75">
      <c r="A4" s="828" t="s">
        <v>1130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1:21" ht="12.75">
      <c r="A5" s="828" t="s">
        <v>1082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</row>
    <row r="6" spans="1:21" ht="12.75">
      <c r="A6" s="82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</row>
    <row r="7" ht="13.5" thickBot="1"/>
    <row r="8" spans="1:21" ht="17.25" thickBot="1">
      <c r="A8" s="813" t="s">
        <v>1095</v>
      </c>
      <c r="B8" s="816" t="s">
        <v>11</v>
      </c>
      <c r="C8" s="832" t="s">
        <v>1116</v>
      </c>
      <c r="D8" s="842"/>
      <c r="E8" s="843"/>
      <c r="F8" s="819" t="s">
        <v>1117</v>
      </c>
      <c r="G8" s="844"/>
      <c r="H8" s="845"/>
      <c r="I8" s="819" t="s">
        <v>1118</v>
      </c>
      <c r="J8" s="844"/>
      <c r="K8" s="845"/>
      <c r="L8" s="819" t="s">
        <v>1119</v>
      </c>
      <c r="M8" s="844"/>
      <c r="N8" s="845"/>
      <c r="O8" s="819" t="s">
        <v>1120</v>
      </c>
      <c r="P8" s="844"/>
      <c r="Q8" s="845"/>
      <c r="R8" s="849" t="s">
        <v>1121</v>
      </c>
      <c r="S8" s="850"/>
      <c r="T8" s="850"/>
      <c r="U8" s="851"/>
    </row>
    <row r="9" spans="1:21" ht="17.25" thickBot="1">
      <c r="A9" s="814"/>
      <c r="B9" s="817"/>
      <c r="C9" s="616" t="s">
        <v>1101</v>
      </c>
      <c r="D9" s="617" t="s">
        <v>776</v>
      </c>
      <c r="E9" s="836" t="s">
        <v>945</v>
      </c>
      <c r="F9" s="616" t="s">
        <v>1101</v>
      </c>
      <c r="G9" s="617" t="s">
        <v>776</v>
      </c>
      <c r="H9" s="836" t="s">
        <v>945</v>
      </c>
      <c r="I9" s="616" t="s">
        <v>1101</v>
      </c>
      <c r="J9" s="617" t="s">
        <v>776</v>
      </c>
      <c r="K9" s="836" t="s">
        <v>945</v>
      </c>
      <c r="L9" s="618" t="s">
        <v>1101</v>
      </c>
      <c r="M9" s="619" t="s">
        <v>776</v>
      </c>
      <c r="N9" s="836" t="s">
        <v>945</v>
      </c>
      <c r="O9" s="616" t="s">
        <v>1101</v>
      </c>
      <c r="P9" s="617" t="s">
        <v>776</v>
      </c>
      <c r="Q9" s="834" t="s">
        <v>945</v>
      </c>
      <c r="R9" s="620" t="s">
        <v>1101</v>
      </c>
      <c r="S9" s="621" t="s">
        <v>776</v>
      </c>
      <c r="T9" s="838" t="s">
        <v>945</v>
      </c>
      <c r="U9" s="840" t="s">
        <v>1122</v>
      </c>
    </row>
    <row r="10" spans="1:21" ht="13.5" thickBot="1">
      <c r="A10" s="815"/>
      <c r="B10" s="817"/>
      <c r="C10" s="832" t="s">
        <v>909</v>
      </c>
      <c r="D10" s="833"/>
      <c r="E10" s="852"/>
      <c r="F10" s="832" t="s">
        <v>909</v>
      </c>
      <c r="G10" s="833"/>
      <c r="H10" s="852"/>
      <c r="I10" s="832" t="s">
        <v>909</v>
      </c>
      <c r="J10" s="833"/>
      <c r="K10" s="852"/>
      <c r="L10" s="834" t="s">
        <v>909</v>
      </c>
      <c r="M10" s="835"/>
      <c r="N10" s="837"/>
      <c r="O10" s="832" t="s">
        <v>909</v>
      </c>
      <c r="P10" s="833"/>
      <c r="Q10" s="811"/>
      <c r="R10" s="846" t="s">
        <v>909</v>
      </c>
      <c r="S10" s="847"/>
      <c r="T10" s="839"/>
      <c r="U10" s="841"/>
    </row>
    <row r="11" spans="1:21" ht="33">
      <c r="A11" s="574" t="s">
        <v>18</v>
      </c>
      <c r="B11" s="575" t="s">
        <v>19</v>
      </c>
      <c r="C11" s="622">
        <v>3059</v>
      </c>
      <c r="D11" s="623">
        <v>3161</v>
      </c>
      <c r="E11" s="624">
        <v>2782</v>
      </c>
      <c r="F11" s="622">
        <v>830</v>
      </c>
      <c r="G11" s="623">
        <v>846</v>
      </c>
      <c r="H11" s="625">
        <v>762</v>
      </c>
      <c r="I11" s="622">
        <v>2698</v>
      </c>
      <c r="J11" s="623">
        <v>2347</v>
      </c>
      <c r="K11" s="625">
        <v>2329</v>
      </c>
      <c r="L11" s="622"/>
      <c r="M11" s="623"/>
      <c r="N11" s="625"/>
      <c r="O11" s="622">
        <v>208</v>
      </c>
      <c r="P11" s="623">
        <v>208</v>
      </c>
      <c r="Q11" s="626">
        <v>198</v>
      </c>
      <c r="R11" s="622">
        <f>C11+F11+I11+L11+O11</f>
        <v>6795</v>
      </c>
      <c r="S11" s="686">
        <f>D11+G11+J11+M11+P11</f>
        <v>6562</v>
      </c>
      <c r="T11" s="627">
        <f>E11+H11+K11+N11+Q11</f>
        <v>6071</v>
      </c>
      <c r="U11" s="628">
        <f>T11/S11*100</f>
        <v>92.51752514477293</v>
      </c>
    </row>
    <row r="12" spans="1:21" ht="16.5">
      <c r="A12" s="587" t="s">
        <v>643</v>
      </c>
      <c r="B12" s="588" t="s">
        <v>979</v>
      </c>
      <c r="C12" s="589"/>
      <c r="D12" s="590"/>
      <c r="E12" s="629"/>
      <c r="F12" s="589"/>
      <c r="G12" s="590"/>
      <c r="H12" s="630"/>
      <c r="I12" s="589">
        <v>88</v>
      </c>
      <c r="J12" s="590">
        <v>109</v>
      </c>
      <c r="K12" s="630">
        <v>109</v>
      </c>
      <c r="L12" s="589"/>
      <c r="M12" s="590"/>
      <c r="N12" s="630"/>
      <c r="O12" s="589"/>
      <c r="P12" s="590"/>
      <c r="Q12" s="631"/>
      <c r="R12" s="589">
        <f aca="true" t="shared" si="0" ref="R12:S31">C12+F12+I12+L12+O12</f>
        <v>88</v>
      </c>
      <c r="S12" s="687">
        <f>D12+G12+J12+M12+P12</f>
        <v>109</v>
      </c>
      <c r="T12" s="632">
        <f>E12+H12+K12+N12+Q12</f>
        <v>109</v>
      </c>
      <c r="U12" s="633">
        <f aca="true" t="shared" si="1" ref="U12:U34">T12/S12*100</f>
        <v>100</v>
      </c>
    </row>
    <row r="13" spans="1:21" ht="32.25">
      <c r="A13" s="597" t="s">
        <v>644</v>
      </c>
      <c r="B13" s="598" t="s">
        <v>645</v>
      </c>
      <c r="C13" s="589"/>
      <c r="D13" s="590"/>
      <c r="E13" s="629"/>
      <c r="F13" s="589"/>
      <c r="G13" s="590"/>
      <c r="H13" s="630"/>
      <c r="I13" s="589"/>
      <c r="J13" s="590"/>
      <c r="K13" s="630"/>
      <c r="L13" s="589"/>
      <c r="M13" s="590"/>
      <c r="N13" s="630"/>
      <c r="O13" s="589"/>
      <c r="P13" s="590"/>
      <c r="Q13" s="631"/>
      <c r="R13" s="589"/>
      <c r="S13" s="687"/>
      <c r="T13" s="632"/>
      <c r="U13" s="633"/>
    </row>
    <row r="14" spans="1:21" ht="32.25">
      <c r="A14" s="599" t="s">
        <v>646</v>
      </c>
      <c r="B14" s="600" t="s">
        <v>647</v>
      </c>
      <c r="C14" s="589"/>
      <c r="D14" s="590"/>
      <c r="E14" s="629"/>
      <c r="F14" s="589"/>
      <c r="G14" s="590"/>
      <c r="H14" s="630"/>
      <c r="I14" s="589"/>
      <c r="J14" s="590"/>
      <c r="K14" s="630"/>
      <c r="L14" s="589"/>
      <c r="M14" s="590"/>
      <c r="N14" s="630"/>
      <c r="O14" s="589"/>
      <c r="P14" s="590"/>
      <c r="Q14" s="631"/>
      <c r="R14" s="589"/>
      <c r="S14" s="687"/>
      <c r="T14" s="632"/>
      <c r="U14" s="633"/>
    </row>
    <row r="15" spans="1:21" ht="16.5">
      <c r="A15" s="597" t="s">
        <v>649</v>
      </c>
      <c r="B15" s="601" t="s">
        <v>650</v>
      </c>
      <c r="C15" s="589"/>
      <c r="D15" s="590">
        <v>1197</v>
      </c>
      <c r="E15" s="629">
        <v>1197</v>
      </c>
      <c r="F15" s="589"/>
      <c r="G15" s="590">
        <v>174</v>
      </c>
      <c r="H15" s="630">
        <v>174</v>
      </c>
      <c r="I15" s="589"/>
      <c r="J15" s="590">
        <v>22</v>
      </c>
      <c r="K15" s="630">
        <v>22</v>
      </c>
      <c r="L15" s="589"/>
      <c r="M15" s="590"/>
      <c r="N15" s="630"/>
      <c r="O15" s="589"/>
      <c r="P15" s="590"/>
      <c r="Q15" s="631"/>
      <c r="R15" s="589"/>
      <c r="S15" s="687">
        <f t="shared" si="0"/>
        <v>1393</v>
      </c>
      <c r="T15" s="632">
        <f>E15+H15+K15+N15+Q15</f>
        <v>1393</v>
      </c>
      <c r="U15" s="633">
        <f t="shared" si="1"/>
        <v>100</v>
      </c>
    </row>
    <row r="16" spans="1:21" ht="18" customHeight="1">
      <c r="A16" s="597" t="s">
        <v>1103</v>
      </c>
      <c r="B16" s="601" t="s">
        <v>1104</v>
      </c>
      <c r="C16" s="589"/>
      <c r="D16" s="590"/>
      <c r="E16" s="629"/>
      <c r="F16" s="589"/>
      <c r="G16" s="590"/>
      <c r="H16" s="630"/>
      <c r="I16" s="589"/>
      <c r="J16" s="590"/>
      <c r="K16" s="630"/>
      <c r="L16" s="589"/>
      <c r="M16" s="590"/>
      <c r="N16" s="630"/>
      <c r="O16" s="589"/>
      <c r="P16" s="590"/>
      <c r="Q16" s="631"/>
      <c r="R16" s="589"/>
      <c r="S16" s="687"/>
      <c r="T16" s="632"/>
      <c r="U16" s="633"/>
    </row>
    <row r="17" spans="1:21" ht="16.5">
      <c r="A17" s="587" t="s">
        <v>699</v>
      </c>
      <c r="B17" s="588" t="s">
        <v>976</v>
      </c>
      <c r="C17" s="589"/>
      <c r="D17" s="590"/>
      <c r="E17" s="629"/>
      <c r="F17" s="589"/>
      <c r="G17" s="590"/>
      <c r="H17" s="630"/>
      <c r="I17" s="589">
        <v>676</v>
      </c>
      <c r="J17" s="590">
        <v>1237</v>
      </c>
      <c r="K17" s="630">
        <v>1237</v>
      </c>
      <c r="L17" s="589"/>
      <c r="M17" s="593"/>
      <c r="N17" s="634"/>
      <c r="O17" s="592"/>
      <c r="P17" s="590"/>
      <c r="Q17" s="631"/>
      <c r="R17" s="589">
        <f t="shared" si="0"/>
        <v>676</v>
      </c>
      <c r="S17" s="687">
        <f t="shared" si="0"/>
        <v>1237</v>
      </c>
      <c r="T17" s="632">
        <f aca="true" t="shared" si="2" ref="T17:T31">E17+H17+K17+N17+Q17</f>
        <v>1237</v>
      </c>
      <c r="U17" s="633">
        <f t="shared" si="1"/>
        <v>100</v>
      </c>
    </row>
    <row r="18" spans="1:21" ht="16.5">
      <c r="A18" s="587">
        <v>66010</v>
      </c>
      <c r="B18" s="588" t="s">
        <v>1134</v>
      </c>
      <c r="C18" s="589"/>
      <c r="D18" s="590"/>
      <c r="E18" s="629"/>
      <c r="F18" s="589"/>
      <c r="G18" s="590"/>
      <c r="H18" s="630"/>
      <c r="I18" s="589">
        <v>184</v>
      </c>
      <c r="J18" s="590">
        <v>184</v>
      </c>
      <c r="K18" s="630">
        <v>160</v>
      </c>
      <c r="L18" s="589"/>
      <c r="M18" s="593"/>
      <c r="N18" s="634"/>
      <c r="O18" s="592"/>
      <c r="P18" s="590"/>
      <c r="Q18" s="631"/>
      <c r="R18" s="589">
        <f t="shared" si="0"/>
        <v>184</v>
      </c>
      <c r="S18" s="687">
        <f t="shared" si="0"/>
        <v>184</v>
      </c>
      <c r="T18" s="632">
        <f t="shared" si="2"/>
        <v>160</v>
      </c>
      <c r="U18" s="633">
        <f t="shared" si="1"/>
        <v>86.95652173913044</v>
      </c>
    </row>
    <row r="19" spans="1:21" ht="16.5" customHeight="1">
      <c r="A19" s="587" t="s">
        <v>700</v>
      </c>
      <c r="B19" s="588" t="s">
        <v>701</v>
      </c>
      <c r="C19" s="589"/>
      <c r="D19" s="590"/>
      <c r="E19" s="629"/>
      <c r="F19" s="589"/>
      <c r="G19" s="590"/>
      <c r="H19" s="630"/>
      <c r="I19" s="589">
        <v>610</v>
      </c>
      <c r="J19" s="590">
        <v>515</v>
      </c>
      <c r="K19" s="630">
        <v>82</v>
      </c>
      <c r="L19" s="589"/>
      <c r="M19" s="593"/>
      <c r="N19" s="634"/>
      <c r="O19" s="592"/>
      <c r="P19" s="590"/>
      <c r="Q19" s="631"/>
      <c r="R19" s="589">
        <f t="shared" si="0"/>
        <v>610</v>
      </c>
      <c r="S19" s="687">
        <f t="shared" si="0"/>
        <v>515</v>
      </c>
      <c r="T19" s="632">
        <f t="shared" si="2"/>
        <v>82</v>
      </c>
      <c r="U19" s="633">
        <f t="shared" si="1"/>
        <v>15.922330097087379</v>
      </c>
    </row>
    <row r="20" spans="1:21" ht="16.5">
      <c r="A20" s="587" t="s">
        <v>1105</v>
      </c>
      <c r="B20" s="588" t="s">
        <v>1106</v>
      </c>
      <c r="C20" s="589"/>
      <c r="D20" s="590"/>
      <c r="E20" s="629"/>
      <c r="F20" s="589"/>
      <c r="G20" s="590"/>
      <c r="H20" s="630"/>
      <c r="I20" s="589">
        <v>73</v>
      </c>
      <c r="J20" s="590">
        <v>73</v>
      </c>
      <c r="K20" s="630">
        <v>9</v>
      </c>
      <c r="L20" s="589"/>
      <c r="M20" s="593"/>
      <c r="N20" s="634"/>
      <c r="O20" s="592"/>
      <c r="P20" s="590"/>
      <c r="Q20" s="631"/>
      <c r="R20" s="589">
        <f t="shared" si="0"/>
        <v>73</v>
      </c>
      <c r="S20" s="687">
        <f t="shared" si="0"/>
        <v>73</v>
      </c>
      <c r="T20" s="632">
        <f t="shared" si="2"/>
        <v>9</v>
      </c>
      <c r="U20" s="633">
        <f t="shared" si="1"/>
        <v>12.32876712328767</v>
      </c>
    </row>
    <row r="21" spans="1:21" ht="16.5">
      <c r="A21" s="587" t="s">
        <v>702</v>
      </c>
      <c r="B21" s="588" t="s">
        <v>978</v>
      </c>
      <c r="C21" s="589">
        <v>564</v>
      </c>
      <c r="D21" s="590">
        <v>564</v>
      </c>
      <c r="E21" s="630">
        <v>480</v>
      </c>
      <c r="F21" s="589">
        <v>155</v>
      </c>
      <c r="G21" s="590">
        <v>152</v>
      </c>
      <c r="H21" s="630">
        <v>135</v>
      </c>
      <c r="I21" s="589">
        <v>773</v>
      </c>
      <c r="J21" s="590">
        <v>829</v>
      </c>
      <c r="K21" s="630">
        <v>817</v>
      </c>
      <c r="L21" s="589"/>
      <c r="M21" s="590"/>
      <c r="N21" s="630"/>
      <c r="O21" s="589"/>
      <c r="P21" s="590"/>
      <c r="Q21" s="631"/>
      <c r="R21" s="589">
        <f t="shared" si="0"/>
        <v>1492</v>
      </c>
      <c r="S21" s="687">
        <f t="shared" si="0"/>
        <v>1545</v>
      </c>
      <c r="T21" s="632">
        <f t="shared" si="2"/>
        <v>1432</v>
      </c>
      <c r="U21" s="633">
        <f t="shared" si="1"/>
        <v>92.68608414239482</v>
      </c>
    </row>
    <row r="22" spans="1:21" ht="20.25" customHeight="1">
      <c r="A22" s="587" t="s">
        <v>1107</v>
      </c>
      <c r="B22" s="588" t="s">
        <v>1108</v>
      </c>
      <c r="C22" s="589">
        <v>549</v>
      </c>
      <c r="D22" s="590">
        <v>642</v>
      </c>
      <c r="E22" s="630">
        <v>568</v>
      </c>
      <c r="F22" s="589">
        <v>151</v>
      </c>
      <c r="G22" s="590">
        <v>213</v>
      </c>
      <c r="H22" s="630">
        <v>213</v>
      </c>
      <c r="I22" s="589">
        <v>451</v>
      </c>
      <c r="J22" s="590">
        <v>592</v>
      </c>
      <c r="K22" s="630">
        <v>591</v>
      </c>
      <c r="L22" s="589"/>
      <c r="M22" s="590"/>
      <c r="N22" s="630"/>
      <c r="O22" s="589"/>
      <c r="P22" s="590"/>
      <c r="Q22" s="631"/>
      <c r="R22" s="589">
        <f aca="true" t="shared" si="3" ref="R22:S24">C22+F22+I22+L22+O22</f>
        <v>1151</v>
      </c>
      <c r="S22" s="687">
        <f t="shared" si="3"/>
        <v>1447</v>
      </c>
      <c r="T22" s="632">
        <f t="shared" si="2"/>
        <v>1372</v>
      </c>
      <c r="U22" s="633">
        <f t="shared" si="1"/>
        <v>94.8168624740843</v>
      </c>
    </row>
    <row r="23" spans="1:21" ht="16.5">
      <c r="A23" s="587" t="s">
        <v>706</v>
      </c>
      <c r="B23" s="588" t="s">
        <v>977</v>
      </c>
      <c r="C23" s="589"/>
      <c r="D23" s="590"/>
      <c r="E23" s="629"/>
      <c r="F23" s="589"/>
      <c r="G23" s="590"/>
      <c r="H23" s="630"/>
      <c r="I23" s="589"/>
      <c r="J23" s="590"/>
      <c r="K23" s="630"/>
      <c r="L23" s="589"/>
      <c r="M23" s="590"/>
      <c r="N23" s="630"/>
      <c r="O23" s="589">
        <v>41</v>
      </c>
      <c r="P23" s="590">
        <v>41</v>
      </c>
      <c r="Q23" s="631"/>
      <c r="R23" s="589">
        <f t="shared" si="3"/>
        <v>41</v>
      </c>
      <c r="S23" s="687">
        <f t="shared" si="3"/>
        <v>41</v>
      </c>
      <c r="T23" s="632"/>
      <c r="U23" s="633">
        <f t="shared" si="1"/>
        <v>0</v>
      </c>
    </row>
    <row r="24" spans="1:21" ht="21.75" customHeight="1">
      <c r="A24" s="587">
        <v>101150</v>
      </c>
      <c r="B24" s="588" t="s">
        <v>1135</v>
      </c>
      <c r="C24" s="589"/>
      <c r="D24" s="590"/>
      <c r="E24" s="629"/>
      <c r="F24" s="589"/>
      <c r="G24" s="590"/>
      <c r="H24" s="630"/>
      <c r="I24" s="589"/>
      <c r="J24" s="590"/>
      <c r="K24" s="630"/>
      <c r="L24" s="589">
        <v>26</v>
      </c>
      <c r="M24" s="590">
        <v>26</v>
      </c>
      <c r="N24" s="630"/>
      <c r="O24" s="589"/>
      <c r="P24" s="590"/>
      <c r="Q24" s="631"/>
      <c r="R24" s="589">
        <f t="shared" si="3"/>
        <v>26</v>
      </c>
      <c r="S24" s="687">
        <f t="shared" si="3"/>
        <v>26</v>
      </c>
      <c r="T24" s="632"/>
      <c r="U24" s="633">
        <f>T24/S24*100</f>
        <v>0</v>
      </c>
    </row>
    <row r="25" spans="1:21" ht="19.5" customHeight="1">
      <c r="A25" s="587">
        <v>104051</v>
      </c>
      <c r="B25" s="588" t="s">
        <v>1123</v>
      </c>
      <c r="C25" s="589"/>
      <c r="D25" s="590"/>
      <c r="E25" s="629"/>
      <c r="F25" s="589"/>
      <c r="G25" s="590"/>
      <c r="H25" s="630"/>
      <c r="I25" s="589"/>
      <c r="J25" s="590"/>
      <c r="K25" s="630"/>
      <c r="L25" s="589">
        <v>116</v>
      </c>
      <c r="M25" s="590">
        <v>116</v>
      </c>
      <c r="N25" s="630">
        <v>76</v>
      </c>
      <c r="O25" s="589"/>
      <c r="P25" s="590"/>
      <c r="Q25" s="631"/>
      <c r="R25" s="589">
        <f t="shared" si="0"/>
        <v>116</v>
      </c>
      <c r="S25" s="687">
        <f t="shared" si="0"/>
        <v>116</v>
      </c>
      <c r="T25" s="632">
        <f t="shared" si="2"/>
        <v>76</v>
      </c>
      <c r="U25" s="633">
        <f t="shared" si="1"/>
        <v>65.51724137931035</v>
      </c>
    </row>
    <row r="26" spans="1:21" ht="16.5">
      <c r="A26" s="587">
        <v>105010</v>
      </c>
      <c r="B26" s="588" t="s">
        <v>708</v>
      </c>
      <c r="C26" s="589"/>
      <c r="D26" s="590"/>
      <c r="E26" s="629"/>
      <c r="F26" s="589"/>
      <c r="G26" s="590"/>
      <c r="H26" s="630"/>
      <c r="I26" s="589"/>
      <c r="J26" s="590"/>
      <c r="K26" s="630"/>
      <c r="L26" s="589">
        <v>68</v>
      </c>
      <c r="M26" s="590"/>
      <c r="N26" s="630"/>
      <c r="O26" s="589"/>
      <c r="P26" s="590"/>
      <c r="Q26" s="631"/>
      <c r="R26" s="589">
        <f t="shared" si="0"/>
        <v>68</v>
      </c>
      <c r="S26" s="687"/>
      <c r="T26" s="632"/>
      <c r="U26" s="633"/>
    </row>
    <row r="27" spans="1:21" ht="18" customHeight="1">
      <c r="A27" s="587">
        <v>105020</v>
      </c>
      <c r="B27" s="588" t="s">
        <v>1124</v>
      </c>
      <c r="C27" s="589"/>
      <c r="D27" s="590"/>
      <c r="E27" s="629"/>
      <c r="F27" s="589"/>
      <c r="G27" s="590"/>
      <c r="H27" s="630"/>
      <c r="I27" s="589"/>
      <c r="J27" s="590"/>
      <c r="K27" s="630"/>
      <c r="L27" s="589"/>
      <c r="M27" s="590">
        <v>68</v>
      </c>
      <c r="N27" s="630">
        <v>68</v>
      </c>
      <c r="O27" s="589"/>
      <c r="P27" s="590"/>
      <c r="Q27" s="631"/>
      <c r="R27" s="589"/>
      <c r="S27" s="687">
        <f>D27+G27+J27+M27+P27</f>
        <v>68</v>
      </c>
      <c r="T27" s="632">
        <f>E27+H27+K27+N27+Q27</f>
        <v>68</v>
      </c>
      <c r="U27" s="633">
        <f>T27/S27*100</f>
        <v>100</v>
      </c>
    </row>
    <row r="28" spans="1:21" ht="19.5" customHeight="1">
      <c r="A28" s="587">
        <v>106020</v>
      </c>
      <c r="B28" s="602" t="s">
        <v>709</v>
      </c>
      <c r="C28" s="589"/>
      <c r="D28" s="590"/>
      <c r="E28" s="629"/>
      <c r="F28" s="589"/>
      <c r="G28" s="590"/>
      <c r="H28" s="630"/>
      <c r="I28" s="589"/>
      <c r="J28" s="590"/>
      <c r="K28" s="630"/>
      <c r="L28" s="589">
        <v>501</v>
      </c>
      <c r="M28" s="590">
        <v>361</v>
      </c>
      <c r="N28" s="630">
        <v>217</v>
      </c>
      <c r="O28" s="589"/>
      <c r="P28" s="590"/>
      <c r="Q28" s="631"/>
      <c r="R28" s="589">
        <f t="shared" si="0"/>
        <v>501</v>
      </c>
      <c r="S28" s="687">
        <f t="shared" si="0"/>
        <v>361</v>
      </c>
      <c r="T28" s="632">
        <f t="shared" si="2"/>
        <v>217</v>
      </c>
      <c r="U28" s="633">
        <f t="shared" si="1"/>
        <v>60.11080332409973</v>
      </c>
    </row>
    <row r="29" spans="1:21" ht="16.5">
      <c r="A29" s="587">
        <v>107051</v>
      </c>
      <c r="B29" s="610" t="s">
        <v>955</v>
      </c>
      <c r="C29" s="589"/>
      <c r="D29" s="590"/>
      <c r="E29" s="629"/>
      <c r="F29" s="589"/>
      <c r="G29" s="590"/>
      <c r="H29" s="630"/>
      <c r="I29" s="589">
        <v>828</v>
      </c>
      <c r="J29" s="590">
        <v>828</v>
      </c>
      <c r="K29" s="630">
        <v>757</v>
      </c>
      <c r="L29" s="589"/>
      <c r="M29" s="590"/>
      <c r="N29" s="630"/>
      <c r="O29" s="589"/>
      <c r="P29" s="590"/>
      <c r="Q29" s="631"/>
      <c r="R29" s="589">
        <f t="shared" si="0"/>
        <v>828</v>
      </c>
      <c r="S29" s="687">
        <f t="shared" si="0"/>
        <v>828</v>
      </c>
      <c r="T29" s="632">
        <f t="shared" si="2"/>
        <v>757</v>
      </c>
      <c r="U29" s="633">
        <f t="shared" si="1"/>
        <v>91.42512077294685</v>
      </c>
    </row>
    <row r="30" spans="1:21" ht="16.5">
      <c r="A30" s="678">
        <v>107055</v>
      </c>
      <c r="B30" s="679" t="s">
        <v>1136</v>
      </c>
      <c r="C30" s="677">
        <v>1683</v>
      </c>
      <c r="D30" s="590">
        <v>1541</v>
      </c>
      <c r="E30" s="636">
        <v>1352</v>
      </c>
      <c r="F30" s="605">
        <v>463</v>
      </c>
      <c r="G30" s="606">
        <v>482</v>
      </c>
      <c r="H30" s="637">
        <v>371</v>
      </c>
      <c r="I30" s="605">
        <v>1017</v>
      </c>
      <c r="J30" s="606">
        <v>1259</v>
      </c>
      <c r="K30" s="637">
        <v>1259</v>
      </c>
      <c r="L30" s="605"/>
      <c r="M30" s="606"/>
      <c r="N30" s="637"/>
      <c r="O30" s="605"/>
      <c r="P30" s="606"/>
      <c r="Q30" s="638"/>
      <c r="R30" s="589">
        <f>C30+F30+I30+L30+O30</f>
        <v>3163</v>
      </c>
      <c r="S30" s="687">
        <f>D30+G30+J30+M30+P30</f>
        <v>3282</v>
      </c>
      <c r="T30" s="632">
        <f>E30+H30+K30+N30+Q30</f>
        <v>2982</v>
      </c>
      <c r="U30" s="633">
        <f>T30/S30*100</f>
        <v>90.85923217550274</v>
      </c>
    </row>
    <row r="31" spans="1:21" ht="16.5">
      <c r="A31" s="587">
        <v>107060</v>
      </c>
      <c r="B31" s="602" t="s">
        <v>1114</v>
      </c>
      <c r="C31" s="589"/>
      <c r="D31" s="590"/>
      <c r="E31" s="629"/>
      <c r="F31" s="589"/>
      <c r="G31" s="590"/>
      <c r="H31" s="630"/>
      <c r="I31" s="589"/>
      <c r="J31" s="590"/>
      <c r="K31" s="630"/>
      <c r="L31" s="589">
        <v>300</v>
      </c>
      <c r="M31" s="590">
        <v>440</v>
      </c>
      <c r="N31" s="630">
        <v>427</v>
      </c>
      <c r="O31" s="589"/>
      <c r="P31" s="590"/>
      <c r="Q31" s="630"/>
      <c r="R31" s="605">
        <f t="shared" si="0"/>
        <v>300</v>
      </c>
      <c r="S31" s="688">
        <f t="shared" si="0"/>
        <v>440</v>
      </c>
      <c r="T31" s="639">
        <f t="shared" si="2"/>
        <v>427</v>
      </c>
      <c r="U31" s="640">
        <f t="shared" si="1"/>
        <v>97.04545454545455</v>
      </c>
    </row>
    <row r="32" spans="1:21" ht="16.5">
      <c r="A32" s="587">
        <v>900060</v>
      </c>
      <c r="B32" s="685" t="s">
        <v>1137</v>
      </c>
      <c r="C32" s="589"/>
      <c r="D32" s="590"/>
      <c r="E32" s="629"/>
      <c r="F32" s="589"/>
      <c r="G32" s="590"/>
      <c r="H32" s="630"/>
      <c r="I32" s="589"/>
      <c r="J32" s="590"/>
      <c r="K32" s="630"/>
      <c r="L32" s="589"/>
      <c r="M32" s="590"/>
      <c r="N32" s="630"/>
      <c r="O32" s="589"/>
      <c r="P32" s="590"/>
      <c r="Q32" s="630"/>
      <c r="R32" s="605"/>
      <c r="S32" s="688"/>
      <c r="T32" s="639"/>
      <c r="U32" s="640"/>
    </row>
    <row r="33" spans="1:21" ht="17.25" thickBot="1">
      <c r="A33" s="604">
        <v>900070</v>
      </c>
      <c r="B33" s="635" t="s">
        <v>1113</v>
      </c>
      <c r="C33" s="576"/>
      <c r="D33" s="577"/>
      <c r="E33" s="680"/>
      <c r="F33" s="681"/>
      <c r="G33" s="682"/>
      <c r="H33" s="683"/>
      <c r="I33" s="681"/>
      <c r="J33" s="682"/>
      <c r="K33" s="683"/>
      <c r="L33" s="681"/>
      <c r="M33" s="682"/>
      <c r="N33" s="683"/>
      <c r="O33" s="681">
        <v>1626</v>
      </c>
      <c r="P33" s="682"/>
      <c r="Q33" s="684"/>
      <c r="R33" s="589">
        <f>C33+F33+I33+L33+O33</f>
        <v>1626</v>
      </c>
      <c r="S33" s="687"/>
      <c r="T33" s="632"/>
      <c r="U33" s="633"/>
    </row>
    <row r="34" spans="1:21" ht="17.25" thickBot="1">
      <c r="A34" s="611"/>
      <c r="B34" s="612" t="s">
        <v>1115</v>
      </c>
      <c r="C34" s="614">
        <f aca="true" t="shared" si="4" ref="C34:N34">SUM(C11:C31)</f>
        <v>5855</v>
      </c>
      <c r="D34" s="614">
        <f t="shared" si="4"/>
        <v>7105</v>
      </c>
      <c r="E34" s="614">
        <f t="shared" si="4"/>
        <v>6379</v>
      </c>
      <c r="F34" s="614">
        <f t="shared" si="4"/>
        <v>1599</v>
      </c>
      <c r="G34" s="614">
        <f t="shared" si="4"/>
        <v>1867</v>
      </c>
      <c r="H34" s="614">
        <f t="shared" si="4"/>
        <v>1655</v>
      </c>
      <c r="I34" s="614">
        <f t="shared" si="4"/>
        <v>7398</v>
      </c>
      <c r="J34" s="613">
        <f t="shared" si="4"/>
        <v>7995</v>
      </c>
      <c r="K34" s="613">
        <f t="shared" si="4"/>
        <v>7372</v>
      </c>
      <c r="L34" s="613">
        <f t="shared" si="4"/>
        <v>1011</v>
      </c>
      <c r="M34" s="613">
        <f t="shared" si="4"/>
        <v>1011</v>
      </c>
      <c r="N34" s="613">
        <f t="shared" si="4"/>
        <v>788</v>
      </c>
      <c r="O34" s="613">
        <f>SUM(O11:O33)</f>
        <v>1875</v>
      </c>
      <c r="P34" s="613">
        <f>SUM(P11:P31)</f>
        <v>249</v>
      </c>
      <c r="Q34" s="613">
        <f>SUM(Q11:Q31)</f>
        <v>198</v>
      </c>
      <c r="R34" s="641">
        <f>C34+F34+I34+L34+O34</f>
        <v>17738</v>
      </c>
      <c r="S34" s="642">
        <f>D34+G34+J34+M34+P34</f>
        <v>18227</v>
      </c>
      <c r="T34" s="643">
        <f>E34+H34+K34+N34+Q34</f>
        <v>16392</v>
      </c>
      <c r="U34" s="644">
        <f t="shared" si="1"/>
        <v>89.93251769353158</v>
      </c>
    </row>
  </sheetData>
  <sheetProtection/>
  <mergeCells count="26">
    <mergeCell ref="A6:U6"/>
    <mergeCell ref="A1:U1"/>
    <mergeCell ref="A3:U3"/>
    <mergeCell ref="A4:U4"/>
    <mergeCell ref="A5:U5"/>
    <mergeCell ref="A8:A10"/>
    <mergeCell ref="R8:U8"/>
    <mergeCell ref="E9:E10"/>
    <mergeCell ref="H9:H10"/>
    <mergeCell ref="K9:K10"/>
    <mergeCell ref="T9:T10"/>
    <mergeCell ref="U9:U10"/>
    <mergeCell ref="I10:J10"/>
    <mergeCell ref="B8:B10"/>
    <mergeCell ref="C8:E8"/>
    <mergeCell ref="F8:H8"/>
    <mergeCell ref="I8:K8"/>
    <mergeCell ref="R10:S10"/>
    <mergeCell ref="L8:N8"/>
    <mergeCell ref="O8:Q8"/>
    <mergeCell ref="C10:D10"/>
    <mergeCell ref="L10:M10"/>
    <mergeCell ref="O10:P10"/>
    <mergeCell ref="F10:G10"/>
    <mergeCell ref="N9:N10"/>
    <mergeCell ref="Q9: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0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9.00390625" style="0" customWidth="1"/>
    <col min="2" max="2" width="44.375" style="0" customWidth="1"/>
  </cols>
  <sheetData>
    <row r="1" spans="1:15" ht="12.75">
      <c r="A1" s="827" t="s">
        <v>1200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2.75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12.75">
      <c r="A3" s="828" t="s">
        <v>1132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</row>
    <row r="4" spans="1:15" ht="12.75">
      <c r="A4" s="828" t="s">
        <v>1130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</row>
    <row r="5" spans="1:15" ht="12.75">
      <c r="A5" s="828" t="s">
        <v>1082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</row>
    <row r="6" spans="1:15" ht="12.75">
      <c r="A6" s="828"/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</row>
    <row r="7" ht="13.5" thickBot="1"/>
    <row r="8" spans="1:15" ht="17.25" thickBot="1">
      <c r="A8" s="813" t="s">
        <v>1095</v>
      </c>
      <c r="B8" s="816" t="s">
        <v>11</v>
      </c>
      <c r="C8" s="832" t="s">
        <v>1125</v>
      </c>
      <c r="D8" s="842"/>
      <c r="E8" s="843"/>
      <c r="F8" s="819" t="s">
        <v>1126</v>
      </c>
      <c r="G8" s="844"/>
      <c r="H8" s="845"/>
      <c r="I8" s="819" t="s">
        <v>1127</v>
      </c>
      <c r="J8" s="844"/>
      <c r="K8" s="845"/>
      <c r="L8" s="819" t="s">
        <v>1128</v>
      </c>
      <c r="M8" s="844"/>
      <c r="N8" s="844"/>
      <c r="O8" s="845"/>
    </row>
    <row r="9" spans="1:15" ht="17.25" thickBot="1">
      <c r="A9" s="814"/>
      <c r="B9" s="817"/>
      <c r="C9" s="616" t="s">
        <v>1101</v>
      </c>
      <c r="D9" s="617" t="s">
        <v>776</v>
      </c>
      <c r="E9" s="836" t="s">
        <v>945</v>
      </c>
      <c r="F9" s="616" t="s">
        <v>1101</v>
      </c>
      <c r="G9" s="617" t="s">
        <v>776</v>
      </c>
      <c r="H9" s="836" t="s">
        <v>945</v>
      </c>
      <c r="I9" s="616" t="s">
        <v>1101</v>
      </c>
      <c r="J9" s="617" t="s">
        <v>776</v>
      </c>
      <c r="K9" s="836" t="s">
        <v>945</v>
      </c>
      <c r="L9" s="616" t="s">
        <v>1101</v>
      </c>
      <c r="M9" s="617" t="s">
        <v>776</v>
      </c>
      <c r="N9" s="836" t="s">
        <v>945</v>
      </c>
      <c r="O9" s="836" t="s">
        <v>1129</v>
      </c>
    </row>
    <row r="10" spans="1:15" ht="13.5" thickBot="1">
      <c r="A10" s="814"/>
      <c r="B10" s="817"/>
      <c r="C10" s="832" t="s">
        <v>909</v>
      </c>
      <c r="D10" s="833"/>
      <c r="E10" s="852"/>
      <c r="F10" s="832" t="s">
        <v>909</v>
      </c>
      <c r="G10" s="833"/>
      <c r="H10" s="852"/>
      <c r="I10" s="832" t="s">
        <v>909</v>
      </c>
      <c r="J10" s="833"/>
      <c r="K10" s="852"/>
      <c r="L10" s="832" t="s">
        <v>909</v>
      </c>
      <c r="M10" s="833"/>
      <c r="N10" s="852"/>
      <c r="O10" s="852"/>
    </row>
    <row r="11" spans="1:15" ht="35.25" customHeight="1">
      <c r="A11" s="645" t="s">
        <v>18</v>
      </c>
      <c r="B11" s="575" t="s">
        <v>19</v>
      </c>
      <c r="C11" s="646"/>
      <c r="D11" s="647">
        <v>10181</v>
      </c>
      <c r="E11" s="648">
        <v>10158</v>
      </c>
      <c r="F11" s="646"/>
      <c r="G11" s="647"/>
      <c r="H11" s="649"/>
      <c r="I11" s="646"/>
      <c r="J11" s="647"/>
      <c r="K11" s="649"/>
      <c r="L11" s="650"/>
      <c r="M11" s="651">
        <f>D11+G11+J11</f>
        <v>10181</v>
      </c>
      <c r="N11" s="651">
        <f>E11+H11+K11</f>
        <v>10158</v>
      </c>
      <c r="O11" s="652">
        <f>N11/M11*100</f>
        <v>99.77408898929379</v>
      </c>
    </row>
    <row r="12" spans="1:15" ht="18.75" customHeight="1">
      <c r="A12" s="653" t="s">
        <v>643</v>
      </c>
      <c r="B12" s="588" t="s">
        <v>979</v>
      </c>
      <c r="C12" s="654"/>
      <c r="D12" s="655"/>
      <c r="E12" s="656"/>
      <c r="F12" s="654"/>
      <c r="G12" s="655"/>
      <c r="H12" s="657"/>
      <c r="I12" s="654"/>
      <c r="J12" s="655"/>
      <c r="K12" s="657"/>
      <c r="L12" s="654"/>
      <c r="M12" s="655"/>
      <c r="N12" s="655"/>
      <c r="O12" s="658"/>
    </row>
    <row r="13" spans="1:15" ht="33" customHeight="1">
      <c r="A13" s="659" t="s">
        <v>644</v>
      </c>
      <c r="B13" s="601" t="s">
        <v>645</v>
      </c>
      <c r="C13" s="654"/>
      <c r="D13" s="655"/>
      <c r="E13" s="656"/>
      <c r="F13" s="654"/>
      <c r="G13" s="655"/>
      <c r="H13" s="657"/>
      <c r="I13" s="654"/>
      <c r="J13" s="655"/>
      <c r="K13" s="657"/>
      <c r="L13" s="654"/>
      <c r="M13" s="655"/>
      <c r="N13" s="655"/>
      <c r="O13" s="660"/>
    </row>
    <row r="14" spans="1:15" ht="31.5" customHeight="1">
      <c r="A14" s="653" t="s">
        <v>646</v>
      </c>
      <c r="B14" s="588" t="s">
        <v>647</v>
      </c>
      <c r="C14" s="654"/>
      <c r="D14" s="655"/>
      <c r="E14" s="656"/>
      <c r="F14" s="654"/>
      <c r="G14" s="655"/>
      <c r="H14" s="657"/>
      <c r="I14" s="654"/>
      <c r="J14" s="655"/>
      <c r="K14" s="657"/>
      <c r="L14" s="654"/>
      <c r="M14" s="655"/>
      <c r="N14" s="655"/>
      <c r="O14" s="660"/>
    </row>
    <row r="15" spans="1:15" ht="18.75" customHeight="1">
      <c r="A15" s="659" t="s">
        <v>649</v>
      </c>
      <c r="B15" s="601" t="s">
        <v>650</v>
      </c>
      <c r="C15" s="654"/>
      <c r="D15" s="655"/>
      <c r="E15" s="656"/>
      <c r="F15" s="654"/>
      <c r="G15" s="655"/>
      <c r="H15" s="657"/>
      <c r="I15" s="654"/>
      <c r="J15" s="655"/>
      <c r="K15" s="657"/>
      <c r="L15" s="654"/>
      <c r="M15" s="655"/>
      <c r="N15" s="655"/>
      <c r="O15" s="660"/>
    </row>
    <row r="16" spans="1:15" ht="26.25" customHeight="1">
      <c r="A16" s="659" t="s">
        <v>1103</v>
      </c>
      <c r="B16" s="601" t="s">
        <v>1104</v>
      </c>
      <c r="C16" s="654"/>
      <c r="D16" s="655"/>
      <c r="E16" s="656"/>
      <c r="F16" s="654"/>
      <c r="G16" s="655">
        <v>2795</v>
      </c>
      <c r="H16" s="657">
        <v>1767</v>
      </c>
      <c r="I16" s="654"/>
      <c r="J16" s="655"/>
      <c r="K16" s="657"/>
      <c r="L16" s="654"/>
      <c r="M16" s="655">
        <f>D16+G16+J16</f>
        <v>2795</v>
      </c>
      <c r="N16" s="655">
        <f>E16+H16+K16</f>
        <v>1767</v>
      </c>
      <c r="O16" s="660">
        <f>N16/M16*100</f>
        <v>63.22003577817531</v>
      </c>
    </row>
    <row r="17" spans="1:15" ht="16.5">
      <c r="A17" s="653" t="s">
        <v>699</v>
      </c>
      <c r="B17" s="588" t="s">
        <v>976</v>
      </c>
      <c r="C17" s="654"/>
      <c r="D17" s="655"/>
      <c r="E17" s="656"/>
      <c r="F17" s="654"/>
      <c r="G17" s="655"/>
      <c r="H17" s="657"/>
      <c r="I17" s="654"/>
      <c r="J17" s="655"/>
      <c r="K17" s="657"/>
      <c r="L17" s="654"/>
      <c r="M17" s="655"/>
      <c r="N17" s="655"/>
      <c r="O17" s="660"/>
    </row>
    <row r="18" spans="1:15" ht="16.5">
      <c r="A18" s="653">
        <v>66010</v>
      </c>
      <c r="B18" s="588" t="s">
        <v>1134</v>
      </c>
      <c r="C18" s="654"/>
      <c r="D18" s="655"/>
      <c r="E18" s="656"/>
      <c r="F18" s="654"/>
      <c r="G18" s="655"/>
      <c r="H18" s="657"/>
      <c r="I18" s="654"/>
      <c r="J18" s="655"/>
      <c r="K18" s="657"/>
      <c r="L18" s="654"/>
      <c r="M18" s="655"/>
      <c r="N18" s="655"/>
      <c r="O18" s="660"/>
    </row>
    <row r="19" spans="1:15" ht="26.25" customHeight="1">
      <c r="A19" s="653" t="s">
        <v>700</v>
      </c>
      <c r="B19" s="588" t="s">
        <v>701</v>
      </c>
      <c r="C19" s="654"/>
      <c r="D19" s="655">
        <v>4</v>
      </c>
      <c r="E19" s="656">
        <v>4</v>
      </c>
      <c r="F19" s="654"/>
      <c r="G19" s="655"/>
      <c r="H19" s="657"/>
      <c r="I19" s="654"/>
      <c r="J19" s="655"/>
      <c r="K19" s="657"/>
      <c r="L19" s="654"/>
      <c r="M19" s="655">
        <f>D19+G19+J19</f>
        <v>4</v>
      </c>
      <c r="N19" s="655">
        <f>E19+H19+K19</f>
        <v>4</v>
      </c>
      <c r="O19" s="660">
        <f>N19/M19*100</f>
        <v>100</v>
      </c>
    </row>
    <row r="20" spans="1:15" ht="18" customHeight="1">
      <c r="A20" s="653" t="s">
        <v>1105</v>
      </c>
      <c r="B20" s="588" t="s">
        <v>1106</v>
      </c>
      <c r="C20" s="654"/>
      <c r="D20" s="655"/>
      <c r="E20" s="656"/>
      <c r="F20" s="654"/>
      <c r="G20" s="655"/>
      <c r="H20" s="657"/>
      <c r="I20" s="654"/>
      <c r="J20" s="655"/>
      <c r="K20" s="657"/>
      <c r="L20" s="654"/>
      <c r="M20" s="655"/>
      <c r="N20" s="655"/>
      <c r="O20" s="660"/>
    </row>
    <row r="21" spans="1:15" ht="21" customHeight="1">
      <c r="A21" s="653" t="s">
        <v>702</v>
      </c>
      <c r="B21" s="588" t="s">
        <v>978</v>
      </c>
      <c r="C21" s="654"/>
      <c r="D21" s="655">
        <v>37</v>
      </c>
      <c r="E21" s="657">
        <v>37</v>
      </c>
      <c r="F21" s="654"/>
      <c r="G21" s="655"/>
      <c r="H21" s="657"/>
      <c r="I21" s="654"/>
      <c r="J21" s="655"/>
      <c r="K21" s="657"/>
      <c r="L21" s="654"/>
      <c r="M21" s="655">
        <f>D21+G21+J21</f>
        <v>37</v>
      </c>
      <c r="N21" s="655">
        <f>E21+H21+K21</f>
        <v>37</v>
      </c>
      <c r="O21" s="660">
        <f>N21/M21*100</f>
        <v>100</v>
      </c>
    </row>
    <row r="22" spans="1:15" ht="34.5" customHeight="1">
      <c r="A22" s="587" t="s">
        <v>1107</v>
      </c>
      <c r="B22" s="588" t="s">
        <v>1108</v>
      </c>
      <c r="C22" s="654"/>
      <c r="D22" s="655"/>
      <c r="E22" s="657"/>
      <c r="F22" s="654"/>
      <c r="G22" s="655">
        <v>186</v>
      </c>
      <c r="H22" s="657">
        <v>186</v>
      </c>
      <c r="I22" s="654"/>
      <c r="J22" s="655"/>
      <c r="K22" s="657"/>
      <c r="L22" s="654"/>
      <c r="M22" s="655">
        <f>D22+G22+J22</f>
        <v>186</v>
      </c>
      <c r="N22" s="655">
        <f>E22+H22+K22</f>
        <v>186</v>
      </c>
      <c r="O22" s="660">
        <f>N22/M22*100</f>
        <v>100</v>
      </c>
    </row>
    <row r="23" spans="1:15" ht="33.75" customHeight="1">
      <c r="A23" s="587" t="s">
        <v>1109</v>
      </c>
      <c r="B23" s="588" t="s">
        <v>1110</v>
      </c>
      <c r="C23" s="654"/>
      <c r="D23" s="655"/>
      <c r="E23" s="656"/>
      <c r="F23" s="654"/>
      <c r="G23" s="655"/>
      <c r="H23" s="657"/>
      <c r="I23" s="654"/>
      <c r="J23" s="655"/>
      <c r="K23" s="657"/>
      <c r="L23" s="654"/>
      <c r="M23" s="655"/>
      <c r="N23" s="655"/>
      <c r="O23" s="660"/>
    </row>
    <row r="24" spans="1:15" ht="32.25" customHeight="1">
      <c r="A24" s="653">
        <v>104051</v>
      </c>
      <c r="B24" s="588" t="s">
        <v>1123</v>
      </c>
      <c r="C24" s="654"/>
      <c r="D24" s="655"/>
      <c r="E24" s="656"/>
      <c r="F24" s="654"/>
      <c r="G24" s="655"/>
      <c r="H24" s="657"/>
      <c r="I24" s="654"/>
      <c r="J24" s="655"/>
      <c r="K24" s="657"/>
      <c r="L24" s="654"/>
      <c r="M24" s="655"/>
      <c r="N24" s="655"/>
      <c r="O24" s="660"/>
    </row>
    <row r="25" spans="1:15" ht="27" customHeight="1">
      <c r="A25" s="653">
        <v>105010</v>
      </c>
      <c r="B25" s="588" t="s">
        <v>708</v>
      </c>
      <c r="C25" s="654"/>
      <c r="D25" s="655"/>
      <c r="E25" s="656"/>
      <c r="F25" s="654"/>
      <c r="G25" s="655"/>
      <c r="H25" s="657"/>
      <c r="I25" s="654"/>
      <c r="J25" s="655"/>
      <c r="K25" s="657"/>
      <c r="L25" s="654"/>
      <c r="M25" s="655"/>
      <c r="N25" s="655"/>
      <c r="O25" s="660"/>
    </row>
    <row r="26" spans="1:15" ht="33.75" customHeight="1">
      <c r="A26" s="653">
        <v>106020</v>
      </c>
      <c r="B26" s="602" t="s">
        <v>709</v>
      </c>
      <c r="C26" s="654"/>
      <c r="D26" s="655"/>
      <c r="E26" s="656"/>
      <c r="F26" s="654"/>
      <c r="G26" s="655"/>
      <c r="H26" s="657"/>
      <c r="I26" s="654"/>
      <c r="J26" s="655"/>
      <c r="K26" s="657"/>
      <c r="L26" s="654"/>
      <c r="M26" s="655"/>
      <c r="N26" s="655"/>
      <c r="O26" s="660"/>
    </row>
    <row r="27" spans="1:15" ht="20.25" customHeight="1">
      <c r="A27" s="653">
        <v>107051</v>
      </c>
      <c r="B27" s="602" t="s">
        <v>955</v>
      </c>
      <c r="C27" s="654"/>
      <c r="D27" s="655"/>
      <c r="E27" s="656"/>
      <c r="F27" s="654"/>
      <c r="G27" s="655"/>
      <c r="H27" s="657"/>
      <c r="I27" s="654"/>
      <c r="J27" s="655"/>
      <c r="K27" s="657"/>
      <c r="L27" s="654"/>
      <c r="M27" s="655"/>
      <c r="N27" s="655"/>
      <c r="O27" s="660"/>
    </row>
    <row r="28" spans="1:15" ht="20.25" customHeight="1" thickBot="1">
      <c r="A28" s="691">
        <v>107060</v>
      </c>
      <c r="B28" s="692" t="s">
        <v>1114</v>
      </c>
      <c r="C28" s="662"/>
      <c r="D28" s="663"/>
      <c r="E28" s="665"/>
      <c r="F28" s="666"/>
      <c r="G28" s="667"/>
      <c r="H28" s="668"/>
      <c r="I28" s="666"/>
      <c r="J28" s="667"/>
      <c r="K28" s="668"/>
      <c r="L28" s="654"/>
      <c r="M28" s="655"/>
      <c r="N28" s="655"/>
      <c r="O28" s="660"/>
    </row>
    <row r="29" spans="1:15" ht="21" customHeight="1" thickBot="1">
      <c r="A29" s="693">
        <v>900070</v>
      </c>
      <c r="B29" s="694" t="s">
        <v>1113</v>
      </c>
      <c r="C29" s="654"/>
      <c r="D29" s="655"/>
      <c r="E29" s="661"/>
      <c r="F29" s="662"/>
      <c r="G29" s="663"/>
      <c r="H29" s="664"/>
      <c r="I29" s="662"/>
      <c r="J29" s="663"/>
      <c r="K29" s="664"/>
      <c r="L29" s="654"/>
      <c r="M29" s="655"/>
      <c r="N29" s="655"/>
      <c r="O29" s="660"/>
    </row>
    <row r="30" spans="1:15" ht="13.5" thickBot="1">
      <c r="A30" s="669"/>
      <c r="B30" s="670" t="s">
        <v>1115</v>
      </c>
      <c r="C30" s="671">
        <f>SUM(C11:C29)</f>
        <v>0</v>
      </c>
      <c r="D30" s="671">
        <f>SUM(D11:D29)</f>
        <v>10222</v>
      </c>
      <c r="E30" s="671">
        <f>SUM(E11:E29)</f>
        <v>10199</v>
      </c>
      <c r="F30" s="671"/>
      <c r="G30" s="671">
        <f>SUM(G11:G29)</f>
        <v>2981</v>
      </c>
      <c r="H30" s="671">
        <f>SUM(H11:H29)</f>
        <v>1953</v>
      </c>
      <c r="I30" s="671">
        <f>SUM(I11:I29)</f>
        <v>0</v>
      </c>
      <c r="J30" s="672">
        <f>SUM(J11:J29)</f>
        <v>0</v>
      </c>
      <c r="K30" s="672">
        <f>SUM(K11:K29)</f>
        <v>0</v>
      </c>
      <c r="L30" s="673">
        <f>C30+F30+I30</f>
        <v>0</v>
      </c>
      <c r="M30" s="673">
        <f>D30+G30+J30</f>
        <v>13203</v>
      </c>
      <c r="N30" s="673">
        <f>E30+H30+K30</f>
        <v>12152</v>
      </c>
      <c r="O30" s="674">
        <f>N30/M30*100</f>
        <v>92.03968794970841</v>
      </c>
    </row>
  </sheetData>
  <sheetProtection/>
  <mergeCells count="20">
    <mergeCell ref="A3:O3"/>
    <mergeCell ref="A4:O4"/>
    <mergeCell ref="A5:O5"/>
    <mergeCell ref="A6:O6"/>
    <mergeCell ref="A1:O1"/>
    <mergeCell ref="C10:D10"/>
    <mergeCell ref="F10:G10"/>
    <mergeCell ref="I10:J10"/>
    <mergeCell ref="L10:M10"/>
    <mergeCell ref="A8:A10"/>
    <mergeCell ref="B8:B10"/>
    <mergeCell ref="C8:E8"/>
    <mergeCell ref="F8:H8"/>
    <mergeCell ref="I8:K8"/>
    <mergeCell ref="L8:O8"/>
    <mergeCell ref="E9:E10"/>
    <mergeCell ref="H9:H10"/>
    <mergeCell ref="K9:K10"/>
    <mergeCell ref="N9:N10"/>
    <mergeCell ref="O9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3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5" customWidth="1"/>
    <col min="2" max="2" width="63.125" style="25" customWidth="1"/>
    <col min="3" max="6" width="26.25390625" style="25" customWidth="1"/>
    <col min="7" max="16384" width="9.125" style="25" customWidth="1"/>
  </cols>
  <sheetData>
    <row r="2" spans="1:6" s="50" customFormat="1" ht="15" customHeight="1">
      <c r="A2" s="763"/>
      <c r="B2" s="763"/>
      <c r="C2" s="763"/>
      <c r="D2" s="763"/>
      <c r="E2" s="763"/>
      <c r="F2" s="763"/>
    </row>
    <row r="3" spans="1:6" s="128" customFormat="1" ht="15.75">
      <c r="A3" s="127" t="s">
        <v>1201</v>
      </c>
      <c r="C3" s="129"/>
      <c r="D3" s="130"/>
      <c r="E3" s="130"/>
      <c r="F3" s="130"/>
    </row>
    <row r="4" spans="3:6" s="65" customFormat="1" ht="15" customHeight="1">
      <c r="C4" s="64"/>
      <c r="D4" s="131"/>
      <c r="E4" s="131"/>
      <c r="F4" s="131"/>
    </row>
    <row r="5" spans="1:6" s="15" customFormat="1" ht="15" customHeight="1">
      <c r="A5" s="789" t="s">
        <v>193</v>
      </c>
      <c r="B5" s="789"/>
      <c r="C5" s="789"/>
      <c r="D5" s="789"/>
      <c r="E5" s="789"/>
      <c r="F5" s="789"/>
    </row>
    <row r="6" spans="1:6" s="15" customFormat="1" ht="15.75" customHeight="1">
      <c r="A6" s="790" t="s">
        <v>201</v>
      </c>
      <c r="B6" s="790"/>
      <c r="C6" s="790"/>
      <c r="D6" s="790"/>
      <c r="E6" s="790"/>
      <c r="F6" s="790"/>
    </row>
    <row r="7" spans="2:6" s="15" customFormat="1" ht="15" customHeight="1">
      <c r="B7" s="789" t="s">
        <v>1082</v>
      </c>
      <c r="C7" s="789"/>
      <c r="D7" s="789"/>
      <c r="E7" s="789"/>
      <c r="F7" s="789"/>
    </row>
    <row r="8" spans="2:6" s="128" customFormat="1" ht="12" customHeight="1" thickBot="1">
      <c r="B8" s="129"/>
      <c r="C8" s="132"/>
      <c r="D8" s="133"/>
      <c r="E8" s="133"/>
      <c r="F8" s="428" t="s">
        <v>625</v>
      </c>
    </row>
    <row r="9" spans="1:6" s="128" customFormat="1" ht="16.5" customHeight="1" thickBot="1">
      <c r="A9" s="791" t="s">
        <v>10</v>
      </c>
      <c r="B9" s="794" t="s">
        <v>11</v>
      </c>
      <c r="C9" s="853" t="s">
        <v>711</v>
      </c>
      <c r="D9" s="856" t="s">
        <v>13</v>
      </c>
      <c r="E9" s="856"/>
      <c r="F9" s="857"/>
    </row>
    <row r="10" spans="1:6" s="128" customFormat="1" ht="33" customHeight="1" thickBot="1">
      <c r="A10" s="792"/>
      <c r="B10" s="795"/>
      <c r="C10" s="854"/>
      <c r="D10" s="81" t="s">
        <v>14</v>
      </c>
      <c r="E10" s="134" t="s">
        <v>15</v>
      </c>
      <c r="F10" s="135" t="s">
        <v>16</v>
      </c>
    </row>
    <row r="11" spans="1:6" s="128" customFormat="1" ht="22.5" customHeight="1">
      <c r="A11" s="792"/>
      <c r="B11" s="795"/>
      <c r="C11" s="854"/>
      <c r="D11" s="858" t="s">
        <v>17</v>
      </c>
      <c r="E11" s="859"/>
      <c r="F11" s="860"/>
    </row>
    <row r="12" spans="1:6" ht="12.75">
      <c r="A12" s="792"/>
      <c r="B12" s="795"/>
      <c r="C12" s="854"/>
      <c r="D12" s="861"/>
      <c r="E12" s="862"/>
      <c r="F12" s="863"/>
    </row>
    <row r="13" spans="1:6" ht="3" customHeight="1" thickBot="1">
      <c r="A13" s="793"/>
      <c r="B13" s="796"/>
      <c r="C13" s="855"/>
      <c r="D13" s="864"/>
      <c r="E13" s="865"/>
      <c r="F13" s="866"/>
    </row>
    <row r="14" spans="1:6" ht="30">
      <c r="A14" s="136" t="s">
        <v>18</v>
      </c>
      <c r="B14" s="137" t="s">
        <v>19</v>
      </c>
      <c r="C14" s="138">
        <f>SUM(D14:F14)</f>
        <v>16229</v>
      </c>
      <c r="D14" s="138">
        <v>16053</v>
      </c>
      <c r="E14" s="138">
        <v>176</v>
      </c>
      <c r="F14" s="139"/>
    </row>
    <row r="15" spans="1:6" ht="15">
      <c r="A15" s="140" t="s">
        <v>643</v>
      </c>
      <c r="B15" s="141" t="s">
        <v>979</v>
      </c>
      <c r="C15" s="41">
        <f aca="true" t="shared" si="0" ref="C15:C31">SUM(D15:F15)</f>
        <v>109</v>
      </c>
      <c r="D15" s="41">
        <v>109</v>
      </c>
      <c r="E15" s="41"/>
      <c r="F15" s="59"/>
    </row>
    <row r="16" spans="1:6" ht="15">
      <c r="A16" s="140" t="s">
        <v>646</v>
      </c>
      <c r="B16" s="141" t="s">
        <v>1143</v>
      </c>
      <c r="C16" s="41">
        <f t="shared" si="0"/>
        <v>550</v>
      </c>
      <c r="D16" s="41">
        <v>550</v>
      </c>
      <c r="E16" s="41"/>
      <c r="F16" s="59"/>
    </row>
    <row r="17" spans="1:6" ht="15">
      <c r="A17" s="142" t="s">
        <v>649</v>
      </c>
      <c r="B17" s="143" t="s">
        <v>650</v>
      </c>
      <c r="C17" s="41">
        <f t="shared" si="0"/>
        <v>1393</v>
      </c>
      <c r="D17" s="41"/>
      <c r="E17" s="41">
        <v>1393</v>
      </c>
      <c r="F17" s="59"/>
    </row>
    <row r="18" spans="1:6" ht="15">
      <c r="A18" s="142" t="s">
        <v>1103</v>
      </c>
      <c r="B18" s="143" t="s">
        <v>1142</v>
      </c>
      <c r="C18" s="41">
        <f t="shared" si="0"/>
        <v>1767</v>
      </c>
      <c r="D18" s="41">
        <v>1767</v>
      </c>
      <c r="E18" s="41"/>
      <c r="F18" s="59"/>
    </row>
    <row r="19" spans="1:6" ht="15">
      <c r="A19" s="140" t="s">
        <v>699</v>
      </c>
      <c r="B19" s="141" t="s">
        <v>976</v>
      </c>
      <c r="C19" s="41">
        <f t="shared" si="0"/>
        <v>1237</v>
      </c>
      <c r="D19" s="41">
        <v>1237</v>
      </c>
      <c r="E19" s="41"/>
      <c r="F19" s="59"/>
    </row>
    <row r="20" spans="1:6" ht="15">
      <c r="A20" s="140" t="s">
        <v>1138</v>
      </c>
      <c r="B20" s="141" t="s">
        <v>1134</v>
      </c>
      <c r="C20" s="41">
        <f t="shared" si="0"/>
        <v>160</v>
      </c>
      <c r="D20" s="41">
        <v>160</v>
      </c>
      <c r="E20" s="41"/>
      <c r="F20" s="59"/>
    </row>
    <row r="21" spans="1:6" ht="15">
      <c r="A21" s="140" t="s">
        <v>700</v>
      </c>
      <c r="B21" s="141" t="s">
        <v>701</v>
      </c>
      <c r="C21" s="41">
        <f t="shared" si="0"/>
        <v>86</v>
      </c>
      <c r="D21" s="41">
        <v>86</v>
      </c>
      <c r="E21" s="41"/>
      <c r="F21" s="59"/>
    </row>
    <row r="22" spans="1:6" ht="15">
      <c r="A22" s="140" t="s">
        <v>1105</v>
      </c>
      <c r="B22" s="141" t="s">
        <v>1106</v>
      </c>
      <c r="C22" s="41">
        <f t="shared" si="0"/>
        <v>9</v>
      </c>
      <c r="D22" s="41">
        <v>9</v>
      </c>
      <c r="E22" s="41"/>
      <c r="F22" s="59"/>
    </row>
    <row r="23" spans="1:6" ht="15">
      <c r="A23" s="140" t="s">
        <v>702</v>
      </c>
      <c r="B23" s="144" t="s">
        <v>978</v>
      </c>
      <c r="C23" s="41">
        <f t="shared" si="0"/>
        <v>1469</v>
      </c>
      <c r="D23" s="41">
        <v>1408</v>
      </c>
      <c r="E23" s="41">
        <v>61</v>
      </c>
      <c r="F23" s="59"/>
    </row>
    <row r="24" spans="1:6" ht="15">
      <c r="A24" s="140" t="s">
        <v>197</v>
      </c>
      <c r="B24" s="148" t="s">
        <v>198</v>
      </c>
      <c r="C24" s="41">
        <f t="shared" si="0"/>
        <v>1558</v>
      </c>
      <c r="D24" s="41">
        <v>1489</v>
      </c>
      <c r="E24" s="41">
        <v>69</v>
      </c>
      <c r="F24" s="59"/>
    </row>
    <row r="25" spans="1:6" ht="15">
      <c r="A25" s="140" t="s">
        <v>706</v>
      </c>
      <c r="B25" s="141" t="s">
        <v>977</v>
      </c>
      <c r="C25" s="41">
        <f t="shared" si="0"/>
        <v>0</v>
      </c>
      <c r="D25" s="41"/>
      <c r="E25" s="41"/>
      <c r="F25" s="59"/>
    </row>
    <row r="26" spans="1:6" ht="15">
      <c r="A26" s="140">
        <v>101150</v>
      </c>
      <c r="B26" s="141" t="s">
        <v>707</v>
      </c>
      <c r="C26" s="41">
        <f t="shared" si="0"/>
        <v>0</v>
      </c>
      <c r="D26" s="41"/>
      <c r="E26" s="41"/>
      <c r="F26" s="59"/>
    </row>
    <row r="27" spans="1:6" ht="15">
      <c r="A27" s="142">
        <v>104051</v>
      </c>
      <c r="B27" s="143" t="s">
        <v>703</v>
      </c>
      <c r="C27" s="41">
        <f t="shared" si="0"/>
        <v>76</v>
      </c>
      <c r="D27" s="41"/>
      <c r="E27" s="41"/>
      <c r="F27" s="59">
        <v>76</v>
      </c>
    </row>
    <row r="28" spans="1:6" ht="15">
      <c r="A28" s="140">
        <v>105010</v>
      </c>
      <c r="B28" s="141" t="s">
        <v>708</v>
      </c>
      <c r="C28" s="41">
        <f t="shared" si="0"/>
        <v>68</v>
      </c>
      <c r="D28" s="41"/>
      <c r="E28" s="41"/>
      <c r="F28" s="59">
        <v>68</v>
      </c>
    </row>
    <row r="29" spans="1:6" ht="15">
      <c r="A29" s="140">
        <v>106020</v>
      </c>
      <c r="B29" s="141" t="s">
        <v>709</v>
      </c>
      <c r="C29" s="41">
        <f t="shared" si="0"/>
        <v>217</v>
      </c>
      <c r="D29" s="41">
        <v>10</v>
      </c>
      <c r="E29" s="41"/>
      <c r="F29" s="59">
        <v>207</v>
      </c>
    </row>
    <row r="30" spans="1:6" ht="15">
      <c r="A30" s="140" t="s">
        <v>704</v>
      </c>
      <c r="B30" s="144" t="s">
        <v>955</v>
      </c>
      <c r="C30" s="41">
        <f t="shared" si="0"/>
        <v>757</v>
      </c>
      <c r="D30" s="41">
        <v>757</v>
      </c>
      <c r="E30" s="41"/>
      <c r="F30" s="59"/>
    </row>
    <row r="31" spans="1:6" ht="15">
      <c r="A31" s="140">
        <v>107055</v>
      </c>
      <c r="B31" s="148" t="s">
        <v>199</v>
      </c>
      <c r="C31" s="41">
        <f t="shared" si="0"/>
        <v>2982</v>
      </c>
      <c r="D31" s="41">
        <v>2917</v>
      </c>
      <c r="E31" s="41">
        <v>65</v>
      </c>
      <c r="F31" s="59"/>
    </row>
    <row r="32" spans="1:6" ht="15">
      <c r="A32" s="140">
        <v>107060</v>
      </c>
      <c r="B32" s="141" t="s">
        <v>710</v>
      </c>
      <c r="C32" s="41">
        <f>SUM(D32:F32)</f>
        <v>427</v>
      </c>
      <c r="D32" s="41">
        <v>427</v>
      </c>
      <c r="E32" s="41"/>
      <c r="F32" s="59"/>
    </row>
    <row r="33" spans="1:6" ht="15">
      <c r="A33" s="140">
        <v>900060</v>
      </c>
      <c r="B33" s="148" t="s">
        <v>1140</v>
      </c>
      <c r="C33" s="41">
        <f>SUM(D33:F33)</f>
        <v>8000</v>
      </c>
      <c r="D33" s="41"/>
      <c r="E33" s="41">
        <v>8000</v>
      </c>
      <c r="F33" s="59"/>
    </row>
    <row r="34" spans="1:6" ht="15.75" thickBot="1">
      <c r="A34" s="140">
        <v>900070</v>
      </c>
      <c r="B34" s="141" t="s">
        <v>1113</v>
      </c>
      <c r="C34" s="41">
        <f>SUM(D34:F34)</f>
        <v>0</v>
      </c>
      <c r="D34" s="41"/>
      <c r="E34" s="41"/>
      <c r="F34" s="59"/>
    </row>
    <row r="35" spans="1:6" ht="33" customHeight="1" thickBot="1">
      <c r="A35" s="145"/>
      <c r="B35" s="146" t="s">
        <v>954</v>
      </c>
      <c r="C35" s="147">
        <f>SUM(C14:C34)</f>
        <v>37094</v>
      </c>
      <c r="D35" s="147">
        <f>SUM(D14:D34)</f>
        <v>26979</v>
      </c>
      <c r="E35" s="147">
        <f>SUM(E14:E34)</f>
        <v>9764</v>
      </c>
      <c r="F35" s="147">
        <f>SUM(F14:F34)</f>
        <v>351</v>
      </c>
    </row>
    <row r="36" spans="1:6" ht="14.25">
      <c r="A36" s="149"/>
      <c r="B36" s="149"/>
      <c r="C36" s="150"/>
      <c r="D36" s="150"/>
      <c r="E36" s="150"/>
      <c r="F36" s="150"/>
    </row>
  </sheetData>
  <sheetProtection/>
  <mergeCells count="9">
    <mergeCell ref="A6:F6"/>
    <mergeCell ref="A2:F2"/>
    <mergeCell ref="A9:A13"/>
    <mergeCell ref="B9:B13"/>
    <mergeCell ref="C9:C13"/>
    <mergeCell ref="D9:F9"/>
    <mergeCell ref="D11:F13"/>
    <mergeCell ref="B7:F7"/>
    <mergeCell ref="A5:F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12" customWidth="1"/>
    <col min="2" max="2" width="9.125" style="12" customWidth="1"/>
    <col min="3" max="3" width="23.125" style="12" customWidth="1"/>
    <col min="4" max="4" width="16.875" style="12" customWidth="1"/>
    <col min="5" max="5" width="0.12890625" style="12" hidden="1" customWidth="1"/>
    <col min="6" max="6" width="1.25" style="12" customWidth="1"/>
    <col min="7" max="10" width="10.75390625" style="12" customWidth="1"/>
    <col min="11" max="16384" width="9.125" style="12" customWidth="1"/>
  </cols>
  <sheetData>
    <row r="1" spans="5:6" ht="15.75">
      <c r="E1" s="51"/>
      <c r="F1" s="14"/>
    </row>
    <row r="2" ht="15.75">
      <c r="G2" s="14"/>
    </row>
    <row r="3" spans="1:10" ht="15.75">
      <c r="A3" s="867"/>
      <c r="B3" s="867"/>
      <c r="C3" s="867"/>
      <c r="D3" s="867"/>
      <c r="E3" s="867"/>
      <c r="F3" s="867"/>
      <c r="G3" s="867"/>
      <c r="H3" s="867"/>
      <c r="I3" s="867"/>
      <c r="J3" s="867"/>
    </row>
    <row r="4" spans="1:6" s="128" customFormat="1" ht="15.75">
      <c r="A4" s="127" t="s">
        <v>1202</v>
      </c>
      <c r="C4" s="129"/>
      <c r="D4" s="130"/>
      <c r="E4" s="130"/>
      <c r="F4" s="130"/>
    </row>
    <row r="5" ht="12.75" customHeight="1"/>
    <row r="6" s="67" customFormat="1" ht="12.75" customHeight="1"/>
    <row r="7" spans="1:10" ht="15.75">
      <c r="A7" s="752" t="s">
        <v>193</v>
      </c>
      <c r="B7" s="752"/>
      <c r="C7" s="752"/>
      <c r="D7" s="752"/>
      <c r="E7" s="752"/>
      <c r="F7" s="752"/>
      <c r="G7" s="752"/>
      <c r="H7" s="752"/>
      <c r="I7" s="752"/>
      <c r="J7" s="752"/>
    </row>
    <row r="8" spans="1:10" ht="15.75">
      <c r="A8" s="752" t="s">
        <v>712</v>
      </c>
      <c r="B8" s="752"/>
      <c r="C8" s="752"/>
      <c r="D8" s="752"/>
      <c r="E8" s="752"/>
      <c r="F8" s="752"/>
      <c r="G8" s="752"/>
      <c r="H8" s="752"/>
      <c r="I8" s="752"/>
      <c r="J8" s="752"/>
    </row>
    <row r="9" spans="1:10" ht="15.75">
      <c r="A9" s="752" t="s">
        <v>1082</v>
      </c>
      <c r="B9" s="752"/>
      <c r="C9" s="752"/>
      <c r="D9" s="752"/>
      <c r="E9" s="752"/>
      <c r="F9" s="752"/>
      <c r="G9" s="752"/>
      <c r="H9" s="752"/>
      <c r="I9" s="752"/>
      <c r="J9" s="752"/>
    </row>
    <row r="10" s="67" customFormat="1" ht="15.75" thickBot="1">
      <c r="J10" s="370" t="s">
        <v>771</v>
      </c>
    </row>
    <row r="11" spans="1:10" s="50" customFormat="1" ht="13.5" thickBot="1">
      <c r="A11" s="771" t="s">
        <v>1011</v>
      </c>
      <c r="B11" s="772"/>
      <c r="C11" s="772"/>
      <c r="D11" s="772"/>
      <c r="E11" s="772"/>
      <c r="F11" s="773"/>
      <c r="G11" s="93" t="s">
        <v>944</v>
      </c>
      <c r="H11" s="93" t="s">
        <v>776</v>
      </c>
      <c r="I11" s="785" t="s">
        <v>945</v>
      </c>
      <c r="J11" s="93" t="s">
        <v>1023</v>
      </c>
    </row>
    <row r="12" spans="1:10" s="50" customFormat="1" ht="12.75">
      <c r="A12" s="774"/>
      <c r="B12" s="775"/>
      <c r="C12" s="775"/>
      <c r="D12" s="775"/>
      <c r="E12" s="775"/>
      <c r="F12" s="776"/>
      <c r="G12" s="780" t="s">
        <v>909</v>
      </c>
      <c r="H12" s="781"/>
      <c r="I12" s="786"/>
      <c r="J12" s="95"/>
    </row>
    <row r="13" spans="1:10" s="50" customFormat="1" ht="13.5" thickBot="1">
      <c r="A13" s="777"/>
      <c r="B13" s="778"/>
      <c r="C13" s="778"/>
      <c r="D13" s="778"/>
      <c r="E13" s="778"/>
      <c r="F13" s="779"/>
      <c r="G13" s="782"/>
      <c r="H13" s="783"/>
      <c r="I13" s="787"/>
      <c r="J13" s="96" t="s">
        <v>946</v>
      </c>
    </row>
    <row r="14" spans="1:6" s="67" customFormat="1" ht="15">
      <c r="A14" s="8" t="s">
        <v>713</v>
      </c>
      <c r="E14" s="151"/>
      <c r="F14" s="152"/>
    </row>
    <row r="15" spans="1:2" s="8" customFormat="1" ht="15">
      <c r="A15" s="153"/>
      <c r="B15" s="67"/>
    </row>
    <row r="16" spans="1:5" s="67" customFormat="1" ht="29.25" customHeight="1">
      <c r="A16" s="156" t="s">
        <v>987</v>
      </c>
      <c r="B16" s="764" t="s">
        <v>714</v>
      </c>
      <c r="C16" s="764"/>
      <c r="D16" s="764"/>
      <c r="E16" s="764"/>
    </row>
    <row r="17" spans="1:10" ht="15.75">
      <c r="A17" s="36" t="s">
        <v>914</v>
      </c>
      <c r="B17" s="25" t="s">
        <v>115</v>
      </c>
      <c r="G17" s="39">
        <v>12</v>
      </c>
      <c r="H17" s="39">
        <v>12</v>
      </c>
      <c r="I17" s="39">
        <v>12</v>
      </c>
      <c r="J17" s="158">
        <f>I17/H17*100</f>
        <v>100</v>
      </c>
    </row>
    <row r="18" spans="1:10" s="25" customFormat="1" ht="25.5" customHeight="1">
      <c r="A18" s="36" t="s">
        <v>915</v>
      </c>
      <c r="B18" s="767" t="s">
        <v>615</v>
      </c>
      <c r="C18" s="767"/>
      <c r="D18" s="767"/>
      <c r="G18" s="39"/>
      <c r="H18" s="39"/>
      <c r="I18" s="39"/>
      <c r="J18" s="158"/>
    </row>
    <row r="19" spans="1:10" s="25" customFormat="1" ht="12.75">
      <c r="A19" s="36" t="s">
        <v>916</v>
      </c>
      <c r="B19" s="25" t="s">
        <v>614</v>
      </c>
      <c r="G19" s="39">
        <v>100</v>
      </c>
      <c r="H19" s="39">
        <v>100</v>
      </c>
      <c r="I19" s="39">
        <v>100</v>
      </c>
      <c r="J19" s="158">
        <f>I19/H19*100</f>
        <v>100</v>
      </c>
    </row>
    <row r="20" spans="7:9" s="67" customFormat="1" ht="13.5" customHeight="1">
      <c r="G20" s="154"/>
      <c r="H20" s="154"/>
      <c r="I20" s="154"/>
    </row>
    <row r="21" spans="1:10" s="67" customFormat="1" ht="33.75" customHeight="1">
      <c r="A21" s="764" t="s">
        <v>715</v>
      </c>
      <c r="B21" s="764"/>
      <c r="C21" s="764"/>
      <c r="D21" s="764"/>
      <c r="E21" s="764"/>
      <c r="G21" s="155">
        <f>SUM(G17:G20)</f>
        <v>112</v>
      </c>
      <c r="H21" s="155">
        <f>SUM(H17:H20)</f>
        <v>112</v>
      </c>
      <c r="I21" s="155">
        <f>SUM(I17:I20)</f>
        <v>112</v>
      </c>
      <c r="J21" s="157">
        <f>I21/H21*100</f>
        <v>100</v>
      </c>
    </row>
    <row r="22" spans="7:9" s="67" customFormat="1" ht="13.5" customHeight="1">
      <c r="G22" s="154"/>
      <c r="H22" s="154"/>
      <c r="I22" s="154"/>
    </row>
    <row r="23" spans="1:9" s="67" customFormat="1" ht="33" customHeight="1">
      <c r="A23" s="156" t="s">
        <v>789</v>
      </c>
      <c r="B23" s="764" t="s">
        <v>716</v>
      </c>
      <c r="C23" s="764"/>
      <c r="D23" s="764"/>
      <c r="E23" s="764"/>
      <c r="G23" s="154"/>
      <c r="H23" s="154"/>
      <c r="I23" s="154"/>
    </row>
    <row r="24" spans="7:9" s="67" customFormat="1" ht="13.5" customHeight="1">
      <c r="G24" s="154"/>
      <c r="H24" s="154"/>
      <c r="I24" s="154"/>
    </row>
    <row r="25" spans="1:10" s="25" customFormat="1" ht="12.75">
      <c r="A25" s="36" t="s">
        <v>914</v>
      </c>
      <c r="B25" s="159" t="s">
        <v>616</v>
      </c>
      <c r="C25" s="159"/>
      <c r="G25" s="39">
        <v>10</v>
      </c>
      <c r="H25" s="39">
        <v>10</v>
      </c>
      <c r="I25" s="39"/>
      <c r="J25" s="158">
        <f>I25/H25*100</f>
        <v>0</v>
      </c>
    </row>
    <row r="26" spans="1:10" s="25" customFormat="1" ht="12.75">
      <c r="A26" s="36" t="s">
        <v>915</v>
      </c>
      <c r="B26" s="88" t="s">
        <v>617</v>
      </c>
      <c r="G26" s="39">
        <v>41</v>
      </c>
      <c r="H26" s="39">
        <v>41</v>
      </c>
      <c r="I26" s="39"/>
      <c r="J26" s="158">
        <f>I26/H26*100</f>
        <v>0</v>
      </c>
    </row>
    <row r="27" spans="1:10" s="25" customFormat="1" ht="13.5" customHeight="1">
      <c r="A27" s="36" t="s">
        <v>916</v>
      </c>
      <c r="B27" s="25" t="s">
        <v>618</v>
      </c>
      <c r="G27" s="39">
        <v>86</v>
      </c>
      <c r="H27" s="39">
        <v>86</v>
      </c>
      <c r="I27" s="39">
        <v>86</v>
      </c>
      <c r="J27" s="158">
        <f>I27/H27*100</f>
        <v>100</v>
      </c>
    </row>
    <row r="28" spans="1:8" s="25" customFormat="1" ht="13.5" customHeight="1">
      <c r="A28" s="160"/>
      <c r="G28" s="39"/>
      <c r="H28" s="39"/>
    </row>
    <row r="29" spans="1:10" s="67" customFormat="1" ht="32.25" customHeight="1">
      <c r="A29" s="764" t="s">
        <v>717</v>
      </c>
      <c r="B29" s="764"/>
      <c r="C29" s="764"/>
      <c r="D29" s="764"/>
      <c r="E29" s="764"/>
      <c r="G29" s="155">
        <f>SUM(G25:G28)</f>
        <v>137</v>
      </c>
      <c r="H29" s="155">
        <f>SUM(H25:H28)</f>
        <v>137</v>
      </c>
      <c r="I29" s="155">
        <f>SUM(I25:I28)</f>
        <v>86</v>
      </c>
      <c r="J29" s="157">
        <f>I29/H29*100</f>
        <v>62.77372262773723</v>
      </c>
    </row>
    <row r="30" spans="1:10" s="67" customFormat="1" ht="12.75" customHeight="1">
      <c r="A30" s="8"/>
      <c r="G30" s="154"/>
      <c r="H30" s="154"/>
      <c r="I30" s="154"/>
      <c r="J30" s="157"/>
    </row>
    <row r="31" spans="1:10" s="10" customFormat="1" ht="15.75">
      <c r="A31" s="8" t="s">
        <v>718</v>
      </c>
      <c r="G31" s="155">
        <f>G29+G21</f>
        <v>249</v>
      </c>
      <c r="H31" s="155">
        <f>H29+H21</f>
        <v>249</v>
      </c>
      <c r="I31" s="155">
        <f>I29+I21</f>
        <v>198</v>
      </c>
      <c r="J31" s="157">
        <f>I31/H31*100</f>
        <v>79.51807228915662</v>
      </c>
    </row>
    <row r="32" spans="7:10" s="10" customFormat="1" ht="15.75">
      <c r="G32" s="154"/>
      <c r="H32" s="154"/>
      <c r="I32" s="154"/>
      <c r="J32" s="157"/>
    </row>
    <row r="33" spans="1:10" s="10" customFormat="1" ht="15.75">
      <c r="A33" s="10" t="s">
        <v>958</v>
      </c>
      <c r="G33" s="24">
        <f>G31+E6</f>
        <v>249</v>
      </c>
      <c r="H33" s="24">
        <f>H31+F6</f>
        <v>249</v>
      </c>
      <c r="I33" s="24">
        <f>I31+G6</f>
        <v>198</v>
      </c>
      <c r="J33" s="157">
        <f>I33/H33*100</f>
        <v>79.51807228915662</v>
      </c>
    </row>
    <row r="34" spans="1:5" ht="12.75" customHeight="1">
      <c r="A34" s="10"/>
      <c r="E34" s="11"/>
    </row>
  </sheetData>
  <sheetProtection/>
  <mergeCells count="12">
    <mergeCell ref="A21:E21"/>
    <mergeCell ref="B16:E16"/>
    <mergeCell ref="A29:E29"/>
    <mergeCell ref="B23:E23"/>
    <mergeCell ref="B18:D18"/>
    <mergeCell ref="I11:I13"/>
    <mergeCell ref="A3:J3"/>
    <mergeCell ref="A7:J7"/>
    <mergeCell ref="A8:J8"/>
    <mergeCell ref="A9:J9"/>
    <mergeCell ref="G12:H13"/>
    <mergeCell ref="A11:F1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Dr. Kiss Patrik</cp:lastModifiedBy>
  <cp:lastPrinted>2016-04-26T07:48:32Z</cp:lastPrinted>
  <dcterms:created xsi:type="dcterms:W3CDTF">2000-01-23T08:36:31Z</dcterms:created>
  <dcterms:modified xsi:type="dcterms:W3CDTF">2016-05-02T13:13:48Z</dcterms:modified>
  <cp:category/>
  <cp:version/>
  <cp:contentType/>
  <cp:contentStatus/>
</cp:coreProperties>
</file>