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225"/>
  </bookViews>
  <sheets>
    <sheet name="Önkormányzati szintű kiadás" sheetId="28" r:id="rId1"/>
    <sheet name="Önkormányzati szintű bevétel" sheetId="27" r:id="rId2"/>
    <sheet name="Önkormányzat kiadás" sheetId="17" r:id="rId3"/>
    <sheet name="Óvoda kiadás" sheetId="18" r:id="rId4"/>
    <sheet name="Óvoda bevétel" sheetId="26" r:id="rId5"/>
    <sheet name="önkormányzat bevétel" sheetId="23" r:id="rId6"/>
    <sheet name="KÖH kiadás" sheetId="24" r:id="rId7"/>
    <sheet name="KÖH Bevétel" sheetId="25" r:id="rId8"/>
  </sheets>
  <calcPr calcId="145621"/>
</workbook>
</file>

<file path=xl/calcChain.xml><?xml version="1.0" encoding="utf-8"?>
<calcChain xmlns="http://schemas.openxmlformats.org/spreadsheetml/2006/main">
  <c r="I139" i="28" l="1"/>
  <c r="I73" i="28"/>
  <c r="J77" i="28"/>
  <c r="H155" i="28"/>
  <c r="J138" i="28"/>
  <c r="J91" i="28"/>
  <c r="J73" i="28"/>
  <c r="H73" i="28"/>
  <c r="J43" i="28"/>
  <c r="J42" i="28" s="1"/>
  <c r="I35" i="28"/>
  <c r="J38" i="28"/>
  <c r="J35" i="28" s="1"/>
  <c r="I30" i="28"/>
  <c r="J31" i="28"/>
  <c r="J30" i="28" s="1"/>
  <c r="J26" i="28"/>
  <c r="J23" i="28"/>
  <c r="J19" i="28"/>
  <c r="J17" i="28"/>
  <c r="J11" i="28"/>
  <c r="D96" i="27"/>
  <c r="F96" i="27"/>
  <c r="E96" i="27"/>
  <c r="F97" i="27"/>
  <c r="D97" i="27"/>
  <c r="E97" i="27"/>
  <c r="F98" i="27"/>
  <c r="F99" i="27"/>
  <c r="F81" i="27"/>
  <c r="E24" i="27"/>
  <c r="I156" i="28"/>
  <c r="I155" i="28" s="1"/>
  <c r="J155" i="28"/>
  <c r="H153" i="28"/>
  <c r="J144" i="28"/>
  <c r="H144" i="28"/>
  <c r="J139" i="28"/>
  <c r="H139" i="28"/>
  <c r="I132" i="28"/>
  <c r="I131" i="28"/>
  <c r="H131" i="28"/>
  <c r="J127" i="28"/>
  <c r="J131" i="28" s="1"/>
  <c r="J114" i="28"/>
  <c r="H114" i="28"/>
  <c r="J94" i="28"/>
  <c r="H94" i="28"/>
  <c r="H100" i="28" s="1"/>
  <c r="J89" i="28"/>
  <c r="H89" i="28"/>
  <c r="J79" i="28"/>
  <c r="H79" i="28"/>
  <c r="J75" i="28"/>
  <c r="I86" i="28"/>
  <c r="I101" i="28" s="1"/>
  <c r="J64" i="28"/>
  <c r="H64" i="28"/>
  <c r="H86" i="28" s="1"/>
  <c r="I63" i="28"/>
  <c r="J61" i="28"/>
  <c r="H61" i="28"/>
  <c r="J55" i="28"/>
  <c r="I55" i="28"/>
  <c r="H55" i="28"/>
  <c r="I53" i="28"/>
  <c r="I52" i="28" s="1"/>
  <c r="J52" i="28"/>
  <c r="H52" i="28"/>
  <c r="I42" i="28"/>
  <c r="H42" i="28"/>
  <c r="H35" i="28"/>
  <c r="H30" i="28"/>
  <c r="H28" i="28"/>
  <c r="I28" i="28"/>
  <c r="J25" i="28"/>
  <c r="I24" i="28"/>
  <c r="H24" i="28"/>
  <c r="H29" i="28" s="1"/>
  <c r="D95" i="27"/>
  <c r="F91" i="27"/>
  <c r="D91" i="27"/>
  <c r="D87" i="27"/>
  <c r="E81" i="27"/>
  <c r="D81" i="27"/>
  <c r="F59" i="27"/>
  <c r="F58" i="27"/>
  <c r="F63" i="27" s="1"/>
  <c r="D58" i="27"/>
  <c r="D42" i="27"/>
  <c r="D38" i="27"/>
  <c r="F24" i="27"/>
  <c r="F19" i="27"/>
  <c r="E19" i="27"/>
  <c r="D19" i="27"/>
  <c r="D30" i="27" s="1"/>
  <c r="J100" i="28" l="1"/>
  <c r="J86" i="28"/>
  <c r="J63" i="28"/>
  <c r="H63" i="28"/>
  <c r="J54" i="28"/>
  <c r="H54" i="28"/>
  <c r="H101" i="28" s="1"/>
  <c r="H154" i="28" s="1"/>
  <c r="H158" i="28" s="1"/>
  <c r="I54" i="28"/>
  <c r="J28" i="28"/>
  <c r="J24" i="28"/>
  <c r="D100" i="27"/>
  <c r="D63" i="27"/>
  <c r="E30" i="27"/>
  <c r="E100" i="27" s="1"/>
  <c r="F30" i="27"/>
  <c r="F100" i="27" s="1"/>
  <c r="I29" i="28"/>
  <c r="F94" i="24"/>
  <c r="F82" i="24"/>
  <c r="E79" i="24"/>
  <c r="F74" i="24"/>
  <c r="F68" i="24"/>
  <c r="F51" i="24"/>
  <c r="F58" i="24" s="1"/>
  <c r="F41" i="24"/>
  <c r="E34" i="24"/>
  <c r="E50" i="24" s="1"/>
  <c r="F37" i="24"/>
  <c r="F34" i="24" s="1"/>
  <c r="E31" i="24"/>
  <c r="E30" i="24" s="1"/>
  <c r="F30" i="24"/>
  <c r="F28" i="24"/>
  <c r="E28" i="24"/>
  <c r="F24" i="24"/>
  <c r="F29" i="24" s="1"/>
  <c r="E23" i="24"/>
  <c r="E19" i="24"/>
  <c r="E17" i="24"/>
  <c r="E11" i="24"/>
  <c r="E96" i="25"/>
  <c r="F23" i="25"/>
  <c r="F29" i="25" s="1"/>
  <c r="F95" i="25" s="1"/>
  <c r="E23" i="25"/>
  <c r="E29" i="25" s="1"/>
  <c r="E95" i="25" s="1"/>
  <c r="E99" i="25" s="1"/>
  <c r="F98" i="25"/>
  <c r="F96" i="25" s="1"/>
  <c r="G128" i="18"/>
  <c r="F128" i="18"/>
  <c r="G97" i="18"/>
  <c r="F88" i="18"/>
  <c r="F97" i="18" s="1"/>
  <c r="G64" i="18"/>
  <c r="F83" i="18"/>
  <c r="G78" i="18"/>
  <c r="G61" i="18"/>
  <c r="G56" i="18"/>
  <c r="G63" i="18" s="1"/>
  <c r="F46" i="18"/>
  <c r="F55" i="18" s="1"/>
  <c r="G47" i="18"/>
  <c r="G46" i="18" s="1"/>
  <c r="G39" i="18"/>
  <c r="F34" i="18"/>
  <c r="G35" i="18"/>
  <c r="G34" i="18" s="1"/>
  <c r="G28" i="18"/>
  <c r="G33" i="18" s="1"/>
  <c r="F15" i="18"/>
  <c r="F28" i="18" s="1"/>
  <c r="F33" i="18" s="1"/>
  <c r="F97" i="26"/>
  <c r="E99" i="26"/>
  <c r="E97" i="26" s="1"/>
  <c r="E100" i="26" s="1"/>
  <c r="F81" i="26"/>
  <c r="F96" i="26" s="1"/>
  <c r="I155" i="17"/>
  <c r="I154" i="17" s="1"/>
  <c r="J154" i="17"/>
  <c r="J29" i="28" l="1"/>
  <c r="J101" i="28"/>
  <c r="J154" i="28" s="1"/>
  <c r="J158" i="28" s="1"/>
  <c r="I154" i="28"/>
  <c r="I158" i="28" s="1"/>
  <c r="G55" i="18"/>
  <c r="F100" i="26"/>
  <c r="E24" i="24"/>
  <c r="E29" i="24" s="1"/>
  <c r="E95" i="24"/>
  <c r="F50" i="24"/>
  <c r="F95" i="24" s="1"/>
  <c r="F140" i="24" s="1"/>
  <c r="F79" i="24"/>
  <c r="F99" i="25"/>
  <c r="G98" i="18"/>
  <c r="G143" i="18" s="1"/>
  <c r="F98" i="18"/>
  <c r="F143" i="18" s="1"/>
  <c r="G83" i="18"/>
  <c r="J143" i="17"/>
  <c r="H138" i="17"/>
  <c r="J138" i="17"/>
  <c r="I131" i="17"/>
  <c r="I138" i="17" s="1"/>
  <c r="I130" i="17"/>
  <c r="J126" i="17"/>
  <c r="J130" i="17" s="1"/>
  <c r="J113" i="17"/>
  <c r="J93" i="17"/>
  <c r="J99" i="17" s="1"/>
  <c r="J88" i="17"/>
  <c r="I85" i="17"/>
  <c r="J78" i="17"/>
  <c r="I72" i="17"/>
  <c r="J74" i="17"/>
  <c r="J63" i="17"/>
  <c r="J60" i="17"/>
  <c r="J54" i="17"/>
  <c r="J62" i="17" s="1"/>
  <c r="I54" i="17"/>
  <c r="I62" i="17" s="1"/>
  <c r="J51" i="17"/>
  <c r="I52" i="17"/>
  <c r="I51" i="17" s="1"/>
  <c r="J41" i="17"/>
  <c r="I41" i="17"/>
  <c r="I53" i="17" s="1"/>
  <c r="I100" i="17" s="1"/>
  <c r="J34" i="17"/>
  <c r="J29" i="17"/>
  <c r="I25" i="17"/>
  <c r="I27" i="17" s="1"/>
  <c r="J24" i="17"/>
  <c r="J27" i="17" s="1"/>
  <c r="J23" i="17"/>
  <c r="E140" i="24" l="1"/>
  <c r="J85" i="17"/>
  <c r="J28" i="17"/>
  <c r="J53" i="17"/>
  <c r="J100" i="17" s="1"/>
  <c r="I18" i="17"/>
  <c r="I10" i="17"/>
  <c r="F97" i="23"/>
  <c r="E98" i="23"/>
  <c r="E97" i="23" s="1"/>
  <c r="F91" i="23"/>
  <c r="E81" i="23"/>
  <c r="F81" i="23"/>
  <c r="F63" i="23"/>
  <c r="F59" i="23"/>
  <c r="F58" i="23"/>
  <c r="E30" i="23"/>
  <c r="E96" i="23" s="1"/>
  <c r="F24" i="23"/>
  <c r="F19" i="23"/>
  <c r="E19" i="23"/>
  <c r="D99" i="25"/>
  <c r="F30" i="23" l="1"/>
  <c r="F96" i="23" s="1"/>
  <c r="F99" i="23" s="1"/>
  <c r="E99" i="23"/>
  <c r="J153" i="17"/>
  <c r="J157" i="17" s="1"/>
  <c r="I23" i="17"/>
  <c r="I28" i="17" s="1"/>
  <c r="I153" i="17" s="1"/>
  <c r="I157" i="17" s="1"/>
  <c r="H65" i="24"/>
  <c r="D97" i="26"/>
  <c r="D81" i="26"/>
  <c r="D100" i="26" l="1"/>
  <c r="H93" i="17" l="1"/>
  <c r="H78" i="17"/>
  <c r="H63" i="17"/>
  <c r="H60" i="17"/>
  <c r="H54" i="17"/>
  <c r="H51" i="17"/>
  <c r="H41" i="17"/>
  <c r="H34" i="17"/>
  <c r="H29" i="17"/>
  <c r="D81" i="23" l="1"/>
  <c r="D139" i="24" l="1"/>
  <c r="D130" i="24"/>
  <c r="D125" i="24"/>
  <c r="D117" i="24"/>
  <c r="D104" i="24"/>
  <c r="D94" i="24"/>
  <c r="D82" i="24"/>
  <c r="D79" i="24"/>
  <c r="D58" i="24"/>
  <c r="D50" i="24"/>
  <c r="D28" i="24"/>
  <c r="D24" i="24"/>
  <c r="D99" i="23"/>
  <c r="D95" i="23"/>
  <c r="D91" i="23"/>
  <c r="D87" i="23"/>
  <c r="D58" i="23"/>
  <c r="D42" i="23"/>
  <c r="D38" i="23"/>
  <c r="D19" i="23"/>
  <c r="D30" i="23" s="1"/>
  <c r="D63" i="23" l="1"/>
  <c r="D95" i="24"/>
  <c r="D140" i="24" s="1"/>
  <c r="E142" i="18" l="1"/>
  <c r="E128" i="18"/>
  <c r="E120" i="18"/>
  <c r="E97" i="18"/>
  <c r="E86" i="18"/>
  <c r="E83" i="18"/>
  <c r="E63" i="18"/>
  <c r="E55" i="18"/>
  <c r="E32" i="18"/>
  <c r="E28" i="18"/>
  <c r="E33" i="18" l="1"/>
  <c r="E98" i="18"/>
  <c r="E143" i="18" s="1"/>
  <c r="H152" i="17"/>
  <c r="H143" i="17"/>
  <c r="H130" i="17"/>
  <c r="H113" i="17"/>
  <c r="H99" i="17"/>
  <c r="H88" i="17"/>
  <c r="H85" i="17"/>
  <c r="H62" i="17"/>
  <c r="H53" i="17"/>
  <c r="H27" i="17"/>
  <c r="H23" i="17"/>
  <c r="H28" i="17" l="1"/>
  <c r="H100" i="17"/>
  <c r="H153" i="17" l="1"/>
  <c r="H157" i="17" s="1"/>
</calcChain>
</file>

<file path=xl/sharedStrings.xml><?xml version="1.0" encoding="utf-8"?>
<sst xmlns="http://schemas.openxmlformats.org/spreadsheetml/2006/main" count="1642" uniqueCount="458">
  <si>
    <t>Közvetített szolgáltatások ellenértéke</t>
  </si>
  <si>
    <t>EHO</t>
  </si>
  <si>
    <t>Szociális hozzájárulás adó</t>
  </si>
  <si>
    <t>irodaszer, nyomtatvány</t>
  </si>
  <si>
    <t>gyógyszer</t>
  </si>
  <si>
    <t>vegyszer</t>
  </si>
  <si>
    <t>számítógépes rendszer üzemeltetése</t>
  </si>
  <si>
    <t>telefondíj</t>
  </si>
  <si>
    <t>egyéb szolgáltatások</t>
  </si>
  <si>
    <t>Kifizetői SZJA</t>
  </si>
  <si>
    <t>hajtó- és kenőanyag</t>
  </si>
  <si>
    <t>karbantartási anyag</t>
  </si>
  <si>
    <t>tisztítószer</t>
  </si>
  <si>
    <t>villamos energia</t>
  </si>
  <si>
    <t>postai díjak</t>
  </si>
  <si>
    <t>szállítási költség</t>
  </si>
  <si>
    <t xml:space="preserve">pénzügyi szolgáltatások kiadásai </t>
  </si>
  <si>
    <t>Sor-</t>
  </si>
  <si>
    <t>Rovat megnevezése</t>
  </si>
  <si>
    <t>Rovat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</si>
  <si>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</si>
  <si>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</si>
  <si>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</si>
  <si>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</si>
  <si>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</si>
  <si>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</si>
  <si>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</si>
  <si>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</si>
  <si>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</si>
  <si>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</si>
  <si>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</si>
  <si>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</si>
  <si>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</si>
  <si>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</si>
  <si>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</si>
  <si>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</si>
  <si>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</si>
  <si>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</si>
  <si>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</si>
  <si>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</si>
  <si>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</si>
  <si>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</si>
  <si>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</si>
  <si>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</si>
  <si>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</si>
  <si>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</si>
  <si>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</si>
  <si>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</si>
  <si>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</si>
  <si>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</si>
  <si>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</si>
  <si>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</si>
  <si>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</si>
  <si>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</si>
  <si>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</si>
  <si>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</si>
  <si>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</si>
  <si>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</si>
  <si>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</si>
  <si>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</si>
  <si>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</si>
  <si>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</si>
  <si>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</si>
  <si>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</si>
  <si>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</si>
  <si>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</si>
  <si>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</si>
  <si>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</si>
  <si>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élelmiszer</t>
  </si>
  <si>
    <t xml:space="preserve">munka- és védőruha </t>
  </si>
  <si>
    <t xml:space="preserve">nem szakmai feladatokhoz tartozó kis értékű tárgyi eszköz 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</si>
  <si>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</si>
  <si>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</si>
  <si>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</si>
  <si>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</si>
  <si>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</si>
  <si>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</si>
  <si>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</si>
  <si>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</si>
  <si>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</si>
  <si>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</si>
  <si>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</si>
  <si>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</si>
  <si>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</si>
  <si>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</si>
  <si>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</si>
  <si>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 xml:space="preserve">gáz </t>
  </si>
  <si>
    <t>víz és csatornadíj</t>
  </si>
  <si>
    <t xml:space="preserve">szilárd hulladék 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</si>
  <si>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</si>
  <si>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</si>
  <si>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</si>
  <si>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</si>
  <si>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</si>
  <si>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</si>
  <si>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</si>
  <si>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</si>
  <si>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</si>
  <si>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</si>
  <si>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</si>
  <si>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</si>
  <si>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</si>
  <si>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</si>
  <si>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közbeszerzés</t>
  </si>
  <si>
    <t>Egyéb szolgáltatások</t>
  </si>
  <si>
    <t>K337</t>
  </si>
  <si>
    <t>biztosítási díjak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</si>
  <si>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</si>
  <si>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</si>
  <si>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</si>
  <si>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</si>
  <si>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</si>
  <si>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</si>
  <si>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</si>
  <si>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</si>
  <si>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</si>
  <si>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</si>
  <si>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</si>
  <si>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</si>
  <si>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</si>
  <si>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</si>
  <si>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</si>
  <si>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</si>
  <si>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</si>
  <si>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</si>
  <si>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működési bevétel visszafizetése</t>
  </si>
  <si>
    <t>e-útdíj, autópálya matrica</t>
  </si>
  <si>
    <t>műszaki vizsgáztatás költsége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</si>
  <si>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</si>
  <si>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</si>
  <si>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</si>
  <si>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</si>
  <si>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</si>
  <si>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</si>
  <si>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</si>
  <si>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</si>
  <si>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</si>
  <si>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</si>
  <si>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</si>
  <si>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</si>
  <si>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</si>
  <si>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</si>
  <si>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</si>
  <si>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</si>
  <si>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</si>
  <si>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</si>
  <si>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</si>
  <si>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</si>
  <si>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</si>
  <si>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</si>
  <si>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</si>
  <si>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</si>
  <si>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</si>
  <si>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</si>
  <si>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</si>
  <si>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</si>
  <si>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</si>
  <si>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</si>
  <si>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</si>
  <si>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</si>
  <si>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</si>
  <si>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</si>
  <si>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</si>
  <si>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</si>
  <si>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</si>
  <si>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</si>
  <si>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</si>
  <si>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</si>
  <si>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</si>
  <si>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</si>
  <si>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</si>
  <si>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</si>
  <si>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</si>
  <si>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</si>
  <si>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</si>
  <si>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</si>
  <si>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</si>
  <si>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</si>
  <si>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</si>
  <si>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</si>
  <si>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</si>
  <si>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</si>
  <si>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</si>
  <si>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</si>
  <si>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</si>
  <si>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</si>
  <si>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</si>
  <si>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</si>
  <si>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</si>
  <si>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</si>
  <si>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</si>
  <si>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</si>
  <si>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</si>
  <si>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</si>
  <si>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</si>
  <si>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</si>
  <si>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</si>
  <si>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</si>
  <si>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</si>
  <si>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</si>
  <si>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</si>
  <si>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</si>
  <si>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</si>
  <si>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</si>
  <si>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</si>
  <si>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</si>
  <si>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</si>
  <si>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</si>
  <si>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</si>
  <si>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</si>
  <si>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</si>
  <si>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</si>
  <si>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</si>
  <si>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</si>
  <si>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</si>
  <si>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</si>
  <si>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</si>
  <si>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</si>
  <si>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</si>
  <si>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</si>
  <si>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</si>
  <si>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munkáltató által fizetett Szja</t>
  </si>
  <si>
    <t>Ellátottak pénzbeli juttatásai (=46+..+53)</t>
  </si>
  <si>
    <t xml:space="preserve">egyéb </t>
  </si>
  <si>
    <t>Bevételek összesen</t>
  </si>
  <si>
    <t>Kiadások összesen</t>
  </si>
  <si>
    <t xml:space="preserve">                                              KIADÁSOK</t>
  </si>
  <si>
    <t>1.</t>
  </si>
  <si>
    <t>2.</t>
  </si>
  <si>
    <t>3.</t>
  </si>
  <si>
    <t>4.</t>
  </si>
  <si>
    <t>Táppénz hozzájárulás</t>
  </si>
  <si>
    <t>szemétszállítási díjak</t>
  </si>
  <si>
    <t>tagdíjak</t>
  </si>
  <si>
    <t>Egyéb, az önk rend. megállapított ellátások</t>
  </si>
  <si>
    <t>Települési támogatás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</si>
  <si>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</si>
  <si>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</si>
  <si>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</si>
  <si>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</si>
  <si>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</si>
  <si>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K1-K9</t>
  </si>
  <si>
    <t>Kifizető SZJA</t>
  </si>
  <si>
    <t xml:space="preserve">                                           Eperjeske Község Önkormányzat  2018. évi kiadásairól</t>
  </si>
  <si>
    <t>BEVÉTELEK</t>
  </si>
  <si>
    <t>KIADÁSOK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</si>
  <si>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</si>
  <si>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</si>
  <si>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</si>
  <si>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</si>
  <si>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</si>
  <si>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</si>
  <si>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</si>
  <si>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</si>
  <si>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</si>
  <si>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</si>
  <si>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 -      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</si>
  <si>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</si>
  <si>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</si>
  <si>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</si>
  <si>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</si>
  <si>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</si>
  <si>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</si>
  <si>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</si>
  <si>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</si>
  <si>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</si>
  <si>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</si>
  <si>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</si>
  <si>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</si>
  <si>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</si>
  <si>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</si>
  <si>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Nemzeti Foglalkoztatási Alap</t>
  </si>
  <si>
    <t>Nemzeti Egészségbiztosítási Alapkezelő</t>
  </si>
  <si>
    <t>Működési célú támogatás önkormányzattól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</si>
  <si>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</si>
  <si>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</si>
  <si>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</si>
  <si>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</si>
  <si>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</si>
  <si>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</si>
  <si>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</si>
  <si>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</si>
  <si>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</si>
  <si>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</si>
  <si>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</si>
  <si>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</si>
  <si>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</si>
  <si>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</si>
  <si>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(=14+…+18)</t>
  </si>
  <si>
    <t>B2</t>
  </si>
  <si>
    <t>Magánszemélyek jövedelemadói</t>
  </si>
  <si>
    <t>B311</t>
  </si>
  <si>
    <t xml:space="preserve">termőföld bérbeadásából származó jövedelem utáni személyi jövedelemadó 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</si>
  <si>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</si>
  <si>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</si>
  <si>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</si>
  <si>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</si>
  <si>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</si>
  <si>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</si>
  <si>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</si>
  <si>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</si>
  <si>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típusú adók </t>
  </si>
  <si>
    <t>B34</t>
  </si>
  <si>
    <t xml:space="preserve">építményadó </t>
  </si>
  <si>
    <t xml:space="preserve">magánszemélyek kommunális adója </t>
  </si>
  <si>
    <t xml:space="preserve">Értékesítési és forgalmi adók </t>
  </si>
  <si>
    <t>B351</t>
  </si>
  <si>
    <t>általános forgalmi adó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</si>
  <si>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</si>
  <si>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</si>
  <si>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</si>
  <si>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</si>
  <si>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</si>
  <si>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</si>
  <si>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</si>
  <si>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</si>
  <si>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belföldi gépjárművek adójának a helyi önkormányzatot megillető része</t>
  </si>
  <si>
    <t xml:space="preserve">Egyéb áruhasználati és szolgáltatási adók </t>
  </si>
  <si>
    <t>B355</t>
  </si>
  <si>
    <t>talajterhelési díj</t>
  </si>
  <si>
    <t xml:space="preserve">Termékek és szolgáltatások adói (=26+…+30) </t>
  </si>
  <si>
    <t>B35</t>
  </si>
  <si>
    <t xml:space="preserve">Egyéb közhatalmi bevételek </t>
  </si>
  <si>
    <t>B36</t>
  </si>
  <si>
    <t>igazgatási szolgáltatási díj</t>
  </si>
  <si>
    <t xml:space="preserve">bírság helyi önkormányzatot megillető része </t>
  </si>
  <si>
    <t xml:space="preserve">pótlékok </t>
  </si>
  <si>
    <t>Közhatalmi bevételek (=22+..+25+31+32)</t>
  </si>
  <si>
    <t>B3</t>
  </si>
  <si>
    <t>Készletértékesítés ellenértéke</t>
  </si>
  <si>
    <t>B401</t>
  </si>
  <si>
    <t>Szolgáltatások ellenértéke</t>
  </si>
  <si>
    <t>B402</t>
  </si>
  <si>
    <t>vendégebéd</t>
  </si>
  <si>
    <t xml:space="preserve">szociális ebéd 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</si>
  <si>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</si>
  <si>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</si>
  <si>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</si>
  <si>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</si>
  <si>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</si>
  <si>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</si>
  <si>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</si>
  <si>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</si>
  <si>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</si>
  <si>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</si>
  <si>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</si>
  <si>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</si>
  <si>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</si>
  <si>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</si>
  <si>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</si>
  <si>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</si>
  <si>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</si>
  <si>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</si>
  <si>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</si>
  <si>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</si>
  <si>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</si>
  <si>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</si>
  <si>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</si>
  <si>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</si>
  <si>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</si>
  <si>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</si>
  <si>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</si>
  <si>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</si>
  <si>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</si>
  <si>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</si>
  <si>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</si>
  <si>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</si>
  <si>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</si>
  <si>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</si>
  <si>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</si>
  <si>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</si>
  <si>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</si>
  <si>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</si>
  <si>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</si>
  <si>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</si>
  <si>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</si>
  <si>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</si>
  <si>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</si>
  <si>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</si>
  <si>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</si>
  <si>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</si>
  <si>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(=+13+19+33+44+50+54+58)</t>
  </si>
  <si>
    <t>B1-B7</t>
  </si>
  <si>
    <t>Finanszírozási bevételek</t>
  </si>
  <si>
    <t>B8</t>
  </si>
  <si>
    <t>Előző évi pénzmaradvány igénybevétele</t>
  </si>
  <si>
    <t>B1-B8</t>
  </si>
  <si>
    <t xml:space="preserve">egyéb bírság </t>
  </si>
  <si>
    <t>Munkavégzésre irányuló egyéb jogviszonyban nem saját foglalk. fizetett juttatások</t>
  </si>
  <si>
    <t>Működési célú garancia- és kezességvállalásból származó kifizetés áht. belülre</t>
  </si>
  <si>
    <t>Működési célú visszatérítendő támogatások, kölcsönök nyújtása áht. belülre</t>
  </si>
  <si>
    <t>Működési célú visszatérítendő támogatások, kölcsönök törlesztése áht. belülre</t>
  </si>
  <si>
    <t>Működési célú garancia- és kezességvállalásból származó kifizetés áht. kívülre</t>
  </si>
  <si>
    <t>Működési célú visszatérítendő támogatások, kölcsönök nyújtása áht. kívülre</t>
  </si>
  <si>
    <t>Felhalmozási célú garancia- és kezességvállalásból származó kifizetés áht. belülre</t>
  </si>
  <si>
    <t>Felhalmozási célú visszatérítendő támogatások, kölcsönök nyújtása áht. belülre</t>
  </si>
  <si>
    <t>Felhalmozási célú visszatérítendő támogatások, kölcsönök törlesztése áht. belülre</t>
  </si>
  <si>
    <t>Felhalmozási célú garancia- és kezességvállalásból származó kifizetés áht. kívülre</t>
  </si>
  <si>
    <t>Felhalmozási célú visszatérítendő támogatások, kölcsönök nyújtása áht. kívülre</t>
  </si>
  <si>
    <t>B8131</t>
  </si>
  <si>
    <t>K513</t>
  </si>
  <si>
    <t>B1606</t>
  </si>
  <si>
    <t>B1605</t>
  </si>
  <si>
    <t>Eredeti ei.</t>
  </si>
  <si>
    <t>Módosítás 1.sz.</t>
  </si>
  <si>
    <t xml:space="preserve">Tám. fejezeti kez-ből </t>
  </si>
  <si>
    <t>Kiadások visszatérítései</t>
  </si>
  <si>
    <t>B411</t>
  </si>
  <si>
    <t>Központi kezelésű ei.-tól működési célú támogatás</t>
  </si>
  <si>
    <t>Ei.módosítás 1.sz.</t>
  </si>
  <si>
    <t>5.</t>
  </si>
  <si>
    <t xml:space="preserve">Munkaadókat terhelő járulékok </t>
  </si>
  <si>
    <t>tüzelőanyag költsége</t>
  </si>
  <si>
    <t>beruházási anyag</t>
  </si>
  <si>
    <t>egyéb dologi kiadások</t>
  </si>
  <si>
    <t>egyéb informatikai szolgáltatás</t>
  </si>
  <si>
    <t>Intézményi ellátottak pénzbeli juttatásai (Bursa)</t>
  </si>
  <si>
    <t xml:space="preserve">  - rendkívüli települési támogatás</t>
  </si>
  <si>
    <t xml:space="preserve">  -települési temetési támogatás</t>
  </si>
  <si>
    <t xml:space="preserve">  - étkezési térítési díj átvállalás</t>
  </si>
  <si>
    <t xml:space="preserve">  - települési lakhatási támogatás</t>
  </si>
  <si>
    <t>Egyéb működési célú támogatások államháztartáson belülre ( önkormányzatnak)</t>
  </si>
  <si>
    <t>Egyéb működési célú támogatások államháztartáson belülre (társulásnak és költségvetési szervének)</t>
  </si>
  <si>
    <t>Egyéb működési célú támogatások államháztartáson belülre (térségi fejl.tanácsnak és költségvetési szervének)</t>
  </si>
  <si>
    <t>Egyéb működési célú támogatások államháztartáson kívülre(nem pü-i vállalk.)</t>
  </si>
  <si>
    <t>Egyéb működési célú támogatások államháztartáson kívülre(egyéb civil vagy más nonprofit szerv.)</t>
  </si>
  <si>
    <t>Egyéb működési célú támogatások államháztartáson kívülre(egyházi jogi személynek)</t>
  </si>
  <si>
    <t>Központi irányítószervi támogatás</t>
  </si>
  <si>
    <t>Sorszám</t>
  </si>
  <si>
    <t>Eredeti előirányzat</t>
  </si>
  <si>
    <t>Eper rendszerkövetés</t>
  </si>
  <si>
    <t>Egyéb működési bevételek (kerekítés)</t>
  </si>
  <si>
    <t>KIADÁS</t>
  </si>
  <si>
    <t>választás</t>
  </si>
  <si>
    <t>eper adatmegőrzés,winix</t>
  </si>
  <si>
    <t>ügyvédi munkadíj, közjegyző díja ,könyvelő díja</t>
  </si>
  <si>
    <t>tagdíj</t>
  </si>
  <si>
    <t>B816</t>
  </si>
  <si>
    <t>Módosított ei.</t>
  </si>
  <si>
    <t>Előző évI költségvetési maradvány igénybevétele</t>
  </si>
  <si>
    <t>1.1.sz.melléklet</t>
  </si>
  <si>
    <t>KÖLTSÉGVETÉS MÓDOSÍTÁS                                                                                                                                                                                             EPERJESKEI KÖZÖS ÖNKORMÁNYZATI HIVATAL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</si>
  <si>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1.2.sz.melléklet</t>
  </si>
  <si>
    <t>KÖLTSÉGVETÉS MÓDOSÍTÁS                                                                                                                                                                                                         EPERJESKEI KÖZÖS ÖNKORMÁNYZATI HIVATAL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</si>
  <si>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KÖLTSÉGVETÉS MÓDOSÍTÁS                                                                                                                                                                                                EPERJESKEI KASTÉLYKERT ÓVODA ÉS KONYHA  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</si>
  <si>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2.1.sz.melléklet</t>
  </si>
  <si>
    <t>KÖLTSÉGVETÉS MÓDOSÍTÁS                                                                                                                                                                                                           EPERJESKEI KASTÉLYKERT ÓVODA ÉS KONYHA  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</si>
  <si>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2.2.sz.melléklet</t>
  </si>
  <si>
    <t>KÖLTSÉGVETÉS MÓDOSÍTÁS                                                                                                                                              EPERJESKE KÖZSÉG ÖNKORMÁNYZATA                                                                                                                                    2018.I.félév</t>
  </si>
  <si>
    <t>3.1.sz.melléklet</t>
  </si>
  <si>
    <t>KÖLTSÉGVETÉS MÓDOSÍTÁS                                                                                                                                                                                                  EPERJESKE KÖZSÉG ÖNKORMÁNYZATA        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</si>
  <si>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3.2.sz.melléklet</t>
  </si>
  <si>
    <t>4.1.sz.melléklet</t>
  </si>
  <si>
    <t>4.2.sz.melléklet</t>
  </si>
  <si>
    <t>Központi irányítószervi támogtás</t>
  </si>
  <si>
    <t>6.</t>
  </si>
  <si>
    <t>KÖLTSÉGVETÉS MÓDOSÍTÁS                                                                                      EPERJESKE KÖZSÉG ÖNKORMÁNYZATA                                                                                                                                             ÖNKORMÁNYZATI SZINTEN                                                                                                                                   2018.I.félév</t>
  </si>
  <si>
    <t>KÖLTSÉGVETÉS MÓDOSÍTÁS                                                                                                     EPERJESKE KÖZSÉG ÖNKORMÁNYZATA                                                                                                                                                                                                 ÖNKORMÁNYZATI SZINTEN        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</si>
</sst>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Albertus Extra Bold"/>
      <family val="2"/>
      <charset val="238"/>
    </font>
    <font>
      <b/>
      <sz val="10"/>
      <color theme="1"/>
      <name val="Albertus Extra Bold"/>
      <family val="2"/>
      <charset val="238"/>
    </font>
    <font>
      <sz val="11"/>
      <color theme="1"/>
      <name val="Albertus Extra Bold"/>
      <family val="2"/>
      <charset val="238"/>
    </font>
    <font>
      <b/>
      <sz val="10"/>
      <color rgb="FF000000"/>
      <name val="Arial Black"/>
      <family val="2"/>
      <charset val="238"/>
    </font>
    <font>
      <sz val="10"/>
      <color theme="1"/>
      <name val="Arial Black"/>
      <family val="2"/>
      <charset val="238"/>
    </font>
    <font>
      <sz val="10"/>
      <color rgb="FF000000"/>
      <name val="Arial Black"/>
      <family val="2"/>
      <charset val="238"/>
    </font>
    <font>
      <b/>
      <sz val="10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1"/>
      <color rgb="FF000000"/>
      <name val="Arial Black"/>
      <family val="2"/>
      <charset val="238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4" fontId="6" fillId="0" borderId="1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/>
    </xf>
    <xf numFmtId="164" fontId="11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5" fillId="0" borderId="0" xfId="0" applyFont="1" applyAlignment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5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164" fontId="1" fillId="0" borderId="1" xfId="1" applyNumberFormat="1" applyFont="1" applyBorder="1"/>
    <xf numFmtId="164" fontId="1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8" fillId="0" borderId="6" xfId="1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0" xfId="0"/>
    <xf numFmtId="3" fontId="0" fillId="0" borderId="1" xfId="0" applyNumberFormat="1" applyBorder="1"/>
    <xf numFmtId="3" fontId="3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/>
    <xf numFmtId="0" fontId="8" fillId="0" borderId="6" xfId="0" applyFont="1" applyBorder="1" applyAlignment="1">
      <alignment horizontal="center"/>
    </xf>
    <xf numFmtId="164" fontId="10" fillId="0" borderId="6" xfId="1" applyNumberFormat="1" applyFont="1" applyBorder="1" applyAlignment="1">
      <alignment horizontal="right"/>
    </xf>
    <xf numFmtId="164" fontId="6" fillId="3" borderId="6" xfId="1" applyNumberFormat="1" applyFont="1" applyFill="1" applyBorder="1" applyAlignment="1">
      <alignment horizontal="right"/>
    </xf>
    <xf numFmtId="164" fontId="11" fillId="0" borderId="6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justify"/>
    </xf>
    <xf numFmtId="164" fontId="6" fillId="4" borderId="6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/>
    <xf numFmtId="0" fontId="0" fillId="6" borderId="1" xfId="0" applyFill="1" applyBorder="1"/>
    <xf numFmtId="3" fontId="3" fillId="6" borderId="1" xfId="0" applyNumberFormat="1" applyFont="1" applyFill="1" applyBorder="1"/>
    <xf numFmtId="0" fontId="3" fillId="6" borderId="1" xfId="0" applyFont="1" applyFill="1" applyBorder="1"/>
    <xf numFmtId="0" fontId="0" fillId="6" borderId="0" xfId="0" applyFill="1"/>
    <xf numFmtId="0" fontId="7" fillId="6" borderId="1" xfId="0" applyFont="1" applyFill="1" applyBorder="1" applyAlignment="1">
      <alignment horizontal="left"/>
    </xf>
    <xf numFmtId="164" fontId="7" fillId="6" borderId="6" xfId="1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3" fontId="2" fillId="6" borderId="1" xfId="0" applyNumberFormat="1" applyFont="1" applyFill="1" applyBorder="1"/>
    <xf numFmtId="164" fontId="2" fillId="6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right"/>
    </xf>
    <xf numFmtId="164" fontId="3" fillId="0" borderId="1" xfId="0" applyNumberFormat="1" applyFont="1" applyBorder="1"/>
    <xf numFmtId="0" fontId="0" fillId="0" borderId="0" xfId="0"/>
    <xf numFmtId="0" fontId="0" fillId="5" borderId="0" xfId="0" applyFill="1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15" fillId="6" borderId="1" xfId="0" applyFont="1" applyFill="1" applyBorder="1"/>
    <xf numFmtId="3" fontId="15" fillId="6" borderId="1" xfId="0" applyNumberFormat="1" applyFont="1" applyFill="1" applyBorder="1"/>
    <xf numFmtId="164" fontId="0" fillId="0" borderId="1" xfId="0" applyNumberFormat="1" applyBorder="1"/>
    <xf numFmtId="0" fontId="0" fillId="0" borderId="0" xfId="0"/>
    <xf numFmtId="164" fontId="0" fillId="0" borderId="1" xfId="0" applyNumberFormat="1" applyBorder="1" applyAlignment="1"/>
    <xf numFmtId="164" fontId="0" fillId="6" borderId="1" xfId="0" applyNumberFormat="1" applyFill="1" applyBorder="1"/>
    <xf numFmtId="164" fontId="3" fillId="6" borderId="1" xfId="0" applyNumberFormat="1" applyFont="1" applyFill="1" applyBorder="1"/>
    <xf numFmtId="164" fontId="3" fillId="0" borderId="1" xfId="0" applyNumberFormat="1" applyFont="1" applyBorder="1" applyAlignment="1"/>
    <xf numFmtId="3" fontId="0" fillId="0" borderId="0" xfId="0" applyNumberFormat="1"/>
    <xf numFmtId="164" fontId="0" fillId="6" borderId="1" xfId="0" applyNumberFormat="1" applyFill="1" applyBorder="1" applyAlignment="1">
      <alignment horizontal="right"/>
    </xf>
    <xf numFmtId="0" fontId="0" fillId="0" borderId="0" xfId="0"/>
    <xf numFmtId="0" fontId="3" fillId="0" borderId="0" xfId="0" applyFont="1"/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164" fontId="6" fillId="6" borderId="1" xfId="1" applyNumberFormat="1" applyFont="1" applyFill="1" applyBorder="1" applyAlignment="1">
      <alignment horizontal="right"/>
    </xf>
    <xf numFmtId="164" fontId="10" fillId="6" borderId="1" xfId="1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left" wrapText="1"/>
    </xf>
    <xf numFmtId="3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0" fillId="0" borderId="0" xfId="0"/>
    <xf numFmtId="164" fontId="6" fillId="0" borderId="1" xfId="1" applyNumberFormat="1" applyFont="1" applyBorder="1" applyAlignment="1"/>
    <xf numFmtId="0" fontId="0" fillId="0" borderId="1" xfId="0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3" fontId="2" fillId="5" borderId="1" xfId="0" applyNumberFormat="1" applyFont="1" applyFill="1" applyBorder="1"/>
    <xf numFmtId="0" fontId="0" fillId="5" borderId="1" xfId="0" applyFill="1" applyBorder="1"/>
    <xf numFmtId="3" fontId="3" fillId="5" borderId="1" xfId="0" applyNumberFormat="1" applyFont="1" applyFill="1" applyBorder="1"/>
    <xf numFmtId="164" fontId="2" fillId="5" borderId="1" xfId="1" applyNumberFormat="1" applyFont="1" applyFill="1" applyBorder="1"/>
    <xf numFmtId="3" fontId="0" fillId="0" borderId="1" xfId="0" applyNumberFormat="1" applyFont="1" applyBorder="1"/>
    <xf numFmtId="164" fontId="0" fillId="5" borderId="1" xfId="0" applyNumberFormat="1" applyFill="1" applyBorder="1"/>
    <xf numFmtId="164" fontId="3" fillId="5" borderId="1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0" fillId="5" borderId="0" xfId="0" applyFill="1" applyBorder="1" applyAlignment="1">
      <alignment wrapText="1"/>
    </xf>
    <xf numFmtId="3" fontId="0" fillId="0" borderId="11" xfId="0" applyNumberFormat="1" applyBorder="1"/>
    <xf numFmtId="164" fontId="1" fillId="0" borderId="1" xfId="1" applyNumberFormat="1" applyFont="1" applyBorder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/>
    <xf numFmtId="3" fontId="0" fillId="7" borderId="1" xfId="0" applyNumberFormat="1" applyFont="1" applyFill="1" applyBorder="1"/>
    <xf numFmtId="3" fontId="0" fillId="6" borderId="1" xfId="0" applyNumberFormat="1" applyFill="1" applyBorder="1"/>
    <xf numFmtId="0" fontId="2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9" fillId="5" borderId="7" xfId="0" applyFont="1" applyFill="1" applyBorder="1" applyAlignment="1">
      <alignment horizontal="center" wrapText="1"/>
    </xf>
    <xf numFmtId="0" fontId="20" fillId="5" borderId="8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wrapText="1"/>
    </xf>
    <xf numFmtId="0" fontId="20" fillId="5" borderId="14" xfId="0" applyFont="1" applyFill="1" applyBorder="1" applyAlignment="1">
      <alignment horizontal="center" wrapText="1"/>
    </xf>
    <xf numFmtId="0" fontId="21" fillId="5" borderId="7" xfId="0" applyFont="1" applyFill="1" applyBorder="1" applyAlignment="1">
      <alignment horizontal="center" wrapText="1"/>
    </xf>
    <xf numFmtId="0" fontId="21" fillId="5" borderId="8" xfId="0" applyFont="1" applyFill="1" applyBorder="1" applyAlignment="1">
      <alignment horizontal="center" wrapText="1"/>
    </xf>
    <xf numFmtId="0" fontId="21" fillId="5" borderId="9" xfId="0" applyFont="1" applyFill="1" applyBorder="1" applyAlignment="1">
      <alignment horizontal="center" wrapText="1"/>
    </xf>
    <xf numFmtId="0" fontId="20" fillId="5" borderId="2" xfId="0" applyFont="1" applyFill="1" applyBorder="1" applyAlignment="1">
      <alignment wrapText="1"/>
    </xf>
    <xf numFmtId="0" fontId="20" fillId="5" borderId="12" xfId="0" applyFont="1" applyFill="1" applyBorder="1" applyAlignment="1">
      <alignment wrapText="1"/>
    </xf>
    <xf numFmtId="0" fontId="20" fillId="5" borderId="13" xfId="0" applyFont="1" applyFill="1" applyBorder="1" applyAlignment="1">
      <alignment wrapText="1"/>
    </xf>
    <xf numFmtId="0" fontId="21" fillId="5" borderId="1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 wrapText="1"/>
    </xf>
    <xf numFmtId="0" fontId="20" fillId="5" borderId="5" xfId="0" applyFont="1" applyFill="1" applyBorder="1" applyAlignment="1">
      <alignment wrapText="1"/>
    </xf>
    <xf numFmtId="0" fontId="22" fillId="5" borderId="7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wrapText="1"/>
    </xf>
    <xf numFmtId="0" fontId="20" fillId="5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6" fillId="5" borderId="7" xfId="0" applyFont="1" applyFill="1" applyBorder="1" applyAlignment="1">
      <alignment horizontal="center" wrapText="1"/>
    </xf>
    <xf numFmtId="0" fontId="0" fillId="5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17" fillId="5" borderId="6" xfId="0" applyFont="1" applyFill="1" applyBorder="1" applyAlignment="1">
      <alignment horizontal="center" wrapText="1"/>
    </xf>
    <xf numFmtId="0" fontId="0" fillId="0" borderId="14" xfId="0" applyBorder="1" applyAlignment="1">
      <alignment wrapText="1"/>
    </xf>
    <xf numFmtId="0" fontId="17" fillId="5" borderId="3" xfId="0" applyFont="1" applyFill="1" applyBorder="1" applyAlignment="1">
      <alignment wrapText="1"/>
    </xf>
    <xf numFmtId="0" fontId="18" fillId="5" borderId="5" xfId="0" applyFont="1" applyFill="1" applyBorder="1" applyAlignment="1">
      <alignment wrapText="1"/>
    </xf>
    <xf numFmtId="0" fontId="17" fillId="5" borderId="3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wrapText="1"/>
    </xf>
    <xf numFmtId="0" fontId="16" fillId="5" borderId="5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25" fillId="6" borderId="0" xfId="0" applyFont="1" applyFill="1" applyAlignment="1">
      <alignment horizontal="center" wrapText="1"/>
    </xf>
    <xf numFmtId="0" fontId="23" fillId="6" borderId="0" xfId="0" applyFont="1" applyFill="1" applyAlignment="1">
      <alignment wrapText="1"/>
    </xf>
    <xf numFmtId="0" fontId="24" fillId="6" borderId="3" xfId="0" applyFont="1" applyFill="1" applyBorder="1" applyAlignment="1">
      <alignment wrapText="1"/>
    </xf>
    <xf numFmtId="0" fontId="24" fillId="6" borderId="5" xfId="0" applyFont="1" applyFill="1" applyBorder="1" applyAlignment="1">
      <alignment wrapText="1"/>
    </xf>
    <xf numFmtId="0" fontId="19" fillId="6" borderId="7" xfId="0" applyFont="1" applyFill="1" applyBorder="1" applyAlignment="1">
      <alignment horizontal="center" wrapText="1"/>
    </xf>
    <xf numFmtId="0" fontId="19" fillId="6" borderId="9" xfId="0" applyFont="1" applyFill="1" applyBorder="1" applyAlignment="1">
      <alignment horizontal="center" wrapText="1"/>
    </xf>
    <xf numFmtId="0" fontId="23" fillId="6" borderId="2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19" fillId="6" borderId="3" xfId="0" applyFont="1" applyFill="1" applyBorder="1" applyAlignment="1">
      <alignment horizontal="center" wrapText="1"/>
    </xf>
    <xf numFmtId="0" fontId="23" fillId="6" borderId="5" xfId="0" applyFont="1" applyFill="1" applyBorder="1" applyAlignment="1">
      <alignment horizontal="center" wrapText="1"/>
    </xf>
    <xf numFmtId="0" fontId="22" fillId="6" borderId="3" xfId="0" applyFont="1" applyFill="1" applyBorder="1" applyAlignment="1">
      <alignment horizontal="center" wrapText="1"/>
    </xf>
    <xf numFmtId="0" fontId="19" fillId="6" borderId="6" xfId="0" applyFont="1" applyFill="1" applyBorder="1" applyAlignment="1">
      <alignment horizontal="center" wrapText="1"/>
    </xf>
    <xf numFmtId="0" fontId="19" fillId="6" borderId="14" xfId="0" applyFont="1" applyFill="1" applyBorder="1" applyAlignment="1">
      <alignment horizontal="center" wrapText="1"/>
    </xf>
    <xf numFmtId="0" fontId="23" fillId="6" borderId="14" xfId="0" applyFont="1" applyFill="1" applyBorder="1" applyAlignment="1">
      <alignment wrapText="1"/>
    </xf>
    <xf numFmtId="0" fontId="15" fillId="5" borderId="7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4" fillId="6" borderId="0" xfId="0" applyNumberFormat="1" applyFont="1" applyFill="1" applyAlignment="1">
      <alignment horizontal="center" wrapText="1"/>
    </xf>
    <xf numFmtId="0" fontId="24" fillId="6" borderId="0" xfId="0" applyFont="1" applyFill="1" applyAlignment="1">
      <alignment horizontal="center" wrapText="1"/>
    </xf>
    <xf numFmtId="0" fontId="0" fillId="0" borderId="12" xfId="0" applyBorder="1" applyAlignment="1"/>
    <xf numFmtId="0" fontId="22" fillId="5" borderId="3" xfId="0" applyFont="1" applyFill="1" applyBorder="1" applyAlignment="1">
      <alignment wrapText="1"/>
    </xf>
    <xf numFmtId="0" fontId="24" fillId="5" borderId="5" xfId="0" applyFont="1" applyFill="1" applyBorder="1" applyAlignment="1">
      <alignment wrapText="1"/>
    </xf>
    <xf numFmtId="0" fontId="22" fillId="5" borderId="3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workbookViewId="0">
      <selection activeCell="J1" sqref="J1"/>
    </sheetView>
  </sheetViews>
  <sheetFormatPr defaultRowHeight="15"/>
  <cols>
    <col min="1" max="1" width="8" customWidth="1"/>
    <col min="2" max="4" width="9.140625" hidden="1" customWidth="1"/>
    <col min="6" max="6" width="43" customWidth="1"/>
    <col min="7" max="7" width="7.42578125" customWidth="1"/>
    <col min="8" max="8" width="14.42578125" customWidth="1"/>
    <col min="9" max="9" width="13.5703125" customWidth="1"/>
    <col min="10" max="10" width="15.42578125" customWidth="1"/>
  </cols>
  <sheetData>
    <row r="1" spans="1:10">
      <c r="J1" t="s">
        <v>453</v>
      </c>
    </row>
    <row r="3" spans="1:10">
      <c r="A3" s="132"/>
      <c r="B3" s="132"/>
      <c r="C3" s="132"/>
      <c r="D3" s="132"/>
      <c r="E3" s="132"/>
      <c r="F3" s="172" t="s">
        <v>457</v>
      </c>
      <c r="G3" s="173"/>
      <c r="H3" s="173"/>
      <c r="I3" s="173"/>
      <c r="J3" s="173"/>
    </row>
    <row r="4" spans="1:10" ht="15.75">
      <c r="A4" s="28"/>
      <c r="B4" s="131"/>
      <c r="C4" s="131"/>
      <c r="D4" s="131"/>
      <c r="E4" s="131"/>
      <c r="F4" s="174"/>
      <c r="G4" s="175"/>
      <c r="H4" s="175"/>
      <c r="I4" s="175"/>
      <c r="J4" s="175"/>
    </row>
    <row r="5" spans="1:10" ht="15.75">
      <c r="A5" s="28" t="s">
        <v>243</v>
      </c>
      <c r="B5" s="28"/>
      <c r="C5" s="28"/>
      <c r="D5" s="28"/>
      <c r="E5" s="28"/>
      <c r="F5" s="176"/>
      <c r="G5" s="177"/>
      <c r="H5" s="177"/>
      <c r="I5" s="177"/>
      <c r="J5" s="177"/>
    </row>
    <row r="6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5.75">
      <c r="A7" s="178" t="s">
        <v>226</v>
      </c>
      <c r="B7" s="179"/>
      <c r="C7" s="179"/>
      <c r="D7" s="179"/>
      <c r="E7" s="179"/>
      <c r="F7" s="179"/>
      <c r="G7" s="179"/>
      <c r="H7" s="179"/>
      <c r="I7" s="179"/>
      <c r="J7" s="179"/>
    </row>
    <row r="8" spans="1:10">
      <c r="A8" s="180" t="s">
        <v>17</v>
      </c>
      <c r="B8" s="181"/>
      <c r="C8" s="181"/>
      <c r="D8" s="182"/>
      <c r="E8" s="186" t="s">
        <v>18</v>
      </c>
      <c r="F8" s="186"/>
      <c r="G8" s="187" t="s">
        <v>19</v>
      </c>
      <c r="H8" s="189" t="s">
        <v>403</v>
      </c>
      <c r="I8" s="190" t="s">
        <v>409</v>
      </c>
      <c r="J8" s="191" t="s">
        <v>438</v>
      </c>
    </row>
    <row r="9" spans="1:10">
      <c r="A9" s="183"/>
      <c r="B9" s="184"/>
      <c r="C9" s="184"/>
      <c r="D9" s="185"/>
      <c r="E9" s="186"/>
      <c r="F9" s="186"/>
      <c r="G9" s="188"/>
      <c r="H9" s="183"/>
      <c r="I9" s="190"/>
      <c r="J9" s="192"/>
    </row>
    <row r="10" spans="1:10">
      <c r="A10" s="142" t="s">
        <v>227</v>
      </c>
      <c r="B10" s="142"/>
      <c r="C10" s="142"/>
      <c r="D10" s="142"/>
      <c r="E10" s="142" t="s">
        <v>228</v>
      </c>
      <c r="F10" s="142"/>
      <c r="G10" s="124" t="s">
        <v>229</v>
      </c>
      <c r="H10" s="67" t="s">
        <v>230</v>
      </c>
      <c r="I10" s="74" t="s">
        <v>410</v>
      </c>
      <c r="J10" s="74" t="s">
        <v>455</v>
      </c>
    </row>
    <row r="11" spans="1:10">
      <c r="A11" s="142">
        <v>1</v>
      </c>
      <c r="B11" s="142"/>
      <c r="C11" s="142"/>
      <c r="D11" s="142"/>
      <c r="E11" s="143" t="s">
        <v>20</v>
      </c>
      <c r="F11" s="143"/>
      <c r="G11" s="125" t="s">
        <v>21</v>
      </c>
      <c r="H11" s="53">
        <v>204974511</v>
      </c>
      <c r="I11" s="94">
        <v>-8474570</v>
      </c>
      <c r="J11" s="59">
        <f>SUM(H11:I11)</f>
        <v>196499941</v>
      </c>
    </row>
    <row r="12" spans="1:10">
      <c r="A12" s="142">
        <v>2</v>
      </c>
      <c r="B12" s="142"/>
      <c r="C12" s="142"/>
      <c r="D12" s="142"/>
      <c r="E12" s="143" t="s">
        <v>22</v>
      </c>
      <c r="F12" s="143"/>
      <c r="G12" s="125" t="s">
        <v>23</v>
      </c>
      <c r="H12" s="53"/>
      <c r="I12" s="59">
        <v>1640000</v>
      </c>
      <c r="J12" s="59">
        <v>1640000</v>
      </c>
    </row>
    <row r="13" spans="1:10">
      <c r="A13" s="142">
        <v>3</v>
      </c>
      <c r="B13" s="142"/>
      <c r="C13" s="142"/>
      <c r="D13" s="142"/>
      <c r="E13" s="143" t="s">
        <v>24</v>
      </c>
      <c r="F13" s="143"/>
      <c r="G13" s="125" t="s">
        <v>25</v>
      </c>
      <c r="H13" s="53"/>
      <c r="I13" s="30"/>
      <c r="J13" s="30"/>
    </row>
    <row r="14" spans="1:10">
      <c r="A14" s="142">
        <v>4</v>
      </c>
      <c r="B14" s="142"/>
      <c r="C14" s="142"/>
      <c r="D14" s="142"/>
      <c r="E14" s="166" t="s">
        <v>26</v>
      </c>
      <c r="F14" s="166"/>
      <c r="G14" s="125" t="s">
        <v>27</v>
      </c>
      <c r="H14" s="53"/>
      <c r="I14" s="30"/>
      <c r="J14" s="30"/>
    </row>
    <row r="15" spans="1:10">
      <c r="A15" s="142">
        <v>5</v>
      </c>
      <c r="B15" s="142"/>
      <c r="C15" s="142"/>
      <c r="D15" s="142"/>
      <c r="E15" s="166" t="s">
        <v>28</v>
      </c>
      <c r="F15" s="166"/>
      <c r="G15" s="125" t="s">
        <v>29</v>
      </c>
      <c r="H15" s="53"/>
      <c r="I15" s="30"/>
      <c r="J15" s="30"/>
    </row>
    <row r="16" spans="1:10">
      <c r="A16" s="142">
        <v>6</v>
      </c>
      <c r="B16" s="142"/>
      <c r="C16" s="142"/>
      <c r="D16" s="142"/>
      <c r="E16" s="166" t="s">
        <v>30</v>
      </c>
      <c r="F16" s="166"/>
      <c r="G16" s="125" t="s">
        <v>31</v>
      </c>
      <c r="H16" s="53"/>
      <c r="I16" s="30"/>
      <c r="J16" s="30"/>
    </row>
    <row r="17" spans="1:10">
      <c r="A17" s="142">
        <v>7</v>
      </c>
      <c r="B17" s="142"/>
      <c r="C17" s="142"/>
      <c r="D17" s="142"/>
      <c r="E17" s="166" t="s">
        <v>32</v>
      </c>
      <c r="F17" s="166"/>
      <c r="G17" s="125" t="s">
        <v>33</v>
      </c>
      <c r="H17" s="53">
        <v>2043063</v>
      </c>
      <c r="I17" s="59">
        <v>466712</v>
      </c>
      <c r="J17" s="94">
        <f>SUM(H17:I17)</f>
        <v>2509775</v>
      </c>
    </row>
    <row r="18" spans="1:10">
      <c r="A18" s="142">
        <v>8</v>
      </c>
      <c r="B18" s="142"/>
      <c r="C18" s="142"/>
      <c r="D18" s="142"/>
      <c r="E18" s="166" t="s">
        <v>34</v>
      </c>
      <c r="F18" s="166"/>
      <c r="G18" s="125" t="s">
        <v>35</v>
      </c>
      <c r="H18" s="53"/>
      <c r="I18" s="30"/>
      <c r="J18" s="30"/>
    </row>
    <row r="19" spans="1:10">
      <c r="A19" s="142">
        <v>9</v>
      </c>
      <c r="B19" s="142"/>
      <c r="C19" s="142"/>
      <c r="D19" s="142"/>
      <c r="E19" s="166" t="s">
        <v>36</v>
      </c>
      <c r="F19" s="166"/>
      <c r="G19" s="125" t="s">
        <v>37</v>
      </c>
      <c r="H19" s="53">
        <v>471800</v>
      </c>
      <c r="I19" s="94">
        <v>276570</v>
      </c>
      <c r="J19" s="59">
        <f>SUM(H19:I19)</f>
        <v>748370</v>
      </c>
    </row>
    <row r="20" spans="1:10">
      <c r="A20" s="142">
        <v>10</v>
      </c>
      <c r="B20" s="142"/>
      <c r="C20" s="142"/>
      <c r="D20" s="142"/>
      <c r="E20" s="166" t="s">
        <v>38</v>
      </c>
      <c r="F20" s="166"/>
      <c r="G20" s="125" t="s">
        <v>39</v>
      </c>
      <c r="H20" s="53"/>
      <c r="I20" s="30"/>
      <c r="J20" s="30"/>
    </row>
    <row r="21" spans="1:10">
      <c r="A21" s="142">
        <v>11</v>
      </c>
      <c r="B21" s="142"/>
      <c r="C21" s="142"/>
      <c r="D21" s="142"/>
      <c r="E21" s="166" t="s">
        <v>40</v>
      </c>
      <c r="F21" s="166"/>
      <c r="G21" s="125" t="s">
        <v>41</v>
      </c>
      <c r="H21" s="53"/>
      <c r="I21" s="30"/>
      <c r="J21" s="30"/>
    </row>
    <row r="22" spans="1:10">
      <c r="A22" s="142">
        <v>12</v>
      </c>
      <c r="B22" s="142"/>
      <c r="C22" s="142"/>
      <c r="D22" s="142"/>
      <c r="E22" s="166" t="s">
        <v>42</v>
      </c>
      <c r="F22" s="166"/>
      <c r="G22" s="125" t="s">
        <v>43</v>
      </c>
      <c r="H22" s="53"/>
      <c r="I22" s="30"/>
      <c r="J22" s="30"/>
    </row>
    <row r="23" spans="1:10">
      <c r="A23" s="142">
        <v>13</v>
      </c>
      <c r="B23" s="142"/>
      <c r="C23" s="142"/>
      <c r="D23" s="142"/>
      <c r="E23" s="166" t="s">
        <v>44</v>
      </c>
      <c r="F23" s="166"/>
      <c r="G23" s="125" t="s">
        <v>45</v>
      </c>
      <c r="H23" s="53">
        <v>2000000</v>
      </c>
      <c r="I23" s="59">
        <v>750000</v>
      </c>
      <c r="J23" s="59">
        <f>SUM(H23:I23)</f>
        <v>2750000</v>
      </c>
    </row>
    <row r="24" spans="1:10">
      <c r="A24" s="163">
        <v>14</v>
      </c>
      <c r="B24" s="163"/>
      <c r="C24" s="163"/>
      <c r="D24" s="163"/>
      <c r="E24" s="164" t="s">
        <v>46</v>
      </c>
      <c r="F24" s="164"/>
      <c r="G24" s="7" t="s">
        <v>47</v>
      </c>
      <c r="H24" s="68">
        <f>SUM(H11:H23)</f>
        <v>209489374</v>
      </c>
      <c r="I24" s="88">
        <f>SUM(I11:I23)</f>
        <v>-5341288</v>
      </c>
      <c r="J24" s="60">
        <f>SUM(J11:J23)</f>
        <v>204148086</v>
      </c>
    </row>
    <row r="25" spans="1:10">
      <c r="A25" s="142">
        <v>15</v>
      </c>
      <c r="B25" s="142"/>
      <c r="C25" s="142"/>
      <c r="D25" s="142"/>
      <c r="E25" s="166" t="s">
        <v>48</v>
      </c>
      <c r="F25" s="166"/>
      <c r="G25" s="125" t="s">
        <v>49</v>
      </c>
      <c r="H25" s="53">
        <v>11329180</v>
      </c>
      <c r="I25" s="59">
        <v>5000000</v>
      </c>
      <c r="J25" s="96">
        <f>SUM(H25:I25)</f>
        <v>16329180</v>
      </c>
    </row>
    <row r="26" spans="1:10">
      <c r="A26" s="142">
        <v>16</v>
      </c>
      <c r="B26" s="142"/>
      <c r="C26" s="142"/>
      <c r="D26" s="142"/>
      <c r="E26" s="166" t="s">
        <v>50</v>
      </c>
      <c r="F26" s="166"/>
      <c r="G26" s="125" t="s">
        <v>51</v>
      </c>
      <c r="H26" s="53">
        <v>576000</v>
      </c>
      <c r="I26" s="94">
        <v>153000</v>
      </c>
      <c r="J26" s="59">
        <f>SUM(H26:I26)</f>
        <v>729000</v>
      </c>
    </row>
    <row r="27" spans="1:10">
      <c r="A27" s="142">
        <v>17</v>
      </c>
      <c r="B27" s="142"/>
      <c r="C27" s="142"/>
      <c r="D27" s="142"/>
      <c r="E27" s="143" t="s">
        <v>52</v>
      </c>
      <c r="F27" s="143"/>
      <c r="G27" s="125" t="s">
        <v>53</v>
      </c>
      <c r="H27" s="53"/>
      <c r="I27" s="59">
        <v>600000</v>
      </c>
      <c r="J27" s="59">
        <v>600000</v>
      </c>
    </row>
    <row r="28" spans="1:10">
      <c r="A28" s="163">
        <v>18</v>
      </c>
      <c r="B28" s="163"/>
      <c r="C28" s="163"/>
      <c r="D28" s="163"/>
      <c r="E28" s="164" t="s">
        <v>54</v>
      </c>
      <c r="F28" s="164"/>
      <c r="G28" s="7" t="s">
        <v>55</v>
      </c>
      <c r="H28" s="68">
        <f>SUM(H25:H27)</f>
        <v>11905180</v>
      </c>
      <c r="I28" s="60">
        <f>SUM(I25:I27)</f>
        <v>5753000</v>
      </c>
      <c r="J28" s="88">
        <f>SUM(J25:J27)</f>
        <v>17658180</v>
      </c>
    </row>
    <row r="29" spans="1:10">
      <c r="A29" s="148">
        <v>19</v>
      </c>
      <c r="B29" s="148"/>
      <c r="C29" s="148"/>
      <c r="D29" s="148"/>
      <c r="E29" s="165" t="s">
        <v>56</v>
      </c>
      <c r="F29" s="165"/>
      <c r="G29" s="128" t="s">
        <v>57</v>
      </c>
      <c r="H29" s="69">
        <f>SUM(H24+H28)</f>
        <v>221394554</v>
      </c>
      <c r="I29" s="98">
        <f>SUM(I24+I28)</f>
        <v>411712</v>
      </c>
      <c r="J29" s="98">
        <f>SUM(J24+J28)</f>
        <v>221806266</v>
      </c>
    </row>
    <row r="30" spans="1:10">
      <c r="A30" s="148">
        <v>20</v>
      </c>
      <c r="B30" s="148"/>
      <c r="C30" s="148"/>
      <c r="D30" s="148"/>
      <c r="E30" s="165" t="s">
        <v>411</v>
      </c>
      <c r="F30" s="165"/>
      <c r="G30" s="128" t="s">
        <v>59</v>
      </c>
      <c r="H30" s="69">
        <f>SUM(H31:H34)</f>
        <v>28022113</v>
      </c>
      <c r="I30" s="140">
        <f>SUM(I31:I34)</f>
        <v>800000</v>
      </c>
      <c r="J30" s="98">
        <f>SUM(J31:J34)</f>
        <v>28822113</v>
      </c>
    </row>
    <row r="31" spans="1:10">
      <c r="A31" s="142"/>
      <c r="B31" s="142"/>
      <c r="C31" s="142"/>
      <c r="D31" s="142"/>
      <c r="E31" s="162" t="s">
        <v>2</v>
      </c>
      <c r="F31" s="162"/>
      <c r="G31" s="9"/>
      <c r="H31" s="70">
        <v>27123652</v>
      </c>
      <c r="I31" s="59">
        <v>800000</v>
      </c>
      <c r="J31" s="21">
        <f>SUM(H31:I31)</f>
        <v>27923652</v>
      </c>
    </row>
    <row r="32" spans="1:10">
      <c r="A32" s="142"/>
      <c r="B32" s="142"/>
      <c r="C32" s="142"/>
      <c r="D32" s="142"/>
      <c r="E32" s="162" t="s">
        <v>1</v>
      </c>
      <c r="F32" s="162"/>
      <c r="G32" s="9"/>
      <c r="H32" s="70">
        <v>625338</v>
      </c>
      <c r="I32" s="30"/>
      <c r="J32" s="21">
        <v>625338</v>
      </c>
    </row>
    <row r="33" spans="1:10">
      <c r="A33" s="142"/>
      <c r="B33" s="142"/>
      <c r="C33" s="142"/>
      <c r="D33" s="142"/>
      <c r="E33" s="162" t="s">
        <v>231</v>
      </c>
      <c r="F33" s="162"/>
      <c r="G33" s="9"/>
      <c r="H33" s="70">
        <v>0</v>
      </c>
      <c r="I33" s="30"/>
      <c r="J33" s="21">
        <v>0</v>
      </c>
    </row>
    <row r="34" spans="1:10">
      <c r="A34" s="142"/>
      <c r="B34" s="142"/>
      <c r="C34" s="142"/>
      <c r="D34" s="142"/>
      <c r="E34" s="162" t="s">
        <v>9</v>
      </c>
      <c r="F34" s="162"/>
      <c r="G34" s="9"/>
      <c r="H34" s="70">
        <v>273123</v>
      </c>
      <c r="I34" s="30"/>
      <c r="J34" s="21">
        <v>273123</v>
      </c>
    </row>
    <row r="35" spans="1:10">
      <c r="A35" s="142">
        <v>21</v>
      </c>
      <c r="B35" s="142"/>
      <c r="C35" s="142"/>
      <c r="D35" s="142"/>
      <c r="E35" s="167" t="s">
        <v>60</v>
      </c>
      <c r="F35" s="167"/>
      <c r="G35" s="126" t="s">
        <v>61</v>
      </c>
      <c r="H35" s="71">
        <f>SUM(H36:H41)</f>
        <v>2934000</v>
      </c>
      <c r="I35" s="30">
        <f>SUM(I36:I41)</f>
        <v>224390</v>
      </c>
      <c r="J35" s="88">
        <f>SUM(J36:J41)</f>
        <v>3158390</v>
      </c>
    </row>
    <row r="36" spans="1:10">
      <c r="A36" s="142"/>
      <c r="B36" s="142"/>
      <c r="C36" s="142"/>
      <c r="D36" s="142"/>
      <c r="E36" s="162" t="s">
        <v>4</v>
      </c>
      <c r="F36" s="162"/>
      <c r="G36" s="9"/>
      <c r="H36" s="70">
        <v>20000</v>
      </c>
      <c r="I36" s="30"/>
      <c r="J36" s="21">
        <v>20000</v>
      </c>
    </row>
    <row r="37" spans="1:10">
      <c r="A37" s="142"/>
      <c r="B37" s="142"/>
      <c r="C37" s="142"/>
      <c r="D37" s="142"/>
      <c r="E37" s="162" t="s">
        <v>5</v>
      </c>
      <c r="F37" s="162"/>
      <c r="G37" s="9"/>
      <c r="H37" s="70">
        <v>889000</v>
      </c>
      <c r="I37" s="30"/>
      <c r="J37" s="21">
        <v>889000</v>
      </c>
    </row>
    <row r="38" spans="1:10">
      <c r="A38" s="142"/>
      <c r="B38" s="142"/>
      <c r="C38" s="142"/>
      <c r="D38" s="142"/>
      <c r="E38" s="162" t="s">
        <v>62</v>
      </c>
      <c r="F38" s="162"/>
      <c r="G38" s="9"/>
      <c r="H38" s="70">
        <v>430000</v>
      </c>
      <c r="I38" s="59">
        <v>224390</v>
      </c>
      <c r="J38" s="21">
        <f>SUM(H38:I38)</f>
        <v>654390</v>
      </c>
    </row>
    <row r="39" spans="1:10">
      <c r="A39" s="142"/>
      <c r="B39" s="142"/>
      <c r="C39" s="142"/>
      <c r="D39" s="142"/>
      <c r="E39" s="162" t="s">
        <v>63</v>
      </c>
      <c r="F39" s="162"/>
      <c r="G39" s="9"/>
      <c r="H39" s="70"/>
      <c r="I39" s="30"/>
      <c r="J39" s="21"/>
    </row>
    <row r="40" spans="1:10">
      <c r="A40" s="142"/>
      <c r="B40" s="142"/>
      <c r="C40" s="142"/>
      <c r="D40" s="142"/>
      <c r="E40" s="162" t="s">
        <v>64</v>
      </c>
      <c r="F40" s="162"/>
      <c r="G40" s="9"/>
      <c r="H40" s="70">
        <v>30000</v>
      </c>
      <c r="I40" s="30"/>
      <c r="J40" s="21">
        <v>30000</v>
      </c>
    </row>
    <row r="41" spans="1:10">
      <c r="A41" s="142"/>
      <c r="B41" s="142"/>
      <c r="C41" s="142"/>
      <c r="D41" s="142"/>
      <c r="E41" s="162" t="s">
        <v>65</v>
      </c>
      <c r="F41" s="162"/>
      <c r="G41" s="9"/>
      <c r="H41" s="70">
        <v>1565000</v>
      </c>
      <c r="I41" s="30"/>
      <c r="J41" s="21">
        <v>1565000</v>
      </c>
    </row>
    <row r="42" spans="1:10">
      <c r="A42" s="142">
        <v>22</v>
      </c>
      <c r="B42" s="142"/>
      <c r="C42" s="142"/>
      <c r="D42" s="142"/>
      <c r="E42" s="167" t="s">
        <v>66</v>
      </c>
      <c r="F42" s="167"/>
      <c r="G42" s="126" t="s">
        <v>67</v>
      </c>
      <c r="H42" s="71">
        <f>SUM(H43:H50)</f>
        <v>44656700</v>
      </c>
      <c r="I42" s="31">
        <f>SUM(I43:I51)</f>
        <v>700000</v>
      </c>
      <c r="J42" s="31">
        <f>SUM(J43:J51)</f>
        <v>45356700</v>
      </c>
    </row>
    <row r="43" spans="1:10">
      <c r="A43" s="142"/>
      <c r="B43" s="142"/>
      <c r="C43" s="142"/>
      <c r="D43" s="142"/>
      <c r="E43" s="162" t="s">
        <v>68</v>
      </c>
      <c r="F43" s="162"/>
      <c r="G43" s="9"/>
      <c r="H43" s="70">
        <v>28000000</v>
      </c>
      <c r="I43" s="59">
        <v>-300000</v>
      </c>
      <c r="J43" s="94">
        <f>SUM(H43:I43)</f>
        <v>27700000</v>
      </c>
    </row>
    <row r="44" spans="1:10">
      <c r="A44" s="142"/>
      <c r="B44" s="142"/>
      <c r="C44" s="142"/>
      <c r="D44" s="142"/>
      <c r="E44" s="162" t="s">
        <v>3</v>
      </c>
      <c r="F44" s="162"/>
      <c r="G44" s="9"/>
      <c r="H44" s="70">
        <v>1270000</v>
      </c>
      <c r="I44" s="30"/>
      <c r="J44" s="21">
        <v>1270000</v>
      </c>
    </row>
    <row r="45" spans="1:10">
      <c r="A45" s="142"/>
      <c r="B45" s="142"/>
      <c r="C45" s="142"/>
      <c r="D45" s="142"/>
      <c r="E45" s="162" t="s">
        <v>10</v>
      </c>
      <c r="F45" s="162"/>
      <c r="G45" s="9"/>
      <c r="H45" s="70">
        <v>4181700</v>
      </c>
      <c r="I45" s="30"/>
      <c r="J45" s="21">
        <v>4181700</v>
      </c>
    </row>
    <row r="46" spans="1:10">
      <c r="A46" s="142"/>
      <c r="B46" s="142"/>
      <c r="C46" s="142"/>
      <c r="D46" s="142"/>
      <c r="E46" s="162" t="s">
        <v>69</v>
      </c>
      <c r="F46" s="162"/>
      <c r="G46" s="9"/>
      <c r="H46" s="70">
        <v>4100000</v>
      </c>
      <c r="I46" s="30"/>
      <c r="J46" s="21">
        <v>4100000</v>
      </c>
    </row>
    <row r="47" spans="1:10">
      <c r="A47" s="124"/>
      <c r="B47" s="124"/>
      <c r="C47" s="124"/>
      <c r="D47" s="124"/>
      <c r="E47" s="170" t="s">
        <v>412</v>
      </c>
      <c r="F47" s="171"/>
      <c r="G47" s="9"/>
      <c r="H47" s="70"/>
      <c r="I47" s="59">
        <v>1000000</v>
      </c>
      <c r="J47" s="91">
        <v>1000000</v>
      </c>
    </row>
    <row r="48" spans="1:10">
      <c r="A48" s="124"/>
      <c r="B48" s="124"/>
      <c r="C48" s="124"/>
      <c r="D48" s="124"/>
      <c r="E48" s="170" t="s">
        <v>12</v>
      </c>
      <c r="F48" s="156"/>
      <c r="G48" s="9"/>
      <c r="H48" s="70"/>
      <c r="I48" s="30"/>
      <c r="J48" s="30"/>
    </row>
    <row r="49" spans="1:10">
      <c r="A49" s="124"/>
      <c r="B49" s="124"/>
      <c r="C49" s="124"/>
      <c r="D49" s="124"/>
      <c r="E49" s="170" t="s">
        <v>413</v>
      </c>
      <c r="F49" s="156"/>
      <c r="G49" s="9"/>
      <c r="H49" s="70"/>
      <c r="I49" s="30"/>
      <c r="J49" s="30"/>
    </row>
    <row r="50" spans="1:10">
      <c r="A50" s="142"/>
      <c r="B50" s="142"/>
      <c r="C50" s="142"/>
      <c r="D50" s="142"/>
      <c r="E50" s="162" t="s">
        <v>70</v>
      </c>
      <c r="F50" s="162"/>
      <c r="G50" s="9"/>
      <c r="H50" s="70">
        <v>7105000</v>
      </c>
      <c r="I50" s="30"/>
      <c r="J50" s="21">
        <v>7105000</v>
      </c>
    </row>
    <row r="51" spans="1:10">
      <c r="A51" s="124"/>
      <c r="B51" s="124"/>
      <c r="C51" s="124"/>
      <c r="D51" s="124"/>
      <c r="E51" s="170" t="s">
        <v>414</v>
      </c>
      <c r="F51" s="171"/>
      <c r="G51" s="9"/>
      <c r="H51" s="70"/>
      <c r="I51" s="30"/>
      <c r="J51" s="30"/>
    </row>
    <row r="52" spans="1:10">
      <c r="A52" s="142">
        <v>23</v>
      </c>
      <c r="B52" s="142"/>
      <c r="C52" s="142"/>
      <c r="D52" s="142"/>
      <c r="E52" s="167" t="s">
        <v>71</v>
      </c>
      <c r="F52" s="167"/>
      <c r="G52" s="126" t="s">
        <v>72</v>
      </c>
      <c r="H52" s="71">
        <f>SUM(H53:H53)</f>
        <v>2150000</v>
      </c>
      <c r="I52" s="88">
        <f>SUM(I53)</f>
        <v>-152920</v>
      </c>
      <c r="J52" s="60">
        <f>SUM(J53)</f>
        <v>1997080</v>
      </c>
    </row>
    <row r="53" spans="1:10">
      <c r="A53" s="142"/>
      <c r="B53" s="142"/>
      <c r="C53" s="142"/>
      <c r="D53" s="142"/>
      <c r="E53" s="162" t="s">
        <v>11</v>
      </c>
      <c r="F53" s="162"/>
      <c r="G53" s="9"/>
      <c r="H53" s="70">
        <v>2150000</v>
      </c>
      <c r="I53" s="94">
        <f>SUM(J53-H53)</f>
        <v>-152920</v>
      </c>
      <c r="J53" s="59">
        <v>1997080</v>
      </c>
    </row>
    <row r="54" spans="1:10">
      <c r="A54" s="163">
        <v>24</v>
      </c>
      <c r="B54" s="163"/>
      <c r="C54" s="163"/>
      <c r="D54" s="163"/>
      <c r="E54" s="164" t="s">
        <v>73</v>
      </c>
      <c r="F54" s="164"/>
      <c r="G54" s="7" t="s">
        <v>74</v>
      </c>
      <c r="H54" s="68">
        <f>SUM(H35+H42+H52)</f>
        <v>49740700</v>
      </c>
      <c r="I54" s="88">
        <f>SUM(I35+I42+I52)</f>
        <v>771470</v>
      </c>
      <c r="J54" s="99">
        <f>SUM(J35+J42+J52)</f>
        <v>50512170</v>
      </c>
    </row>
    <row r="55" spans="1:10">
      <c r="A55" s="142">
        <v>25</v>
      </c>
      <c r="B55" s="142"/>
      <c r="C55" s="142"/>
      <c r="D55" s="142"/>
      <c r="E55" s="167" t="s">
        <v>75</v>
      </c>
      <c r="F55" s="167"/>
      <c r="G55" s="126" t="s">
        <v>76</v>
      </c>
      <c r="H55" s="71">
        <f>SUM(H56:H59)</f>
        <v>890000</v>
      </c>
      <c r="I55" s="31">
        <f>SUM(I56:I60)</f>
        <v>1700000</v>
      </c>
      <c r="J55" s="31">
        <f>SUM(J56:J60)</f>
        <v>2590000</v>
      </c>
    </row>
    <row r="56" spans="1:10">
      <c r="A56" s="142"/>
      <c r="B56" s="142"/>
      <c r="C56" s="142"/>
      <c r="D56" s="142"/>
      <c r="E56" s="162" t="s">
        <v>6</v>
      </c>
      <c r="F56" s="162"/>
      <c r="G56" s="9"/>
      <c r="H56" s="53">
        <v>235000</v>
      </c>
      <c r="I56" s="30"/>
      <c r="J56" s="59">
        <v>235000</v>
      </c>
    </row>
    <row r="57" spans="1:10">
      <c r="A57" s="142"/>
      <c r="B57" s="142"/>
      <c r="C57" s="142"/>
      <c r="D57" s="142"/>
      <c r="E57" s="162" t="s">
        <v>77</v>
      </c>
      <c r="F57" s="162"/>
      <c r="G57" s="9"/>
      <c r="H57" s="53"/>
      <c r="I57" s="30"/>
      <c r="J57" s="30"/>
    </row>
    <row r="58" spans="1:10">
      <c r="A58" s="142"/>
      <c r="B58" s="142"/>
      <c r="C58" s="142"/>
      <c r="D58" s="142"/>
      <c r="E58" s="162" t="s">
        <v>78</v>
      </c>
      <c r="F58" s="162"/>
      <c r="G58" s="9"/>
      <c r="H58" s="70">
        <v>655000</v>
      </c>
      <c r="I58" s="30"/>
      <c r="J58" s="59">
        <v>655000</v>
      </c>
    </row>
    <row r="59" spans="1:10">
      <c r="A59" s="142"/>
      <c r="B59" s="142"/>
      <c r="C59" s="142"/>
      <c r="D59" s="142"/>
      <c r="E59" s="162" t="s">
        <v>79</v>
      </c>
      <c r="F59" s="162"/>
      <c r="G59" s="9"/>
      <c r="H59" s="70"/>
      <c r="I59" s="30"/>
      <c r="J59" s="30"/>
    </row>
    <row r="60" spans="1:10">
      <c r="A60" s="124"/>
      <c r="B60" s="124"/>
      <c r="C60" s="124"/>
      <c r="D60" s="124"/>
      <c r="E60" s="170" t="s">
        <v>415</v>
      </c>
      <c r="F60" s="171"/>
      <c r="G60" s="9"/>
      <c r="H60" s="70"/>
      <c r="I60" s="59">
        <v>1700000</v>
      </c>
      <c r="J60" s="59">
        <v>1700000</v>
      </c>
    </row>
    <row r="61" spans="1:10">
      <c r="A61" s="142">
        <v>26</v>
      </c>
      <c r="B61" s="142"/>
      <c r="C61" s="142"/>
      <c r="D61" s="142"/>
      <c r="E61" s="167" t="s">
        <v>80</v>
      </c>
      <c r="F61" s="167"/>
      <c r="G61" s="126" t="s">
        <v>81</v>
      </c>
      <c r="H61" s="71">
        <f>SUM(H62)</f>
        <v>1400000</v>
      </c>
      <c r="I61" s="30"/>
      <c r="J61" s="94">
        <f>SUM(J62)</f>
        <v>1400000</v>
      </c>
    </row>
    <row r="62" spans="1:10">
      <c r="A62" s="142"/>
      <c r="B62" s="142"/>
      <c r="C62" s="142"/>
      <c r="D62" s="142"/>
      <c r="E62" s="162" t="s">
        <v>7</v>
      </c>
      <c r="F62" s="162"/>
      <c r="G62" s="9"/>
      <c r="H62" s="53">
        <v>1400000</v>
      </c>
      <c r="I62" s="30"/>
      <c r="J62" s="14">
        <v>1400000</v>
      </c>
    </row>
    <row r="63" spans="1:10">
      <c r="A63" s="163">
        <v>27</v>
      </c>
      <c r="B63" s="163"/>
      <c r="C63" s="163"/>
      <c r="D63" s="163"/>
      <c r="E63" s="164" t="s">
        <v>82</v>
      </c>
      <c r="F63" s="164"/>
      <c r="G63" s="7" t="s">
        <v>83</v>
      </c>
      <c r="H63" s="68">
        <f>SUM(H55+H61)</f>
        <v>2290000</v>
      </c>
      <c r="I63" s="31">
        <f>SUM(I55+I61)</f>
        <v>1700000</v>
      </c>
      <c r="J63" s="88">
        <f>SUM(J55+J61)</f>
        <v>3990000</v>
      </c>
    </row>
    <row r="64" spans="1:10">
      <c r="A64" s="142">
        <v>28</v>
      </c>
      <c r="B64" s="142"/>
      <c r="C64" s="142"/>
      <c r="D64" s="142"/>
      <c r="E64" s="167" t="s">
        <v>84</v>
      </c>
      <c r="F64" s="167"/>
      <c r="G64" s="126" t="s">
        <v>85</v>
      </c>
      <c r="H64" s="71">
        <f>SUM(H65:H68)</f>
        <v>8256000</v>
      </c>
      <c r="I64" s="30"/>
      <c r="J64" s="88">
        <f>SUM(J65:J68)</f>
        <v>8256000</v>
      </c>
    </row>
    <row r="65" spans="1:10">
      <c r="A65" s="142"/>
      <c r="B65" s="142"/>
      <c r="C65" s="142"/>
      <c r="D65" s="142"/>
      <c r="E65" s="162" t="s">
        <v>86</v>
      </c>
      <c r="F65" s="162"/>
      <c r="G65" s="9"/>
      <c r="H65" s="70">
        <v>3950000</v>
      </c>
      <c r="I65" s="30"/>
      <c r="J65" s="21">
        <v>3950000</v>
      </c>
    </row>
    <row r="66" spans="1:10">
      <c r="A66" s="142"/>
      <c r="B66" s="142"/>
      <c r="C66" s="142"/>
      <c r="D66" s="142"/>
      <c r="E66" s="162" t="s">
        <v>13</v>
      </c>
      <c r="F66" s="162"/>
      <c r="G66" s="9"/>
      <c r="H66" s="70">
        <v>2500000</v>
      </c>
      <c r="I66" s="30"/>
      <c r="J66" s="21">
        <v>2500000</v>
      </c>
    </row>
    <row r="67" spans="1:10">
      <c r="A67" s="142"/>
      <c r="B67" s="142"/>
      <c r="C67" s="142"/>
      <c r="D67" s="142"/>
      <c r="E67" s="162" t="s">
        <v>87</v>
      </c>
      <c r="F67" s="162"/>
      <c r="G67" s="9"/>
      <c r="H67" s="70">
        <v>1106000</v>
      </c>
      <c r="I67" s="30"/>
      <c r="J67" s="21">
        <v>1106000</v>
      </c>
    </row>
    <row r="68" spans="1:10">
      <c r="A68" s="142"/>
      <c r="B68" s="142"/>
      <c r="C68" s="142"/>
      <c r="D68" s="142"/>
      <c r="E68" s="162" t="s">
        <v>88</v>
      </c>
      <c r="F68" s="162"/>
      <c r="G68" s="9"/>
      <c r="H68" s="70">
        <v>700000</v>
      </c>
      <c r="I68" s="30"/>
      <c r="J68" s="21">
        <v>700000</v>
      </c>
    </row>
    <row r="69" spans="1:10">
      <c r="A69" s="142">
        <v>29</v>
      </c>
      <c r="B69" s="142"/>
      <c r="C69" s="142"/>
      <c r="D69" s="142"/>
      <c r="E69" s="167" t="s">
        <v>89</v>
      </c>
      <c r="F69" s="167"/>
      <c r="G69" s="126" t="s">
        <v>90</v>
      </c>
      <c r="H69" s="71"/>
      <c r="I69" s="59">
        <v>22000</v>
      </c>
      <c r="J69" s="59">
        <v>22000</v>
      </c>
    </row>
    <row r="70" spans="1:10">
      <c r="A70" s="142">
        <v>30</v>
      </c>
      <c r="B70" s="142"/>
      <c r="C70" s="142"/>
      <c r="D70" s="142"/>
      <c r="E70" s="167" t="s">
        <v>91</v>
      </c>
      <c r="F70" s="167"/>
      <c r="G70" s="126" t="s">
        <v>92</v>
      </c>
      <c r="H70" s="71"/>
      <c r="I70" s="60">
        <v>145000</v>
      </c>
      <c r="J70" s="60">
        <v>145000</v>
      </c>
    </row>
    <row r="71" spans="1:10">
      <c r="A71" s="142">
        <v>31</v>
      </c>
      <c r="B71" s="142"/>
      <c r="C71" s="142"/>
      <c r="D71" s="142"/>
      <c r="E71" s="167" t="s">
        <v>93</v>
      </c>
      <c r="F71" s="167"/>
      <c r="G71" s="126" t="s">
        <v>94</v>
      </c>
      <c r="H71" s="71">
        <v>2590295</v>
      </c>
      <c r="I71" s="30"/>
      <c r="J71" s="60">
        <v>2590295</v>
      </c>
    </row>
    <row r="72" spans="1:10">
      <c r="A72" s="142">
        <v>32</v>
      </c>
      <c r="B72" s="142"/>
      <c r="C72" s="142"/>
      <c r="D72" s="142"/>
      <c r="E72" s="168" t="s">
        <v>95</v>
      </c>
      <c r="F72" s="168"/>
      <c r="G72" s="126" t="s">
        <v>96</v>
      </c>
      <c r="H72" s="71"/>
      <c r="I72" s="60">
        <v>200000</v>
      </c>
      <c r="J72" s="60">
        <v>200000</v>
      </c>
    </row>
    <row r="73" spans="1:10">
      <c r="A73" s="142">
        <v>33</v>
      </c>
      <c r="B73" s="142"/>
      <c r="C73" s="142"/>
      <c r="D73" s="142"/>
      <c r="E73" s="169" t="s">
        <v>97</v>
      </c>
      <c r="F73" s="169"/>
      <c r="G73" s="126" t="s">
        <v>98</v>
      </c>
      <c r="H73" s="71">
        <f>SUM(H74:H78)</f>
        <v>2270000</v>
      </c>
      <c r="I73" s="31">
        <f>SUM(I74:I78)</f>
        <v>862817</v>
      </c>
      <c r="J73" s="60">
        <f>SUM(J74:J78)</f>
        <v>3132817</v>
      </c>
    </row>
    <row r="74" spans="1:10">
      <c r="A74" s="142"/>
      <c r="B74" s="142"/>
      <c r="C74" s="142"/>
      <c r="D74" s="142"/>
      <c r="E74" s="162" t="s">
        <v>99</v>
      </c>
      <c r="F74" s="162"/>
      <c r="G74" s="9"/>
      <c r="H74" s="70">
        <v>120000</v>
      </c>
      <c r="I74" s="30"/>
      <c r="J74" s="21">
        <v>120000</v>
      </c>
    </row>
    <row r="75" spans="1:10">
      <c r="A75" s="142"/>
      <c r="B75" s="142"/>
      <c r="C75" s="142"/>
      <c r="D75" s="142"/>
      <c r="E75" s="162" t="s">
        <v>100</v>
      </c>
      <c r="F75" s="162"/>
      <c r="G75" s="9"/>
      <c r="H75" s="70">
        <v>500000</v>
      </c>
      <c r="I75" s="59">
        <v>-137183</v>
      </c>
      <c r="J75" s="94">
        <f>SUM(H75+I75)</f>
        <v>362817</v>
      </c>
    </row>
    <row r="76" spans="1:10">
      <c r="A76" s="142"/>
      <c r="B76" s="142"/>
      <c r="C76" s="142"/>
      <c r="D76" s="142"/>
      <c r="E76" s="162" t="s">
        <v>101</v>
      </c>
      <c r="F76" s="162"/>
      <c r="G76" s="9"/>
      <c r="H76" s="70">
        <v>450000</v>
      </c>
      <c r="I76" s="30"/>
      <c r="J76" s="59">
        <v>450000</v>
      </c>
    </row>
    <row r="77" spans="1:10">
      <c r="A77" s="142"/>
      <c r="B77" s="142"/>
      <c r="C77" s="142"/>
      <c r="D77" s="142"/>
      <c r="E77" s="162" t="s">
        <v>102</v>
      </c>
      <c r="F77" s="162"/>
      <c r="G77" s="9"/>
      <c r="H77" s="70">
        <v>1200000</v>
      </c>
      <c r="I77" s="59">
        <v>1000000</v>
      </c>
      <c r="J77" s="21">
        <f>SUM(H77:I77)</f>
        <v>2200000</v>
      </c>
    </row>
    <row r="78" spans="1:10">
      <c r="A78" s="142"/>
      <c r="B78" s="142"/>
      <c r="C78" s="142"/>
      <c r="D78" s="142"/>
      <c r="E78" s="162" t="s">
        <v>103</v>
      </c>
      <c r="F78" s="162"/>
      <c r="G78" s="9"/>
      <c r="H78" s="70"/>
      <c r="I78" s="30"/>
      <c r="J78" s="30"/>
    </row>
    <row r="79" spans="1:10">
      <c r="A79" s="142">
        <v>34</v>
      </c>
      <c r="B79" s="142"/>
      <c r="C79" s="142"/>
      <c r="D79" s="142"/>
      <c r="E79" s="167" t="s">
        <v>104</v>
      </c>
      <c r="F79" s="167"/>
      <c r="G79" s="126" t="s">
        <v>105</v>
      </c>
      <c r="H79" s="71">
        <f>SUM(H80:H85)</f>
        <v>10878800</v>
      </c>
      <c r="I79" s="30"/>
      <c r="J79" s="88">
        <f>SUM(J80:J85)</f>
        <v>10878800</v>
      </c>
    </row>
    <row r="80" spans="1:10">
      <c r="A80" s="142"/>
      <c r="B80" s="142"/>
      <c r="C80" s="142"/>
      <c r="D80" s="142"/>
      <c r="E80" s="162" t="s">
        <v>14</v>
      </c>
      <c r="F80" s="162"/>
      <c r="G80" s="9"/>
      <c r="H80" s="70">
        <v>290000</v>
      </c>
      <c r="I80" s="30"/>
      <c r="J80" s="21">
        <v>290000</v>
      </c>
    </row>
    <row r="81" spans="1:10">
      <c r="A81" s="142"/>
      <c r="B81" s="142"/>
      <c r="C81" s="142"/>
      <c r="D81" s="142"/>
      <c r="E81" s="162" t="s">
        <v>15</v>
      </c>
      <c r="F81" s="162"/>
      <c r="G81" s="9"/>
      <c r="H81" s="70">
        <v>1220000</v>
      </c>
      <c r="I81" s="30"/>
      <c r="J81" s="21">
        <v>1220000</v>
      </c>
    </row>
    <row r="82" spans="1:10">
      <c r="A82" s="142"/>
      <c r="B82" s="142"/>
      <c r="C82" s="142"/>
      <c r="D82" s="142"/>
      <c r="E82" s="162" t="s">
        <v>106</v>
      </c>
      <c r="F82" s="162"/>
      <c r="G82" s="9"/>
      <c r="H82" s="70">
        <v>1000000</v>
      </c>
      <c r="I82" s="30"/>
      <c r="J82" s="21">
        <v>1000000</v>
      </c>
    </row>
    <row r="83" spans="1:10">
      <c r="A83" s="142"/>
      <c r="B83" s="142"/>
      <c r="C83" s="142"/>
      <c r="D83" s="142"/>
      <c r="E83" s="162" t="s">
        <v>232</v>
      </c>
      <c r="F83" s="162"/>
      <c r="G83" s="9"/>
      <c r="H83" s="70">
        <v>500000</v>
      </c>
      <c r="I83" s="30"/>
      <c r="J83" s="21">
        <v>500000</v>
      </c>
    </row>
    <row r="84" spans="1:10">
      <c r="A84" s="142"/>
      <c r="B84" s="142"/>
      <c r="C84" s="142"/>
      <c r="D84" s="142"/>
      <c r="E84" s="162" t="s">
        <v>16</v>
      </c>
      <c r="F84" s="162"/>
      <c r="G84" s="9"/>
      <c r="H84" s="70">
        <v>1600000</v>
      </c>
      <c r="I84" s="30"/>
      <c r="J84" s="21">
        <v>1600000</v>
      </c>
    </row>
    <row r="85" spans="1:10">
      <c r="A85" s="142"/>
      <c r="B85" s="142"/>
      <c r="C85" s="142"/>
      <c r="D85" s="142"/>
      <c r="E85" s="162" t="s">
        <v>8</v>
      </c>
      <c r="F85" s="162"/>
      <c r="G85" s="9"/>
      <c r="H85" s="70">
        <v>6268800</v>
      </c>
      <c r="I85" s="30"/>
      <c r="J85" s="21">
        <v>6268800</v>
      </c>
    </row>
    <row r="86" spans="1:10">
      <c r="A86" s="163">
        <v>35</v>
      </c>
      <c r="B86" s="163"/>
      <c r="C86" s="163"/>
      <c r="D86" s="163"/>
      <c r="E86" s="164" t="s">
        <v>107</v>
      </c>
      <c r="F86" s="164"/>
      <c r="G86" s="7" t="s">
        <v>108</v>
      </c>
      <c r="H86" s="68">
        <f>SUM(H64+H69+H70+H71+H73+H72+H79)</f>
        <v>23995095</v>
      </c>
      <c r="I86" s="60">
        <f>SUM(I64+I69+I70+I71+I72+I73+I79)</f>
        <v>1229817</v>
      </c>
      <c r="J86" s="88">
        <f>SUM(J64+J69+J70+J71+J72+J73+J79)</f>
        <v>25224912</v>
      </c>
    </row>
    <row r="87" spans="1:10">
      <c r="A87" s="142">
        <v>36</v>
      </c>
      <c r="B87" s="142"/>
      <c r="C87" s="142"/>
      <c r="D87" s="142"/>
      <c r="E87" s="166" t="s">
        <v>109</v>
      </c>
      <c r="F87" s="166"/>
      <c r="G87" s="125" t="s">
        <v>110</v>
      </c>
      <c r="H87" s="53">
        <v>845000</v>
      </c>
      <c r="I87" s="30"/>
      <c r="J87" s="14">
        <v>845000</v>
      </c>
    </row>
    <row r="88" spans="1:10">
      <c r="A88" s="142">
        <v>37</v>
      </c>
      <c r="B88" s="142"/>
      <c r="C88" s="142"/>
      <c r="D88" s="142"/>
      <c r="E88" s="166" t="s">
        <v>111</v>
      </c>
      <c r="F88" s="166"/>
      <c r="G88" s="125" t="s">
        <v>112</v>
      </c>
      <c r="H88" s="53"/>
      <c r="I88" s="30"/>
      <c r="J88" s="30"/>
    </row>
    <row r="89" spans="1:10">
      <c r="A89" s="163">
        <v>38</v>
      </c>
      <c r="B89" s="163"/>
      <c r="C89" s="163"/>
      <c r="D89" s="163"/>
      <c r="E89" s="164" t="s">
        <v>113</v>
      </c>
      <c r="F89" s="164"/>
      <c r="G89" s="7" t="s">
        <v>114</v>
      </c>
      <c r="H89" s="68">
        <f>SUM(H87:H88)</f>
        <v>845000</v>
      </c>
      <c r="I89" s="30"/>
      <c r="J89" s="94">
        <f>SUM(J87:J88)</f>
        <v>845000</v>
      </c>
    </row>
    <row r="90" spans="1:10">
      <c r="A90" s="142">
        <v>39</v>
      </c>
      <c r="B90" s="142"/>
      <c r="C90" s="142"/>
      <c r="D90" s="142"/>
      <c r="E90" s="167" t="s">
        <v>115</v>
      </c>
      <c r="F90" s="167"/>
      <c r="G90" s="126" t="s">
        <v>116</v>
      </c>
      <c r="H90" s="71">
        <v>20465290</v>
      </c>
      <c r="I90" s="30"/>
      <c r="J90" s="17">
        <v>20465290</v>
      </c>
    </row>
    <row r="91" spans="1:10">
      <c r="A91" s="142">
        <v>40</v>
      </c>
      <c r="B91" s="142"/>
      <c r="C91" s="142"/>
      <c r="D91" s="142"/>
      <c r="E91" s="166" t="s">
        <v>117</v>
      </c>
      <c r="F91" s="166"/>
      <c r="G91" s="125" t="s">
        <v>118</v>
      </c>
      <c r="H91" s="53">
        <v>100000</v>
      </c>
      <c r="I91" s="59">
        <v>1100000</v>
      </c>
      <c r="J91" s="94">
        <f>SUM(H91:I91)</f>
        <v>1200000</v>
      </c>
    </row>
    <row r="92" spans="1:10">
      <c r="A92" s="142">
        <v>41</v>
      </c>
      <c r="B92" s="142"/>
      <c r="C92" s="142"/>
      <c r="D92" s="142"/>
      <c r="E92" s="166" t="s">
        <v>119</v>
      </c>
      <c r="F92" s="166"/>
      <c r="G92" s="125" t="s">
        <v>120</v>
      </c>
      <c r="H92" s="53"/>
      <c r="I92" s="30"/>
      <c r="J92" s="30"/>
    </row>
    <row r="93" spans="1:10">
      <c r="A93" s="142">
        <v>42</v>
      </c>
      <c r="B93" s="142"/>
      <c r="C93" s="142"/>
      <c r="D93" s="142"/>
      <c r="E93" s="166" t="s">
        <v>121</v>
      </c>
      <c r="F93" s="166"/>
      <c r="G93" s="125" t="s">
        <v>122</v>
      </c>
      <c r="H93" s="53"/>
      <c r="I93" s="30"/>
      <c r="J93" s="30"/>
    </row>
    <row r="94" spans="1:10">
      <c r="A94" s="142">
        <v>43</v>
      </c>
      <c r="B94" s="142"/>
      <c r="C94" s="142"/>
      <c r="D94" s="142"/>
      <c r="E94" s="167" t="s">
        <v>123</v>
      </c>
      <c r="F94" s="167"/>
      <c r="G94" s="126" t="s">
        <v>124</v>
      </c>
      <c r="H94" s="71">
        <f>SUM(H95:H99)</f>
        <v>7248770</v>
      </c>
      <c r="I94" s="30"/>
      <c r="J94" s="88">
        <f>SUM(J95:J99)</f>
        <v>7248770</v>
      </c>
    </row>
    <row r="95" spans="1:10">
      <c r="A95" s="142"/>
      <c r="B95" s="142"/>
      <c r="C95" s="142"/>
      <c r="D95" s="142"/>
      <c r="E95" s="162" t="s">
        <v>233</v>
      </c>
      <c r="F95" s="162"/>
      <c r="G95" s="9"/>
      <c r="H95" s="70">
        <v>600000</v>
      </c>
      <c r="I95" s="30"/>
      <c r="J95" s="21">
        <v>600000</v>
      </c>
    </row>
    <row r="96" spans="1:10">
      <c r="A96" s="142"/>
      <c r="B96" s="142"/>
      <c r="C96" s="142"/>
      <c r="D96" s="142"/>
      <c r="E96" s="162" t="s">
        <v>221</v>
      </c>
      <c r="F96" s="162"/>
      <c r="G96" s="9"/>
      <c r="H96" s="70"/>
      <c r="I96" s="30"/>
      <c r="J96" s="21"/>
    </row>
    <row r="97" spans="1:10">
      <c r="A97" s="142"/>
      <c r="B97" s="142"/>
      <c r="C97" s="142"/>
      <c r="D97" s="142"/>
      <c r="E97" s="162" t="s">
        <v>126</v>
      </c>
      <c r="F97" s="162"/>
      <c r="G97" s="9"/>
      <c r="H97" s="70"/>
      <c r="I97" s="30"/>
      <c r="J97" s="21"/>
    </row>
    <row r="98" spans="1:10">
      <c r="A98" s="142"/>
      <c r="B98" s="142"/>
      <c r="C98" s="142"/>
      <c r="D98" s="142"/>
      <c r="E98" s="162" t="s">
        <v>127</v>
      </c>
      <c r="F98" s="162"/>
      <c r="G98" s="9"/>
      <c r="H98" s="70"/>
      <c r="I98" s="30"/>
      <c r="J98" s="21"/>
    </row>
    <row r="99" spans="1:10">
      <c r="A99" s="142"/>
      <c r="B99" s="142"/>
      <c r="C99" s="142"/>
      <c r="D99" s="142"/>
      <c r="E99" s="162" t="s">
        <v>223</v>
      </c>
      <c r="F99" s="162"/>
      <c r="G99" s="9"/>
      <c r="H99" s="70">
        <v>6648770</v>
      </c>
      <c r="I99" s="30"/>
      <c r="J99" s="21">
        <v>6648770</v>
      </c>
    </row>
    <row r="100" spans="1:10">
      <c r="A100" s="163">
        <v>44</v>
      </c>
      <c r="B100" s="163"/>
      <c r="C100" s="163"/>
      <c r="D100" s="163"/>
      <c r="E100" s="164" t="s">
        <v>128</v>
      </c>
      <c r="F100" s="164"/>
      <c r="G100" s="7" t="s">
        <v>129</v>
      </c>
      <c r="H100" s="68">
        <f>SUM(H90:H94)</f>
        <v>27814060</v>
      </c>
      <c r="I100" s="30"/>
      <c r="J100" s="88">
        <f>SUM(J90+J91+J92+J93+J94)</f>
        <v>28914060</v>
      </c>
    </row>
    <row r="101" spans="1:10">
      <c r="A101" s="148">
        <v>45</v>
      </c>
      <c r="B101" s="148"/>
      <c r="C101" s="148"/>
      <c r="D101" s="148"/>
      <c r="E101" s="165" t="s">
        <v>130</v>
      </c>
      <c r="F101" s="165"/>
      <c r="G101" s="128" t="s">
        <v>131</v>
      </c>
      <c r="H101" s="69">
        <f>SUM(H54+H63+H86+H89+H100)</f>
        <v>104684855</v>
      </c>
      <c r="I101" s="98">
        <f>SUM(I54+I63+I86+I89+I100+I91)</f>
        <v>4801287</v>
      </c>
      <c r="J101" s="98">
        <f>SUM(J54+J63+J86+J89+J100)</f>
        <v>109486142</v>
      </c>
    </row>
    <row r="102" spans="1:10">
      <c r="A102" s="159">
        <v>46</v>
      </c>
      <c r="B102" s="159"/>
      <c r="C102" s="159"/>
      <c r="D102" s="159"/>
      <c r="E102" s="160" t="s">
        <v>132</v>
      </c>
      <c r="F102" s="160"/>
      <c r="G102" s="7" t="s">
        <v>133</v>
      </c>
      <c r="H102" s="68"/>
      <c r="I102" s="30"/>
      <c r="J102" s="30"/>
    </row>
    <row r="103" spans="1:10">
      <c r="A103" s="159">
        <v>47</v>
      </c>
      <c r="B103" s="159"/>
      <c r="C103" s="159"/>
      <c r="D103" s="159"/>
      <c r="E103" s="160" t="s">
        <v>134</v>
      </c>
      <c r="F103" s="160"/>
      <c r="G103" s="7" t="s">
        <v>135</v>
      </c>
      <c r="H103" s="68"/>
      <c r="I103" s="30"/>
      <c r="J103" s="30"/>
    </row>
    <row r="104" spans="1:10">
      <c r="A104" s="159">
        <v>48</v>
      </c>
      <c r="B104" s="159"/>
      <c r="C104" s="159"/>
      <c r="D104" s="159"/>
      <c r="E104" s="161" t="s">
        <v>136</v>
      </c>
      <c r="F104" s="161"/>
      <c r="G104" s="7" t="s">
        <v>137</v>
      </c>
      <c r="H104" s="68"/>
      <c r="I104" s="30"/>
      <c r="J104" s="30"/>
    </row>
    <row r="105" spans="1:10">
      <c r="A105" s="159">
        <v>49</v>
      </c>
      <c r="B105" s="159"/>
      <c r="C105" s="159"/>
      <c r="D105" s="159"/>
      <c r="E105" s="161" t="s">
        <v>234</v>
      </c>
      <c r="F105" s="161"/>
      <c r="G105" s="7" t="s">
        <v>139</v>
      </c>
      <c r="H105" s="68"/>
      <c r="I105" s="30"/>
      <c r="J105" s="30"/>
    </row>
    <row r="106" spans="1:10">
      <c r="A106" s="159">
        <v>50</v>
      </c>
      <c r="B106" s="159"/>
      <c r="C106" s="159"/>
      <c r="D106" s="159"/>
      <c r="E106" s="161" t="s">
        <v>140</v>
      </c>
      <c r="F106" s="161"/>
      <c r="G106" s="7" t="s">
        <v>141</v>
      </c>
      <c r="H106" s="68"/>
      <c r="I106" s="30"/>
      <c r="J106" s="30"/>
    </row>
    <row r="107" spans="1:10">
      <c r="A107" s="159">
        <v>51</v>
      </c>
      <c r="B107" s="159"/>
      <c r="C107" s="159"/>
      <c r="D107" s="159"/>
      <c r="E107" s="160" t="s">
        <v>235</v>
      </c>
      <c r="F107" s="160"/>
      <c r="G107" s="7" t="s">
        <v>143</v>
      </c>
      <c r="H107" s="72"/>
      <c r="I107" s="30"/>
      <c r="J107" s="30"/>
    </row>
    <row r="108" spans="1:10">
      <c r="A108" s="159">
        <v>52</v>
      </c>
      <c r="B108" s="159"/>
      <c r="C108" s="159"/>
      <c r="D108" s="159"/>
      <c r="E108" s="160" t="s">
        <v>416</v>
      </c>
      <c r="F108" s="160"/>
      <c r="G108" s="7" t="s">
        <v>145</v>
      </c>
      <c r="H108" s="68"/>
      <c r="I108" s="30"/>
      <c r="J108" s="30"/>
    </row>
    <row r="109" spans="1:10">
      <c r="A109" s="159">
        <v>53</v>
      </c>
      <c r="B109" s="159"/>
      <c r="C109" s="159"/>
      <c r="D109" s="159"/>
      <c r="E109" s="160" t="s">
        <v>146</v>
      </c>
      <c r="F109" s="160"/>
      <c r="G109" s="7" t="s">
        <v>147</v>
      </c>
      <c r="H109" s="68">
        <v>24674000</v>
      </c>
      <c r="I109" s="30"/>
      <c r="J109" s="18">
        <v>24674000</v>
      </c>
    </row>
    <row r="110" spans="1:10">
      <c r="A110" s="127"/>
      <c r="B110" s="127"/>
      <c r="C110" s="127"/>
      <c r="D110" s="127"/>
      <c r="E110" s="157" t="s">
        <v>417</v>
      </c>
      <c r="F110" s="158"/>
      <c r="G110" s="7"/>
      <c r="H110" s="68"/>
      <c r="I110" s="30"/>
      <c r="J110" s="30"/>
    </row>
    <row r="111" spans="1:10">
      <c r="A111" s="127"/>
      <c r="B111" s="127"/>
      <c r="C111" s="127"/>
      <c r="D111" s="127"/>
      <c r="E111" s="157" t="s">
        <v>418</v>
      </c>
      <c r="F111" s="158"/>
      <c r="G111" s="7"/>
      <c r="H111" s="68"/>
      <c r="I111" s="30"/>
      <c r="J111" s="30"/>
    </row>
    <row r="112" spans="1:10">
      <c r="A112" s="127"/>
      <c r="B112" s="127"/>
      <c r="C112" s="127"/>
      <c r="D112" s="127"/>
      <c r="E112" s="157" t="s">
        <v>419</v>
      </c>
      <c r="F112" s="158"/>
      <c r="G112" s="7"/>
      <c r="H112" s="68"/>
      <c r="I112" s="30"/>
      <c r="J112" s="30"/>
    </row>
    <row r="113" spans="1:10">
      <c r="A113" s="127"/>
      <c r="B113" s="127"/>
      <c r="C113" s="127"/>
      <c r="D113" s="127"/>
      <c r="E113" s="157" t="s">
        <v>420</v>
      </c>
      <c r="F113" s="158"/>
      <c r="G113" s="7"/>
      <c r="H113" s="68"/>
      <c r="I113" s="30"/>
      <c r="J113" s="30"/>
    </row>
    <row r="114" spans="1:10">
      <c r="A114" s="148">
        <v>54</v>
      </c>
      <c r="B114" s="148"/>
      <c r="C114" s="148"/>
      <c r="D114" s="148"/>
      <c r="E114" s="152" t="s">
        <v>222</v>
      </c>
      <c r="F114" s="152"/>
      <c r="G114" s="128" t="s">
        <v>148</v>
      </c>
      <c r="H114" s="69">
        <f>SUM(H102:H109)</f>
        <v>24674000</v>
      </c>
      <c r="I114" s="76"/>
      <c r="J114" s="97">
        <f>SUM(J109:J113)</f>
        <v>24674000</v>
      </c>
    </row>
    <row r="115" spans="1:10">
      <c r="A115" s="142">
        <v>55</v>
      </c>
      <c r="B115" s="142"/>
      <c r="C115" s="142"/>
      <c r="D115" s="142"/>
      <c r="E115" s="150" t="s">
        <v>149</v>
      </c>
      <c r="F115" s="150"/>
      <c r="G115" s="125" t="s">
        <v>150</v>
      </c>
      <c r="H115" s="53"/>
      <c r="I115" s="30"/>
      <c r="J115" s="30"/>
    </row>
    <row r="116" spans="1:10">
      <c r="A116" s="142">
        <v>56</v>
      </c>
      <c r="B116" s="142"/>
      <c r="C116" s="142"/>
      <c r="D116" s="142"/>
      <c r="E116" s="150" t="s">
        <v>151</v>
      </c>
      <c r="F116" s="150"/>
      <c r="G116" s="125" t="s">
        <v>152</v>
      </c>
      <c r="H116" s="53"/>
      <c r="I116" s="59">
        <v>7920</v>
      </c>
      <c r="J116" s="59">
        <v>7920</v>
      </c>
    </row>
    <row r="117" spans="1:10">
      <c r="A117" s="142">
        <v>57</v>
      </c>
      <c r="B117" s="142"/>
      <c r="C117" s="142"/>
      <c r="D117" s="142"/>
      <c r="E117" s="150" t="s">
        <v>153</v>
      </c>
      <c r="F117" s="150"/>
      <c r="G117" s="125" t="s">
        <v>154</v>
      </c>
      <c r="H117" s="53"/>
      <c r="I117" s="30"/>
      <c r="J117" s="30"/>
    </row>
    <row r="118" spans="1:10">
      <c r="A118" s="142">
        <v>58</v>
      </c>
      <c r="B118" s="142"/>
      <c r="C118" s="142"/>
      <c r="D118" s="142"/>
      <c r="E118" s="150" t="s">
        <v>155</v>
      </c>
      <c r="F118" s="150"/>
      <c r="G118" s="125" t="s">
        <v>156</v>
      </c>
      <c r="H118" s="53"/>
      <c r="I118" s="30"/>
      <c r="J118" s="30"/>
    </row>
    <row r="119" spans="1:10">
      <c r="A119" s="142">
        <v>59</v>
      </c>
      <c r="B119" s="142"/>
      <c r="C119" s="142"/>
      <c r="D119" s="142"/>
      <c r="E119" s="150" t="s">
        <v>157</v>
      </c>
      <c r="F119" s="150"/>
      <c r="G119" s="125" t="s">
        <v>158</v>
      </c>
      <c r="H119" s="53"/>
      <c r="I119" s="30"/>
      <c r="J119" s="30"/>
    </row>
    <row r="120" spans="1:10">
      <c r="A120" s="142">
        <v>60</v>
      </c>
      <c r="B120" s="142"/>
      <c r="C120" s="142"/>
      <c r="D120" s="142"/>
      <c r="E120" s="150" t="s">
        <v>421</v>
      </c>
      <c r="F120" s="150"/>
      <c r="G120" s="125" t="s">
        <v>160</v>
      </c>
      <c r="H120" s="53">
        <v>3377640</v>
      </c>
      <c r="I120" s="30"/>
      <c r="J120" s="14">
        <v>3377640</v>
      </c>
    </row>
    <row r="121" spans="1:10">
      <c r="A121" s="124"/>
      <c r="B121" s="124"/>
      <c r="C121" s="124"/>
      <c r="D121" s="124"/>
      <c r="E121" s="154" t="s">
        <v>422</v>
      </c>
      <c r="F121" s="155"/>
      <c r="G121" s="125"/>
      <c r="H121" s="53"/>
      <c r="I121" s="30"/>
      <c r="J121" s="30"/>
    </row>
    <row r="122" spans="1:10">
      <c r="A122" s="124"/>
      <c r="B122" s="124"/>
      <c r="C122" s="124"/>
      <c r="D122" s="124"/>
      <c r="E122" s="154" t="s">
        <v>423</v>
      </c>
      <c r="F122" s="156"/>
      <c r="G122" s="125"/>
      <c r="H122" s="53"/>
      <c r="I122" s="30"/>
      <c r="J122" s="30"/>
    </row>
    <row r="123" spans="1:10">
      <c r="A123" s="142">
        <v>61</v>
      </c>
      <c r="B123" s="142"/>
      <c r="C123" s="142"/>
      <c r="D123" s="142"/>
      <c r="E123" s="150" t="s">
        <v>161</v>
      </c>
      <c r="F123" s="150"/>
      <c r="G123" s="125" t="s">
        <v>162</v>
      </c>
      <c r="H123" s="53"/>
      <c r="I123" s="30"/>
      <c r="J123" s="30"/>
    </row>
    <row r="124" spans="1:10">
      <c r="A124" s="142">
        <v>62</v>
      </c>
      <c r="B124" s="142"/>
      <c r="C124" s="142"/>
      <c r="D124" s="142"/>
      <c r="E124" s="150" t="s">
        <v>163</v>
      </c>
      <c r="F124" s="150"/>
      <c r="G124" s="125" t="s">
        <v>164</v>
      </c>
      <c r="H124" s="53">
        <v>500000</v>
      </c>
      <c r="I124" s="30"/>
      <c r="J124" s="14">
        <v>500000</v>
      </c>
    </row>
    <row r="125" spans="1:10">
      <c r="A125" s="142">
        <v>63</v>
      </c>
      <c r="B125" s="142"/>
      <c r="C125" s="142"/>
      <c r="D125" s="142"/>
      <c r="E125" s="150" t="s">
        <v>165</v>
      </c>
      <c r="F125" s="150"/>
      <c r="G125" s="125" t="s">
        <v>166</v>
      </c>
      <c r="H125" s="53"/>
      <c r="I125" s="30"/>
      <c r="J125" s="30"/>
    </row>
    <row r="126" spans="1:10">
      <c r="A126" s="142">
        <v>64</v>
      </c>
      <c r="B126" s="142"/>
      <c r="C126" s="142"/>
      <c r="D126" s="142"/>
      <c r="E126" s="153" t="s">
        <v>167</v>
      </c>
      <c r="F126" s="153"/>
      <c r="G126" s="125" t="s">
        <v>168</v>
      </c>
      <c r="H126" s="53"/>
      <c r="I126" s="30"/>
      <c r="J126" s="30"/>
    </row>
    <row r="127" spans="1:10">
      <c r="A127" s="142">
        <v>65</v>
      </c>
      <c r="B127" s="142"/>
      <c r="C127" s="142"/>
      <c r="D127" s="142"/>
      <c r="E127" s="150" t="s">
        <v>424</v>
      </c>
      <c r="F127" s="150"/>
      <c r="G127" s="125" t="s">
        <v>172</v>
      </c>
      <c r="H127" s="53">
        <v>3414000</v>
      </c>
      <c r="I127" s="59">
        <v>1000000</v>
      </c>
      <c r="J127" s="94">
        <f>SUM(H127:I127)</f>
        <v>4414000</v>
      </c>
    </row>
    <row r="128" spans="1:10">
      <c r="A128" s="124"/>
      <c r="B128" s="124"/>
      <c r="C128" s="124"/>
      <c r="D128" s="124"/>
      <c r="E128" s="154" t="s">
        <v>425</v>
      </c>
      <c r="F128" s="155"/>
      <c r="G128" s="125"/>
      <c r="H128" s="53"/>
      <c r="I128" s="30"/>
      <c r="J128" s="30"/>
    </row>
    <row r="129" spans="1:10">
      <c r="A129" s="124"/>
      <c r="B129" s="124"/>
      <c r="C129" s="124"/>
      <c r="D129" s="124"/>
      <c r="E129" s="154" t="s">
        <v>426</v>
      </c>
      <c r="F129" s="156"/>
      <c r="G129" s="125"/>
      <c r="H129" s="53"/>
      <c r="I129" s="30"/>
      <c r="J129" s="30"/>
    </row>
    <row r="130" spans="1:10">
      <c r="A130" s="142">
        <v>66</v>
      </c>
      <c r="B130" s="142"/>
      <c r="C130" s="142"/>
      <c r="D130" s="142"/>
      <c r="E130" s="153" t="s">
        <v>171</v>
      </c>
      <c r="F130" s="153"/>
      <c r="G130" s="125" t="s">
        <v>400</v>
      </c>
      <c r="H130" s="53">
        <v>10553020</v>
      </c>
      <c r="I130" s="59">
        <v>-1000000</v>
      </c>
      <c r="J130" s="59">
        <v>9553020</v>
      </c>
    </row>
    <row r="131" spans="1:10">
      <c r="A131" s="148">
        <v>67</v>
      </c>
      <c r="B131" s="148"/>
      <c r="C131" s="148"/>
      <c r="D131" s="148"/>
      <c r="E131" s="152" t="s">
        <v>173</v>
      </c>
      <c r="F131" s="152"/>
      <c r="G131" s="128" t="s">
        <v>174</v>
      </c>
      <c r="H131" s="69">
        <f>SUM(H115:H130)</f>
        <v>17844660</v>
      </c>
      <c r="I131" s="77">
        <f>SUM(I116+I117+I118+I119+I120+I123+I124+I125+I126+I127+I130)</f>
        <v>7920</v>
      </c>
      <c r="J131" s="98">
        <f>SUM(J115+J116+J117+J118+J119+J120+J123+J124+J125+J126+J127+J130)</f>
        <v>17852580</v>
      </c>
    </row>
    <row r="132" spans="1:10">
      <c r="A132" s="142">
        <v>68</v>
      </c>
      <c r="B132" s="142"/>
      <c r="C132" s="142"/>
      <c r="D132" s="142"/>
      <c r="E132" s="143" t="s">
        <v>175</v>
      </c>
      <c r="F132" s="143"/>
      <c r="G132" s="125" t="s">
        <v>176</v>
      </c>
      <c r="H132" s="53">
        <v>49345420</v>
      </c>
      <c r="I132" s="94">
        <f>SUM(J132-H132)</f>
        <v>-781898</v>
      </c>
      <c r="J132" s="59">
        <v>48563522</v>
      </c>
    </row>
    <row r="133" spans="1:10">
      <c r="A133" s="142">
        <v>69</v>
      </c>
      <c r="B133" s="142"/>
      <c r="C133" s="142"/>
      <c r="D133" s="142"/>
      <c r="E133" s="143" t="s">
        <v>177</v>
      </c>
      <c r="F133" s="143"/>
      <c r="G133" s="125" t="s">
        <v>178</v>
      </c>
      <c r="H133" s="53"/>
      <c r="I133" s="30"/>
      <c r="J133" s="30"/>
    </row>
    <row r="134" spans="1:10">
      <c r="A134" s="142">
        <v>70</v>
      </c>
      <c r="B134" s="142"/>
      <c r="C134" s="142"/>
      <c r="D134" s="142"/>
      <c r="E134" s="143" t="s">
        <v>179</v>
      </c>
      <c r="F134" s="143"/>
      <c r="G134" s="125" t="s">
        <v>180</v>
      </c>
      <c r="H134" s="53"/>
      <c r="I134" s="30"/>
      <c r="J134" s="30"/>
    </row>
    <row r="135" spans="1:10">
      <c r="A135" s="142">
        <v>71</v>
      </c>
      <c r="B135" s="142"/>
      <c r="C135" s="142"/>
      <c r="D135" s="142"/>
      <c r="E135" s="143" t="s">
        <v>181</v>
      </c>
      <c r="F135" s="143"/>
      <c r="G135" s="125" t="s">
        <v>182</v>
      </c>
      <c r="H135" s="132"/>
      <c r="I135" s="100">
        <v>960575</v>
      </c>
      <c r="J135" s="134">
        <v>960575</v>
      </c>
    </row>
    <row r="136" spans="1:10">
      <c r="A136" s="142">
        <v>72</v>
      </c>
      <c r="B136" s="142"/>
      <c r="C136" s="142"/>
      <c r="D136" s="142"/>
      <c r="E136" s="143" t="s">
        <v>183</v>
      </c>
      <c r="F136" s="143"/>
      <c r="G136" s="125" t="s">
        <v>184</v>
      </c>
      <c r="H136" s="53"/>
      <c r="I136" s="30"/>
      <c r="J136" s="30"/>
    </row>
    <row r="137" spans="1:10">
      <c r="A137" s="142">
        <v>73</v>
      </c>
      <c r="B137" s="142"/>
      <c r="C137" s="142"/>
      <c r="D137" s="142"/>
      <c r="E137" s="143" t="s">
        <v>185</v>
      </c>
      <c r="F137" s="143"/>
      <c r="G137" s="125" t="s">
        <v>186</v>
      </c>
      <c r="H137" s="53"/>
      <c r="I137" s="30"/>
      <c r="J137" s="30"/>
    </row>
    <row r="138" spans="1:10">
      <c r="A138" s="142">
        <v>74</v>
      </c>
      <c r="B138" s="142"/>
      <c r="C138" s="142"/>
      <c r="D138" s="142"/>
      <c r="E138" s="143" t="s">
        <v>187</v>
      </c>
      <c r="F138" s="143"/>
      <c r="G138" s="125" t="s">
        <v>188</v>
      </c>
      <c r="H138" s="53">
        <v>13323264</v>
      </c>
      <c r="I138" s="59">
        <v>48243</v>
      </c>
      <c r="J138" s="14">
        <f>SUM(H138:I138)</f>
        <v>13371507</v>
      </c>
    </row>
    <row r="139" spans="1:10">
      <c r="A139" s="148">
        <v>75</v>
      </c>
      <c r="B139" s="148"/>
      <c r="C139" s="148"/>
      <c r="D139" s="148"/>
      <c r="E139" s="149" t="s">
        <v>189</v>
      </c>
      <c r="F139" s="149"/>
      <c r="G139" s="128" t="s">
        <v>190</v>
      </c>
      <c r="H139" s="69">
        <f>SUM(H132:H138)</f>
        <v>62668684</v>
      </c>
      <c r="I139" s="98">
        <f>SUM(I132:I138)</f>
        <v>226920</v>
      </c>
      <c r="J139" s="77">
        <f>SUM(J132:J138)</f>
        <v>62895604</v>
      </c>
    </row>
    <row r="140" spans="1:10">
      <c r="A140" s="142">
        <v>76</v>
      </c>
      <c r="B140" s="142"/>
      <c r="C140" s="142"/>
      <c r="D140" s="142"/>
      <c r="E140" s="150" t="s">
        <v>191</v>
      </c>
      <c r="F140" s="150"/>
      <c r="G140" s="125" t="s">
        <v>192</v>
      </c>
      <c r="H140" s="53">
        <v>27160352</v>
      </c>
      <c r="I140" s="30"/>
      <c r="J140" s="14">
        <v>27160352</v>
      </c>
    </row>
    <row r="141" spans="1:10">
      <c r="A141" s="142">
        <v>77</v>
      </c>
      <c r="B141" s="142"/>
      <c r="C141" s="142"/>
      <c r="D141" s="142"/>
      <c r="E141" s="150" t="s">
        <v>193</v>
      </c>
      <c r="F141" s="150"/>
      <c r="G141" s="125" t="s">
        <v>194</v>
      </c>
      <c r="H141" s="53"/>
      <c r="I141" s="30"/>
      <c r="J141" s="30"/>
    </row>
    <row r="142" spans="1:10">
      <c r="A142" s="142">
        <v>78</v>
      </c>
      <c r="B142" s="142"/>
      <c r="C142" s="142"/>
      <c r="D142" s="142"/>
      <c r="E142" s="150" t="s">
        <v>195</v>
      </c>
      <c r="F142" s="150"/>
      <c r="G142" s="125" t="s">
        <v>196</v>
      </c>
      <c r="H142" s="53"/>
      <c r="I142" s="30"/>
      <c r="J142" s="30"/>
    </row>
    <row r="143" spans="1:10">
      <c r="A143" s="142">
        <v>79</v>
      </c>
      <c r="B143" s="142"/>
      <c r="C143" s="142"/>
      <c r="D143" s="142"/>
      <c r="E143" s="150" t="s">
        <v>197</v>
      </c>
      <c r="F143" s="150"/>
      <c r="G143" s="125" t="s">
        <v>198</v>
      </c>
      <c r="H143" s="53">
        <v>7333295</v>
      </c>
      <c r="I143" s="30"/>
      <c r="J143" s="14">
        <v>7333295</v>
      </c>
    </row>
    <row r="144" spans="1:10">
      <c r="A144" s="148">
        <v>80</v>
      </c>
      <c r="B144" s="148"/>
      <c r="C144" s="148"/>
      <c r="D144" s="148"/>
      <c r="E144" s="152" t="s">
        <v>199</v>
      </c>
      <c r="F144" s="152"/>
      <c r="G144" s="128" t="s">
        <v>200</v>
      </c>
      <c r="H144" s="69">
        <f>SUM(H140:H143)</f>
        <v>34493647</v>
      </c>
      <c r="I144" s="76"/>
      <c r="J144" s="101">
        <f>SUM(J140:J143)</f>
        <v>34493647</v>
      </c>
    </row>
    <row r="145" spans="1:10">
      <c r="A145" s="142">
        <v>81</v>
      </c>
      <c r="B145" s="142"/>
      <c r="C145" s="142"/>
      <c r="D145" s="142"/>
      <c r="E145" s="150" t="s">
        <v>201</v>
      </c>
      <c r="F145" s="150"/>
      <c r="G145" s="125" t="s">
        <v>202</v>
      </c>
      <c r="H145" s="53"/>
      <c r="I145" s="30"/>
      <c r="J145" s="30"/>
    </row>
    <row r="146" spans="1:10">
      <c r="A146" s="142">
        <v>82</v>
      </c>
      <c r="B146" s="142"/>
      <c r="C146" s="142"/>
      <c r="D146" s="142"/>
      <c r="E146" s="150" t="s">
        <v>203</v>
      </c>
      <c r="F146" s="150"/>
      <c r="G146" s="125" t="s">
        <v>204</v>
      </c>
      <c r="H146" s="53"/>
      <c r="I146" s="30"/>
      <c r="J146" s="30"/>
    </row>
    <row r="147" spans="1:10">
      <c r="A147" s="142">
        <v>83</v>
      </c>
      <c r="B147" s="142"/>
      <c r="C147" s="142"/>
      <c r="D147" s="142"/>
      <c r="E147" s="150" t="s">
        <v>205</v>
      </c>
      <c r="F147" s="150"/>
      <c r="G147" s="125" t="s">
        <v>206</v>
      </c>
      <c r="H147" s="53"/>
      <c r="I147" s="30"/>
      <c r="J147" s="30"/>
    </row>
    <row r="148" spans="1:10">
      <c r="A148" s="142">
        <v>84</v>
      </c>
      <c r="B148" s="142"/>
      <c r="C148" s="142"/>
      <c r="D148" s="142"/>
      <c r="E148" s="150" t="s">
        <v>207</v>
      </c>
      <c r="F148" s="150"/>
      <c r="G148" s="125" t="s">
        <v>208</v>
      </c>
      <c r="H148" s="53"/>
      <c r="I148" s="30"/>
      <c r="J148" s="30"/>
    </row>
    <row r="149" spans="1:10">
      <c r="A149" s="142">
        <v>85</v>
      </c>
      <c r="B149" s="142"/>
      <c r="C149" s="142"/>
      <c r="D149" s="142"/>
      <c r="E149" s="150" t="s">
        <v>209</v>
      </c>
      <c r="F149" s="150"/>
      <c r="G149" s="125" t="s">
        <v>210</v>
      </c>
      <c r="H149" s="53"/>
      <c r="I149" s="30"/>
      <c r="J149" s="30"/>
    </row>
    <row r="150" spans="1:10">
      <c r="A150" s="142">
        <v>86</v>
      </c>
      <c r="B150" s="142"/>
      <c r="C150" s="142"/>
      <c r="D150" s="142"/>
      <c r="E150" s="150" t="s">
        <v>211</v>
      </c>
      <c r="F150" s="150"/>
      <c r="G150" s="125" t="s">
        <v>212</v>
      </c>
      <c r="H150" s="53"/>
      <c r="I150" s="30"/>
      <c r="J150" s="30"/>
    </row>
    <row r="151" spans="1:10">
      <c r="A151" s="142">
        <v>87</v>
      </c>
      <c r="B151" s="142"/>
      <c r="C151" s="142"/>
      <c r="D151" s="142"/>
      <c r="E151" s="150" t="s">
        <v>213</v>
      </c>
      <c r="F151" s="150"/>
      <c r="G151" s="125" t="s">
        <v>214</v>
      </c>
      <c r="H151" s="53"/>
      <c r="I151" s="30"/>
      <c r="J151" s="30"/>
    </row>
    <row r="152" spans="1:10">
      <c r="A152" s="142">
        <v>88</v>
      </c>
      <c r="B152" s="142"/>
      <c r="C152" s="142"/>
      <c r="D152" s="142"/>
      <c r="E152" s="150" t="s">
        <v>215</v>
      </c>
      <c r="F152" s="150"/>
      <c r="G152" s="125" t="s">
        <v>216</v>
      </c>
      <c r="H152" s="53"/>
      <c r="I152" s="30"/>
      <c r="J152" s="30"/>
    </row>
    <row r="153" spans="1:10">
      <c r="A153" s="151">
        <v>89</v>
      </c>
      <c r="B153" s="151"/>
      <c r="C153" s="151"/>
      <c r="D153" s="151"/>
      <c r="E153" s="152" t="s">
        <v>217</v>
      </c>
      <c r="F153" s="152"/>
      <c r="G153" s="128" t="s">
        <v>218</v>
      </c>
      <c r="H153" s="69">
        <f>SUM(H145:H152)</f>
        <v>0</v>
      </c>
      <c r="I153" s="76"/>
      <c r="J153" s="76"/>
    </row>
    <row r="154" spans="1:10">
      <c r="A154" s="146">
        <v>90</v>
      </c>
      <c r="B154" s="146"/>
      <c r="C154" s="146"/>
      <c r="D154" s="146"/>
      <c r="E154" s="147" t="s">
        <v>219</v>
      </c>
      <c r="F154" s="147"/>
      <c r="G154" s="130" t="s">
        <v>220</v>
      </c>
      <c r="H154" s="73">
        <f>SUM(H29+H30+H101+H114+H131+H139+H144+H153)</f>
        <v>493782513</v>
      </c>
      <c r="I154" s="98">
        <f>SUM(I29+I30+I101+I114+I131+I139+I144+I153)</f>
        <v>6247839</v>
      </c>
      <c r="J154" s="98">
        <f>SUM(J29+J30+J101+J114+J131+J139+J144+J153)</f>
        <v>500030352</v>
      </c>
    </row>
    <row r="155" spans="1:10">
      <c r="A155" s="148">
        <v>91</v>
      </c>
      <c r="B155" s="148"/>
      <c r="C155" s="148"/>
      <c r="D155" s="148"/>
      <c r="E155" s="149" t="s">
        <v>236</v>
      </c>
      <c r="F155" s="149"/>
      <c r="G155" s="128" t="s">
        <v>237</v>
      </c>
      <c r="H155" s="69">
        <f>SUM(H156:H157)</f>
        <v>105699898</v>
      </c>
      <c r="I155" s="98">
        <f>SUM(I156)</f>
        <v>-271996</v>
      </c>
      <c r="J155" s="77">
        <f>SUM(J156:J157)</f>
        <v>105427902</v>
      </c>
    </row>
    <row r="156" spans="1:10">
      <c r="A156" s="142">
        <v>92</v>
      </c>
      <c r="B156" s="142"/>
      <c r="C156" s="142"/>
      <c r="D156" s="142"/>
      <c r="E156" s="143" t="s">
        <v>238</v>
      </c>
      <c r="F156" s="143"/>
      <c r="G156" s="125" t="s">
        <v>239</v>
      </c>
      <c r="H156" s="53">
        <v>100276006</v>
      </c>
      <c r="I156" s="94">
        <f>SUM(J156-H156)</f>
        <v>-271996</v>
      </c>
      <c r="J156" s="59">
        <v>100004010</v>
      </c>
    </row>
    <row r="157" spans="1:10">
      <c r="A157" s="142">
        <v>93</v>
      </c>
      <c r="B157" s="142"/>
      <c r="C157" s="142"/>
      <c r="D157" s="142"/>
      <c r="E157" s="143" t="s">
        <v>240</v>
      </c>
      <c r="F157" s="143"/>
      <c r="G157" s="126" t="s">
        <v>237</v>
      </c>
      <c r="H157" s="71">
        <v>5423892</v>
      </c>
      <c r="I157" s="30"/>
      <c r="J157" s="17">
        <v>5423892</v>
      </c>
    </row>
    <row r="158" spans="1:10">
      <c r="A158" s="144">
        <v>94</v>
      </c>
      <c r="B158" s="144"/>
      <c r="C158" s="144"/>
      <c r="D158" s="144"/>
      <c r="E158" s="145" t="s">
        <v>225</v>
      </c>
      <c r="F158" s="145"/>
      <c r="G158" s="129" t="s">
        <v>241</v>
      </c>
      <c r="H158" s="81">
        <f>SUM(H154+H155)</f>
        <v>599482411</v>
      </c>
      <c r="I158" s="98">
        <f>SUM(I154+I155)</f>
        <v>5975843</v>
      </c>
      <c r="J158" s="98">
        <f>SUM(J154+J155)</f>
        <v>605458254</v>
      </c>
    </row>
  </sheetData>
  <mergeCells count="334">
    <mergeCell ref="A10:D10"/>
    <mergeCell ref="E10:F10"/>
    <mergeCell ref="A11:D11"/>
    <mergeCell ref="E11:F11"/>
    <mergeCell ref="A12:D12"/>
    <mergeCell ref="E12:F12"/>
    <mergeCell ref="F3:J5"/>
    <mergeCell ref="A7:J7"/>
    <mergeCell ref="A8:D9"/>
    <mergeCell ref="E8:F9"/>
    <mergeCell ref="G8:G9"/>
    <mergeCell ref="H8:H9"/>
    <mergeCell ref="I8:I9"/>
    <mergeCell ref="J8:J9"/>
    <mergeCell ref="A16:D16"/>
    <mergeCell ref="E16:F16"/>
    <mergeCell ref="A17:D17"/>
    <mergeCell ref="E17:F17"/>
    <mergeCell ref="A18:D18"/>
    <mergeCell ref="E18:F18"/>
    <mergeCell ref="A13:D13"/>
    <mergeCell ref="E13:F13"/>
    <mergeCell ref="A14:D14"/>
    <mergeCell ref="E14:F14"/>
    <mergeCell ref="A15:D15"/>
    <mergeCell ref="E15:F15"/>
    <mergeCell ref="A22:D22"/>
    <mergeCell ref="E22:F22"/>
    <mergeCell ref="A23:D23"/>
    <mergeCell ref="E23:F23"/>
    <mergeCell ref="A24:D24"/>
    <mergeCell ref="E24:F24"/>
    <mergeCell ref="A19:D19"/>
    <mergeCell ref="E19:F19"/>
    <mergeCell ref="A20:D20"/>
    <mergeCell ref="E20:F20"/>
    <mergeCell ref="A21:D21"/>
    <mergeCell ref="E21:F21"/>
    <mergeCell ref="A28:D28"/>
    <mergeCell ref="E28:F28"/>
    <mergeCell ref="A29:D29"/>
    <mergeCell ref="E29:F29"/>
    <mergeCell ref="A30:D30"/>
    <mergeCell ref="E30:F30"/>
    <mergeCell ref="A25:D25"/>
    <mergeCell ref="E25:F25"/>
    <mergeCell ref="A26:D26"/>
    <mergeCell ref="E26:F26"/>
    <mergeCell ref="A27:D27"/>
    <mergeCell ref="E27:F27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32:B32"/>
    <mergeCell ref="C32:D32"/>
    <mergeCell ref="E32:F32"/>
    <mergeCell ref="A38:B38"/>
    <mergeCell ref="C38:D38"/>
    <mergeCell ref="E38:F38"/>
    <mergeCell ref="A39:B39"/>
    <mergeCell ref="C39:D39"/>
    <mergeCell ref="E39:F39"/>
    <mergeCell ref="A35:D35"/>
    <mergeCell ref="E35:F35"/>
    <mergeCell ref="A36:B36"/>
    <mergeCell ref="C36:D36"/>
    <mergeCell ref="E36:F36"/>
    <mergeCell ref="A37:B37"/>
    <mergeCell ref="C37:D37"/>
    <mergeCell ref="E37:F37"/>
    <mergeCell ref="A42:D42"/>
    <mergeCell ref="E42:F42"/>
    <mergeCell ref="A43:B43"/>
    <mergeCell ref="C43:D43"/>
    <mergeCell ref="E43:F43"/>
    <mergeCell ref="A44:B44"/>
    <mergeCell ref="C44:D44"/>
    <mergeCell ref="E44:F44"/>
    <mergeCell ref="A40:B40"/>
    <mergeCell ref="C40:D40"/>
    <mergeCell ref="E40:F40"/>
    <mergeCell ref="A41:B41"/>
    <mergeCell ref="C41:D41"/>
    <mergeCell ref="E41:F41"/>
    <mergeCell ref="E47:F47"/>
    <mergeCell ref="E48:F48"/>
    <mergeCell ref="E49:F49"/>
    <mergeCell ref="A50:B50"/>
    <mergeCell ref="C50:D50"/>
    <mergeCell ref="E50:F50"/>
    <mergeCell ref="A45:B45"/>
    <mergeCell ref="C45:D45"/>
    <mergeCell ref="E45:F45"/>
    <mergeCell ref="A46:B46"/>
    <mergeCell ref="C46:D46"/>
    <mergeCell ref="E46:F46"/>
    <mergeCell ref="A54:D54"/>
    <mergeCell ref="E54:F54"/>
    <mergeCell ref="A55:D55"/>
    <mergeCell ref="E55:F55"/>
    <mergeCell ref="A56:B56"/>
    <mergeCell ref="C56:D56"/>
    <mergeCell ref="E56:F56"/>
    <mergeCell ref="E51:F51"/>
    <mergeCell ref="A52:D52"/>
    <mergeCell ref="E52:F52"/>
    <mergeCell ref="A53:B53"/>
    <mergeCell ref="C53:D53"/>
    <mergeCell ref="E53:F53"/>
    <mergeCell ref="A59:B59"/>
    <mergeCell ref="C59:D59"/>
    <mergeCell ref="E59:F59"/>
    <mergeCell ref="E60:F60"/>
    <mergeCell ref="A61:D61"/>
    <mergeCell ref="E61:F61"/>
    <mergeCell ref="A57:B57"/>
    <mergeCell ref="C57:D57"/>
    <mergeCell ref="E57:F57"/>
    <mergeCell ref="A58:B58"/>
    <mergeCell ref="C58:D58"/>
    <mergeCell ref="E58:F58"/>
    <mergeCell ref="A65:B65"/>
    <mergeCell ref="C65:D65"/>
    <mergeCell ref="E65:F65"/>
    <mergeCell ref="A66:B66"/>
    <mergeCell ref="C66:D66"/>
    <mergeCell ref="E66:F66"/>
    <mergeCell ref="A62:B62"/>
    <mergeCell ref="C62:D62"/>
    <mergeCell ref="E62:F62"/>
    <mergeCell ref="A63:D63"/>
    <mergeCell ref="E63:F63"/>
    <mergeCell ref="A64:D64"/>
    <mergeCell ref="E64:F64"/>
    <mergeCell ref="A69:D69"/>
    <mergeCell ref="E69:F69"/>
    <mergeCell ref="A70:D70"/>
    <mergeCell ref="E70:F70"/>
    <mergeCell ref="A71:D71"/>
    <mergeCell ref="E71:F71"/>
    <mergeCell ref="A67:B67"/>
    <mergeCell ref="C67:D67"/>
    <mergeCell ref="E67:F67"/>
    <mergeCell ref="A68:B68"/>
    <mergeCell ref="C68:D68"/>
    <mergeCell ref="E68:F68"/>
    <mergeCell ref="A75:B75"/>
    <mergeCell ref="C75:D75"/>
    <mergeCell ref="E75:F75"/>
    <mergeCell ref="A76:B76"/>
    <mergeCell ref="C76:D76"/>
    <mergeCell ref="E76:F76"/>
    <mergeCell ref="A72:D72"/>
    <mergeCell ref="E72:F72"/>
    <mergeCell ref="A73:D73"/>
    <mergeCell ref="E73:F73"/>
    <mergeCell ref="A74:B74"/>
    <mergeCell ref="C74:D74"/>
    <mergeCell ref="E74:F74"/>
    <mergeCell ref="A79:D79"/>
    <mergeCell ref="E79:F79"/>
    <mergeCell ref="A80:B80"/>
    <mergeCell ref="C80:D80"/>
    <mergeCell ref="E80:F80"/>
    <mergeCell ref="A81:B81"/>
    <mergeCell ref="C81:D81"/>
    <mergeCell ref="E81:F81"/>
    <mergeCell ref="A77:B77"/>
    <mergeCell ref="C77:D77"/>
    <mergeCell ref="E77:F77"/>
    <mergeCell ref="A78:B78"/>
    <mergeCell ref="C78:D78"/>
    <mergeCell ref="E78:F78"/>
    <mergeCell ref="A84:B84"/>
    <mergeCell ref="C84:D84"/>
    <mergeCell ref="E84:F84"/>
    <mergeCell ref="A85:B85"/>
    <mergeCell ref="C85:D85"/>
    <mergeCell ref="E85:F85"/>
    <mergeCell ref="A82:B82"/>
    <mergeCell ref="C82:D82"/>
    <mergeCell ref="E82:F82"/>
    <mergeCell ref="A83:B83"/>
    <mergeCell ref="C83:D83"/>
    <mergeCell ref="E83:F83"/>
    <mergeCell ref="A89:D89"/>
    <mergeCell ref="E89:F89"/>
    <mergeCell ref="A90:D90"/>
    <mergeCell ref="E90:F90"/>
    <mergeCell ref="A91:D91"/>
    <mergeCell ref="E91:F91"/>
    <mergeCell ref="A86:D86"/>
    <mergeCell ref="E86:F86"/>
    <mergeCell ref="A87:D87"/>
    <mergeCell ref="E87:F87"/>
    <mergeCell ref="A88:D88"/>
    <mergeCell ref="E88:F88"/>
    <mergeCell ref="A95:B95"/>
    <mergeCell ref="C95:D95"/>
    <mergeCell ref="E95:F95"/>
    <mergeCell ref="A96:B96"/>
    <mergeCell ref="C96:D96"/>
    <mergeCell ref="E96:F96"/>
    <mergeCell ref="A92:D92"/>
    <mergeCell ref="E92:F92"/>
    <mergeCell ref="A93:D93"/>
    <mergeCell ref="E93:F93"/>
    <mergeCell ref="A94:D94"/>
    <mergeCell ref="E94:F94"/>
    <mergeCell ref="A99:B99"/>
    <mergeCell ref="C99:D99"/>
    <mergeCell ref="E99:F99"/>
    <mergeCell ref="A100:D100"/>
    <mergeCell ref="E100:F100"/>
    <mergeCell ref="A101:D101"/>
    <mergeCell ref="E101:F101"/>
    <mergeCell ref="A97:B97"/>
    <mergeCell ref="C97:D97"/>
    <mergeCell ref="E97:F97"/>
    <mergeCell ref="A98:B98"/>
    <mergeCell ref="C98:D98"/>
    <mergeCell ref="E98:F98"/>
    <mergeCell ref="A105:D105"/>
    <mergeCell ref="E105:F105"/>
    <mergeCell ref="A106:D106"/>
    <mergeCell ref="E106:F106"/>
    <mergeCell ref="A107:D107"/>
    <mergeCell ref="E107:F107"/>
    <mergeCell ref="A102:D102"/>
    <mergeCell ref="E102:F102"/>
    <mergeCell ref="A103:D103"/>
    <mergeCell ref="E103:F103"/>
    <mergeCell ref="A104:D104"/>
    <mergeCell ref="E104:F104"/>
    <mergeCell ref="E112:F112"/>
    <mergeCell ref="E113:F113"/>
    <mergeCell ref="A114:D114"/>
    <mergeCell ref="E114:F114"/>
    <mergeCell ref="A115:D115"/>
    <mergeCell ref="E115:F115"/>
    <mergeCell ref="A108:D108"/>
    <mergeCell ref="E108:F108"/>
    <mergeCell ref="A109:D109"/>
    <mergeCell ref="E109:F109"/>
    <mergeCell ref="E110:F110"/>
    <mergeCell ref="E111:F111"/>
    <mergeCell ref="A119:D119"/>
    <mergeCell ref="E119:F119"/>
    <mergeCell ref="A120:D120"/>
    <mergeCell ref="E120:F120"/>
    <mergeCell ref="E121:F121"/>
    <mergeCell ref="E122:F122"/>
    <mergeCell ref="A116:D116"/>
    <mergeCell ref="E116:F116"/>
    <mergeCell ref="A117:D117"/>
    <mergeCell ref="E117:F117"/>
    <mergeCell ref="A118:D118"/>
    <mergeCell ref="E118:F118"/>
    <mergeCell ref="A126:D126"/>
    <mergeCell ref="E126:F126"/>
    <mergeCell ref="A127:D127"/>
    <mergeCell ref="E127:F127"/>
    <mergeCell ref="E128:F128"/>
    <mergeCell ref="E129:F129"/>
    <mergeCell ref="A123:D123"/>
    <mergeCell ref="E123:F123"/>
    <mergeCell ref="A124:D124"/>
    <mergeCell ref="E124:F124"/>
    <mergeCell ref="A125:D125"/>
    <mergeCell ref="E125:F125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39:D139"/>
    <mergeCell ref="E139:F139"/>
    <mergeCell ref="A140:D140"/>
    <mergeCell ref="E140:F140"/>
    <mergeCell ref="A141:D141"/>
    <mergeCell ref="E141:F141"/>
    <mergeCell ref="A136:D136"/>
    <mergeCell ref="E136:F136"/>
    <mergeCell ref="A137:D137"/>
    <mergeCell ref="E137:F137"/>
    <mergeCell ref="A138:D138"/>
    <mergeCell ref="E138:F138"/>
    <mergeCell ref="A145:D145"/>
    <mergeCell ref="E145:F145"/>
    <mergeCell ref="A146:D146"/>
    <mergeCell ref="E146:F146"/>
    <mergeCell ref="A147:D147"/>
    <mergeCell ref="E147:F147"/>
    <mergeCell ref="A142:D142"/>
    <mergeCell ref="E142:F142"/>
    <mergeCell ref="A143:D143"/>
    <mergeCell ref="E143:F143"/>
    <mergeCell ref="A144:D144"/>
    <mergeCell ref="E144:F144"/>
    <mergeCell ref="A151:D151"/>
    <mergeCell ref="E151:F151"/>
    <mergeCell ref="A152:D152"/>
    <mergeCell ref="E152:F152"/>
    <mergeCell ref="A153:D153"/>
    <mergeCell ref="E153:F153"/>
    <mergeCell ref="A148:D148"/>
    <mergeCell ref="E148:F148"/>
    <mergeCell ref="A149:D149"/>
    <mergeCell ref="E149:F149"/>
    <mergeCell ref="A150:D150"/>
    <mergeCell ref="E150:F150"/>
    <mergeCell ref="A157:D157"/>
    <mergeCell ref="E157:F157"/>
    <mergeCell ref="A158:D158"/>
    <mergeCell ref="E158:F158"/>
    <mergeCell ref="A154:D154"/>
    <mergeCell ref="E154:F154"/>
    <mergeCell ref="A155:D155"/>
    <mergeCell ref="E155:F155"/>
    <mergeCell ref="A156:D156"/>
    <mergeCell ref="E156:F15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85" workbookViewId="0">
      <selection activeCell="B3" sqref="B3:E5"/>
    </sheetView>
  </sheetViews>
  <sheetFormatPr defaultRowHeight="15"/>
  <cols>
    <col min="1" max="1" width="7" customWidth="1"/>
    <col min="2" max="2" width="75.42578125" customWidth="1"/>
    <col min="3" max="3" width="6.5703125" customWidth="1"/>
    <col min="4" max="4" width="13.85546875" customWidth="1"/>
    <col min="5" max="5" width="12.5703125" customWidth="1"/>
    <col min="6" max="6" width="13.28515625" customWidth="1"/>
  </cols>
  <sheetData>
    <row r="1" spans="1:6">
      <c r="D1" t="s">
        <v>452</v>
      </c>
    </row>
    <row r="3" spans="1:6">
      <c r="A3" s="33"/>
      <c r="B3" s="193" t="s">
        <v>456</v>
      </c>
      <c r="C3" s="194"/>
      <c r="D3" s="194"/>
      <c r="E3" s="195"/>
      <c r="F3" s="133"/>
    </row>
    <row r="4" spans="1:6">
      <c r="A4" s="33"/>
      <c r="B4" s="196"/>
      <c r="C4" s="197"/>
      <c r="D4" s="197"/>
      <c r="E4" s="198"/>
      <c r="F4" s="133"/>
    </row>
    <row r="5" spans="1:6">
      <c r="A5" s="33"/>
      <c r="B5" s="199"/>
      <c r="C5" s="200"/>
      <c r="D5" s="200"/>
      <c r="E5" s="201"/>
      <c r="F5" s="133"/>
    </row>
    <row r="6" spans="1:6">
      <c r="A6" s="33"/>
      <c r="B6" s="33"/>
      <c r="C6" s="33"/>
      <c r="D6" s="33"/>
      <c r="E6" s="132"/>
      <c r="F6" s="132"/>
    </row>
    <row r="7" spans="1:6">
      <c r="A7" s="33"/>
      <c r="B7" s="33"/>
      <c r="C7" s="33"/>
      <c r="D7" s="33"/>
      <c r="E7" s="132"/>
      <c r="F7" s="132"/>
    </row>
    <row r="8" spans="1:6">
      <c r="A8" s="33"/>
      <c r="B8" s="33"/>
      <c r="C8" s="33"/>
      <c r="D8" s="33"/>
      <c r="E8" s="132"/>
      <c r="F8" s="132"/>
    </row>
    <row r="9" spans="1:6">
      <c r="A9" s="202" t="s">
        <v>244</v>
      </c>
      <c r="B9" s="203"/>
      <c r="C9" s="203"/>
      <c r="D9" s="203"/>
      <c r="E9" s="203"/>
      <c r="F9" s="203"/>
    </row>
    <row r="10" spans="1:6">
      <c r="A10" s="204" t="s">
        <v>17</v>
      </c>
      <c r="B10" s="206" t="s">
        <v>18</v>
      </c>
      <c r="C10" s="206" t="s">
        <v>19</v>
      </c>
      <c r="D10" s="206" t="s">
        <v>403</v>
      </c>
      <c r="E10" s="207" t="s">
        <v>404</v>
      </c>
      <c r="F10" s="207" t="s">
        <v>438</v>
      </c>
    </row>
    <row r="11" spans="1:6">
      <c r="A11" s="205"/>
      <c r="B11" s="205"/>
      <c r="C11" s="205"/>
      <c r="D11" s="205"/>
      <c r="E11" s="208"/>
      <c r="F11" s="192"/>
    </row>
    <row r="12" spans="1:6">
      <c r="A12" s="39" t="s">
        <v>227</v>
      </c>
      <c r="B12" s="39" t="s">
        <v>228</v>
      </c>
      <c r="C12" s="39" t="s">
        <v>229</v>
      </c>
      <c r="D12" s="39" t="s">
        <v>230</v>
      </c>
      <c r="E12" s="30"/>
      <c r="F12" s="30"/>
    </row>
    <row r="13" spans="1:6">
      <c r="A13" s="39">
        <v>1</v>
      </c>
      <c r="B13" s="37" t="s">
        <v>246</v>
      </c>
      <c r="C13" s="37" t="s">
        <v>247</v>
      </c>
      <c r="D13" s="40">
        <v>51060605</v>
      </c>
      <c r="E13" s="30"/>
      <c r="F13" s="40">
        <v>51060605</v>
      </c>
    </row>
    <row r="14" spans="1:6">
      <c r="A14" s="39">
        <v>2</v>
      </c>
      <c r="B14" s="37" t="s">
        <v>248</v>
      </c>
      <c r="C14" s="37" t="s">
        <v>249</v>
      </c>
      <c r="D14" s="40">
        <v>31113600</v>
      </c>
      <c r="E14" s="30"/>
      <c r="F14" s="40">
        <v>31113600</v>
      </c>
    </row>
    <row r="15" spans="1:6">
      <c r="A15" s="39">
        <v>3</v>
      </c>
      <c r="B15" s="37" t="s">
        <v>250</v>
      </c>
      <c r="C15" s="37" t="s">
        <v>251</v>
      </c>
      <c r="D15" s="40">
        <v>61994306</v>
      </c>
      <c r="E15" s="30"/>
      <c r="F15" s="40">
        <v>61994306</v>
      </c>
    </row>
    <row r="16" spans="1:6">
      <c r="A16" s="39">
        <v>4</v>
      </c>
      <c r="B16" s="37" t="s">
        <v>252</v>
      </c>
      <c r="C16" s="37" t="s">
        <v>253</v>
      </c>
      <c r="D16" s="40">
        <v>1800000</v>
      </c>
      <c r="E16" s="30"/>
      <c r="F16" s="40">
        <v>1800000</v>
      </c>
    </row>
    <row r="17" spans="1:6">
      <c r="A17" s="39">
        <v>5</v>
      </c>
      <c r="B17" s="37" t="s">
        <v>254</v>
      </c>
      <c r="C17" s="37" t="s">
        <v>255</v>
      </c>
      <c r="D17" s="48" t="s">
        <v>256</v>
      </c>
      <c r="E17" s="59">
        <v>1368688</v>
      </c>
      <c r="F17" s="59">
        <v>1368688</v>
      </c>
    </row>
    <row r="18" spans="1:6">
      <c r="A18" s="39">
        <v>6</v>
      </c>
      <c r="B18" s="37" t="s">
        <v>257</v>
      </c>
      <c r="C18" s="37" t="s">
        <v>258</v>
      </c>
      <c r="D18" s="48" t="s">
        <v>256</v>
      </c>
      <c r="E18" s="30"/>
      <c r="F18" s="30"/>
    </row>
    <row r="19" spans="1:6">
      <c r="A19" s="36">
        <v>7</v>
      </c>
      <c r="B19" s="35" t="s">
        <v>259</v>
      </c>
      <c r="C19" s="35" t="s">
        <v>260</v>
      </c>
      <c r="D19" s="41">
        <f>SUM(D13:D18)</f>
        <v>145968511</v>
      </c>
      <c r="E19" s="31">
        <f>SUM(E13:E18)</f>
        <v>1368688</v>
      </c>
      <c r="F19" s="31">
        <f>SUM(F13:F18)</f>
        <v>147337199</v>
      </c>
    </row>
    <row r="20" spans="1:6">
      <c r="A20" s="39">
        <v>8</v>
      </c>
      <c r="B20" s="37" t="s">
        <v>261</v>
      </c>
      <c r="C20" s="37" t="s">
        <v>262</v>
      </c>
      <c r="D20" s="49">
        <v>0</v>
      </c>
      <c r="E20" s="30"/>
      <c r="F20" s="30"/>
    </row>
    <row r="21" spans="1:6">
      <c r="A21" s="39">
        <v>9</v>
      </c>
      <c r="B21" s="37" t="s">
        <v>263</v>
      </c>
      <c r="C21" s="37" t="s">
        <v>264</v>
      </c>
      <c r="D21" s="49">
        <v>0</v>
      </c>
      <c r="E21" s="30"/>
      <c r="F21" s="30"/>
    </row>
    <row r="22" spans="1:6">
      <c r="A22" s="39">
        <v>10</v>
      </c>
      <c r="B22" s="37" t="s">
        <v>265</v>
      </c>
      <c r="C22" s="37" t="s">
        <v>266</v>
      </c>
      <c r="D22" s="49">
        <v>0</v>
      </c>
      <c r="E22" s="30"/>
      <c r="F22" s="30"/>
    </row>
    <row r="23" spans="1:6">
      <c r="A23" s="39">
        <v>11</v>
      </c>
      <c r="B23" s="37" t="s">
        <v>267</v>
      </c>
      <c r="C23" s="37" t="s">
        <v>268</v>
      </c>
      <c r="D23" s="49">
        <v>0</v>
      </c>
      <c r="E23" s="30"/>
      <c r="F23" s="30"/>
    </row>
    <row r="24" spans="1:6">
      <c r="A24" s="36">
        <v>12</v>
      </c>
      <c r="B24" s="35" t="s">
        <v>269</v>
      </c>
      <c r="C24" s="35" t="s">
        <v>270</v>
      </c>
      <c r="D24" s="41">
        <v>201755708</v>
      </c>
      <c r="E24" s="30">
        <f>SUM(E25:E29)</f>
        <v>1371712</v>
      </c>
      <c r="F24" s="60">
        <f>SUM(F25:F29)</f>
        <v>203127420</v>
      </c>
    </row>
    <row r="25" spans="1:6">
      <c r="A25" s="39"/>
      <c r="B25" s="37" t="s">
        <v>271</v>
      </c>
      <c r="C25" s="37" t="s">
        <v>401</v>
      </c>
      <c r="D25" s="40">
        <v>196605008</v>
      </c>
      <c r="E25" s="30"/>
      <c r="F25" s="40">
        <v>196605008</v>
      </c>
    </row>
    <row r="26" spans="1:6">
      <c r="A26" s="39"/>
      <c r="B26" s="37" t="s">
        <v>405</v>
      </c>
      <c r="C26" s="37"/>
      <c r="D26" s="50">
        <v>0</v>
      </c>
      <c r="E26" s="30"/>
      <c r="F26" s="50">
        <v>0</v>
      </c>
    </row>
    <row r="27" spans="1:6">
      <c r="A27" s="39"/>
      <c r="B27" s="37" t="s">
        <v>272</v>
      </c>
      <c r="C27" s="37" t="s">
        <v>402</v>
      </c>
      <c r="D27" s="40">
        <v>5150700</v>
      </c>
      <c r="E27" s="30"/>
      <c r="F27" s="40">
        <v>5150700</v>
      </c>
    </row>
    <row r="28" spans="1:6">
      <c r="A28" s="39"/>
      <c r="B28" s="37" t="s">
        <v>273</v>
      </c>
      <c r="C28" s="37"/>
      <c r="D28" s="49">
        <v>0</v>
      </c>
      <c r="E28" s="30"/>
      <c r="F28" s="49">
        <v>0</v>
      </c>
    </row>
    <row r="29" spans="1:6">
      <c r="A29" s="39"/>
      <c r="B29" s="37" t="s">
        <v>408</v>
      </c>
      <c r="C29" s="37"/>
      <c r="D29" s="49"/>
      <c r="E29" s="30">
        <v>1371712</v>
      </c>
      <c r="F29" s="49">
        <v>1371712</v>
      </c>
    </row>
    <row r="30" spans="1:6">
      <c r="A30" s="82">
        <v>13</v>
      </c>
      <c r="B30" s="83" t="s">
        <v>274</v>
      </c>
      <c r="C30" s="83" t="s">
        <v>275</v>
      </c>
      <c r="D30" s="84">
        <f>SUM(D19+D24)</f>
        <v>347724219</v>
      </c>
      <c r="E30" s="92">
        <f>SUM(E19+E24)</f>
        <v>2740400</v>
      </c>
      <c r="F30" s="93">
        <f>SUM(F19+F24)</f>
        <v>350464619</v>
      </c>
    </row>
    <row r="31" spans="1:6">
      <c r="A31" s="39">
        <v>14</v>
      </c>
      <c r="B31" s="37" t="s">
        <v>276</v>
      </c>
      <c r="C31" s="37" t="s">
        <v>277</v>
      </c>
      <c r="D31" s="49">
        <v>0</v>
      </c>
      <c r="E31" s="30"/>
      <c r="F31" s="30"/>
    </row>
    <row r="32" spans="1:6">
      <c r="A32" s="39">
        <v>15</v>
      </c>
      <c r="B32" s="37" t="s">
        <v>278</v>
      </c>
      <c r="C32" s="37" t="s">
        <v>279</v>
      </c>
      <c r="D32" s="49">
        <v>0</v>
      </c>
      <c r="E32" s="30"/>
      <c r="F32" s="30"/>
    </row>
    <row r="33" spans="1:6">
      <c r="A33" s="39">
        <v>16</v>
      </c>
      <c r="B33" s="37" t="s">
        <v>280</v>
      </c>
      <c r="C33" s="37" t="s">
        <v>281</v>
      </c>
      <c r="D33" s="49">
        <v>0</v>
      </c>
      <c r="E33" s="30"/>
      <c r="F33" s="30"/>
    </row>
    <row r="34" spans="1:6">
      <c r="A34" s="39">
        <v>17</v>
      </c>
      <c r="B34" s="37" t="s">
        <v>282</v>
      </c>
      <c r="C34" s="37" t="s">
        <v>283</v>
      </c>
      <c r="D34" s="49">
        <v>0</v>
      </c>
      <c r="E34" s="30"/>
      <c r="F34" s="30"/>
    </row>
    <row r="35" spans="1:6">
      <c r="A35" s="39">
        <v>18</v>
      </c>
      <c r="B35" s="37" t="s">
        <v>284</v>
      </c>
      <c r="C35" s="37" t="s">
        <v>285</v>
      </c>
      <c r="D35" s="50">
        <v>0</v>
      </c>
      <c r="E35" s="30"/>
      <c r="F35" s="30"/>
    </row>
    <row r="36" spans="1:6">
      <c r="A36" s="39"/>
      <c r="B36" s="37" t="s">
        <v>286</v>
      </c>
      <c r="C36" s="37"/>
      <c r="D36" s="50">
        <v>0</v>
      </c>
      <c r="E36" s="30"/>
      <c r="F36" s="30"/>
    </row>
    <row r="37" spans="1:6">
      <c r="A37" s="39"/>
      <c r="B37" s="37" t="s">
        <v>287</v>
      </c>
      <c r="C37" s="37"/>
      <c r="D37" s="49">
        <v>0</v>
      </c>
      <c r="E37" s="30"/>
      <c r="F37" s="30"/>
    </row>
    <row r="38" spans="1:6">
      <c r="A38" s="82">
        <v>19</v>
      </c>
      <c r="B38" s="83" t="s">
        <v>288</v>
      </c>
      <c r="C38" s="83" t="s">
        <v>289</v>
      </c>
      <c r="D38" s="85">
        <f>SUM(D31:D35)</f>
        <v>0</v>
      </c>
      <c r="E38" s="76"/>
      <c r="F38" s="76"/>
    </row>
    <row r="39" spans="1:6">
      <c r="A39" s="39">
        <v>20</v>
      </c>
      <c r="B39" s="37" t="s">
        <v>290</v>
      </c>
      <c r="C39" s="37" t="s">
        <v>291</v>
      </c>
      <c r="D39" s="50">
        <v>0</v>
      </c>
      <c r="E39" s="30"/>
      <c r="F39" s="30"/>
    </row>
    <row r="40" spans="1:6">
      <c r="A40" s="39"/>
      <c r="B40" s="37" t="s">
        <v>292</v>
      </c>
      <c r="C40" s="37"/>
      <c r="D40" s="49">
        <v>0</v>
      </c>
      <c r="E40" s="30"/>
      <c r="F40" s="30"/>
    </row>
    <row r="41" spans="1:6">
      <c r="A41" s="39">
        <v>21</v>
      </c>
      <c r="B41" s="37" t="s">
        <v>293</v>
      </c>
      <c r="C41" s="37" t="s">
        <v>294</v>
      </c>
      <c r="D41" s="49">
        <v>0</v>
      </c>
      <c r="E41" s="30"/>
      <c r="F41" s="30"/>
    </row>
    <row r="42" spans="1:6">
      <c r="A42" s="36">
        <v>22</v>
      </c>
      <c r="B42" s="35" t="s">
        <v>295</v>
      </c>
      <c r="C42" s="35" t="s">
        <v>296</v>
      </c>
      <c r="D42" s="51">
        <f>SUM(D39+D41)</f>
        <v>0</v>
      </c>
      <c r="E42" s="30"/>
      <c r="F42" s="30"/>
    </row>
    <row r="43" spans="1:6">
      <c r="A43" s="39">
        <v>23</v>
      </c>
      <c r="B43" s="37" t="s">
        <v>297</v>
      </c>
      <c r="C43" s="37" t="s">
        <v>298</v>
      </c>
      <c r="D43" s="49">
        <v>0</v>
      </c>
      <c r="E43" s="30"/>
      <c r="F43" s="30"/>
    </row>
    <row r="44" spans="1:6">
      <c r="A44" s="39">
        <v>24</v>
      </c>
      <c r="B44" s="37" t="s">
        <v>299</v>
      </c>
      <c r="C44" s="37" t="s">
        <v>300</v>
      </c>
      <c r="D44" s="49">
        <v>0</v>
      </c>
      <c r="E44" s="30"/>
      <c r="F44" s="30"/>
    </row>
    <row r="45" spans="1:6">
      <c r="A45" s="36">
        <v>25</v>
      </c>
      <c r="B45" s="35" t="s">
        <v>301</v>
      </c>
      <c r="C45" s="35" t="s">
        <v>302</v>
      </c>
      <c r="D45" s="41">
        <v>1000000</v>
      </c>
      <c r="E45" s="30"/>
      <c r="F45" s="41">
        <v>1000000</v>
      </c>
    </row>
    <row r="46" spans="1:6">
      <c r="A46" s="39"/>
      <c r="B46" s="37" t="s">
        <v>303</v>
      </c>
      <c r="C46" s="37"/>
      <c r="D46" s="49">
        <v>0</v>
      </c>
      <c r="E46" s="30"/>
      <c r="F46" s="30"/>
    </row>
    <row r="47" spans="1:6">
      <c r="A47" s="39"/>
      <c r="B47" s="37" t="s">
        <v>304</v>
      </c>
      <c r="C47" s="37"/>
      <c r="D47" s="40">
        <v>1000000</v>
      </c>
      <c r="E47" s="30"/>
      <c r="F47" s="40">
        <v>1000000</v>
      </c>
    </row>
    <row r="48" spans="1:6">
      <c r="A48" s="36">
        <v>26</v>
      </c>
      <c r="B48" s="35" t="s">
        <v>305</v>
      </c>
      <c r="C48" s="35" t="s">
        <v>306</v>
      </c>
      <c r="D48" s="41">
        <v>15000000</v>
      </c>
      <c r="E48" s="30"/>
      <c r="F48" s="41">
        <v>15000000</v>
      </c>
    </row>
    <row r="49" spans="1:6">
      <c r="A49" s="39"/>
      <c r="B49" s="37" t="s">
        <v>307</v>
      </c>
      <c r="C49" s="37"/>
      <c r="D49" s="49">
        <v>0</v>
      </c>
      <c r="E49" s="30"/>
      <c r="F49" s="30"/>
    </row>
    <row r="50" spans="1:6">
      <c r="A50" s="39"/>
      <c r="B50" s="37" t="s">
        <v>308</v>
      </c>
      <c r="C50" s="37"/>
      <c r="D50" s="40">
        <v>15000000</v>
      </c>
      <c r="E50" s="30"/>
      <c r="F50" s="40">
        <v>15000000</v>
      </c>
    </row>
    <row r="51" spans="1:6">
      <c r="A51" s="39"/>
      <c r="B51" s="37" t="s">
        <v>309</v>
      </c>
      <c r="C51" s="37"/>
      <c r="D51" s="49">
        <v>0</v>
      </c>
      <c r="E51" s="30"/>
      <c r="F51" s="30"/>
    </row>
    <row r="52" spans="1:6">
      <c r="A52" s="39">
        <v>27</v>
      </c>
      <c r="B52" s="37" t="s">
        <v>310</v>
      </c>
      <c r="C52" s="37" t="s">
        <v>311</v>
      </c>
      <c r="D52" s="49">
        <v>0</v>
      </c>
      <c r="E52" s="30"/>
      <c r="F52" s="30"/>
    </row>
    <row r="53" spans="1:6">
      <c r="A53" s="39">
        <v>28</v>
      </c>
      <c r="B53" s="37" t="s">
        <v>312</v>
      </c>
      <c r="C53" s="37" t="s">
        <v>313</v>
      </c>
      <c r="D53" s="49">
        <v>0</v>
      </c>
      <c r="E53" s="30"/>
      <c r="F53" s="30"/>
    </row>
    <row r="54" spans="1:6">
      <c r="A54" s="36">
        <v>29</v>
      </c>
      <c r="B54" s="35" t="s">
        <v>314</v>
      </c>
      <c r="C54" s="35" t="s">
        <v>315</v>
      </c>
      <c r="D54" s="41">
        <v>1400000</v>
      </c>
      <c r="E54" s="30"/>
      <c r="F54" s="41">
        <v>1400000</v>
      </c>
    </row>
    <row r="55" spans="1:6">
      <c r="A55" s="39"/>
      <c r="B55" s="37" t="s">
        <v>316</v>
      </c>
      <c r="C55" s="37"/>
      <c r="D55" s="40">
        <v>1400000</v>
      </c>
      <c r="E55" s="30"/>
      <c r="F55" s="40">
        <v>1400000</v>
      </c>
    </row>
    <row r="56" spans="1:6">
      <c r="A56" s="39">
        <v>30</v>
      </c>
      <c r="B56" s="37" t="s">
        <v>317</v>
      </c>
      <c r="C56" s="37" t="s">
        <v>318</v>
      </c>
      <c r="D56" s="49">
        <v>0</v>
      </c>
      <c r="E56" s="30"/>
      <c r="F56" s="30"/>
    </row>
    <row r="57" spans="1:6">
      <c r="A57" s="39"/>
      <c r="B57" s="37" t="s">
        <v>319</v>
      </c>
      <c r="C57" s="37"/>
      <c r="D57" s="49">
        <v>0</v>
      </c>
      <c r="E57" s="30"/>
      <c r="F57" s="30"/>
    </row>
    <row r="58" spans="1:6">
      <c r="A58" s="36">
        <v>31</v>
      </c>
      <c r="B58" s="35" t="s">
        <v>320</v>
      </c>
      <c r="C58" s="35" t="s">
        <v>321</v>
      </c>
      <c r="D58" s="41">
        <f>SUM(D48+D52+D53+D54+D56)</f>
        <v>16400000</v>
      </c>
      <c r="E58" s="30"/>
      <c r="F58" s="60">
        <f>SUM(F48+F52+F53+F54)</f>
        <v>16400000</v>
      </c>
    </row>
    <row r="59" spans="1:6">
      <c r="A59" s="36">
        <v>32</v>
      </c>
      <c r="B59" s="35" t="s">
        <v>322</v>
      </c>
      <c r="C59" s="35" t="s">
        <v>323</v>
      </c>
      <c r="D59" s="41">
        <v>300000</v>
      </c>
      <c r="E59" s="30"/>
      <c r="F59" s="31">
        <f>SUM(F60:F62)</f>
        <v>300000</v>
      </c>
    </row>
    <row r="60" spans="1:6">
      <c r="A60" s="39"/>
      <c r="B60" s="37" t="s">
        <v>324</v>
      </c>
      <c r="C60" s="37"/>
      <c r="D60" s="49">
        <v>0</v>
      </c>
      <c r="E60" s="30"/>
      <c r="F60" s="30"/>
    </row>
    <row r="61" spans="1:6">
      <c r="A61" s="39"/>
      <c r="B61" s="37" t="s">
        <v>325</v>
      </c>
      <c r="C61" s="37"/>
      <c r="D61" s="49">
        <v>0</v>
      </c>
      <c r="E61" s="30"/>
      <c r="F61" s="30"/>
    </row>
    <row r="62" spans="1:6">
      <c r="A62" s="39"/>
      <c r="B62" s="37" t="s">
        <v>326</v>
      </c>
      <c r="C62" s="37"/>
      <c r="D62" s="40">
        <v>300000</v>
      </c>
      <c r="E62" s="30"/>
      <c r="F62" s="40">
        <v>300000</v>
      </c>
    </row>
    <row r="63" spans="1:6">
      <c r="A63" s="82">
        <v>33</v>
      </c>
      <c r="B63" s="83" t="s">
        <v>327</v>
      </c>
      <c r="C63" s="83" t="s">
        <v>328</v>
      </c>
      <c r="D63" s="84">
        <f>SUM(D42+D43+D44+D45+D58+D59)</f>
        <v>17700000</v>
      </c>
      <c r="E63" s="76"/>
      <c r="F63" s="77">
        <f>SUM(F42+F43+F44+F45+F58+F59)</f>
        <v>17700000</v>
      </c>
    </row>
    <row r="64" spans="1:6">
      <c r="A64" s="39">
        <v>34</v>
      </c>
      <c r="B64" s="37" t="s">
        <v>329</v>
      </c>
      <c r="C64" s="37" t="s">
        <v>330</v>
      </c>
      <c r="D64" s="50">
        <v>0</v>
      </c>
      <c r="E64" s="30"/>
      <c r="F64" s="30"/>
    </row>
    <row r="65" spans="1:6">
      <c r="A65" s="39"/>
      <c r="B65" s="37"/>
      <c r="C65" s="37"/>
      <c r="D65" s="48"/>
      <c r="E65" s="30"/>
      <c r="F65" s="30"/>
    </row>
    <row r="66" spans="1:6">
      <c r="A66" s="39"/>
      <c r="B66" s="37"/>
      <c r="C66" s="37"/>
      <c r="D66" s="37"/>
      <c r="E66" s="30"/>
      <c r="F66" s="30"/>
    </row>
    <row r="67" spans="1:6">
      <c r="A67" s="39"/>
      <c r="B67" s="37"/>
      <c r="C67" s="37"/>
      <c r="D67" s="37"/>
      <c r="E67" s="30"/>
      <c r="F67" s="30"/>
    </row>
    <row r="68" spans="1:6">
      <c r="A68" s="39">
        <v>35</v>
      </c>
      <c r="B68" s="37" t="s">
        <v>331</v>
      </c>
      <c r="C68" s="37" t="s">
        <v>332</v>
      </c>
      <c r="D68" s="50">
        <v>9305255</v>
      </c>
      <c r="E68" s="30"/>
      <c r="F68" s="59">
        <v>9305255</v>
      </c>
    </row>
    <row r="69" spans="1:6">
      <c r="A69" s="39"/>
      <c r="B69" s="37" t="s">
        <v>333</v>
      </c>
      <c r="C69" s="37"/>
      <c r="D69" s="50"/>
      <c r="E69" s="30"/>
      <c r="F69" s="30"/>
    </row>
    <row r="70" spans="1:6">
      <c r="A70" s="39"/>
      <c r="B70" s="37" t="s">
        <v>334</v>
      </c>
      <c r="C70" s="37"/>
      <c r="D70" s="49"/>
      <c r="E70" s="30"/>
      <c r="F70" s="30"/>
    </row>
    <row r="71" spans="1:6">
      <c r="A71" s="39">
        <v>36</v>
      </c>
      <c r="B71" s="37" t="s">
        <v>0</v>
      </c>
      <c r="C71" s="37" t="s">
        <v>335</v>
      </c>
      <c r="D71" s="49"/>
      <c r="E71" s="30"/>
      <c r="F71" s="30"/>
    </row>
    <row r="72" spans="1:6">
      <c r="A72" s="39">
        <v>37</v>
      </c>
      <c r="B72" s="37" t="s">
        <v>336</v>
      </c>
      <c r="C72" s="37" t="s">
        <v>337</v>
      </c>
      <c r="D72" s="49"/>
      <c r="E72" s="30"/>
      <c r="F72" s="30"/>
    </row>
    <row r="73" spans="1:6">
      <c r="A73" s="39"/>
      <c r="B73" s="37" t="s">
        <v>338</v>
      </c>
      <c r="C73" s="37"/>
      <c r="D73" s="49"/>
      <c r="E73" s="30"/>
      <c r="F73" s="30"/>
    </row>
    <row r="74" spans="1:6">
      <c r="A74" s="39">
        <v>38</v>
      </c>
      <c r="B74" s="37" t="s">
        <v>339</v>
      </c>
      <c r="C74" s="37" t="s">
        <v>340</v>
      </c>
      <c r="D74" s="49"/>
      <c r="E74" s="30"/>
      <c r="F74" s="30"/>
    </row>
    <row r="75" spans="1:6">
      <c r="A75" s="39">
        <v>39</v>
      </c>
      <c r="B75" s="37" t="s">
        <v>341</v>
      </c>
      <c r="C75" s="37" t="s">
        <v>342</v>
      </c>
      <c r="D75" s="135">
        <v>2512419</v>
      </c>
      <c r="E75" s="30"/>
      <c r="F75" s="59">
        <v>2512419</v>
      </c>
    </row>
    <row r="76" spans="1:6">
      <c r="A76" s="39">
        <v>40</v>
      </c>
      <c r="B76" s="37" t="s">
        <v>343</v>
      </c>
      <c r="C76" s="37" t="s">
        <v>344</v>
      </c>
      <c r="D76" s="49"/>
      <c r="E76" s="30"/>
      <c r="F76" s="30"/>
    </row>
    <row r="77" spans="1:6">
      <c r="A77" s="39">
        <v>41</v>
      </c>
      <c r="B77" s="37" t="s">
        <v>345</v>
      </c>
      <c r="C77" s="37" t="s">
        <v>346</v>
      </c>
      <c r="D77" s="40">
        <v>200000</v>
      </c>
      <c r="E77" s="30"/>
      <c r="F77" s="40">
        <v>200000</v>
      </c>
    </row>
    <row r="78" spans="1:6">
      <c r="A78" s="39">
        <v>42</v>
      </c>
      <c r="B78" s="37" t="s">
        <v>347</v>
      </c>
      <c r="C78" s="37" t="s">
        <v>348</v>
      </c>
      <c r="D78" s="49"/>
      <c r="E78" s="30"/>
      <c r="F78" s="30"/>
    </row>
    <row r="79" spans="1:6">
      <c r="A79" s="39">
        <v>43</v>
      </c>
      <c r="B79" s="37" t="s">
        <v>349</v>
      </c>
      <c r="C79" s="37" t="s">
        <v>350</v>
      </c>
      <c r="D79" s="49"/>
      <c r="E79" s="30"/>
      <c r="F79" s="30"/>
    </row>
    <row r="80" spans="1:6">
      <c r="A80" s="39">
        <v>44</v>
      </c>
      <c r="B80" s="37" t="s">
        <v>406</v>
      </c>
      <c r="C80" s="37" t="s">
        <v>407</v>
      </c>
      <c r="D80" s="49"/>
      <c r="E80" s="59">
        <v>248920</v>
      </c>
      <c r="F80" s="59">
        <v>248920</v>
      </c>
    </row>
    <row r="81" spans="1:6">
      <c r="A81" s="86">
        <v>45</v>
      </c>
      <c r="B81" s="83" t="s">
        <v>351</v>
      </c>
      <c r="C81" s="83" t="s">
        <v>352</v>
      </c>
      <c r="D81" s="84">
        <f>SUM(D64:D79)</f>
        <v>12017674</v>
      </c>
      <c r="E81" s="77">
        <f>SUM(E80)</f>
        <v>248920</v>
      </c>
      <c r="F81" s="77">
        <f>SUM(F68:F80)</f>
        <v>12266594</v>
      </c>
    </row>
    <row r="82" spans="1:6">
      <c r="A82" s="39">
        <v>46</v>
      </c>
      <c r="B82" s="37" t="s">
        <v>353</v>
      </c>
      <c r="C82" s="37" t="s">
        <v>354</v>
      </c>
      <c r="D82" s="49">
        <v>0</v>
      </c>
      <c r="E82" s="30"/>
      <c r="F82" s="30"/>
    </row>
    <row r="83" spans="1:6">
      <c r="A83" s="39">
        <v>47</v>
      </c>
      <c r="B83" s="37" t="s">
        <v>355</v>
      </c>
      <c r="C83" s="37" t="s">
        <v>356</v>
      </c>
      <c r="D83" s="49">
        <v>0</v>
      </c>
      <c r="E83" s="30"/>
      <c r="F83" s="30"/>
    </row>
    <row r="84" spans="1:6">
      <c r="A84" s="39">
        <v>48</v>
      </c>
      <c r="B84" s="37" t="s">
        <v>357</v>
      </c>
      <c r="C84" s="37" t="s">
        <v>358</v>
      </c>
      <c r="D84" s="50">
        <v>0</v>
      </c>
      <c r="E84" s="30"/>
      <c r="F84" s="30"/>
    </row>
    <row r="85" spans="1:6">
      <c r="A85" s="39">
        <v>49</v>
      </c>
      <c r="B85" s="37" t="s">
        <v>359</v>
      </c>
      <c r="C85" s="37" t="s">
        <v>360</v>
      </c>
      <c r="D85" s="49">
        <v>0</v>
      </c>
      <c r="E85" s="30"/>
      <c r="F85" s="30"/>
    </row>
    <row r="86" spans="1:6">
      <c r="A86" s="39">
        <v>50</v>
      </c>
      <c r="B86" s="37" t="s">
        <v>361</v>
      </c>
      <c r="C86" s="37" t="s">
        <v>362</v>
      </c>
      <c r="D86" s="49">
        <v>0</v>
      </c>
      <c r="E86" s="30"/>
      <c r="F86" s="30"/>
    </row>
    <row r="87" spans="1:6">
      <c r="A87" s="86">
        <v>51</v>
      </c>
      <c r="B87" s="83" t="s">
        <v>363</v>
      </c>
      <c r="C87" s="83" t="s">
        <v>364</v>
      </c>
      <c r="D87" s="87">
        <f>SUM(D82:D86)</f>
        <v>0</v>
      </c>
      <c r="E87" s="76"/>
      <c r="F87" s="76"/>
    </row>
    <row r="88" spans="1:6">
      <c r="A88" s="39">
        <v>52</v>
      </c>
      <c r="B88" s="37" t="s">
        <v>365</v>
      </c>
      <c r="C88" s="37" t="s">
        <v>366</v>
      </c>
      <c r="D88" s="49">
        <v>0</v>
      </c>
      <c r="E88" s="30"/>
      <c r="F88" s="30"/>
    </row>
    <row r="89" spans="1:6">
      <c r="A89" s="39">
        <v>53</v>
      </c>
      <c r="B89" s="37" t="s">
        <v>367</v>
      </c>
      <c r="C89" s="37" t="s">
        <v>368</v>
      </c>
      <c r="D89" s="40">
        <v>500000</v>
      </c>
      <c r="E89" s="30"/>
      <c r="F89" s="40">
        <v>500000</v>
      </c>
    </row>
    <row r="90" spans="1:6">
      <c r="A90" s="39">
        <v>54</v>
      </c>
      <c r="B90" s="37" t="s">
        <v>369</v>
      </c>
      <c r="C90" s="37" t="s">
        <v>370</v>
      </c>
      <c r="D90" s="49">
        <v>0</v>
      </c>
      <c r="E90" s="30"/>
      <c r="F90" s="30"/>
    </row>
    <row r="91" spans="1:6">
      <c r="A91" s="86">
        <v>55</v>
      </c>
      <c r="B91" s="83" t="s">
        <v>371</v>
      </c>
      <c r="C91" s="83" t="s">
        <v>372</v>
      </c>
      <c r="D91" s="84">
        <f>SUM(D88:D90)</f>
        <v>500000</v>
      </c>
      <c r="E91" s="76"/>
      <c r="F91" s="76">
        <f>SUM(F88:F90)</f>
        <v>500000</v>
      </c>
    </row>
    <row r="92" spans="1:6">
      <c r="A92" s="39">
        <v>56</v>
      </c>
      <c r="B92" s="37" t="s">
        <v>373</v>
      </c>
      <c r="C92" s="37" t="s">
        <v>374</v>
      </c>
      <c r="D92" s="49">
        <v>0</v>
      </c>
      <c r="E92" s="30"/>
      <c r="F92" s="30"/>
    </row>
    <row r="93" spans="1:6">
      <c r="A93" s="39">
        <v>57</v>
      </c>
      <c r="B93" s="37" t="s">
        <v>375</v>
      </c>
      <c r="C93" s="37" t="s">
        <v>376</v>
      </c>
      <c r="D93" s="49">
        <v>0</v>
      </c>
      <c r="E93" s="30"/>
      <c r="F93" s="30"/>
    </row>
    <row r="94" spans="1:6">
      <c r="A94" s="39">
        <v>58</v>
      </c>
      <c r="B94" s="37" t="s">
        <v>377</v>
      </c>
      <c r="C94" s="37" t="s">
        <v>378</v>
      </c>
      <c r="D94" s="49">
        <v>0</v>
      </c>
      <c r="E94" s="30"/>
      <c r="F94" s="30"/>
    </row>
    <row r="95" spans="1:6">
      <c r="A95" s="86">
        <v>59</v>
      </c>
      <c r="B95" s="83" t="s">
        <v>379</v>
      </c>
      <c r="C95" s="83" t="s">
        <v>380</v>
      </c>
      <c r="D95" s="87">
        <f>SUM(D92:D94)</f>
        <v>0</v>
      </c>
      <c r="E95" s="76"/>
      <c r="F95" s="76"/>
    </row>
    <row r="96" spans="1:6">
      <c r="A96" s="39">
        <v>60</v>
      </c>
      <c r="B96" s="35" t="s">
        <v>381</v>
      </c>
      <c r="C96" s="35" t="s">
        <v>382</v>
      </c>
      <c r="D96" s="41">
        <f>SUM(D30+D38+D63+D81+D87+D91+D95)</f>
        <v>377941893</v>
      </c>
      <c r="E96" s="60">
        <f>SUM(E30+E38+E63+E81+E87+E91+E95)</f>
        <v>2989320</v>
      </c>
      <c r="F96" s="60">
        <f>SUM(F30+F38+F63+F81+F87+F91+F95)</f>
        <v>380931213</v>
      </c>
    </row>
    <row r="97" spans="1:6">
      <c r="A97" s="86">
        <v>61</v>
      </c>
      <c r="B97" s="83" t="s">
        <v>383</v>
      </c>
      <c r="C97" s="83" t="s">
        <v>384</v>
      </c>
      <c r="D97" s="84">
        <f>SUM(D98:D99)</f>
        <v>221540518</v>
      </c>
      <c r="E97" s="77">
        <f>SUM(E98:E99)</f>
        <v>2986523</v>
      </c>
      <c r="F97" s="77">
        <f>SUM(F98:F99)</f>
        <v>224527041</v>
      </c>
    </row>
    <row r="98" spans="1:6" s="132" customFormat="1">
      <c r="A98" s="136"/>
      <c r="B98" s="137" t="s">
        <v>454</v>
      </c>
      <c r="C98" s="137" t="s">
        <v>437</v>
      </c>
      <c r="D98" s="138">
        <v>100276006</v>
      </c>
      <c r="E98" s="139">
        <v>-271996</v>
      </c>
      <c r="F98" s="139">
        <f>SUM(D98:E98)</f>
        <v>100004010</v>
      </c>
    </row>
    <row r="99" spans="1:6">
      <c r="A99" s="39">
        <v>62</v>
      </c>
      <c r="B99" s="37" t="s">
        <v>385</v>
      </c>
      <c r="C99" s="37" t="s">
        <v>399</v>
      </c>
      <c r="D99" s="40">
        <v>121264512</v>
      </c>
      <c r="E99" s="59">
        <v>3258519</v>
      </c>
      <c r="F99" s="59">
        <f>SUM(D99:E99)</f>
        <v>124523031</v>
      </c>
    </row>
    <row r="100" spans="1:6">
      <c r="A100" s="86">
        <v>63</v>
      </c>
      <c r="B100" s="83" t="s">
        <v>224</v>
      </c>
      <c r="C100" s="83" t="s">
        <v>386</v>
      </c>
      <c r="D100" s="84">
        <f>SUM(D96+D97)</f>
        <v>599482411</v>
      </c>
      <c r="E100" s="77">
        <f>SUM(E96+E97)</f>
        <v>5975843</v>
      </c>
      <c r="F100" s="77">
        <f>SUM(F96+F97)</f>
        <v>605458254</v>
      </c>
    </row>
  </sheetData>
  <mergeCells count="8">
    <mergeCell ref="B3:E5"/>
    <mergeCell ref="A9:F9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workbookViewId="0">
      <selection activeCell="F160" sqref="F160:J161"/>
    </sheetView>
  </sheetViews>
  <sheetFormatPr defaultRowHeight="15"/>
  <cols>
    <col min="1" max="1" width="8.7109375" customWidth="1"/>
    <col min="2" max="4" width="9.140625" hidden="1" customWidth="1"/>
    <col min="6" max="6" width="32.42578125" customWidth="1"/>
    <col min="7" max="7" width="11.85546875" customWidth="1"/>
    <col min="8" max="8" width="17.85546875" customWidth="1"/>
    <col min="9" max="9" width="12.5703125" customWidth="1"/>
    <col min="10" max="10" width="15.140625" style="89" customWidth="1"/>
  </cols>
  <sheetData>
    <row r="1" spans="1:10" ht="15.75">
      <c r="B1" s="4"/>
      <c r="C1" s="4"/>
      <c r="D1" s="4"/>
      <c r="E1" s="4"/>
      <c r="F1" s="4"/>
      <c r="G1" s="4"/>
      <c r="H1" s="54"/>
      <c r="J1" s="103" t="s">
        <v>451</v>
      </c>
    </row>
    <row r="2" spans="1:10">
      <c r="A2" s="1"/>
      <c r="B2" s="1"/>
      <c r="C2" s="1"/>
      <c r="D2" s="1"/>
      <c r="E2" s="1"/>
      <c r="F2" s="172" t="s">
        <v>450</v>
      </c>
      <c r="G2" s="173"/>
      <c r="H2" s="173"/>
      <c r="I2" s="173"/>
      <c r="J2" s="173"/>
    </row>
    <row r="3" spans="1:10" ht="15.75" customHeight="1">
      <c r="A3" s="28"/>
      <c r="B3" s="2"/>
      <c r="C3" s="2"/>
      <c r="D3" s="2"/>
      <c r="E3" s="2"/>
      <c r="F3" s="174"/>
      <c r="G3" s="175"/>
      <c r="H3" s="175"/>
      <c r="I3" s="175"/>
      <c r="J3" s="175"/>
    </row>
    <row r="4" spans="1:10" ht="15.75">
      <c r="A4" s="28" t="s">
        <v>243</v>
      </c>
      <c r="B4" s="28"/>
      <c r="C4" s="28"/>
      <c r="D4" s="28"/>
      <c r="E4" s="28"/>
      <c r="F4" s="176"/>
      <c r="G4" s="177"/>
      <c r="H4" s="177"/>
      <c r="I4" s="177"/>
      <c r="J4" s="177"/>
    </row>
    <row r="5" spans="1:10">
      <c r="A5" s="1"/>
      <c r="B5" s="1"/>
      <c r="C5" s="1"/>
      <c r="D5" s="1"/>
      <c r="E5" s="1"/>
      <c r="F5" s="1"/>
      <c r="G5" s="1"/>
      <c r="H5" s="1"/>
    </row>
    <row r="6" spans="1:10" ht="15.75">
      <c r="A6" s="178" t="s">
        <v>226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>
      <c r="A7" s="180" t="s">
        <v>17</v>
      </c>
      <c r="B7" s="181"/>
      <c r="C7" s="181"/>
      <c r="D7" s="182"/>
      <c r="E7" s="186" t="s">
        <v>18</v>
      </c>
      <c r="F7" s="186"/>
      <c r="G7" s="187" t="s">
        <v>19</v>
      </c>
      <c r="H7" s="189" t="s">
        <v>403</v>
      </c>
      <c r="I7" s="190" t="s">
        <v>409</v>
      </c>
      <c r="J7" s="191" t="s">
        <v>438</v>
      </c>
    </row>
    <row r="8" spans="1:10">
      <c r="A8" s="183"/>
      <c r="B8" s="184"/>
      <c r="C8" s="184"/>
      <c r="D8" s="185"/>
      <c r="E8" s="186"/>
      <c r="F8" s="186"/>
      <c r="G8" s="188"/>
      <c r="H8" s="183"/>
      <c r="I8" s="190"/>
      <c r="J8" s="192"/>
    </row>
    <row r="9" spans="1:10">
      <c r="A9" s="142" t="s">
        <v>227</v>
      </c>
      <c r="B9" s="142"/>
      <c r="C9" s="142"/>
      <c r="D9" s="142"/>
      <c r="E9" s="142" t="s">
        <v>228</v>
      </c>
      <c r="F9" s="142"/>
      <c r="G9" s="5" t="s">
        <v>229</v>
      </c>
      <c r="H9" s="67" t="s">
        <v>230</v>
      </c>
      <c r="I9" s="74" t="s">
        <v>410</v>
      </c>
      <c r="J9" s="74"/>
    </row>
    <row r="10" spans="1:10">
      <c r="A10" s="142">
        <v>1</v>
      </c>
      <c r="B10" s="142"/>
      <c r="C10" s="142"/>
      <c r="D10" s="142"/>
      <c r="E10" s="143" t="s">
        <v>20</v>
      </c>
      <c r="F10" s="143"/>
      <c r="G10" s="29" t="s">
        <v>21</v>
      </c>
      <c r="H10" s="53">
        <v>155931740</v>
      </c>
      <c r="I10" s="94">
        <f>SUM(J10-H10)</f>
        <v>-6948000</v>
      </c>
      <c r="J10" s="59">
        <v>148983740</v>
      </c>
    </row>
    <row r="11" spans="1:10">
      <c r="A11" s="142">
        <v>2</v>
      </c>
      <c r="B11" s="142"/>
      <c r="C11" s="142"/>
      <c r="D11" s="142"/>
      <c r="E11" s="143" t="s">
        <v>22</v>
      </c>
      <c r="F11" s="143"/>
      <c r="G11" s="6" t="s">
        <v>23</v>
      </c>
      <c r="H11" s="53"/>
      <c r="I11" s="30"/>
      <c r="J11" s="30"/>
    </row>
    <row r="12" spans="1:10">
      <c r="A12" s="142">
        <v>3</v>
      </c>
      <c r="B12" s="142"/>
      <c r="C12" s="142"/>
      <c r="D12" s="142"/>
      <c r="E12" s="143" t="s">
        <v>24</v>
      </c>
      <c r="F12" s="143"/>
      <c r="G12" s="6" t="s">
        <v>25</v>
      </c>
      <c r="H12" s="53"/>
      <c r="I12" s="30"/>
      <c r="J12" s="30"/>
    </row>
    <row r="13" spans="1:10">
      <c r="A13" s="142">
        <v>4</v>
      </c>
      <c r="B13" s="142"/>
      <c r="C13" s="142"/>
      <c r="D13" s="142"/>
      <c r="E13" s="166" t="s">
        <v>26</v>
      </c>
      <c r="F13" s="166"/>
      <c r="G13" s="6" t="s">
        <v>27</v>
      </c>
      <c r="H13" s="53"/>
      <c r="I13" s="30"/>
      <c r="J13" s="30"/>
    </row>
    <row r="14" spans="1:10">
      <c r="A14" s="142">
        <v>5</v>
      </c>
      <c r="B14" s="142"/>
      <c r="C14" s="142"/>
      <c r="D14" s="142"/>
      <c r="E14" s="166" t="s">
        <v>28</v>
      </c>
      <c r="F14" s="166"/>
      <c r="G14" s="6" t="s">
        <v>29</v>
      </c>
      <c r="H14" s="53"/>
      <c r="I14" s="30"/>
      <c r="J14" s="30"/>
    </row>
    <row r="15" spans="1:10">
      <c r="A15" s="142">
        <v>6</v>
      </c>
      <c r="B15" s="142"/>
      <c r="C15" s="142"/>
      <c r="D15" s="142"/>
      <c r="E15" s="166" t="s">
        <v>30</v>
      </c>
      <c r="F15" s="166"/>
      <c r="G15" s="6" t="s">
        <v>31</v>
      </c>
      <c r="H15" s="53"/>
      <c r="I15" s="30"/>
      <c r="J15" s="30"/>
    </row>
    <row r="16" spans="1:10">
      <c r="A16" s="142">
        <v>7</v>
      </c>
      <c r="B16" s="142"/>
      <c r="C16" s="142"/>
      <c r="D16" s="142"/>
      <c r="E16" s="166" t="s">
        <v>32</v>
      </c>
      <c r="F16" s="166"/>
      <c r="G16" s="6" t="s">
        <v>33</v>
      </c>
      <c r="H16" s="53"/>
      <c r="I16" s="30"/>
      <c r="J16" s="30"/>
    </row>
    <row r="17" spans="1:10">
      <c r="A17" s="142">
        <v>8</v>
      </c>
      <c r="B17" s="142"/>
      <c r="C17" s="142"/>
      <c r="D17" s="142"/>
      <c r="E17" s="166" t="s">
        <v>34</v>
      </c>
      <c r="F17" s="166"/>
      <c r="G17" s="6" t="s">
        <v>35</v>
      </c>
      <c r="H17" s="53"/>
      <c r="I17" s="30"/>
      <c r="J17" s="30"/>
    </row>
    <row r="18" spans="1:10">
      <c r="A18" s="142">
        <v>9</v>
      </c>
      <c r="B18" s="142"/>
      <c r="C18" s="142"/>
      <c r="D18" s="142"/>
      <c r="E18" s="166" t="s">
        <v>36</v>
      </c>
      <c r="F18" s="166"/>
      <c r="G18" s="6" t="s">
        <v>37</v>
      </c>
      <c r="H18" s="53">
        <v>90000</v>
      </c>
      <c r="I18" s="94">
        <f>SUM(J18-H18)</f>
        <v>150000</v>
      </c>
      <c r="J18" s="59">
        <v>240000</v>
      </c>
    </row>
    <row r="19" spans="1:10">
      <c r="A19" s="142">
        <v>10</v>
      </c>
      <c r="B19" s="142"/>
      <c r="C19" s="142"/>
      <c r="D19" s="142"/>
      <c r="E19" s="166" t="s">
        <v>38</v>
      </c>
      <c r="F19" s="166"/>
      <c r="G19" s="6" t="s">
        <v>39</v>
      </c>
      <c r="H19" s="53"/>
      <c r="I19" s="30"/>
      <c r="J19" s="30"/>
    </row>
    <row r="20" spans="1:10">
      <c r="A20" s="142">
        <v>11</v>
      </c>
      <c r="B20" s="142"/>
      <c r="C20" s="142"/>
      <c r="D20" s="142"/>
      <c r="E20" s="166" t="s">
        <v>40</v>
      </c>
      <c r="F20" s="166"/>
      <c r="G20" s="6" t="s">
        <v>41</v>
      </c>
      <c r="H20" s="53"/>
      <c r="I20" s="30"/>
      <c r="J20" s="30"/>
    </row>
    <row r="21" spans="1:10">
      <c r="A21" s="142">
        <v>12</v>
      </c>
      <c r="B21" s="142"/>
      <c r="C21" s="142"/>
      <c r="D21" s="142"/>
      <c r="E21" s="166" t="s">
        <v>42</v>
      </c>
      <c r="F21" s="166"/>
      <c r="G21" s="6" t="s">
        <v>43</v>
      </c>
      <c r="H21" s="53"/>
      <c r="I21" s="30"/>
      <c r="J21" s="30"/>
    </row>
    <row r="22" spans="1:10">
      <c r="A22" s="142">
        <v>13</v>
      </c>
      <c r="B22" s="142"/>
      <c r="C22" s="142"/>
      <c r="D22" s="142"/>
      <c r="E22" s="166" t="s">
        <v>44</v>
      </c>
      <c r="F22" s="166"/>
      <c r="G22" s="6" t="s">
        <v>45</v>
      </c>
      <c r="H22" s="53"/>
      <c r="I22" s="59">
        <v>1750000</v>
      </c>
      <c r="J22" s="59">
        <v>1750000</v>
      </c>
    </row>
    <row r="23" spans="1:10">
      <c r="A23" s="163">
        <v>14</v>
      </c>
      <c r="B23" s="163"/>
      <c r="C23" s="163"/>
      <c r="D23" s="163"/>
      <c r="E23" s="164" t="s">
        <v>46</v>
      </c>
      <c r="F23" s="164"/>
      <c r="G23" s="7" t="s">
        <v>47</v>
      </c>
      <c r="H23" s="68">
        <f>SUM(H10:H22)</f>
        <v>156021740</v>
      </c>
      <c r="I23" s="88">
        <f>SUM(I10:I22)</f>
        <v>-5048000</v>
      </c>
      <c r="J23" s="60">
        <f>SUM(J10:J22)</f>
        <v>150973740</v>
      </c>
    </row>
    <row r="24" spans="1:10">
      <c r="A24" s="142">
        <v>15</v>
      </c>
      <c r="B24" s="142"/>
      <c r="C24" s="142"/>
      <c r="D24" s="142"/>
      <c r="E24" s="166" t="s">
        <v>48</v>
      </c>
      <c r="F24" s="166"/>
      <c r="G24" s="6" t="s">
        <v>49</v>
      </c>
      <c r="H24" s="53">
        <v>11329180</v>
      </c>
      <c r="I24" s="59">
        <v>5000000</v>
      </c>
      <c r="J24" s="96">
        <f>SUM(H24:I24)</f>
        <v>16329180</v>
      </c>
    </row>
    <row r="25" spans="1:10">
      <c r="A25" s="142">
        <v>16</v>
      </c>
      <c r="B25" s="142"/>
      <c r="C25" s="142"/>
      <c r="D25" s="142"/>
      <c r="E25" s="166" t="s">
        <v>50</v>
      </c>
      <c r="F25" s="166"/>
      <c r="G25" s="6" t="s">
        <v>51</v>
      </c>
      <c r="H25" s="53">
        <v>576000</v>
      </c>
      <c r="I25" s="94">
        <f>SUM(J25-H25)</f>
        <v>48000</v>
      </c>
      <c r="J25" s="59">
        <v>624000</v>
      </c>
    </row>
    <row r="26" spans="1:10">
      <c r="A26" s="142">
        <v>17</v>
      </c>
      <c r="B26" s="142"/>
      <c r="C26" s="142"/>
      <c r="D26" s="142"/>
      <c r="E26" s="143" t="s">
        <v>52</v>
      </c>
      <c r="F26" s="143"/>
      <c r="G26" s="6" t="s">
        <v>53</v>
      </c>
      <c r="H26" s="53"/>
      <c r="I26" s="30"/>
      <c r="J26" s="30"/>
    </row>
    <row r="27" spans="1:10">
      <c r="A27" s="163">
        <v>18</v>
      </c>
      <c r="B27" s="163"/>
      <c r="C27" s="163"/>
      <c r="D27" s="163"/>
      <c r="E27" s="164" t="s">
        <v>54</v>
      </c>
      <c r="F27" s="164"/>
      <c r="G27" s="7" t="s">
        <v>55</v>
      </c>
      <c r="H27" s="68">
        <f>SUM(H24:H26)</f>
        <v>11905180</v>
      </c>
      <c r="I27" s="60">
        <f>SUM(I24:I26)</f>
        <v>5048000</v>
      </c>
      <c r="J27" s="88">
        <f>SUM(J24:J26)</f>
        <v>16953180</v>
      </c>
    </row>
    <row r="28" spans="1:10">
      <c r="A28" s="148">
        <v>19</v>
      </c>
      <c r="B28" s="148"/>
      <c r="C28" s="148"/>
      <c r="D28" s="148"/>
      <c r="E28" s="165" t="s">
        <v>56</v>
      </c>
      <c r="F28" s="165"/>
      <c r="G28" s="8" t="s">
        <v>57</v>
      </c>
      <c r="H28" s="69">
        <f>SUM(H23+H27)</f>
        <v>167926920</v>
      </c>
      <c r="I28" s="98">
        <f>SUM(I23+I27)</f>
        <v>0</v>
      </c>
      <c r="J28" s="98">
        <f>SUM(J23+J27)</f>
        <v>167926920</v>
      </c>
    </row>
    <row r="29" spans="1:10">
      <c r="A29" s="148">
        <v>20</v>
      </c>
      <c r="B29" s="148"/>
      <c r="C29" s="148"/>
      <c r="D29" s="148"/>
      <c r="E29" s="165" t="s">
        <v>411</v>
      </c>
      <c r="F29" s="165"/>
      <c r="G29" s="8" t="s">
        <v>59</v>
      </c>
      <c r="H29" s="69">
        <f>SUM(H30:H33)</f>
        <v>17425067</v>
      </c>
      <c r="I29" s="76"/>
      <c r="J29" s="98">
        <f>SUM(J30:J33)</f>
        <v>17425067</v>
      </c>
    </row>
    <row r="30" spans="1:10">
      <c r="A30" s="142"/>
      <c r="B30" s="142"/>
      <c r="C30" s="142"/>
      <c r="D30" s="142"/>
      <c r="E30" s="162" t="s">
        <v>2</v>
      </c>
      <c r="F30" s="162"/>
      <c r="G30" s="9"/>
      <c r="H30" s="70">
        <v>17356627</v>
      </c>
      <c r="I30" s="30"/>
      <c r="J30" s="21">
        <v>17356627</v>
      </c>
    </row>
    <row r="31" spans="1:10">
      <c r="A31" s="142"/>
      <c r="B31" s="142"/>
      <c r="C31" s="142"/>
      <c r="D31" s="142"/>
      <c r="E31" s="162" t="s">
        <v>1</v>
      </c>
      <c r="F31" s="162"/>
      <c r="G31" s="9"/>
      <c r="H31" s="70">
        <v>33040</v>
      </c>
      <c r="I31" s="30"/>
      <c r="J31" s="21">
        <v>33040</v>
      </c>
    </row>
    <row r="32" spans="1:10">
      <c r="A32" s="142"/>
      <c r="B32" s="142"/>
      <c r="C32" s="142"/>
      <c r="D32" s="142"/>
      <c r="E32" s="162" t="s">
        <v>231</v>
      </c>
      <c r="F32" s="162"/>
      <c r="G32" s="9"/>
      <c r="H32" s="70">
        <v>0</v>
      </c>
      <c r="I32" s="30"/>
      <c r="J32" s="21">
        <v>0</v>
      </c>
    </row>
    <row r="33" spans="1:10">
      <c r="A33" s="142"/>
      <c r="B33" s="142"/>
      <c r="C33" s="142"/>
      <c r="D33" s="142"/>
      <c r="E33" s="162" t="s">
        <v>9</v>
      </c>
      <c r="F33" s="162"/>
      <c r="G33" s="9"/>
      <c r="H33" s="70">
        <v>35400</v>
      </c>
      <c r="I33" s="30"/>
      <c r="J33" s="21">
        <v>35400</v>
      </c>
    </row>
    <row r="34" spans="1:10">
      <c r="A34" s="142">
        <v>21</v>
      </c>
      <c r="B34" s="142"/>
      <c r="C34" s="142"/>
      <c r="D34" s="142"/>
      <c r="E34" s="167" t="s">
        <v>60</v>
      </c>
      <c r="F34" s="167"/>
      <c r="G34" s="10" t="s">
        <v>61</v>
      </c>
      <c r="H34" s="71">
        <f>SUM(H35:H40)</f>
        <v>1001000</v>
      </c>
      <c r="I34" s="30"/>
      <c r="J34" s="88">
        <f>SUM(J35:J40)</f>
        <v>1001000</v>
      </c>
    </row>
    <row r="35" spans="1:10">
      <c r="A35" s="142"/>
      <c r="B35" s="142"/>
      <c r="C35" s="142"/>
      <c r="D35" s="142"/>
      <c r="E35" s="162" t="s">
        <v>4</v>
      </c>
      <c r="F35" s="162"/>
      <c r="G35" s="9"/>
      <c r="H35" s="70">
        <v>7000</v>
      </c>
      <c r="I35" s="30"/>
      <c r="J35" s="21">
        <v>7000</v>
      </c>
    </row>
    <row r="36" spans="1:10">
      <c r="A36" s="142"/>
      <c r="B36" s="142"/>
      <c r="C36" s="142"/>
      <c r="D36" s="142"/>
      <c r="E36" s="162" t="s">
        <v>5</v>
      </c>
      <c r="F36" s="162"/>
      <c r="G36" s="9"/>
      <c r="H36" s="70">
        <v>889000</v>
      </c>
      <c r="I36" s="30"/>
      <c r="J36" s="21">
        <v>889000</v>
      </c>
    </row>
    <row r="37" spans="1:10">
      <c r="A37" s="142"/>
      <c r="B37" s="142"/>
      <c r="C37" s="142"/>
      <c r="D37" s="142"/>
      <c r="E37" s="162" t="s">
        <v>62</v>
      </c>
      <c r="F37" s="162"/>
      <c r="G37" s="9"/>
      <c r="H37" s="70">
        <v>40000</v>
      </c>
      <c r="I37" s="30"/>
      <c r="J37" s="21">
        <v>40000</v>
      </c>
    </row>
    <row r="38" spans="1:10">
      <c r="A38" s="142"/>
      <c r="B38" s="142"/>
      <c r="C38" s="142"/>
      <c r="D38" s="142"/>
      <c r="E38" s="162" t="s">
        <v>63</v>
      </c>
      <c r="F38" s="162"/>
      <c r="G38" s="9"/>
      <c r="H38" s="70"/>
      <c r="I38" s="30"/>
      <c r="J38" s="21"/>
    </row>
    <row r="39" spans="1:10">
      <c r="A39" s="142"/>
      <c r="B39" s="142"/>
      <c r="C39" s="142"/>
      <c r="D39" s="142"/>
      <c r="E39" s="162" t="s">
        <v>64</v>
      </c>
      <c r="F39" s="162"/>
      <c r="G39" s="9"/>
      <c r="H39" s="70"/>
      <c r="I39" s="30"/>
      <c r="J39" s="21"/>
    </row>
    <row r="40" spans="1:10">
      <c r="A40" s="142"/>
      <c r="B40" s="142"/>
      <c r="C40" s="142"/>
      <c r="D40" s="142"/>
      <c r="E40" s="162" t="s">
        <v>65</v>
      </c>
      <c r="F40" s="162"/>
      <c r="G40" s="9"/>
      <c r="H40" s="70">
        <v>65000</v>
      </c>
      <c r="I40" s="30"/>
      <c r="J40" s="21">
        <v>65000</v>
      </c>
    </row>
    <row r="41" spans="1:10">
      <c r="A41" s="142">
        <v>22</v>
      </c>
      <c r="B41" s="142"/>
      <c r="C41" s="142"/>
      <c r="D41" s="142"/>
      <c r="E41" s="167" t="s">
        <v>66</v>
      </c>
      <c r="F41" s="167"/>
      <c r="G41" s="10" t="s">
        <v>67</v>
      </c>
      <c r="H41" s="71">
        <f>SUM(H42:H49)</f>
        <v>15231700</v>
      </c>
      <c r="I41" s="31">
        <f>SUM(I42:I50)</f>
        <v>1000000</v>
      </c>
      <c r="J41" s="31">
        <f>SUM(J42:J50)</f>
        <v>16231700</v>
      </c>
    </row>
    <row r="42" spans="1:10">
      <c r="A42" s="142"/>
      <c r="B42" s="142"/>
      <c r="C42" s="142"/>
      <c r="D42" s="142"/>
      <c r="E42" s="162" t="s">
        <v>68</v>
      </c>
      <c r="F42" s="162"/>
      <c r="G42" s="9"/>
      <c r="H42" s="70"/>
      <c r="I42" s="30"/>
      <c r="J42" s="30"/>
    </row>
    <row r="43" spans="1:10">
      <c r="A43" s="142"/>
      <c r="B43" s="142"/>
      <c r="C43" s="142"/>
      <c r="D43" s="142"/>
      <c r="E43" s="162" t="s">
        <v>3</v>
      </c>
      <c r="F43" s="162"/>
      <c r="G43" s="9"/>
      <c r="H43" s="70">
        <v>1135000</v>
      </c>
      <c r="I43" s="30"/>
      <c r="J43" s="21">
        <v>1135000</v>
      </c>
    </row>
    <row r="44" spans="1:10">
      <c r="A44" s="142"/>
      <c r="B44" s="142"/>
      <c r="C44" s="142"/>
      <c r="D44" s="142"/>
      <c r="E44" s="162" t="s">
        <v>10</v>
      </c>
      <c r="F44" s="162"/>
      <c r="G44" s="9"/>
      <c r="H44" s="70">
        <v>4181700</v>
      </c>
      <c r="I44" s="30"/>
      <c r="J44" s="21">
        <v>4181700</v>
      </c>
    </row>
    <row r="45" spans="1:10">
      <c r="A45" s="142"/>
      <c r="B45" s="142"/>
      <c r="C45" s="142"/>
      <c r="D45" s="142"/>
      <c r="E45" s="162" t="s">
        <v>69</v>
      </c>
      <c r="F45" s="162"/>
      <c r="G45" s="9"/>
      <c r="H45" s="70">
        <v>4000000</v>
      </c>
      <c r="I45" s="30"/>
      <c r="J45" s="21">
        <v>4000000</v>
      </c>
    </row>
    <row r="46" spans="1:10" s="58" customFormat="1">
      <c r="A46" s="55"/>
      <c r="B46" s="55"/>
      <c r="C46" s="55"/>
      <c r="D46" s="55"/>
      <c r="E46" s="170" t="s">
        <v>412</v>
      </c>
      <c r="F46" s="171"/>
      <c r="G46" s="9"/>
      <c r="H46" s="70"/>
      <c r="I46" s="59">
        <v>1000000</v>
      </c>
      <c r="J46" s="91">
        <v>1000000</v>
      </c>
    </row>
    <row r="47" spans="1:10" s="58" customFormat="1">
      <c r="A47" s="55"/>
      <c r="B47" s="55"/>
      <c r="C47" s="55"/>
      <c r="D47" s="55"/>
      <c r="E47" s="170" t="s">
        <v>12</v>
      </c>
      <c r="F47" s="156"/>
      <c r="G47" s="9"/>
      <c r="H47" s="70"/>
      <c r="I47" s="30"/>
      <c r="J47" s="30"/>
    </row>
    <row r="48" spans="1:10" s="58" customFormat="1">
      <c r="A48" s="55"/>
      <c r="B48" s="55"/>
      <c r="C48" s="55"/>
      <c r="D48" s="55"/>
      <c r="E48" s="170" t="s">
        <v>413</v>
      </c>
      <c r="F48" s="156"/>
      <c r="G48" s="9"/>
      <c r="H48" s="70"/>
      <c r="I48" s="30"/>
      <c r="J48" s="30"/>
    </row>
    <row r="49" spans="1:10">
      <c r="A49" s="142"/>
      <c r="B49" s="142"/>
      <c r="C49" s="142"/>
      <c r="D49" s="142"/>
      <c r="E49" s="162" t="s">
        <v>70</v>
      </c>
      <c r="F49" s="162"/>
      <c r="G49" s="9"/>
      <c r="H49" s="70">
        <v>5915000</v>
      </c>
      <c r="I49" s="30"/>
      <c r="J49" s="21">
        <v>5915000</v>
      </c>
    </row>
    <row r="50" spans="1:10" s="58" customFormat="1">
      <c r="A50" s="55"/>
      <c r="B50" s="55"/>
      <c r="C50" s="55"/>
      <c r="D50" s="55"/>
      <c r="E50" s="170" t="s">
        <v>414</v>
      </c>
      <c r="F50" s="171"/>
      <c r="G50" s="9"/>
      <c r="H50" s="70"/>
      <c r="I50" s="30"/>
      <c r="J50" s="30"/>
    </row>
    <row r="51" spans="1:10">
      <c r="A51" s="142">
        <v>23</v>
      </c>
      <c r="B51" s="142"/>
      <c r="C51" s="142"/>
      <c r="D51" s="142"/>
      <c r="E51" s="167" t="s">
        <v>71</v>
      </c>
      <c r="F51" s="167"/>
      <c r="G51" s="10" t="s">
        <v>72</v>
      </c>
      <c r="H51" s="71">
        <f>SUM(H52:H52)</f>
        <v>2150000</v>
      </c>
      <c r="I51" s="88">
        <f>SUM(I52)</f>
        <v>-152920</v>
      </c>
      <c r="J51" s="60">
        <f>SUM(J52)</f>
        <v>1997080</v>
      </c>
    </row>
    <row r="52" spans="1:10">
      <c r="A52" s="142"/>
      <c r="B52" s="142"/>
      <c r="C52" s="142"/>
      <c r="D52" s="142"/>
      <c r="E52" s="162" t="s">
        <v>11</v>
      </c>
      <c r="F52" s="162"/>
      <c r="G52" s="9"/>
      <c r="H52" s="70">
        <v>2150000</v>
      </c>
      <c r="I52" s="94">
        <f>SUM(J52-H52)</f>
        <v>-152920</v>
      </c>
      <c r="J52" s="59">
        <v>1997080</v>
      </c>
    </row>
    <row r="53" spans="1:10">
      <c r="A53" s="163">
        <v>24</v>
      </c>
      <c r="B53" s="163"/>
      <c r="C53" s="163"/>
      <c r="D53" s="163"/>
      <c r="E53" s="164" t="s">
        <v>73</v>
      </c>
      <c r="F53" s="164"/>
      <c r="G53" s="7" t="s">
        <v>74</v>
      </c>
      <c r="H53" s="68">
        <f>SUM(H34+H41+H51)</f>
        <v>18382700</v>
      </c>
      <c r="I53" s="88">
        <f>SUM(I34+I41+I51)</f>
        <v>847080</v>
      </c>
      <c r="J53" s="99">
        <f>SUM(J34+J41+J51)</f>
        <v>19229780</v>
      </c>
    </row>
    <row r="54" spans="1:10">
      <c r="A54" s="142">
        <v>25</v>
      </c>
      <c r="B54" s="142"/>
      <c r="C54" s="142"/>
      <c r="D54" s="142"/>
      <c r="E54" s="167" t="s">
        <v>75</v>
      </c>
      <c r="F54" s="167"/>
      <c r="G54" s="10" t="s">
        <v>76</v>
      </c>
      <c r="H54" s="71">
        <f>SUM(H55:H58)</f>
        <v>375000</v>
      </c>
      <c r="I54" s="31">
        <f>SUM(I55:I59)</f>
        <v>1700000</v>
      </c>
      <c r="J54" s="31">
        <f>SUM(J55:J59)</f>
        <v>2075000</v>
      </c>
    </row>
    <row r="55" spans="1:10">
      <c r="A55" s="142"/>
      <c r="B55" s="142"/>
      <c r="C55" s="142"/>
      <c r="D55" s="142"/>
      <c r="E55" s="162" t="s">
        <v>6</v>
      </c>
      <c r="F55" s="162"/>
      <c r="G55" s="9"/>
      <c r="H55" s="53"/>
      <c r="I55" s="30"/>
      <c r="J55" s="30"/>
    </row>
    <row r="56" spans="1:10">
      <c r="A56" s="142"/>
      <c r="B56" s="142"/>
      <c r="C56" s="142"/>
      <c r="D56" s="142"/>
      <c r="E56" s="162" t="s">
        <v>77</v>
      </c>
      <c r="F56" s="162"/>
      <c r="G56" s="9"/>
      <c r="H56" s="53"/>
      <c r="I56" s="30"/>
      <c r="J56" s="30"/>
    </row>
    <row r="57" spans="1:10">
      <c r="A57" s="142"/>
      <c r="B57" s="142"/>
      <c r="C57" s="142"/>
      <c r="D57" s="142"/>
      <c r="E57" s="162" t="s">
        <v>78</v>
      </c>
      <c r="F57" s="162"/>
      <c r="G57" s="9"/>
      <c r="H57" s="70">
        <v>375000</v>
      </c>
      <c r="I57" s="30"/>
      <c r="J57" s="59">
        <v>375000</v>
      </c>
    </row>
    <row r="58" spans="1:10">
      <c r="A58" s="142"/>
      <c r="B58" s="142"/>
      <c r="C58" s="142"/>
      <c r="D58" s="142"/>
      <c r="E58" s="162" t="s">
        <v>79</v>
      </c>
      <c r="F58" s="162"/>
      <c r="G58" s="9"/>
      <c r="H58" s="70"/>
      <c r="I58" s="30"/>
      <c r="J58" s="30"/>
    </row>
    <row r="59" spans="1:10" s="58" customFormat="1">
      <c r="A59" s="55"/>
      <c r="B59" s="55"/>
      <c r="C59" s="55"/>
      <c r="D59" s="55"/>
      <c r="E59" s="170" t="s">
        <v>415</v>
      </c>
      <c r="F59" s="171"/>
      <c r="G59" s="9"/>
      <c r="H59" s="70"/>
      <c r="I59" s="59">
        <v>1700000</v>
      </c>
      <c r="J59" s="59">
        <v>1700000</v>
      </c>
    </row>
    <row r="60" spans="1:10">
      <c r="A60" s="142">
        <v>26</v>
      </c>
      <c r="B60" s="142"/>
      <c r="C60" s="142"/>
      <c r="D60" s="142"/>
      <c r="E60" s="167" t="s">
        <v>80</v>
      </c>
      <c r="F60" s="167"/>
      <c r="G60" s="10" t="s">
        <v>81</v>
      </c>
      <c r="H60" s="71">
        <f>SUM(H61)</f>
        <v>1300000</v>
      </c>
      <c r="I60" s="30"/>
      <c r="J60" s="94">
        <f>SUM(J61)</f>
        <v>1300000</v>
      </c>
    </row>
    <row r="61" spans="1:10">
      <c r="A61" s="142"/>
      <c r="B61" s="142"/>
      <c r="C61" s="142"/>
      <c r="D61" s="142"/>
      <c r="E61" s="162" t="s">
        <v>7</v>
      </c>
      <c r="F61" s="162"/>
      <c r="G61" s="9"/>
      <c r="H61" s="53">
        <v>1300000</v>
      </c>
      <c r="I61" s="30"/>
      <c r="J61" s="14">
        <v>1300000</v>
      </c>
    </row>
    <row r="62" spans="1:10">
      <c r="A62" s="163">
        <v>27</v>
      </c>
      <c r="B62" s="163"/>
      <c r="C62" s="163"/>
      <c r="D62" s="163"/>
      <c r="E62" s="164" t="s">
        <v>82</v>
      </c>
      <c r="F62" s="164"/>
      <c r="G62" s="7" t="s">
        <v>83</v>
      </c>
      <c r="H62" s="68">
        <f>SUM(H54+H60)</f>
        <v>1675000</v>
      </c>
      <c r="I62" s="31">
        <f>SUM(I54+I60)</f>
        <v>1700000</v>
      </c>
      <c r="J62" s="88">
        <f>SUM(J54+J60)</f>
        <v>3375000</v>
      </c>
    </row>
    <row r="63" spans="1:10">
      <c r="A63" s="142">
        <v>28</v>
      </c>
      <c r="B63" s="142"/>
      <c r="C63" s="142"/>
      <c r="D63" s="142"/>
      <c r="E63" s="167" t="s">
        <v>84</v>
      </c>
      <c r="F63" s="167"/>
      <c r="G63" s="10" t="s">
        <v>85</v>
      </c>
      <c r="H63" s="71">
        <f>SUM(H64:H67)</f>
        <v>6156000</v>
      </c>
      <c r="I63" s="30"/>
      <c r="J63" s="88">
        <f>SUM(J64:J67)</f>
        <v>6156000</v>
      </c>
    </row>
    <row r="64" spans="1:10">
      <c r="A64" s="142"/>
      <c r="B64" s="142"/>
      <c r="C64" s="142"/>
      <c r="D64" s="142"/>
      <c r="E64" s="162" t="s">
        <v>86</v>
      </c>
      <c r="F64" s="162"/>
      <c r="G64" s="9"/>
      <c r="H64" s="70">
        <v>2350000</v>
      </c>
      <c r="I64" s="30"/>
      <c r="J64" s="21">
        <v>2350000</v>
      </c>
    </row>
    <row r="65" spans="1:10">
      <c r="A65" s="142"/>
      <c r="B65" s="142"/>
      <c r="C65" s="142"/>
      <c r="D65" s="142"/>
      <c r="E65" s="162" t="s">
        <v>13</v>
      </c>
      <c r="F65" s="162"/>
      <c r="G65" s="9"/>
      <c r="H65" s="70">
        <v>2200000</v>
      </c>
      <c r="I65" s="30"/>
      <c r="J65" s="21">
        <v>2200000</v>
      </c>
    </row>
    <row r="66" spans="1:10">
      <c r="A66" s="142"/>
      <c r="B66" s="142"/>
      <c r="C66" s="142"/>
      <c r="D66" s="142"/>
      <c r="E66" s="162" t="s">
        <v>87</v>
      </c>
      <c r="F66" s="162"/>
      <c r="G66" s="9"/>
      <c r="H66" s="70">
        <v>906000</v>
      </c>
      <c r="I66" s="30"/>
      <c r="J66" s="21">
        <v>906000</v>
      </c>
    </row>
    <row r="67" spans="1:10">
      <c r="A67" s="142"/>
      <c r="B67" s="142"/>
      <c r="C67" s="142"/>
      <c r="D67" s="142"/>
      <c r="E67" s="162" t="s">
        <v>88</v>
      </c>
      <c r="F67" s="162"/>
      <c r="G67" s="9"/>
      <c r="H67" s="70">
        <v>700000</v>
      </c>
      <c r="I67" s="30"/>
      <c r="J67" s="21">
        <v>700000</v>
      </c>
    </row>
    <row r="68" spans="1:10">
      <c r="A68" s="142">
        <v>29</v>
      </c>
      <c r="B68" s="142"/>
      <c r="C68" s="142"/>
      <c r="D68" s="142"/>
      <c r="E68" s="167" t="s">
        <v>89</v>
      </c>
      <c r="F68" s="167"/>
      <c r="G68" s="10" t="s">
        <v>90</v>
      </c>
      <c r="H68" s="71"/>
      <c r="I68" s="30"/>
      <c r="J68" s="30"/>
    </row>
    <row r="69" spans="1:10">
      <c r="A69" s="142">
        <v>30</v>
      </c>
      <c r="B69" s="142"/>
      <c r="C69" s="142"/>
      <c r="D69" s="142"/>
      <c r="E69" s="167" t="s">
        <v>91</v>
      </c>
      <c r="F69" s="167"/>
      <c r="G69" s="10" t="s">
        <v>92</v>
      </c>
      <c r="H69" s="71"/>
      <c r="I69" s="60">
        <v>145000</v>
      </c>
      <c r="J69" s="60">
        <v>145000</v>
      </c>
    </row>
    <row r="70" spans="1:10">
      <c r="A70" s="142">
        <v>31</v>
      </c>
      <c r="B70" s="142"/>
      <c r="C70" s="142"/>
      <c r="D70" s="142"/>
      <c r="E70" s="167" t="s">
        <v>93</v>
      </c>
      <c r="F70" s="167"/>
      <c r="G70" s="10" t="s">
        <v>94</v>
      </c>
      <c r="H70" s="71">
        <v>2350295</v>
      </c>
      <c r="I70" s="30"/>
      <c r="J70" s="60">
        <v>2350295</v>
      </c>
    </row>
    <row r="71" spans="1:10">
      <c r="A71" s="142">
        <v>32</v>
      </c>
      <c r="B71" s="142"/>
      <c r="C71" s="142"/>
      <c r="D71" s="142"/>
      <c r="E71" s="168" t="s">
        <v>95</v>
      </c>
      <c r="F71" s="168"/>
      <c r="G71" s="10" t="s">
        <v>96</v>
      </c>
      <c r="H71" s="71"/>
      <c r="I71" s="60">
        <v>200000</v>
      </c>
      <c r="J71" s="60">
        <v>200000</v>
      </c>
    </row>
    <row r="72" spans="1:10">
      <c r="A72" s="142">
        <v>33</v>
      </c>
      <c r="B72" s="142"/>
      <c r="C72" s="142"/>
      <c r="D72" s="142"/>
      <c r="E72" s="169" t="s">
        <v>97</v>
      </c>
      <c r="F72" s="169"/>
      <c r="G72" s="10" t="s">
        <v>98</v>
      </c>
      <c r="H72" s="71">
        <v>1020000</v>
      </c>
      <c r="I72" s="31">
        <f>SUM(I73:I77)</f>
        <v>-137183</v>
      </c>
      <c r="J72" s="60">
        <v>882817</v>
      </c>
    </row>
    <row r="73" spans="1:10">
      <c r="A73" s="142"/>
      <c r="B73" s="142"/>
      <c r="C73" s="142"/>
      <c r="D73" s="142"/>
      <c r="E73" s="162" t="s">
        <v>99</v>
      </c>
      <c r="F73" s="162"/>
      <c r="G73" s="9"/>
      <c r="H73" s="70">
        <v>20000</v>
      </c>
      <c r="I73" s="30"/>
      <c r="J73" s="21">
        <v>20000</v>
      </c>
    </row>
    <row r="74" spans="1:10">
      <c r="A74" s="142"/>
      <c r="B74" s="142"/>
      <c r="C74" s="142"/>
      <c r="D74" s="142"/>
      <c r="E74" s="162" t="s">
        <v>100</v>
      </c>
      <c r="F74" s="162"/>
      <c r="G74" s="9"/>
      <c r="H74" s="70">
        <v>500000</v>
      </c>
      <c r="I74" s="59">
        <v>-137183</v>
      </c>
      <c r="J74" s="94">
        <f>SUM(H74+I74)</f>
        <v>362817</v>
      </c>
    </row>
    <row r="75" spans="1:10">
      <c r="A75" s="142"/>
      <c r="B75" s="142"/>
      <c r="C75" s="142"/>
      <c r="D75" s="142"/>
      <c r="E75" s="162" t="s">
        <v>101</v>
      </c>
      <c r="F75" s="162"/>
      <c r="G75" s="9"/>
      <c r="H75" s="70"/>
      <c r="I75" s="30"/>
      <c r="J75" s="30"/>
    </row>
    <row r="76" spans="1:10">
      <c r="A76" s="142"/>
      <c r="B76" s="142"/>
      <c r="C76" s="142"/>
      <c r="D76" s="142"/>
      <c r="E76" s="162" t="s">
        <v>102</v>
      </c>
      <c r="F76" s="162"/>
      <c r="G76" s="9"/>
      <c r="H76" s="70">
        <v>500000</v>
      </c>
      <c r="I76" s="30"/>
      <c r="J76" s="21">
        <v>500000</v>
      </c>
    </row>
    <row r="77" spans="1:10">
      <c r="A77" s="142"/>
      <c r="B77" s="142"/>
      <c r="C77" s="142"/>
      <c r="D77" s="142"/>
      <c r="E77" s="162" t="s">
        <v>103</v>
      </c>
      <c r="F77" s="162"/>
      <c r="G77" s="9"/>
      <c r="H77" s="70"/>
      <c r="I77" s="30"/>
      <c r="J77" s="30"/>
    </row>
    <row r="78" spans="1:10">
      <c r="A78" s="142">
        <v>34</v>
      </c>
      <c r="B78" s="142"/>
      <c r="C78" s="142"/>
      <c r="D78" s="142"/>
      <c r="E78" s="167" t="s">
        <v>104</v>
      </c>
      <c r="F78" s="167"/>
      <c r="G78" s="10" t="s">
        <v>105</v>
      </c>
      <c r="H78" s="71">
        <f>SUM(H79:H84)</f>
        <v>8838800</v>
      </c>
      <c r="I78" s="30"/>
      <c r="J78" s="88">
        <f>SUM(J79:J84)</f>
        <v>8838800</v>
      </c>
    </row>
    <row r="79" spans="1:10">
      <c r="A79" s="142"/>
      <c r="B79" s="142"/>
      <c r="C79" s="142"/>
      <c r="D79" s="142"/>
      <c r="E79" s="162" t="s">
        <v>14</v>
      </c>
      <c r="F79" s="162"/>
      <c r="G79" s="9"/>
      <c r="H79" s="70">
        <v>280000</v>
      </c>
      <c r="I79" s="30"/>
      <c r="J79" s="21">
        <v>280000</v>
      </c>
    </row>
    <row r="80" spans="1:10">
      <c r="A80" s="142"/>
      <c r="B80" s="142"/>
      <c r="C80" s="142"/>
      <c r="D80" s="142"/>
      <c r="E80" s="162" t="s">
        <v>15</v>
      </c>
      <c r="F80" s="162"/>
      <c r="G80" s="9"/>
      <c r="H80" s="70">
        <v>630000</v>
      </c>
      <c r="I80" s="30"/>
      <c r="J80" s="21">
        <v>630000</v>
      </c>
    </row>
    <row r="81" spans="1:10">
      <c r="A81" s="142"/>
      <c r="B81" s="142"/>
      <c r="C81" s="142"/>
      <c r="D81" s="142"/>
      <c r="E81" s="162" t="s">
        <v>106</v>
      </c>
      <c r="F81" s="162"/>
      <c r="G81" s="9"/>
      <c r="H81" s="70">
        <v>1000000</v>
      </c>
      <c r="I81" s="30"/>
      <c r="J81" s="21">
        <v>1000000</v>
      </c>
    </row>
    <row r="82" spans="1:10">
      <c r="A82" s="142"/>
      <c r="B82" s="142"/>
      <c r="C82" s="142"/>
      <c r="D82" s="142"/>
      <c r="E82" s="162" t="s">
        <v>232</v>
      </c>
      <c r="F82" s="162"/>
      <c r="G82" s="9"/>
      <c r="H82" s="70">
        <v>500000</v>
      </c>
      <c r="I82" s="30"/>
      <c r="J82" s="21">
        <v>500000</v>
      </c>
    </row>
    <row r="83" spans="1:10">
      <c r="A83" s="142"/>
      <c r="B83" s="142"/>
      <c r="C83" s="142"/>
      <c r="D83" s="142"/>
      <c r="E83" s="162" t="s">
        <v>16</v>
      </c>
      <c r="F83" s="162"/>
      <c r="G83" s="9"/>
      <c r="H83" s="70">
        <v>1200000</v>
      </c>
      <c r="I83" s="30"/>
      <c r="J83" s="21">
        <v>1200000</v>
      </c>
    </row>
    <row r="84" spans="1:10">
      <c r="A84" s="142"/>
      <c r="B84" s="142"/>
      <c r="C84" s="142"/>
      <c r="D84" s="142"/>
      <c r="E84" s="162" t="s">
        <v>8</v>
      </c>
      <c r="F84" s="162"/>
      <c r="G84" s="9"/>
      <c r="H84" s="70">
        <v>5228800</v>
      </c>
      <c r="I84" s="30"/>
      <c r="J84" s="21">
        <v>5228800</v>
      </c>
    </row>
    <row r="85" spans="1:10">
      <c r="A85" s="163">
        <v>35</v>
      </c>
      <c r="B85" s="163"/>
      <c r="C85" s="163"/>
      <c r="D85" s="163"/>
      <c r="E85" s="164" t="s">
        <v>107</v>
      </c>
      <c r="F85" s="164"/>
      <c r="G85" s="7" t="s">
        <v>108</v>
      </c>
      <c r="H85" s="68">
        <f>SUM(H63+H68+H69+H70+H71+H72+H78)</f>
        <v>18365095</v>
      </c>
      <c r="I85" s="60">
        <f>SUM(I63+I68+I69+I70+I71+I72+I78)</f>
        <v>207817</v>
      </c>
      <c r="J85" s="88">
        <f>SUM(J63+J68+J69+J70+J71+J72+J78)</f>
        <v>18572912</v>
      </c>
    </row>
    <row r="86" spans="1:10">
      <c r="A86" s="142">
        <v>36</v>
      </c>
      <c r="B86" s="142"/>
      <c r="C86" s="142"/>
      <c r="D86" s="142"/>
      <c r="E86" s="166" t="s">
        <v>109</v>
      </c>
      <c r="F86" s="166"/>
      <c r="G86" s="6" t="s">
        <v>110</v>
      </c>
      <c r="H86" s="53">
        <v>100000</v>
      </c>
      <c r="I86" s="30"/>
      <c r="J86" s="14">
        <v>100000</v>
      </c>
    </row>
    <row r="87" spans="1:10">
      <c r="A87" s="142">
        <v>37</v>
      </c>
      <c r="B87" s="142"/>
      <c r="C87" s="142"/>
      <c r="D87" s="142"/>
      <c r="E87" s="166" t="s">
        <v>111</v>
      </c>
      <c r="F87" s="166"/>
      <c r="G87" s="6" t="s">
        <v>112</v>
      </c>
      <c r="H87" s="53"/>
      <c r="I87" s="30"/>
      <c r="J87" s="30"/>
    </row>
    <row r="88" spans="1:10">
      <c r="A88" s="163">
        <v>38</v>
      </c>
      <c r="B88" s="163"/>
      <c r="C88" s="163"/>
      <c r="D88" s="163"/>
      <c r="E88" s="164" t="s">
        <v>113</v>
      </c>
      <c r="F88" s="164"/>
      <c r="G88" s="7" t="s">
        <v>114</v>
      </c>
      <c r="H88" s="68">
        <f>SUM(H86:H87)</f>
        <v>100000</v>
      </c>
      <c r="I88" s="30"/>
      <c r="J88" s="94">
        <f>SUM(J86:J87)</f>
        <v>100000</v>
      </c>
    </row>
    <row r="89" spans="1:10" ht="26.25" customHeight="1">
      <c r="A89" s="142">
        <v>39</v>
      </c>
      <c r="B89" s="142"/>
      <c r="C89" s="142"/>
      <c r="D89" s="142"/>
      <c r="E89" s="167" t="s">
        <v>115</v>
      </c>
      <c r="F89" s="167"/>
      <c r="G89" s="10" t="s">
        <v>116</v>
      </c>
      <c r="H89" s="71">
        <v>11033060</v>
      </c>
      <c r="I89" s="30"/>
      <c r="J89" s="17">
        <v>11033060</v>
      </c>
    </row>
    <row r="90" spans="1:10">
      <c r="A90" s="142">
        <v>40</v>
      </c>
      <c r="B90" s="142"/>
      <c r="C90" s="142"/>
      <c r="D90" s="142"/>
      <c r="E90" s="166" t="s">
        <v>117</v>
      </c>
      <c r="F90" s="166"/>
      <c r="G90" s="6" t="s">
        <v>118</v>
      </c>
      <c r="H90" s="53"/>
      <c r="I90" s="30"/>
      <c r="J90" s="30"/>
    </row>
    <row r="91" spans="1:10">
      <c r="A91" s="142">
        <v>41</v>
      </c>
      <c r="B91" s="142"/>
      <c r="C91" s="142"/>
      <c r="D91" s="142"/>
      <c r="E91" s="166" t="s">
        <v>119</v>
      </c>
      <c r="F91" s="166"/>
      <c r="G91" s="6" t="s">
        <v>120</v>
      </c>
      <c r="H91" s="53"/>
      <c r="I91" s="30"/>
      <c r="J91" s="30"/>
    </row>
    <row r="92" spans="1:10">
      <c r="A92" s="142">
        <v>42</v>
      </c>
      <c r="B92" s="142"/>
      <c r="C92" s="142"/>
      <c r="D92" s="142"/>
      <c r="E92" s="166" t="s">
        <v>121</v>
      </c>
      <c r="F92" s="166"/>
      <c r="G92" s="6" t="s">
        <v>122</v>
      </c>
      <c r="H92" s="53"/>
      <c r="I92" s="30"/>
      <c r="J92" s="30"/>
    </row>
    <row r="93" spans="1:10">
      <c r="A93" s="142">
        <v>43</v>
      </c>
      <c r="B93" s="142"/>
      <c r="C93" s="142"/>
      <c r="D93" s="142"/>
      <c r="E93" s="167" t="s">
        <v>123</v>
      </c>
      <c r="F93" s="167"/>
      <c r="G93" s="10" t="s">
        <v>124</v>
      </c>
      <c r="H93" s="71">
        <f>SUM(H94:H98)</f>
        <v>7100000</v>
      </c>
      <c r="I93" s="30"/>
      <c r="J93" s="88">
        <f>SUM(J94:J98)</f>
        <v>7100000</v>
      </c>
    </row>
    <row r="94" spans="1:10">
      <c r="A94" s="142"/>
      <c r="B94" s="142"/>
      <c r="C94" s="142"/>
      <c r="D94" s="142"/>
      <c r="E94" s="162" t="s">
        <v>233</v>
      </c>
      <c r="F94" s="162"/>
      <c r="G94" s="9"/>
      <c r="H94" s="70">
        <v>600000</v>
      </c>
      <c r="I94" s="30"/>
      <c r="J94" s="21">
        <v>600000</v>
      </c>
    </row>
    <row r="95" spans="1:10">
      <c r="A95" s="142"/>
      <c r="B95" s="142"/>
      <c r="C95" s="142"/>
      <c r="D95" s="142"/>
      <c r="E95" s="162" t="s">
        <v>221</v>
      </c>
      <c r="F95" s="162"/>
      <c r="G95" s="9"/>
      <c r="H95" s="70"/>
      <c r="I95" s="30"/>
      <c r="J95" s="21"/>
    </row>
    <row r="96" spans="1:10">
      <c r="A96" s="142"/>
      <c r="B96" s="142"/>
      <c r="C96" s="142"/>
      <c r="D96" s="142"/>
      <c r="E96" s="162" t="s">
        <v>126</v>
      </c>
      <c r="F96" s="162"/>
      <c r="G96" s="9"/>
      <c r="H96" s="70"/>
      <c r="I96" s="30"/>
      <c r="J96" s="21"/>
    </row>
    <row r="97" spans="1:10">
      <c r="A97" s="142"/>
      <c r="B97" s="142"/>
      <c r="C97" s="142"/>
      <c r="D97" s="142"/>
      <c r="E97" s="162" t="s">
        <v>127</v>
      </c>
      <c r="F97" s="162"/>
      <c r="G97" s="9"/>
      <c r="H97" s="70"/>
      <c r="I97" s="30"/>
      <c r="J97" s="21"/>
    </row>
    <row r="98" spans="1:10">
      <c r="A98" s="142"/>
      <c r="B98" s="142"/>
      <c r="C98" s="142"/>
      <c r="D98" s="142"/>
      <c r="E98" s="162" t="s">
        <v>223</v>
      </c>
      <c r="F98" s="162"/>
      <c r="G98" s="9"/>
      <c r="H98" s="70">
        <v>6500000</v>
      </c>
      <c r="I98" s="30"/>
      <c r="J98" s="21">
        <v>6500000</v>
      </c>
    </row>
    <row r="99" spans="1:10" ht="32.25" customHeight="1">
      <c r="A99" s="163">
        <v>44</v>
      </c>
      <c r="B99" s="163"/>
      <c r="C99" s="163"/>
      <c r="D99" s="163"/>
      <c r="E99" s="164" t="s">
        <v>128</v>
      </c>
      <c r="F99" s="164"/>
      <c r="G99" s="7" t="s">
        <v>129</v>
      </c>
      <c r="H99" s="68">
        <f>SUM(H89:H93)</f>
        <v>18133060</v>
      </c>
      <c r="I99" s="30"/>
      <c r="J99" s="88">
        <f>SUM(J89+J90+J91+J92+J93)</f>
        <v>18133060</v>
      </c>
    </row>
    <row r="100" spans="1:10">
      <c r="A100" s="148">
        <v>45</v>
      </c>
      <c r="B100" s="148"/>
      <c r="C100" s="148"/>
      <c r="D100" s="148"/>
      <c r="E100" s="165" t="s">
        <v>130</v>
      </c>
      <c r="F100" s="165"/>
      <c r="G100" s="8" t="s">
        <v>131</v>
      </c>
      <c r="H100" s="69">
        <f>SUM(H53+H62+H85+H88+H99)</f>
        <v>56655855</v>
      </c>
      <c r="I100" s="98">
        <f>SUM(I53+I62+I85+I88+I99)</f>
        <v>2754897</v>
      </c>
      <c r="J100" s="98">
        <f>SUM(J53+J62+J85+J88+J99)</f>
        <v>59410752</v>
      </c>
    </row>
    <row r="101" spans="1:10">
      <c r="A101" s="159">
        <v>46</v>
      </c>
      <c r="B101" s="159"/>
      <c r="C101" s="159"/>
      <c r="D101" s="159"/>
      <c r="E101" s="160" t="s">
        <v>132</v>
      </c>
      <c r="F101" s="160"/>
      <c r="G101" s="7" t="s">
        <v>133</v>
      </c>
      <c r="H101" s="68"/>
      <c r="I101" s="30"/>
      <c r="J101" s="30"/>
    </row>
    <row r="102" spans="1:10">
      <c r="A102" s="159">
        <v>47</v>
      </c>
      <c r="B102" s="159"/>
      <c r="C102" s="159"/>
      <c r="D102" s="159"/>
      <c r="E102" s="160" t="s">
        <v>134</v>
      </c>
      <c r="F102" s="160"/>
      <c r="G102" s="7" t="s">
        <v>135</v>
      </c>
      <c r="H102" s="68"/>
      <c r="I102" s="30"/>
      <c r="J102" s="30"/>
    </row>
    <row r="103" spans="1:10">
      <c r="A103" s="159">
        <v>48</v>
      </c>
      <c r="B103" s="159"/>
      <c r="C103" s="159"/>
      <c r="D103" s="159"/>
      <c r="E103" s="161" t="s">
        <v>136</v>
      </c>
      <c r="F103" s="161"/>
      <c r="G103" s="7" t="s">
        <v>137</v>
      </c>
      <c r="H103" s="68"/>
      <c r="I103" s="30"/>
      <c r="J103" s="30"/>
    </row>
    <row r="104" spans="1:10">
      <c r="A104" s="159">
        <v>49</v>
      </c>
      <c r="B104" s="159"/>
      <c r="C104" s="159"/>
      <c r="D104" s="159"/>
      <c r="E104" s="161" t="s">
        <v>234</v>
      </c>
      <c r="F104" s="161"/>
      <c r="G104" s="7" t="s">
        <v>139</v>
      </c>
      <c r="H104" s="68"/>
      <c r="I104" s="30"/>
      <c r="J104" s="30"/>
    </row>
    <row r="105" spans="1:10">
      <c r="A105" s="159">
        <v>50</v>
      </c>
      <c r="B105" s="159"/>
      <c r="C105" s="159"/>
      <c r="D105" s="159"/>
      <c r="E105" s="161" t="s">
        <v>140</v>
      </c>
      <c r="F105" s="161"/>
      <c r="G105" s="7" t="s">
        <v>141</v>
      </c>
      <c r="H105" s="68"/>
      <c r="I105" s="30"/>
      <c r="J105" s="30"/>
    </row>
    <row r="106" spans="1:10">
      <c r="A106" s="159">
        <v>51</v>
      </c>
      <c r="B106" s="159"/>
      <c r="C106" s="159"/>
      <c r="D106" s="159"/>
      <c r="E106" s="160" t="s">
        <v>235</v>
      </c>
      <c r="F106" s="160"/>
      <c r="G106" s="7" t="s">
        <v>143</v>
      </c>
      <c r="H106" s="72"/>
      <c r="I106" s="30"/>
      <c r="J106" s="30"/>
    </row>
    <row r="107" spans="1:10">
      <c r="A107" s="159">
        <v>52</v>
      </c>
      <c r="B107" s="159"/>
      <c r="C107" s="159"/>
      <c r="D107" s="159"/>
      <c r="E107" s="160" t="s">
        <v>416</v>
      </c>
      <c r="F107" s="160"/>
      <c r="G107" s="7" t="s">
        <v>145</v>
      </c>
      <c r="H107" s="68"/>
      <c r="I107" s="30"/>
      <c r="J107" s="30"/>
    </row>
    <row r="108" spans="1:10">
      <c r="A108" s="159">
        <v>53</v>
      </c>
      <c r="B108" s="159"/>
      <c r="C108" s="159"/>
      <c r="D108" s="159"/>
      <c r="E108" s="160" t="s">
        <v>146</v>
      </c>
      <c r="F108" s="160"/>
      <c r="G108" s="7" t="s">
        <v>147</v>
      </c>
      <c r="H108" s="68">
        <v>24674000</v>
      </c>
      <c r="I108" s="30"/>
      <c r="J108" s="18">
        <v>24674000</v>
      </c>
    </row>
    <row r="109" spans="1:10" s="58" customFormat="1">
      <c r="A109" s="57"/>
      <c r="B109" s="57"/>
      <c r="C109" s="57"/>
      <c r="D109" s="57"/>
      <c r="E109" s="157" t="s">
        <v>417</v>
      </c>
      <c r="F109" s="158"/>
      <c r="G109" s="7"/>
      <c r="H109" s="68"/>
      <c r="I109" s="30"/>
      <c r="J109" s="30"/>
    </row>
    <row r="110" spans="1:10" s="58" customFormat="1">
      <c r="A110" s="57"/>
      <c r="B110" s="57"/>
      <c r="C110" s="57"/>
      <c r="D110" s="57"/>
      <c r="E110" s="157" t="s">
        <v>418</v>
      </c>
      <c r="F110" s="158"/>
      <c r="G110" s="7"/>
      <c r="H110" s="68"/>
      <c r="I110" s="30"/>
      <c r="J110" s="30"/>
    </row>
    <row r="111" spans="1:10" s="58" customFormat="1">
      <c r="A111" s="57"/>
      <c r="B111" s="57"/>
      <c r="C111" s="57"/>
      <c r="D111" s="57"/>
      <c r="E111" s="157" t="s">
        <v>419</v>
      </c>
      <c r="F111" s="158"/>
      <c r="G111" s="7"/>
      <c r="H111" s="68"/>
      <c r="I111" s="30"/>
      <c r="J111" s="30"/>
    </row>
    <row r="112" spans="1:10" s="58" customFormat="1">
      <c r="A112" s="57"/>
      <c r="B112" s="57"/>
      <c r="C112" s="57"/>
      <c r="D112" s="57"/>
      <c r="E112" s="157" t="s">
        <v>420</v>
      </c>
      <c r="F112" s="158"/>
      <c r="G112" s="7"/>
      <c r="H112" s="68"/>
      <c r="I112" s="30"/>
      <c r="J112" s="30"/>
    </row>
    <row r="113" spans="1:10">
      <c r="A113" s="148">
        <v>54</v>
      </c>
      <c r="B113" s="148"/>
      <c r="C113" s="148"/>
      <c r="D113" s="148"/>
      <c r="E113" s="152" t="s">
        <v>222</v>
      </c>
      <c r="F113" s="152"/>
      <c r="G113" s="8" t="s">
        <v>148</v>
      </c>
      <c r="H113" s="69">
        <f>SUM(H101:H108)</f>
        <v>24674000</v>
      </c>
      <c r="I113" s="76"/>
      <c r="J113" s="97">
        <f>SUM(J108:J112)</f>
        <v>24674000</v>
      </c>
    </row>
    <row r="114" spans="1:10">
      <c r="A114" s="142">
        <v>55</v>
      </c>
      <c r="B114" s="142"/>
      <c r="C114" s="142"/>
      <c r="D114" s="142"/>
      <c r="E114" s="150" t="s">
        <v>149</v>
      </c>
      <c r="F114" s="150"/>
      <c r="G114" s="6" t="s">
        <v>150</v>
      </c>
      <c r="H114" s="53"/>
      <c r="I114" s="30"/>
      <c r="J114" s="30"/>
    </row>
    <row r="115" spans="1:10">
      <c r="A115" s="142">
        <v>56</v>
      </c>
      <c r="B115" s="142"/>
      <c r="C115" s="142"/>
      <c r="D115" s="142"/>
      <c r="E115" s="150" t="s">
        <v>151</v>
      </c>
      <c r="F115" s="150"/>
      <c r="G115" s="6" t="s">
        <v>152</v>
      </c>
      <c r="H115" s="53"/>
      <c r="I115" s="59">
        <v>7920</v>
      </c>
      <c r="J115" s="59">
        <v>7920</v>
      </c>
    </row>
    <row r="116" spans="1:10" ht="27.75" customHeight="1">
      <c r="A116" s="142">
        <v>57</v>
      </c>
      <c r="B116" s="142"/>
      <c r="C116" s="142"/>
      <c r="D116" s="142"/>
      <c r="E116" s="150" t="s">
        <v>153</v>
      </c>
      <c r="F116" s="150"/>
      <c r="G116" s="6" t="s">
        <v>154</v>
      </c>
      <c r="H116" s="53"/>
      <c r="I116" s="30"/>
      <c r="J116" s="30"/>
    </row>
    <row r="117" spans="1:10" ht="27" customHeight="1">
      <c r="A117" s="142">
        <v>58</v>
      </c>
      <c r="B117" s="142"/>
      <c r="C117" s="142"/>
      <c r="D117" s="142"/>
      <c r="E117" s="150" t="s">
        <v>155</v>
      </c>
      <c r="F117" s="150"/>
      <c r="G117" s="6" t="s">
        <v>156</v>
      </c>
      <c r="H117" s="53"/>
      <c r="I117" s="30"/>
      <c r="J117" s="30"/>
    </row>
    <row r="118" spans="1:10" ht="29.25" customHeight="1">
      <c r="A118" s="142">
        <v>59</v>
      </c>
      <c r="B118" s="142"/>
      <c r="C118" s="142"/>
      <c r="D118" s="142"/>
      <c r="E118" s="150" t="s">
        <v>157</v>
      </c>
      <c r="F118" s="150"/>
      <c r="G118" s="6" t="s">
        <v>158</v>
      </c>
      <c r="H118" s="53"/>
      <c r="I118" s="30"/>
      <c r="J118" s="30"/>
    </row>
    <row r="119" spans="1:10" ht="33" customHeight="1">
      <c r="A119" s="142">
        <v>60</v>
      </c>
      <c r="B119" s="142"/>
      <c r="C119" s="142"/>
      <c r="D119" s="142"/>
      <c r="E119" s="150" t="s">
        <v>421</v>
      </c>
      <c r="F119" s="150"/>
      <c r="G119" s="6" t="s">
        <v>160</v>
      </c>
      <c r="H119" s="53">
        <v>3377640</v>
      </c>
      <c r="I119" s="30"/>
      <c r="J119" s="14">
        <v>3377640</v>
      </c>
    </row>
    <row r="120" spans="1:10" s="58" customFormat="1" ht="42.75" customHeight="1">
      <c r="A120" s="55"/>
      <c r="B120" s="55"/>
      <c r="C120" s="55"/>
      <c r="D120" s="55"/>
      <c r="E120" s="154" t="s">
        <v>422</v>
      </c>
      <c r="F120" s="155"/>
      <c r="G120" s="56"/>
      <c r="H120" s="53"/>
      <c r="I120" s="30"/>
      <c r="J120" s="30"/>
    </row>
    <row r="121" spans="1:10" s="58" customFormat="1" ht="40.5" customHeight="1">
      <c r="A121" s="55"/>
      <c r="B121" s="55"/>
      <c r="C121" s="55"/>
      <c r="D121" s="55"/>
      <c r="E121" s="154" t="s">
        <v>423</v>
      </c>
      <c r="F121" s="156"/>
      <c r="G121" s="56"/>
      <c r="H121" s="53"/>
      <c r="I121" s="30"/>
      <c r="J121" s="30"/>
    </row>
    <row r="122" spans="1:10" ht="33" customHeight="1">
      <c r="A122" s="142">
        <v>61</v>
      </c>
      <c r="B122" s="142"/>
      <c r="C122" s="142"/>
      <c r="D122" s="142"/>
      <c r="E122" s="150" t="s">
        <v>161</v>
      </c>
      <c r="F122" s="150"/>
      <c r="G122" s="6" t="s">
        <v>162</v>
      </c>
      <c r="H122" s="53"/>
      <c r="I122" s="30"/>
      <c r="J122" s="30"/>
    </row>
    <row r="123" spans="1:10">
      <c r="A123" s="142">
        <v>62</v>
      </c>
      <c r="B123" s="142"/>
      <c r="C123" s="142"/>
      <c r="D123" s="142"/>
      <c r="E123" s="150" t="s">
        <v>163</v>
      </c>
      <c r="F123" s="150"/>
      <c r="G123" s="6" t="s">
        <v>164</v>
      </c>
      <c r="H123" s="53">
        <v>500000</v>
      </c>
      <c r="I123" s="30"/>
      <c r="J123" s="14">
        <v>500000</v>
      </c>
    </row>
    <row r="124" spans="1:10">
      <c r="A124" s="142">
        <v>63</v>
      </c>
      <c r="B124" s="142"/>
      <c r="C124" s="142"/>
      <c r="D124" s="142"/>
      <c r="E124" s="150" t="s">
        <v>165</v>
      </c>
      <c r="F124" s="150"/>
      <c r="G124" s="6" t="s">
        <v>166</v>
      </c>
      <c r="H124" s="53"/>
      <c r="I124" s="30"/>
      <c r="J124" s="30"/>
    </row>
    <row r="125" spans="1:10">
      <c r="A125" s="142">
        <v>64</v>
      </c>
      <c r="B125" s="142"/>
      <c r="C125" s="142"/>
      <c r="D125" s="142"/>
      <c r="E125" s="153" t="s">
        <v>167</v>
      </c>
      <c r="F125" s="153"/>
      <c r="G125" s="6" t="s">
        <v>168</v>
      </c>
      <c r="H125" s="53"/>
      <c r="I125" s="30"/>
      <c r="J125" s="30"/>
    </row>
    <row r="126" spans="1:10" ht="40.5" customHeight="1">
      <c r="A126" s="142">
        <v>65</v>
      </c>
      <c r="B126" s="142"/>
      <c r="C126" s="142"/>
      <c r="D126" s="142"/>
      <c r="E126" s="150" t="s">
        <v>424</v>
      </c>
      <c r="F126" s="150"/>
      <c r="G126" s="6" t="s">
        <v>172</v>
      </c>
      <c r="H126" s="53">
        <v>3414000</v>
      </c>
      <c r="I126" s="59">
        <v>1000000</v>
      </c>
      <c r="J126" s="94">
        <f>SUM(H126:I126)</f>
        <v>4414000</v>
      </c>
    </row>
    <row r="127" spans="1:10" s="58" customFormat="1" ht="40.5" customHeight="1">
      <c r="A127" s="55"/>
      <c r="B127" s="55"/>
      <c r="C127" s="55"/>
      <c r="D127" s="55"/>
      <c r="E127" s="154" t="s">
        <v>425</v>
      </c>
      <c r="F127" s="155"/>
      <c r="G127" s="56"/>
      <c r="H127" s="53"/>
      <c r="I127" s="30"/>
      <c r="J127" s="30"/>
    </row>
    <row r="128" spans="1:10" s="58" customFormat="1" ht="40.5" customHeight="1">
      <c r="A128" s="55"/>
      <c r="B128" s="55"/>
      <c r="C128" s="55"/>
      <c r="D128" s="55"/>
      <c r="E128" s="154" t="s">
        <v>426</v>
      </c>
      <c r="F128" s="156"/>
      <c r="G128" s="56"/>
      <c r="H128" s="53"/>
      <c r="I128" s="30"/>
      <c r="J128" s="30"/>
    </row>
    <row r="129" spans="1:10">
      <c r="A129" s="142">
        <v>66</v>
      </c>
      <c r="B129" s="142"/>
      <c r="C129" s="142"/>
      <c r="D129" s="142"/>
      <c r="E129" s="153" t="s">
        <v>171</v>
      </c>
      <c r="F129" s="153"/>
      <c r="G129" s="6" t="s">
        <v>400</v>
      </c>
      <c r="H129" s="53">
        <v>10553020</v>
      </c>
      <c r="I129" s="59">
        <v>-1000000</v>
      </c>
      <c r="J129" s="59">
        <v>9553020</v>
      </c>
    </row>
    <row r="130" spans="1:10">
      <c r="A130" s="148">
        <v>67</v>
      </c>
      <c r="B130" s="148"/>
      <c r="C130" s="148"/>
      <c r="D130" s="148"/>
      <c r="E130" s="152" t="s">
        <v>173</v>
      </c>
      <c r="F130" s="152"/>
      <c r="G130" s="8" t="s">
        <v>174</v>
      </c>
      <c r="H130" s="69">
        <f>SUM(H114:H129)</f>
        <v>17844660</v>
      </c>
      <c r="I130" s="77">
        <f>SUM(I115+I116+I117+I118+I119+I122+I123+I124+I125+I126+I129)</f>
        <v>7920</v>
      </c>
      <c r="J130" s="98">
        <f>SUM(J114+J115+J116+J117+J118+J119+J122+J123+J124+J125+J126+J129)</f>
        <v>17852580</v>
      </c>
    </row>
    <row r="131" spans="1:10">
      <c r="A131" s="142">
        <v>68</v>
      </c>
      <c r="B131" s="142"/>
      <c r="C131" s="142"/>
      <c r="D131" s="142"/>
      <c r="E131" s="143" t="s">
        <v>175</v>
      </c>
      <c r="F131" s="143"/>
      <c r="G131" s="6" t="s">
        <v>176</v>
      </c>
      <c r="H131" s="53">
        <v>49345420</v>
      </c>
      <c r="I131" s="94">
        <f>SUM(J131-H131)</f>
        <v>-781898</v>
      </c>
      <c r="J131" s="59">
        <v>48563522</v>
      </c>
    </row>
    <row r="132" spans="1:10">
      <c r="A132" s="142">
        <v>69</v>
      </c>
      <c r="B132" s="142"/>
      <c r="C132" s="142"/>
      <c r="D132" s="142"/>
      <c r="E132" s="143" t="s">
        <v>177</v>
      </c>
      <c r="F132" s="143"/>
      <c r="G132" s="6" t="s">
        <v>178</v>
      </c>
      <c r="H132" s="53"/>
      <c r="I132" s="30"/>
      <c r="J132" s="30"/>
    </row>
    <row r="133" spans="1:10">
      <c r="A133" s="142">
        <v>70</v>
      </c>
      <c r="B133" s="142"/>
      <c r="C133" s="142"/>
      <c r="D133" s="142"/>
      <c r="E133" s="143" t="s">
        <v>179</v>
      </c>
      <c r="F133" s="143"/>
      <c r="G133" s="6" t="s">
        <v>180</v>
      </c>
      <c r="H133" s="53"/>
      <c r="I133" s="30"/>
      <c r="J133" s="30"/>
    </row>
    <row r="134" spans="1:10">
      <c r="A134" s="142">
        <v>71</v>
      </c>
      <c r="B134" s="142"/>
      <c r="C134" s="142"/>
      <c r="D134" s="142"/>
      <c r="E134" s="143" t="s">
        <v>181</v>
      </c>
      <c r="F134" s="143"/>
      <c r="G134" s="6" t="s">
        <v>182</v>
      </c>
      <c r="I134" s="100">
        <v>781898</v>
      </c>
      <c r="J134" s="134">
        <v>781898</v>
      </c>
    </row>
    <row r="135" spans="1:10">
      <c r="A135" s="142">
        <v>72</v>
      </c>
      <c r="B135" s="142"/>
      <c r="C135" s="142"/>
      <c r="D135" s="142"/>
      <c r="E135" s="143" t="s">
        <v>183</v>
      </c>
      <c r="F135" s="143"/>
      <c r="G135" s="6" t="s">
        <v>184</v>
      </c>
      <c r="H135" s="53"/>
      <c r="I135" s="30"/>
      <c r="J135" s="30"/>
    </row>
    <row r="136" spans="1:10">
      <c r="A136" s="142">
        <v>73</v>
      </c>
      <c r="B136" s="142"/>
      <c r="C136" s="142"/>
      <c r="D136" s="142"/>
      <c r="E136" s="143" t="s">
        <v>185</v>
      </c>
      <c r="F136" s="143"/>
      <c r="G136" s="6" t="s">
        <v>186</v>
      </c>
      <c r="H136" s="53"/>
      <c r="I136" s="30"/>
      <c r="J136" s="30"/>
    </row>
    <row r="137" spans="1:10">
      <c r="A137" s="142">
        <v>74</v>
      </c>
      <c r="B137" s="142"/>
      <c r="C137" s="142"/>
      <c r="D137" s="142"/>
      <c r="E137" s="143" t="s">
        <v>187</v>
      </c>
      <c r="F137" s="143"/>
      <c r="G137" s="6" t="s">
        <v>188</v>
      </c>
      <c r="H137" s="53">
        <v>13323264</v>
      </c>
      <c r="I137" s="30"/>
      <c r="J137" s="14">
        <v>13323264</v>
      </c>
    </row>
    <row r="138" spans="1:10">
      <c r="A138" s="148">
        <v>75</v>
      </c>
      <c r="B138" s="148"/>
      <c r="C138" s="148"/>
      <c r="D138" s="148"/>
      <c r="E138" s="149" t="s">
        <v>189</v>
      </c>
      <c r="F138" s="149"/>
      <c r="G138" s="8" t="s">
        <v>190</v>
      </c>
      <c r="H138" s="69">
        <f>SUM(H131:H137)</f>
        <v>62668684</v>
      </c>
      <c r="I138" s="98">
        <f>SUM(I131:I137)</f>
        <v>0</v>
      </c>
      <c r="J138" s="77">
        <f>SUM(J131:J137)</f>
        <v>62668684</v>
      </c>
    </row>
    <row r="139" spans="1:10">
      <c r="A139" s="142">
        <v>76</v>
      </c>
      <c r="B139" s="142"/>
      <c r="C139" s="142"/>
      <c r="D139" s="142"/>
      <c r="E139" s="150" t="s">
        <v>191</v>
      </c>
      <c r="F139" s="150"/>
      <c r="G139" s="6" t="s">
        <v>192</v>
      </c>
      <c r="H139" s="53">
        <v>27160352</v>
      </c>
      <c r="I139" s="30"/>
      <c r="J139" s="14">
        <v>27160352</v>
      </c>
    </row>
    <row r="140" spans="1:10">
      <c r="A140" s="142">
        <v>77</v>
      </c>
      <c r="B140" s="142"/>
      <c r="C140" s="142"/>
      <c r="D140" s="142"/>
      <c r="E140" s="150" t="s">
        <v>193</v>
      </c>
      <c r="F140" s="150"/>
      <c r="G140" s="6" t="s">
        <v>194</v>
      </c>
      <c r="H140" s="53"/>
      <c r="I140" s="30"/>
      <c r="J140" s="30"/>
    </row>
    <row r="141" spans="1:10">
      <c r="A141" s="142">
        <v>78</v>
      </c>
      <c r="B141" s="142"/>
      <c r="C141" s="142"/>
      <c r="D141" s="142"/>
      <c r="E141" s="150" t="s">
        <v>195</v>
      </c>
      <c r="F141" s="150"/>
      <c r="G141" s="6" t="s">
        <v>196</v>
      </c>
      <c r="H141" s="53"/>
      <c r="I141" s="30"/>
      <c r="J141" s="30"/>
    </row>
    <row r="142" spans="1:10">
      <c r="A142" s="142">
        <v>79</v>
      </c>
      <c r="B142" s="142"/>
      <c r="C142" s="142"/>
      <c r="D142" s="142"/>
      <c r="E142" s="150" t="s">
        <v>197</v>
      </c>
      <c r="F142" s="150"/>
      <c r="G142" s="6" t="s">
        <v>198</v>
      </c>
      <c r="H142" s="53">
        <v>7333295</v>
      </c>
      <c r="I142" s="30"/>
      <c r="J142" s="14">
        <v>7333295</v>
      </c>
    </row>
    <row r="143" spans="1:10">
      <c r="A143" s="148">
        <v>80</v>
      </c>
      <c r="B143" s="148"/>
      <c r="C143" s="148"/>
      <c r="D143" s="148"/>
      <c r="E143" s="152" t="s">
        <v>199</v>
      </c>
      <c r="F143" s="152"/>
      <c r="G143" s="8" t="s">
        <v>200</v>
      </c>
      <c r="H143" s="69">
        <f>SUM(H139:H142)</f>
        <v>34493647</v>
      </c>
      <c r="I143" s="76"/>
      <c r="J143" s="101">
        <f>SUM(J139:J142)</f>
        <v>34493647</v>
      </c>
    </row>
    <row r="144" spans="1:10" ht="27" customHeight="1">
      <c r="A144" s="142">
        <v>81</v>
      </c>
      <c r="B144" s="142"/>
      <c r="C144" s="142"/>
      <c r="D144" s="142"/>
      <c r="E144" s="150" t="s">
        <v>201</v>
      </c>
      <c r="F144" s="150"/>
      <c r="G144" s="6" t="s">
        <v>202</v>
      </c>
      <c r="H144" s="53"/>
      <c r="I144" s="30"/>
      <c r="J144" s="30"/>
    </row>
    <row r="145" spans="1:12" ht="26.25" customHeight="1">
      <c r="A145" s="142">
        <v>82</v>
      </c>
      <c r="B145" s="142"/>
      <c r="C145" s="142"/>
      <c r="D145" s="142"/>
      <c r="E145" s="150" t="s">
        <v>203</v>
      </c>
      <c r="F145" s="150"/>
      <c r="G145" s="6" t="s">
        <v>204</v>
      </c>
      <c r="H145" s="53"/>
      <c r="I145" s="30"/>
      <c r="J145" s="30"/>
    </row>
    <row r="146" spans="1:12" ht="31.5" customHeight="1">
      <c r="A146" s="142">
        <v>83</v>
      </c>
      <c r="B146" s="142"/>
      <c r="C146" s="142"/>
      <c r="D146" s="142"/>
      <c r="E146" s="150" t="s">
        <v>205</v>
      </c>
      <c r="F146" s="150"/>
      <c r="G146" s="6" t="s">
        <v>206</v>
      </c>
      <c r="H146" s="53"/>
      <c r="I146" s="30"/>
      <c r="J146" s="30"/>
    </row>
    <row r="147" spans="1:12" ht="27" customHeight="1">
      <c r="A147" s="142">
        <v>84</v>
      </c>
      <c r="B147" s="142"/>
      <c r="C147" s="142"/>
      <c r="D147" s="142"/>
      <c r="E147" s="150" t="s">
        <v>207</v>
      </c>
      <c r="F147" s="150"/>
      <c r="G147" s="6" t="s">
        <v>208</v>
      </c>
      <c r="H147" s="53"/>
      <c r="I147" s="30"/>
      <c r="J147" s="30"/>
    </row>
    <row r="148" spans="1:12" ht="26.25" customHeight="1">
      <c r="A148" s="142">
        <v>85</v>
      </c>
      <c r="B148" s="142"/>
      <c r="C148" s="142"/>
      <c r="D148" s="142"/>
      <c r="E148" s="150" t="s">
        <v>209</v>
      </c>
      <c r="F148" s="150"/>
      <c r="G148" s="6" t="s">
        <v>210</v>
      </c>
      <c r="H148" s="53"/>
      <c r="I148" s="30"/>
      <c r="J148" s="30"/>
    </row>
    <row r="149" spans="1:12" ht="27" customHeight="1">
      <c r="A149" s="142">
        <v>86</v>
      </c>
      <c r="B149" s="142"/>
      <c r="C149" s="142"/>
      <c r="D149" s="142"/>
      <c r="E149" s="150" t="s">
        <v>211</v>
      </c>
      <c r="F149" s="150"/>
      <c r="G149" s="6" t="s">
        <v>212</v>
      </c>
      <c r="H149" s="53"/>
      <c r="I149" s="30"/>
      <c r="J149" s="30"/>
    </row>
    <row r="150" spans="1:12">
      <c r="A150" s="142">
        <v>87</v>
      </c>
      <c r="B150" s="142"/>
      <c r="C150" s="142"/>
      <c r="D150" s="142"/>
      <c r="E150" s="150" t="s">
        <v>213</v>
      </c>
      <c r="F150" s="150"/>
      <c r="G150" s="6" t="s">
        <v>214</v>
      </c>
      <c r="H150" s="53"/>
      <c r="I150" s="30"/>
      <c r="J150" s="30"/>
    </row>
    <row r="151" spans="1:12">
      <c r="A151" s="142">
        <v>88</v>
      </c>
      <c r="B151" s="142"/>
      <c r="C151" s="142"/>
      <c r="D151" s="142"/>
      <c r="E151" s="150" t="s">
        <v>215</v>
      </c>
      <c r="F151" s="150"/>
      <c r="G151" s="6" t="s">
        <v>216</v>
      </c>
      <c r="H151" s="53"/>
      <c r="I151" s="30"/>
      <c r="J151" s="30"/>
    </row>
    <row r="152" spans="1:12">
      <c r="A152" s="151">
        <v>89</v>
      </c>
      <c r="B152" s="151"/>
      <c r="C152" s="151"/>
      <c r="D152" s="151"/>
      <c r="E152" s="152" t="s">
        <v>217</v>
      </c>
      <c r="F152" s="152"/>
      <c r="G152" s="8" t="s">
        <v>218</v>
      </c>
      <c r="H152" s="69">
        <f>SUM(H144:H151)</f>
        <v>0</v>
      </c>
      <c r="I152" s="76"/>
      <c r="J152" s="76"/>
    </row>
    <row r="153" spans="1:12">
      <c r="A153" s="146">
        <v>90</v>
      </c>
      <c r="B153" s="146"/>
      <c r="C153" s="146"/>
      <c r="D153" s="146"/>
      <c r="E153" s="147" t="s">
        <v>219</v>
      </c>
      <c r="F153" s="147"/>
      <c r="G153" s="11" t="s">
        <v>220</v>
      </c>
      <c r="H153" s="73">
        <f>SUM(H28+H29+H100+H113+H130+H138+H143+H152)</f>
        <v>381688833</v>
      </c>
      <c r="I153" s="98">
        <f>SUM(I28+I29+I100+I113+I130+I138+I143+I152)</f>
        <v>2762817</v>
      </c>
      <c r="J153" s="98">
        <f>SUM(J28+J29+J100+J113+J130+J138+J143+J152)</f>
        <v>384451650</v>
      </c>
    </row>
    <row r="154" spans="1:12">
      <c r="A154" s="148">
        <v>91</v>
      </c>
      <c r="B154" s="148"/>
      <c r="C154" s="148"/>
      <c r="D154" s="148"/>
      <c r="E154" s="149" t="s">
        <v>236</v>
      </c>
      <c r="F154" s="149"/>
      <c r="G154" s="8" t="s">
        <v>237</v>
      </c>
      <c r="H154" s="69">
        <v>100276006</v>
      </c>
      <c r="I154" s="98">
        <f>SUM(I155)</f>
        <v>-271996</v>
      </c>
      <c r="J154" s="77">
        <f>SUM(J155:J156)</f>
        <v>105427902</v>
      </c>
    </row>
    <row r="155" spans="1:12">
      <c r="A155" s="142">
        <v>92</v>
      </c>
      <c r="B155" s="142"/>
      <c r="C155" s="142"/>
      <c r="D155" s="142"/>
      <c r="E155" s="143" t="s">
        <v>238</v>
      </c>
      <c r="F155" s="143"/>
      <c r="G155" s="6" t="s">
        <v>239</v>
      </c>
      <c r="H155" s="53">
        <v>100276006</v>
      </c>
      <c r="I155" s="94">
        <f>SUM(J155-H155)</f>
        <v>-271996</v>
      </c>
      <c r="J155" s="59">
        <v>100004010</v>
      </c>
      <c r="L155" s="79"/>
    </row>
    <row r="156" spans="1:12">
      <c r="A156" s="142">
        <v>93</v>
      </c>
      <c r="B156" s="142"/>
      <c r="C156" s="142"/>
      <c r="D156" s="142"/>
      <c r="E156" s="143" t="s">
        <v>240</v>
      </c>
      <c r="F156" s="143"/>
      <c r="G156" s="10" t="s">
        <v>237</v>
      </c>
      <c r="H156" s="71">
        <v>5423892</v>
      </c>
      <c r="I156" s="30"/>
      <c r="J156" s="17">
        <v>5423892</v>
      </c>
    </row>
    <row r="157" spans="1:12">
      <c r="A157" s="144">
        <v>94</v>
      </c>
      <c r="B157" s="144"/>
      <c r="C157" s="144"/>
      <c r="D157" s="144"/>
      <c r="E157" s="145" t="s">
        <v>225</v>
      </c>
      <c r="F157" s="145"/>
      <c r="G157" s="80" t="s">
        <v>241</v>
      </c>
      <c r="H157" s="81">
        <f>SUM(H153+H154+H156)</f>
        <v>487388731</v>
      </c>
      <c r="I157" s="98">
        <f>SUM(I153+I154)</f>
        <v>2490821</v>
      </c>
      <c r="J157" s="98">
        <f>SUM(J153+J154)</f>
        <v>489879552</v>
      </c>
    </row>
    <row r="158" spans="1:12">
      <c r="A158" s="3"/>
      <c r="B158" s="3"/>
      <c r="C158" s="3"/>
      <c r="D158" s="3"/>
      <c r="E158" s="3"/>
      <c r="F158" s="3"/>
      <c r="G158" s="3"/>
      <c r="H158" s="3"/>
    </row>
    <row r="160" spans="1:12">
      <c r="F160" s="103"/>
      <c r="G160" s="103"/>
      <c r="H160" s="103"/>
      <c r="I160" s="103"/>
      <c r="J160" s="103"/>
    </row>
    <row r="161" spans="6:10">
      <c r="F161" s="103"/>
      <c r="G161" s="103"/>
      <c r="H161" s="103"/>
      <c r="I161" s="103"/>
      <c r="J161" s="103"/>
    </row>
    <row r="162" spans="6:10">
      <c r="F162" s="103"/>
      <c r="G162" s="103"/>
      <c r="H162" s="103"/>
      <c r="I162" s="103"/>
      <c r="J162" s="103"/>
    </row>
  </sheetData>
  <mergeCells count="334">
    <mergeCell ref="J7:J8"/>
    <mergeCell ref="F2:J4"/>
    <mergeCell ref="A7:D8"/>
    <mergeCell ref="G7:G8"/>
    <mergeCell ref="H7:H8"/>
    <mergeCell ref="I7:I8"/>
    <mergeCell ref="A6:J6"/>
    <mergeCell ref="E46:F46"/>
    <mergeCell ref="A43:B43"/>
    <mergeCell ref="C43:D43"/>
    <mergeCell ref="E43:F43"/>
    <mergeCell ref="A41:D41"/>
    <mergeCell ref="E41:F41"/>
    <mergeCell ref="A42:B42"/>
    <mergeCell ref="C42:D42"/>
    <mergeCell ref="E42:F42"/>
    <mergeCell ref="A45:B45"/>
    <mergeCell ref="C45:D45"/>
    <mergeCell ref="E45:F45"/>
    <mergeCell ref="A44:B44"/>
    <mergeCell ref="C44:D44"/>
    <mergeCell ref="E44:F44"/>
    <mergeCell ref="A38:B38"/>
    <mergeCell ref="C38:D38"/>
    <mergeCell ref="A157:D157"/>
    <mergeCell ref="E157:F157"/>
    <mergeCell ref="A155:D155"/>
    <mergeCell ref="E155:F155"/>
    <mergeCell ref="A156:D156"/>
    <mergeCell ref="E156:F156"/>
    <mergeCell ref="A150:D150"/>
    <mergeCell ref="E150:F150"/>
    <mergeCell ref="A147:D147"/>
    <mergeCell ref="E147:F147"/>
    <mergeCell ref="A148:D148"/>
    <mergeCell ref="E148:F148"/>
    <mergeCell ref="A153:D153"/>
    <mergeCell ref="E153:F153"/>
    <mergeCell ref="A154:D154"/>
    <mergeCell ref="E154:F154"/>
    <mergeCell ref="A151:D151"/>
    <mergeCell ref="E151:F151"/>
    <mergeCell ref="A152:D152"/>
    <mergeCell ref="E152:F152"/>
    <mergeCell ref="A145:D145"/>
    <mergeCell ref="E145:F145"/>
    <mergeCell ref="A146:D146"/>
    <mergeCell ref="E146:F146"/>
    <mergeCell ref="A143:D143"/>
    <mergeCell ref="E143:F143"/>
    <mergeCell ref="A144:D144"/>
    <mergeCell ref="E144:F144"/>
    <mergeCell ref="A149:D149"/>
    <mergeCell ref="E149:F149"/>
    <mergeCell ref="A138:D138"/>
    <mergeCell ref="E138:F138"/>
    <mergeCell ref="A135:D135"/>
    <mergeCell ref="E135:F135"/>
    <mergeCell ref="A136:D136"/>
    <mergeCell ref="E136:F136"/>
    <mergeCell ref="A141:D141"/>
    <mergeCell ref="E141:F141"/>
    <mergeCell ref="A142:D142"/>
    <mergeCell ref="E142:F142"/>
    <mergeCell ref="A139:D139"/>
    <mergeCell ref="E139:F139"/>
    <mergeCell ref="A140:D140"/>
    <mergeCell ref="E140:F140"/>
    <mergeCell ref="A133:D133"/>
    <mergeCell ref="E133:F133"/>
    <mergeCell ref="A134:D134"/>
    <mergeCell ref="E134:F134"/>
    <mergeCell ref="A131:D131"/>
    <mergeCell ref="E131:F131"/>
    <mergeCell ref="A132:D132"/>
    <mergeCell ref="E132:F132"/>
    <mergeCell ref="A137:D137"/>
    <mergeCell ref="E137:F137"/>
    <mergeCell ref="A124:D124"/>
    <mergeCell ref="E124:F124"/>
    <mergeCell ref="A119:D119"/>
    <mergeCell ref="E119:F119"/>
    <mergeCell ref="A122:D122"/>
    <mergeCell ref="E122:F122"/>
    <mergeCell ref="A129:D129"/>
    <mergeCell ref="E129:F129"/>
    <mergeCell ref="A130:D130"/>
    <mergeCell ref="E130:F130"/>
    <mergeCell ref="A125:D125"/>
    <mergeCell ref="E125:F125"/>
    <mergeCell ref="A126:D126"/>
    <mergeCell ref="E126:F126"/>
    <mergeCell ref="E120:F120"/>
    <mergeCell ref="E121:F121"/>
    <mergeCell ref="E127:F127"/>
    <mergeCell ref="E128:F128"/>
    <mergeCell ref="A117:D117"/>
    <mergeCell ref="E117:F117"/>
    <mergeCell ref="A118:D118"/>
    <mergeCell ref="E118:F118"/>
    <mergeCell ref="A115:D115"/>
    <mergeCell ref="E115:F115"/>
    <mergeCell ref="A116:D116"/>
    <mergeCell ref="E116:F116"/>
    <mergeCell ref="A123:D123"/>
    <mergeCell ref="E123:F123"/>
    <mergeCell ref="A106:D106"/>
    <mergeCell ref="E106:F106"/>
    <mergeCell ref="A103:D103"/>
    <mergeCell ref="E103:F103"/>
    <mergeCell ref="A104:D104"/>
    <mergeCell ref="E104:F104"/>
    <mergeCell ref="A113:D113"/>
    <mergeCell ref="E113:F113"/>
    <mergeCell ref="A114:D114"/>
    <mergeCell ref="E114:F114"/>
    <mergeCell ref="A107:D107"/>
    <mergeCell ref="E107:F107"/>
    <mergeCell ref="A108:D108"/>
    <mergeCell ref="E108:F108"/>
    <mergeCell ref="E109:F109"/>
    <mergeCell ref="E110:F110"/>
    <mergeCell ref="E111:F111"/>
    <mergeCell ref="E112:F112"/>
    <mergeCell ref="A101:D101"/>
    <mergeCell ref="E101:F101"/>
    <mergeCell ref="A102:D102"/>
    <mergeCell ref="E102:F102"/>
    <mergeCell ref="A99:D99"/>
    <mergeCell ref="E99:F99"/>
    <mergeCell ref="A100:D100"/>
    <mergeCell ref="E100:F100"/>
    <mergeCell ref="A105:D105"/>
    <mergeCell ref="E105:F105"/>
    <mergeCell ref="A96:B96"/>
    <mergeCell ref="C96:D96"/>
    <mergeCell ref="E96:F96"/>
    <mergeCell ref="A95:B95"/>
    <mergeCell ref="C95:D95"/>
    <mergeCell ref="E95:F95"/>
    <mergeCell ref="A98:B98"/>
    <mergeCell ref="C98:D98"/>
    <mergeCell ref="E98:F98"/>
    <mergeCell ref="A97:B97"/>
    <mergeCell ref="C97:D97"/>
    <mergeCell ref="E97:F97"/>
    <mergeCell ref="A90:D90"/>
    <mergeCell ref="E90:F90"/>
    <mergeCell ref="A87:D87"/>
    <mergeCell ref="E87:F87"/>
    <mergeCell ref="A88:D88"/>
    <mergeCell ref="E88:F88"/>
    <mergeCell ref="A93:D93"/>
    <mergeCell ref="E93:F93"/>
    <mergeCell ref="A94:B94"/>
    <mergeCell ref="C94:D94"/>
    <mergeCell ref="E94:F94"/>
    <mergeCell ref="A91:D91"/>
    <mergeCell ref="E91:F91"/>
    <mergeCell ref="A92:D92"/>
    <mergeCell ref="E92:F92"/>
    <mergeCell ref="A85:D85"/>
    <mergeCell ref="E85:F85"/>
    <mergeCell ref="A86:D86"/>
    <mergeCell ref="E86:F86"/>
    <mergeCell ref="A84:B84"/>
    <mergeCell ref="C84:D84"/>
    <mergeCell ref="E84:F84"/>
    <mergeCell ref="A89:D89"/>
    <mergeCell ref="E89:F89"/>
    <mergeCell ref="A81:B81"/>
    <mergeCell ref="C81:D81"/>
    <mergeCell ref="E81:F81"/>
    <mergeCell ref="A80:B80"/>
    <mergeCell ref="C80:D80"/>
    <mergeCell ref="E80:F80"/>
    <mergeCell ref="A83:B83"/>
    <mergeCell ref="C83:D83"/>
    <mergeCell ref="E83:F83"/>
    <mergeCell ref="A82:B82"/>
    <mergeCell ref="C82:D82"/>
    <mergeCell ref="E82:F82"/>
    <mergeCell ref="A76:B76"/>
    <mergeCell ref="C76:D76"/>
    <mergeCell ref="E76:F76"/>
    <mergeCell ref="A75:B75"/>
    <mergeCell ref="C75:D75"/>
    <mergeCell ref="E75:F75"/>
    <mergeCell ref="A78:D78"/>
    <mergeCell ref="E78:F78"/>
    <mergeCell ref="A79:B79"/>
    <mergeCell ref="C79:D79"/>
    <mergeCell ref="E79:F79"/>
    <mergeCell ref="A77:B77"/>
    <mergeCell ref="C77:D77"/>
    <mergeCell ref="E77:F77"/>
    <mergeCell ref="A70:D70"/>
    <mergeCell ref="E70:F70"/>
    <mergeCell ref="A71:D71"/>
    <mergeCell ref="E71:F71"/>
    <mergeCell ref="A68:D68"/>
    <mergeCell ref="E68:F68"/>
    <mergeCell ref="A69:D69"/>
    <mergeCell ref="E69:F69"/>
    <mergeCell ref="A74:B74"/>
    <mergeCell ref="C74:D74"/>
    <mergeCell ref="E74:F74"/>
    <mergeCell ref="A72:D72"/>
    <mergeCell ref="E72:F72"/>
    <mergeCell ref="A73:B73"/>
    <mergeCell ref="C73:D73"/>
    <mergeCell ref="E73:F73"/>
    <mergeCell ref="A65:B65"/>
    <mergeCell ref="C65:D65"/>
    <mergeCell ref="E65:F65"/>
    <mergeCell ref="A63:D63"/>
    <mergeCell ref="E63:F63"/>
    <mergeCell ref="A64:B64"/>
    <mergeCell ref="C64:D64"/>
    <mergeCell ref="E64:F64"/>
    <mergeCell ref="A67:B67"/>
    <mergeCell ref="C67:D67"/>
    <mergeCell ref="E67:F67"/>
    <mergeCell ref="A66:B66"/>
    <mergeCell ref="C66:D66"/>
    <mergeCell ref="E66:F66"/>
    <mergeCell ref="A58:B58"/>
    <mergeCell ref="C58:D58"/>
    <mergeCell ref="E58:F58"/>
    <mergeCell ref="A57:B57"/>
    <mergeCell ref="C57:D57"/>
    <mergeCell ref="E57:F57"/>
    <mergeCell ref="A62:D62"/>
    <mergeCell ref="E62:F62"/>
    <mergeCell ref="A60:D60"/>
    <mergeCell ref="E60:F60"/>
    <mergeCell ref="A61:B61"/>
    <mergeCell ref="C61:D61"/>
    <mergeCell ref="E61:F61"/>
    <mergeCell ref="E59:F59"/>
    <mergeCell ref="A53:D53"/>
    <mergeCell ref="E53:F53"/>
    <mergeCell ref="A54:D54"/>
    <mergeCell ref="E54:F54"/>
    <mergeCell ref="A56:B56"/>
    <mergeCell ref="C56:D56"/>
    <mergeCell ref="E56:F56"/>
    <mergeCell ref="A55:B55"/>
    <mergeCell ref="C55:D55"/>
    <mergeCell ref="E55:F55"/>
    <mergeCell ref="A51:D51"/>
    <mergeCell ref="E51:F51"/>
    <mergeCell ref="A52:B52"/>
    <mergeCell ref="C52:D52"/>
    <mergeCell ref="E52:F52"/>
    <mergeCell ref="A49:B49"/>
    <mergeCell ref="C49:D49"/>
    <mergeCell ref="E49:F49"/>
    <mergeCell ref="E47:F47"/>
    <mergeCell ref="E48:F48"/>
    <mergeCell ref="E50:F50"/>
    <mergeCell ref="E38:F38"/>
    <mergeCell ref="A37:B37"/>
    <mergeCell ref="C37:D37"/>
    <mergeCell ref="E37:F37"/>
    <mergeCell ref="A40:B40"/>
    <mergeCell ref="C40:D40"/>
    <mergeCell ref="E40:F40"/>
    <mergeCell ref="A39:B39"/>
    <mergeCell ref="C39:D39"/>
    <mergeCell ref="E39:F39"/>
    <mergeCell ref="A33:B33"/>
    <mergeCell ref="C33:D33"/>
    <mergeCell ref="E33:F33"/>
    <mergeCell ref="A32:B32"/>
    <mergeCell ref="C32:D32"/>
    <mergeCell ref="E32:F32"/>
    <mergeCell ref="A36:B36"/>
    <mergeCell ref="C36:D36"/>
    <mergeCell ref="E36:F36"/>
    <mergeCell ref="A34:D34"/>
    <mergeCell ref="E34:F34"/>
    <mergeCell ref="A35:B35"/>
    <mergeCell ref="C35:D35"/>
    <mergeCell ref="E35:F35"/>
    <mergeCell ref="A27:D27"/>
    <mergeCell ref="E27:F27"/>
    <mergeCell ref="A24:D24"/>
    <mergeCell ref="E24:F24"/>
    <mergeCell ref="A25:D25"/>
    <mergeCell ref="E25:F25"/>
    <mergeCell ref="A28:D28"/>
    <mergeCell ref="E28:F28"/>
    <mergeCell ref="A31:B31"/>
    <mergeCell ref="C31:D31"/>
    <mergeCell ref="E31:F31"/>
    <mergeCell ref="A29:D29"/>
    <mergeCell ref="E29:F29"/>
    <mergeCell ref="A30:B30"/>
    <mergeCell ref="C30:D30"/>
    <mergeCell ref="E30:F30"/>
    <mergeCell ref="A22:D22"/>
    <mergeCell ref="E22:F22"/>
    <mergeCell ref="A23:D23"/>
    <mergeCell ref="E23:F23"/>
    <mergeCell ref="A20:D20"/>
    <mergeCell ref="E20:F20"/>
    <mergeCell ref="A21:D21"/>
    <mergeCell ref="E21:F21"/>
    <mergeCell ref="A26:D26"/>
    <mergeCell ref="E26:F26"/>
    <mergeCell ref="A15:D15"/>
    <mergeCell ref="E15:F15"/>
    <mergeCell ref="A12:D12"/>
    <mergeCell ref="E12:F12"/>
    <mergeCell ref="A13:D13"/>
    <mergeCell ref="E13:F13"/>
    <mergeCell ref="A18:D18"/>
    <mergeCell ref="E18:F18"/>
    <mergeCell ref="A19:D19"/>
    <mergeCell ref="E19:F19"/>
    <mergeCell ref="A16:D16"/>
    <mergeCell ref="E16:F16"/>
    <mergeCell ref="A17:D17"/>
    <mergeCell ref="E17:F17"/>
    <mergeCell ref="A10:D10"/>
    <mergeCell ref="E10:F10"/>
    <mergeCell ref="A11:D11"/>
    <mergeCell ref="E11:F11"/>
    <mergeCell ref="E7:F8"/>
    <mergeCell ref="A9:D9"/>
    <mergeCell ref="E9:F9"/>
    <mergeCell ref="A14:D14"/>
    <mergeCell ref="E14:F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125" workbookViewId="0">
      <selection activeCell="C146" sqref="C146:H148"/>
    </sheetView>
  </sheetViews>
  <sheetFormatPr defaultRowHeight="15"/>
  <cols>
    <col min="1" max="1" width="7.140625" customWidth="1"/>
    <col min="2" max="2" width="9.140625" hidden="1" customWidth="1"/>
    <col min="3" max="3" width="52.140625" customWidth="1"/>
    <col min="4" max="4" width="8.42578125" customWidth="1"/>
    <col min="5" max="5" width="17.28515625" customWidth="1"/>
    <col min="6" max="6" width="13.85546875" customWidth="1"/>
    <col min="7" max="7" width="15.5703125" style="95" customWidth="1"/>
  </cols>
  <sheetData>
    <row r="1" spans="1:7" ht="15.75">
      <c r="A1" s="213"/>
      <c r="B1" s="213"/>
      <c r="C1" s="213"/>
      <c r="D1" s="213"/>
      <c r="E1" s="213"/>
      <c r="G1" s="103" t="s">
        <v>447</v>
      </c>
    </row>
    <row r="2" spans="1:7" ht="8.25" customHeight="1">
      <c r="A2" s="1"/>
      <c r="B2" s="1"/>
      <c r="C2" s="1"/>
      <c r="D2" s="1"/>
      <c r="E2" s="1"/>
    </row>
    <row r="3" spans="1:7" ht="7.5" hidden="1" customHeight="1">
      <c r="B3" s="12"/>
      <c r="C3" s="12"/>
      <c r="D3" s="12"/>
      <c r="E3" s="13"/>
    </row>
    <row r="4" spans="1:7" hidden="1">
      <c r="A4" s="214"/>
      <c r="B4" s="214"/>
      <c r="C4" s="214"/>
      <c r="D4" s="214"/>
      <c r="E4" s="214"/>
    </row>
    <row r="5" spans="1:7">
      <c r="A5" s="215" t="s">
        <v>446</v>
      </c>
      <c r="B5" s="215"/>
      <c r="C5" s="215"/>
      <c r="D5" s="215"/>
      <c r="E5" s="215"/>
      <c r="F5" s="216"/>
      <c r="G5" s="216"/>
    </row>
    <row r="6" spans="1:7">
      <c r="A6" s="216"/>
      <c r="B6" s="216"/>
      <c r="C6" s="216"/>
      <c r="D6" s="216"/>
      <c r="E6" s="216"/>
      <c r="F6" s="216"/>
      <c r="G6" s="216"/>
    </row>
    <row r="7" spans="1:7" ht="26.25" customHeight="1">
      <c r="A7" s="216"/>
      <c r="B7" s="216"/>
      <c r="C7" s="216"/>
      <c r="D7" s="216"/>
      <c r="E7" s="216"/>
      <c r="F7" s="216"/>
      <c r="G7" s="216"/>
    </row>
    <row r="8" spans="1:7" ht="15.75">
      <c r="A8" s="211"/>
      <c r="B8" s="211"/>
      <c r="C8" s="211"/>
      <c r="D8" s="211"/>
      <c r="E8" s="211"/>
    </row>
    <row r="9" spans="1:7" s="66" customFormat="1" ht="15.75">
      <c r="A9" s="65"/>
      <c r="B9" s="65"/>
      <c r="C9" s="65"/>
      <c r="D9" s="65"/>
      <c r="E9" s="65"/>
      <c r="G9" s="95"/>
    </row>
    <row r="10" spans="1:7" s="66" customFormat="1" ht="15.75">
      <c r="A10" s="65"/>
      <c r="B10" s="65"/>
      <c r="C10" s="65"/>
      <c r="D10" s="65"/>
      <c r="E10" s="65"/>
      <c r="G10" s="95"/>
    </row>
    <row r="11" spans="1:7" ht="18.75">
      <c r="A11" s="226" t="s">
        <v>245</v>
      </c>
      <c r="B11" s="227"/>
      <c r="C11" s="227"/>
      <c r="D11" s="227"/>
      <c r="E11" s="227"/>
      <c r="F11" s="228"/>
      <c r="G11" s="228"/>
    </row>
    <row r="12" spans="1:7">
      <c r="A12" s="219" t="s">
        <v>428</v>
      </c>
      <c r="B12" s="220"/>
      <c r="C12" s="212" t="s">
        <v>18</v>
      </c>
      <c r="D12" s="223" t="s">
        <v>19</v>
      </c>
      <c r="E12" s="225" t="s">
        <v>429</v>
      </c>
      <c r="F12" s="217" t="s">
        <v>404</v>
      </c>
      <c r="G12" s="217" t="s">
        <v>438</v>
      </c>
    </row>
    <row r="13" spans="1:7" ht="25.5" customHeight="1">
      <c r="A13" s="221"/>
      <c r="B13" s="222"/>
      <c r="C13" s="212"/>
      <c r="D13" s="224"/>
      <c r="E13" s="224"/>
      <c r="F13" s="218"/>
      <c r="G13" s="192"/>
    </row>
    <row r="14" spans="1:7">
      <c r="A14" s="142" t="s">
        <v>227</v>
      </c>
      <c r="B14" s="142"/>
      <c r="C14" s="5" t="s">
        <v>228</v>
      </c>
      <c r="D14" s="5" t="s">
        <v>229</v>
      </c>
      <c r="E14" s="5" t="s">
        <v>230</v>
      </c>
      <c r="F14" s="30"/>
      <c r="G14" s="30"/>
    </row>
    <row r="15" spans="1:7">
      <c r="A15" s="142">
        <v>1</v>
      </c>
      <c r="B15" s="142"/>
      <c r="C15" s="6" t="s">
        <v>20</v>
      </c>
      <c r="D15" s="6" t="s">
        <v>21</v>
      </c>
      <c r="E15" s="14">
        <v>29609771</v>
      </c>
      <c r="F15" s="94">
        <f>SUM(G15-E15)</f>
        <v>-1100000</v>
      </c>
      <c r="G15" s="59">
        <v>28509771</v>
      </c>
    </row>
    <row r="16" spans="1:7">
      <c r="A16" s="142">
        <v>2</v>
      </c>
      <c r="B16" s="142"/>
      <c r="C16" s="6" t="s">
        <v>22</v>
      </c>
      <c r="D16" s="6" t="s">
        <v>23</v>
      </c>
      <c r="E16" s="14"/>
      <c r="F16" s="30"/>
      <c r="G16" s="30"/>
    </row>
    <row r="17" spans="1:7">
      <c r="A17" s="142">
        <v>3</v>
      </c>
      <c r="B17" s="142"/>
      <c r="C17" s="6" t="s">
        <v>24</v>
      </c>
      <c r="D17" s="6" t="s">
        <v>25</v>
      </c>
      <c r="E17" s="14"/>
      <c r="F17" s="30"/>
      <c r="G17" s="30"/>
    </row>
    <row r="18" spans="1:7">
      <c r="A18" s="142">
        <v>4</v>
      </c>
      <c r="B18" s="142"/>
      <c r="C18" s="15" t="s">
        <v>26</v>
      </c>
      <c r="D18" s="6" t="s">
        <v>27</v>
      </c>
      <c r="E18" s="14"/>
      <c r="F18" s="30"/>
      <c r="G18" s="30"/>
    </row>
    <row r="19" spans="1:7">
      <c r="A19" s="142">
        <v>5</v>
      </c>
      <c r="B19" s="142"/>
      <c r="C19" s="15" t="s">
        <v>28</v>
      </c>
      <c r="D19" s="6" t="s">
        <v>29</v>
      </c>
      <c r="E19" s="14"/>
      <c r="F19" s="30"/>
      <c r="G19" s="30"/>
    </row>
    <row r="20" spans="1:7">
      <c r="A20" s="142">
        <v>6</v>
      </c>
      <c r="B20" s="142"/>
      <c r="C20" s="15" t="s">
        <v>30</v>
      </c>
      <c r="D20" s="6" t="s">
        <v>31</v>
      </c>
      <c r="E20" s="14"/>
      <c r="F20" s="30"/>
      <c r="G20" s="30"/>
    </row>
    <row r="21" spans="1:7">
      <c r="A21" s="142">
        <v>7</v>
      </c>
      <c r="B21" s="142"/>
      <c r="C21" s="15" t="s">
        <v>32</v>
      </c>
      <c r="D21" s="6" t="s">
        <v>33</v>
      </c>
      <c r="E21" s="14">
        <v>1000000</v>
      </c>
      <c r="F21" s="30"/>
      <c r="G21" s="14">
        <v>1000000</v>
      </c>
    </row>
    <row r="22" spans="1:7">
      <c r="A22" s="142">
        <v>8</v>
      </c>
      <c r="B22" s="142"/>
      <c r="C22" s="15" t="s">
        <v>34</v>
      </c>
      <c r="D22" s="6" t="s">
        <v>35</v>
      </c>
      <c r="E22" s="14"/>
      <c r="F22" s="30"/>
      <c r="G22" s="14"/>
    </row>
    <row r="23" spans="1:7">
      <c r="A23" s="142">
        <v>9</v>
      </c>
      <c r="B23" s="142"/>
      <c r="C23" s="15" t="s">
        <v>36</v>
      </c>
      <c r="D23" s="6" t="s">
        <v>37</v>
      </c>
      <c r="E23" s="14">
        <v>81800</v>
      </c>
      <c r="F23" s="30"/>
      <c r="G23" s="14">
        <v>81800</v>
      </c>
    </row>
    <row r="24" spans="1:7">
      <c r="A24" s="142">
        <v>10</v>
      </c>
      <c r="B24" s="142"/>
      <c r="C24" s="15" t="s">
        <v>38</v>
      </c>
      <c r="D24" s="6" t="s">
        <v>39</v>
      </c>
      <c r="E24" s="14"/>
      <c r="F24" s="30"/>
      <c r="G24" s="30"/>
    </row>
    <row r="25" spans="1:7">
      <c r="A25" s="142">
        <v>11</v>
      </c>
      <c r="B25" s="142"/>
      <c r="C25" s="15" t="s">
        <v>40</v>
      </c>
      <c r="D25" s="6" t="s">
        <v>41</v>
      </c>
      <c r="E25" s="14"/>
      <c r="F25" s="30"/>
      <c r="G25" s="30"/>
    </row>
    <row r="26" spans="1:7">
      <c r="A26" s="142">
        <v>12</v>
      </c>
      <c r="B26" s="142"/>
      <c r="C26" s="15" t="s">
        <v>42</v>
      </c>
      <c r="D26" s="6" t="s">
        <v>43</v>
      </c>
      <c r="E26" s="14"/>
      <c r="F26" s="30"/>
      <c r="G26" s="30"/>
    </row>
    <row r="27" spans="1:7">
      <c r="A27" s="142">
        <v>13</v>
      </c>
      <c r="B27" s="142"/>
      <c r="C27" s="15" t="s">
        <v>44</v>
      </c>
      <c r="D27" s="6" t="s">
        <v>45</v>
      </c>
      <c r="E27" s="14"/>
      <c r="F27" s="30"/>
      <c r="G27" s="30"/>
    </row>
    <row r="28" spans="1:7">
      <c r="A28" s="142">
        <v>14</v>
      </c>
      <c r="B28" s="142"/>
      <c r="C28" s="16" t="s">
        <v>46</v>
      </c>
      <c r="D28" s="10" t="s">
        <v>47</v>
      </c>
      <c r="E28" s="17">
        <f>SUM(E15:E27)</f>
        <v>30691571</v>
      </c>
      <c r="F28" s="88">
        <f>SUM(F15:F27)</f>
        <v>-1100000</v>
      </c>
      <c r="G28" s="60">
        <f>SUM(G15:G27)</f>
        <v>29591571</v>
      </c>
    </row>
    <row r="29" spans="1:7">
      <c r="A29" s="142">
        <v>15</v>
      </c>
      <c r="B29" s="142"/>
      <c r="C29" s="15" t="s">
        <v>48</v>
      </c>
      <c r="D29" s="6" t="s">
        <v>49</v>
      </c>
      <c r="E29" s="14"/>
      <c r="F29" s="30"/>
      <c r="G29" s="30"/>
    </row>
    <row r="30" spans="1:7" ht="26.25">
      <c r="A30" s="142">
        <v>16</v>
      </c>
      <c r="B30" s="142"/>
      <c r="C30" s="15" t="s">
        <v>50</v>
      </c>
      <c r="D30" s="6" t="s">
        <v>51</v>
      </c>
      <c r="E30" s="14"/>
      <c r="F30" s="30"/>
      <c r="G30" s="30"/>
    </row>
    <row r="31" spans="1:7">
      <c r="A31" s="142">
        <v>17</v>
      </c>
      <c r="B31" s="142"/>
      <c r="C31" s="6" t="s">
        <v>52</v>
      </c>
      <c r="D31" s="6" t="s">
        <v>53</v>
      </c>
      <c r="E31" s="14"/>
      <c r="F31" s="30"/>
      <c r="G31" s="30"/>
    </row>
    <row r="32" spans="1:7">
      <c r="A32" s="142">
        <v>18</v>
      </c>
      <c r="B32" s="142"/>
      <c r="C32" s="16" t="s">
        <v>54</v>
      </c>
      <c r="D32" s="10" t="s">
        <v>55</v>
      </c>
      <c r="E32" s="17">
        <f>SUM(E29:E31)</f>
        <v>0</v>
      </c>
      <c r="F32" s="30"/>
      <c r="G32" s="30"/>
    </row>
    <row r="33" spans="1:7">
      <c r="A33" s="209">
        <v>19</v>
      </c>
      <c r="B33" s="209"/>
      <c r="C33" s="104" t="s">
        <v>56</v>
      </c>
      <c r="D33" s="105" t="s">
        <v>57</v>
      </c>
      <c r="E33" s="106">
        <f>SUM(E28+E32)</f>
        <v>30691571</v>
      </c>
      <c r="F33" s="98">
        <f>SUM(F28+F32)</f>
        <v>-1100000</v>
      </c>
      <c r="G33" s="77">
        <f>SUM(G28+G32)</f>
        <v>29591571</v>
      </c>
    </row>
    <row r="34" spans="1:7">
      <c r="A34" s="209">
        <v>20</v>
      </c>
      <c r="B34" s="209"/>
      <c r="C34" s="104" t="s">
        <v>58</v>
      </c>
      <c r="D34" s="105" t="s">
        <v>59</v>
      </c>
      <c r="E34" s="107">
        <v>6116009</v>
      </c>
      <c r="F34" s="77">
        <f>SUM(F35:F38)</f>
        <v>300000</v>
      </c>
      <c r="G34" s="98">
        <f>SUM(G35:G38)</f>
        <v>6416009</v>
      </c>
    </row>
    <row r="35" spans="1:7">
      <c r="A35" s="5"/>
      <c r="B35" s="5"/>
      <c r="C35" s="19" t="s">
        <v>2</v>
      </c>
      <c r="D35" s="20"/>
      <c r="E35" s="21">
        <v>5773905</v>
      </c>
      <c r="F35" s="59">
        <v>300000</v>
      </c>
      <c r="G35" s="21">
        <f>SUM(E35:F35)</f>
        <v>6073905</v>
      </c>
    </row>
    <row r="36" spans="1:7">
      <c r="A36" s="5"/>
      <c r="B36" s="5"/>
      <c r="C36" s="19" t="s">
        <v>1</v>
      </c>
      <c r="D36" s="20"/>
      <c r="E36" s="21">
        <v>342104</v>
      </c>
      <c r="F36" s="30"/>
      <c r="G36" s="21">
        <v>342104</v>
      </c>
    </row>
    <row r="37" spans="1:7">
      <c r="A37" s="5"/>
      <c r="B37" s="5"/>
      <c r="C37" s="19" t="s">
        <v>231</v>
      </c>
      <c r="D37" s="20"/>
      <c r="E37" s="21"/>
      <c r="F37" s="30"/>
      <c r="G37" s="21"/>
    </row>
    <row r="38" spans="1:7">
      <c r="A38" s="5"/>
      <c r="B38" s="5"/>
      <c r="C38" s="19" t="s">
        <v>242</v>
      </c>
      <c r="D38" s="22"/>
      <c r="E38" s="21">
        <v>0</v>
      </c>
      <c r="F38" s="30"/>
      <c r="G38" s="21">
        <v>0</v>
      </c>
    </row>
    <row r="39" spans="1:7">
      <c r="A39" s="142">
        <v>21</v>
      </c>
      <c r="B39" s="142"/>
      <c r="C39" s="16" t="s">
        <v>60</v>
      </c>
      <c r="D39" s="10" t="s">
        <v>61</v>
      </c>
      <c r="E39" s="17">
        <v>1703000</v>
      </c>
      <c r="F39" s="30"/>
      <c r="G39" s="88">
        <f>SUM(G40:G45)</f>
        <v>1703000</v>
      </c>
    </row>
    <row r="40" spans="1:7">
      <c r="A40" s="5"/>
      <c r="B40" s="5"/>
      <c r="C40" s="19" t="s">
        <v>4</v>
      </c>
      <c r="D40" s="20"/>
      <c r="E40" s="21">
        <v>13000</v>
      </c>
      <c r="F40" s="30"/>
      <c r="G40" s="21">
        <v>13000</v>
      </c>
    </row>
    <row r="41" spans="1:7">
      <c r="A41" s="5"/>
      <c r="B41" s="5"/>
      <c r="C41" s="19" t="s">
        <v>5</v>
      </c>
      <c r="D41" s="20"/>
      <c r="E41" s="21"/>
      <c r="F41" s="30"/>
      <c r="G41" s="21"/>
    </row>
    <row r="42" spans="1:7">
      <c r="A42" s="5"/>
      <c r="B42" s="5"/>
      <c r="C42" s="19" t="s">
        <v>62</v>
      </c>
      <c r="D42" s="20"/>
      <c r="E42" s="21">
        <v>190000</v>
      </c>
      <c r="F42" s="30"/>
      <c r="G42" s="21">
        <v>190000</v>
      </c>
    </row>
    <row r="43" spans="1:7">
      <c r="A43" s="5"/>
      <c r="B43" s="5"/>
      <c r="C43" s="19" t="s">
        <v>63</v>
      </c>
      <c r="D43" s="20"/>
      <c r="E43" s="21"/>
      <c r="F43" s="30"/>
      <c r="G43" s="21"/>
    </row>
    <row r="44" spans="1:7">
      <c r="A44" s="5"/>
      <c r="B44" s="5"/>
      <c r="C44" s="19" t="s">
        <v>64</v>
      </c>
      <c r="D44" s="20"/>
      <c r="E44" s="21"/>
      <c r="F44" s="30"/>
      <c r="G44" s="21"/>
    </row>
    <row r="45" spans="1:7">
      <c r="A45" s="5"/>
      <c r="B45" s="5"/>
      <c r="C45" s="19" t="s">
        <v>65</v>
      </c>
      <c r="D45" s="22"/>
      <c r="E45" s="21">
        <v>1500000</v>
      </c>
      <c r="F45" s="30"/>
      <c r="G45" s="21">
        <v>1500000</v>
      </c>
    </row>
    <row r="46" spans="1:7">
      <c r="A46" s="210">
        <v>22</v>
      </c>
      <c r="B46" s="210"/>
      <c r="C46" s="63" t="s">
        <v>66</v>
      </c>
      <c r="D46" s="64" t="s">
        <v>67</v>
      </c>
      <c r="E46" s="17">
        <v>28725000</v>
      </c>
      <c r="F46" s="60">
        <f>SUM(F47:F52)</f>
        <v>-300000</v>
      </c>
      <c r="G46" s="88">
        <f>SUM(G47:G52)</f>
        <v>28425000</v>
      </c>
    </row>
    <row r="47" spans="1:7">
      <c r="A47" s="5"/>
      <c r="B47" s="5"/>
      <c r="C47" s="19" t="s">
        <v>68</v>
      </c>
      <c r="D47" s="20"/>
      <c r="E47" s="21">
        <v>28000000</v>
      </c>
      <c r="F47" s="59">
        <v>-300000</v>
      </c>
      <c r="G47" s="21">
        <f>SUM(E47:F47)</f>
        <v>27700000</v>
      </c>
    </row>
    <row r="48" spans="1:7">
      <c r="A48" s="5"/>
      <c r="B48" s="5"/>
      <c r="C48" s="19" t="s">
        <v>3</v>
      </c>
      <c r="D48" s="20"/>
      <c r="E48" s="21">
        <v>125000</v>
      </c>
      <c r="F48" s="30"/>
      <c r="G48" s="21">
        <v>125000</v>
      </c>
    </row>
    <row r="49" spans="1:8">
      <c r="A49" s="5"/>
      <c r="B49" s="5"/>
      <c r="C49" s="19" t="s">
        <v>10</v>
      </c>
      <c r="D49" s="20"/>
      <c r="E49" s="21">
        <v>0</v>
      </c>
      <c r="F49" s="30"/>
      <c r="G49" s="21">
        <v>0</v>
      </c>
    </row>
    <row r="50" spans="1:8">
      <c r="A50" s="5"/>
      <c r="B50" s="5"/>
      <c r="C50" s="19" t="s">
        <v>69</v>
      </c>
      <c r="D50" s="20"/>
      <c r="E50" s="21">
        <v>100000</v>
      </c>
      <c r="F50" s="30"/>
      <c r="G50" s="21">
        <v>100000</v>
      </c>
    </row>
    <row r="51" spans="1:8" s="66" customFormat="1">
      <c r="A51" s="61"/>
      <c r="B51" s="61"/>
      <c r="C51" s="62" t="s">
        <v>12</v>
      </c>
      <c r="D51" s="20"/>
      <c r="E51" s="21"/>
      <c r="F51" s="30"/>
      <c r="G51" s="21"/>
    </row>
    <row r="52" spans="1:8">
      <c r="A52" s="5"/>
      <c r="B52" s="5"/>
      <c r="C52" s="19" t="s">
        <v>70</v>
      </c>
      <c r="D52" s="22"/>
      <c r="E52" s="21">
        <v>500000</v>
      </c>
      <c r="F52" s="30"/>
      <c r="G52" s="21">
        <v>500000</v>
      </c>
    </row>
    <row r="53" spans="1:8">
      <c r="A53" s="142">
        <v>23</v>
      </c>
      <c r="B53" s="142"/>
      <c r="C53" s="16" t="s">
        <v>71</v>
      </c>
      <c r="D53" s="10" t="s">
        <v>72</v>
      </c>
      <c r="E53" s="18"/>
      <c r="F53" s="30"/>
      <c r="G53" s="30"/>
    </row>
    <row r="54" spans="1:8">
      <c r="A54" s="5"/>
      <c r="B54" s="5"/>
      <c r="C54" s="19" t="s">
        <v>11</v>
      </c>
      <c r="D54" s="20"/>
      <c r="E54" s="21"/>
      <c r="F54" s="30"/>
      <c r="G54" s="30"/>
    </row>
    <row r="55" spans="1:8">
      <c r="A55" s="142">
        <v>24</v>
      </c>
      <c r="B55" s="142"/>
      <c r="C55" s="16" t="s">
        <v>73</v>
      </c>
      <c r="D55" s="10" t="s">
        <v>74</v>
      </c>
      <c r="E55" s="17">
        <f>SUM(E39+E46+E53)</f>
        <v>30428000</v>
      </c>
      <c r="F55" s="60">
        <f>SUM(F39+F46)</f>
        <v>-300000</v>
      </c>
      <c r="G55" s="88">
        <f>SUM(G39+G46)</f>
        <v>30128000</v>
      </c>
    </row>
    <row r="56" spans="1:8">
      <c r="A56" s="142">
        <v>25</v>
      </c>
      <c r="B56" s="142"/>
      <c r="C56" s="16" t="s">
        <v>75</v>
      </c>
      <c r="D56" s="10" t="s">
        <v>76</v>
      </c>
      <c r="E56" s="17">
        <v>80000</v>
      </c>
      <c r="F56" s="30"/>
      <c r="G56" s="31">
        <f>SUM(G57:G60)</f>
        <v>80000</v>
      </c>
    </row>
    <row r="57" spans="1:8">
      <c r="A57" s="5"/>
      <c r="B57" s="5"/>
      <c r="C57" s="19" t="s">
        <v>6</v>
      </c>
      <c r="D57" s="20"/>
      <c r="E57" s="21">
        <v>0</v>
      </c>
      <c r="F57" s="30"/>
      <c r="G57" s="30"/>
      <c r="H57" s="66" t="s">
        <v>430</v>
      </c>
    </row>
    <row r="58" spans="1:8">
      <c r="A58" s="5"/>
      <c r="B58" s="5"/>
      <c r="C58" s="19" t="s">
        <v>77</v>
      </c>
      <c r="D58" s="20"/>
      <c r="E58" s="21"/>
      <c r="F58" s="30"/>
      <c r="G58" s="30"/>
    </row>
    <row r="59" spans="1:8">
      <c r="A59" s="5"/>
      <c r="B59" s="5"/>
      <c r="C59" s="19" t="s">
        <v>78</v>
      </c>
      <c r="D59" s="20"/>
      <c r="E59" s="21">
        <v>80000</v>
      </c>
      <c r="F59" s="30"/>
      <c r="G59" s="21">
        <v>80000</v>
      </c>
    </row>
    <row r="60" spans="1:8">
      <c r="A60" s="5"/>
      <c r="B60" s="5"/>
      <c r="C60" s="19" t="s">
        <v>79</v>
      </c>
      <c r="D60" s="22"/>
      <c r="E60" s="18"/>
      <c r="F60" s="30"/>
      <c r="G60" s="30"/>
    </row>
    <row r="61" spans="1:8">
      <c r="A61" s="142">
        <v>26</v>
      </c>
      <c r="B61" s="142"/>
      <c r="C61" s="16" t="s">
        <v>80</v>
      </c>
      <c r="D61" s="10" t="s">
        <v>81</v>
      </c>
      <c r="E61" s="17">
        <v>100000</v>
      </c>
      <c r="F61" s="30"/>
      <c r="G61" s="94">
        <f>SUM(G62)</f>
        <v>100000</v>
      </c>
    </row>
    <row r="62" spans="1:8">
      <c r="A62" s="5"/>
      <c r="B62" s="5"/>
      <c r="C62" s="19" t="s">
        <v>7</v>
      </c>
      <c r="D62" s="23"/>
      <c r="E62" s="21">
        <v>100000</v>
      </c>
      <c r="F62" s="30"/>
      <c r="G62" s="21">
        <v>100000</v>
      </c>
    </row>
    <row r="63" spans="1:8">
      <c r="A63" s="142">
        <v>27</v>
      </c>
      <c r="B63" s="142"/>
      <c r="C63" s="16" t="s">
        <v>82</v>
      </c>
      <c r="D63" s="10" t="s">
        <v>83</v>
      </c>
      <c r="E63" s="17">
        <f>SUM(E56+E61)</f>
        <v>180000</v>
      </c>
      <c r="F63" s="30"/>
      <c r="G63" s="88">
        <f>SUM(G56+G61)</f>
        <v>180000</v>
      </c>
    </row>
    <row r="64" spans="1:8">
      <c r="A64" s="142">
        <v>28</v>
      </c>
      <c r="B64" s="142"/>
      <c r="C64" s="16" t="s">
        <v>84</v>
      </c>
      <c r="D64" s="10" t="s">
        <v>85</v>
      </c>
      <c r="E64" s="17">
        <v>2100000</v>
      </c>
      <c r="F64" s="30"/>
      <c r="G64" s="110">
        <f>SUM(G65:G67)</f>
        <v>2100000</v>
      </c>
    </row>
    <row r="65" spans="1:7">
      <c r="A65" s="5"/>
      <c r="B65" s="5"/>
      <c r="C65" s="19" t="s">
        <v>86</v>
      </c>
      <c r="D65" s="20"/>
      <c r="E65" s="21">
        <v>1600000</v>
      </c>
      <c r="F65" s="30"/>
      <c r="G65" s="21">
        <v>1600000</v>
      </c>
    </row>
    <row r="66" spans="1:7">
      <c r="A66" s="5"/>
      <c r="B66" s="5"/>
      <c r="C66" s="19" t="s">
        <v>13</v>
      </c>
      <c r="D66" s="20"/>
      <c r="E66" s="21">
        <v>300000</v>
      </c>
      <c r="F66" s="30"/>
      <c r="G66" s="21">
        <v>300000</v>
      </c>
    </row>
    <row r="67" spans="1:7">
      <c r="A67" s="5"/>
      <c r="B67" s="5"/>
      <c r="C67" s="19" t="s">
        <v>87</v>
      </c>
      <c r="D67" s="20"/>
      <c r="E67" s="21">
        <v>200000</v>
      </c>
      <c r="F67" s="30"/>
      <c r="G67" s="21">
        <v>200000</v>
      </c>
    </row>
    <row r="68" spans="1:7">
      <c r="A68" s="142">
        <v>29</v>
      </c>
      <c r="B68" s="142"/>
      <c r="C68" s="15" t="s">
        <v>89</v>
      </c>
      <c r="D68" s="6" t="s">
        <v>90</v>
      </c>
      <c r="E68" s="14"/>
      <c r="F68" s="59">
        <v>22000</v>
      </c>
      <c r="G68" s="109">
        <v>22000</v>
      </c>
    </row>
    <row r="69" spans="1:7">
      <c r="A69" s="142">
        <v>30</v>
      </c>
      <c r="B69" s="142"/>
      <c r="C69" s="15" t="s">
        <v>91</v>
      </c>
      <c r="D69" s="6" t="s">
        <v>92</v>
      </c>
      <c r="E69" s="14"/>
      <c r="F69" s="30"/>
    </row>
    <row r="70" spans="1:7">
      <c r="A70" s="142">
        <v>31</v>
      </c>
      <c r="B70" s="142"/>
      <c r="C70" s="16" t="s">
        <v>93</v>
      </c>
      <c r="D70" s="10" t="s">
        <v>94</v>
      </c>
      <c r="E70" s="17">
        <v>240000</v>
      </c>
      <c r="F70" s="30"/>
      <c r="G70" s="17">
        <v>240000</v>
      </c>
    </row>
    <row r="71" spans="1:7">
      <c r="A71" s="142">
        <v>32</v>
      </c>
      <c r="B71" s="142"/>
      <c r="C71" s="24" t="s">
        <v>95</v>
      </c>
      <c r="D71" s="6" t="s">
        <v>96</v>
      </c>
      <c r="E71" s="14"/>
      <c r="F71" s="30"/>
      <c r="G71" s="30"/>
    </row>
    <row r="72" spans="1:7">
      <c r="A72" s="142">
        <v>33</v>
      </c>
      <c r="B72" s="142"/>
      <c r="C72" s="10" t="s">
        <v>97</v>
      </c>
      <c r="D72" s="10" t="s">
        <v>98</v>
      </c>
      <c r="E72" s="17">
        <v>350000</v>
      </c>
      <c r="F72" s="30"/>
      <c r="G72" s="17">
        <v>350000</v>
      </c>
    </row>
    <row r="73" spans="1:7">
      <c r="A73" s="5"/>
      <c r="B73" s="5"/>
      <c r="C73" s="19" t="s">
        <v>99</v>
      </c>
      <c r="D73" s="20"/>
      <c r="E73" s="21"/>
      <c r="F73" s="30"/>
      <c r="G73" s="30"/>
    </row>
    <row r="74" spans="1:7">
      <c r="A74" s="5"/>
      <c r="B74" s="5"/>
      <c r="C74" s="19" t="s">
        <v>100</v>
      </c>
      <c r="D74" s="20"/>
      <c r="E74" s="21"/>
      <c r="F74" s="30"/>
      <c r="G74" s="30"/>
    </row>
    <row r="75" spans="1:7">
      <c r="A75" s="5"/>
      <c r="B75" s="5"/>
      <c r="C75" s="19" t="s">
        <v>101</v>
      </c>
      <c r="D75" s="20"/>
      <c r="E75" s="21">
        <v>350000</v>
      </c>
      <c r="F75" s="30"/>
      <c r="G75" s="14">
        <v>350000</v>
      </c>
    </row>
    <row r="76" spans="1:7">
      <c r="A76" s="5"/>
      <c r="B76" s="5"/>
      <c r="C76" s="19" t="s">
        <v>102</v>
      </c>
      <c r="D76" s="20"/>
      <c r="E76" s="21"/>
      <c r="F76" s="30"/>
      <c r="G76" s="30"/>
    </row>
    <row r="77" spans="1:7">
      <c r="A77" s="5"/>
      <c r="B77" s="5"/>
      <c r="C77" s="19" t="s">
        <v>103</v>
      </c>
      <c r="D77" s="22"/>
      <c r="E77" s="21"/>
      <c r="F77" s="30"/>
      <c r="G77" s="30"/>
    </row>
    <row r="78" spans="1:7">
      <c r="A78" s="142">
        <v>34</v>
      </c>
      <c r="B78" s="142"/>
      <c r="C78" s="16" t="s">
        <v>104</v>
      </c>
      <c r="D78" s="10" t="s">
        <v>105</v>
      </c>
      <c r="E78" s="18">
        <v>1340000</v>
      </c>
      <c r="F78" s="30"/>
      <c r="G78" s="88">
        <f>SUM(G79:G82)</f>
        <v>1340000</v>
      </c>
    </row>
    <row r="79" spans="1:7">
      <c r="A79" s="5"/>
      <c r="B79" s="5"/>
      <c r="C79" s="19" t="s">
        <v>14</v>
      </c>
      <c r="D79" s="20"/>
      <c r="E79" s="21">
        <v>10000</v>
      </c>
      <c r="F79" s="30"/>
      <c r="G79" s="21">
        <v>10000</v>
      </c>
    </row>
    <row r="80" spans="1:7">
      <c r="A80" s="5"/>
      <c r="B80" s="5"/>
      <c r="C80" s="19" t="s">
        <v>15</v>
      </c>
      <c r="D80" s="20"/>
      <c r="E80" s="21">
        <v>580000</v>
      </c>
      <c r="F80" s="30"/>
      <c r="G80" s="21">
        <v>580000</v>
      </c>
    </row>
    <row r="81" spans="1:7">
      <c r="A81" s="5"/>
      <c r="B81" s="5"/>
      <c r="C81" s="19" t="s">
        <v>16</v>
      </c>
      <c r="D81" s="20"/>
      <c r="E81" s="21">
        <v>300000</v>
      </c>
      <c r="F81" s="30"/>
      <c r="G81" s="21">
        <v>300000</v>
      </c>
    </row>
    <row r="82" spans="1:7">
      <c r="A82" s="5"/>
      <c r="B82" s="5"/>
      <c r="C82" s="19" t="s">
        <v>8</v>
      </c>
      <c r="D82" s="23"/>
      <c r="E82" s="21">
        <v>450000</v>
      </c>
      <c r="F82" s="30"/>
      <c r="G82" s="21">
        <v>450000</v>
      </c>
    </row>
    <row r="83" spans="1:7">
      <c r="A83" s="142">
        <v>35</v>
      </c>
      <c r="B83" s="142"/>
      <c r="C83" s="16" t="s">
        <v>107</v>
      </c>
      <c r="D83" s="10" t="s">
        <v>108</v>
      </c>
      <c r="E83" s="17">
        <f>SUM(E64+E68+E69+E70+E71+E72+E78)</f>
        <v>4030000</v>
      </c>
      <c r="F83" s="60">
        <f>SUM(F64+F68+F69+F70+F71+F72+F78)</f>
        <v>22000</v>
      </c>
      <c r="G83" s="88">
        <f>SUM(G64+G68+G69+G70+G71+G72+G78)</f>
        <v>4052000</v>
      </c>
    </row>
    <row r="84" spans="1:7">
      <c r="A84" s="142">
        <v>36</v>
      </c>
      <c r="B84" s="142"/>
      <c r="C84" s="15" t="s">
        <v>109</v>
      </c>
      <c r="D84" s="6" t="s">
        <v>110</v>
      </c>
      <c r="E84" s="14"/>
      <c r="F84" s="30"/>
      <c r="G84" s="30"/>
    </row>
    <row r="85" spans="1:7">
      <c r="A85" s="142">
        <v>37</v>
      </c>
      <c r="B85" s="142"/>
      <c r="C85" s="15" t="s">
        <v>111</v>
      </c>
      <c r="D85" s="6" t="s">
        <v>112</v>
      </c>
      <c r="E85" s="14"/>
      <c r="F85" s="30"/>
      <c r="G85" s="30"/>
    </row>
    <row r="86" spans="1:7">
      <c r="A86" s="142">
        <v>38</v>
      </c>
      <c r="B86" s="142"/>
      <c r="C86" s="16" t="s">
        <v>113</v>
      </c>
      <c r="D86" s="10" t="s">
        <v>114</v>
      </c>
      <c r="E86" s="17">
        <f>SUM(E84:E85)</f>
        <v>0</v>
      </c>
      <c r="F86" s="30"/>
      <c r="G86" s="30"/>
    </row>
    <row r="87" spans="1:7">
      <c r="A87" s="142">
        <v>39</v>
      </c>
      <c r="B87" s="142"/>
      <c r="C87" s="16" t="s">
        <v>115</v>
      </c>
      <c r="D87" s="10" t="s">
        <v>116</v>
      </c>
      <c r="E87" s="17">
        <v>8637230</v>
      </c>
      <c r="F87" s="113"/>
      <c r="G87" s="112">
        <v>8637230</v>
      </c>
    </row>
    <row r="88" spans="1:7">
      <c r="A88" s="142">
        <v>40</v>
      </c>
      <c r="B88" s="142"/>
      <c r="C88" s="15" t="s">
        <v>117</v>
      </c>
      <c r="D88" s="6" t="s">
        <v>118</v>
      </c>
      <c r="E88" s="17">
        <v>100000</v>
      </c>
      <c r="F88" s="88">
        <f>SUM(G88-E88)</f>
        <v>1100000</v>
      </c>
      <c r="G88" s="60">
        <v>1200000</v>
      </c>
    </row>
    <row r="89" spans="1:7">
      <c r="A89" s="142">
        <v>41</v>
      </c>
      <c r="B89" s="142"/>
      <c r="C89" s="15" t="s">
        <v>119</v>
      </c>
      <c r="D89" s="6" t="s">
        <v>120</v>
      </c>
      <c r="E89" s="14"/>
      <c r="F89" s="30"/>
      <c r="G89" s="30"/>
    </row>
    <row r="90" spans="1:7">
      <c r="A90" s="142">
        <v>42</v>
      </c>
      <c r="B90" s="142"/>
      <c r="C90" s="15" t="s">
        <v>121</v>
      </c>
      <c r="D90" s="6" t="s">
        <v>122</v>
      </c>
      <c r="E90" s="14"/>
      <c r="F90" s="30"/>
      <c r="G90" s="30"/>
    </row>
    <row r="91" spans="1:7">
      <c r="A91" s="142">
        <v>43</v>
      </c>
      <c r="B91" s="142"/>
      <c r="C91" s="16" t="s">
        <v>123</v>
      </c>
      <c r="D91" s="10" t="s">
        <v>124</v>
      </c>
      <c r="E91" s="17">
        <v>68770</v>
      </c>
      <c r="F91" s="30"/>
      <c r="G91" s="17">
        <v>68770</v>
      </c>
    </row>
    <row r="92" spans="1:7">
      <c r="A92" s="5"/>
      <c r="B92" s="5"/>
      <c r="C92" s="19" t="s">
        <v>125</v>
      </c>
      <c r="D92" s="20"/>
      <c r="E92" s="21"/>
      <c r="F92" s="30"/>
      <c r="G92" s="21"/>
    </row>
    <row r="93" spans="1:7">
      <c r="A93" s="5"/>
      <c r="B93" s="5"/>
      <c r="C93" s="19" t="s">
        <v>221</v>
      </c>
      <c r="D93" s="20"/>
      <c r="E93" s="21"/>
      <c r="F93" s="30"/>
      <c r="G93" s="21"/>
    </row>
    <row r="94" spans="1:7">
      <c r="A94" s="5"/>
      <c r="B94" s="5"/>
      <c r="C94" s="19" t="s">
        <v>126</v>
      </c>
      <c r="D94" s="20"/>
      <c r="E94" s="21"/>
      <c r="F94" s="30"/>
      <c r="G94" s="21"/>
    </row>
    <row r="95" spans="1:7">
      <c r="A95" s="5"/>
      <c r="B95" s="5"/>
      <c r="C95" s="19" t="s">
        <v>127</v>
      </c>
      <c r="D95" s="20"/>
      <c r="E95" s="21"/>
      <c r="F95" s="30"/>
      <c r="G95" s="21"/>
    </row>
    <row r="96" spans="1:7">
      <c r="A96" s="5"/>
      <c r="B96" s="5"/>
      <c r="C96" s="19" t="s">
        <v>223</v>
      </c>
      <c r="D96" s="23"/>
      <c r="E96" s="21">
        <v>68770</v>
      </c>
      <c r="F96" s="30"/>
      <c r="G96" s="21">
        <v>68770</v>
      </c>
    </row>
    <row r="97" spans="1:7">
      <c r="A97" s="142">
        <v>44</v>
      </c>
      <c r="B97" s="142"/>
      <c r="C97" s="16" t="s">
        <v>128</v>
      </c>
      <c r="D97" s="10" t="s">
        <v>129</v>
      </c>
      <c r="E97" s="17">
        <f>SUM(E87:E91)</f>
        <v>8806000</v>
      </c>
      <c r="F97" s="88">
        <f>SUM(F87+F88+F89+F90+F91)</f>
        <v>1100000</v>
      </c>
      <c r="G97" s="88">
        <f>SUM(G87+G88+G89+G90+G91)</f>
        <v>9906000</v>
      </c>
    </row>
    <row r="98" spans="1:7">
      <c r="A98" s="209">
        <v>45</v>
      </c>
      <c r="B98" s="209"/>
      <c r="C98" s="104" t="s">
        <v>130</v>
      </c>
      <c r="D98" s="105" t="s">
        <v>131</v>
      </c>
      <c r="E98" s="106">
        <f>SUM(E55+E63+E97+E86+E83)</f>
        <v>43444000</v>
      </c>
      <c r="F98" s="98">
        <f>SUM(F55+F63+F83+F86+F97)</f>
        <v>822000</v>
      </c>
      <c r="G98" s="98">
        <f>SUM(G55+G63+G83+G86+G97)</f>
        <v>44266000</v>
      </c>
    </row>
    <row r="99" spans="1:7">
      <c r="A99" s="142">
        <v>46</v>
      </c>
      <c r="B99" s="142"/>
      <c r="C99" s="25" t="s">
        <v>132</v>
      </c>
      <c r="D99" s="6" t="s">
        <v>133</v>
      </c>
      <c r="E99" s="14"/>
      <c r="F99" s="30"/>
      <c r="G99" s="30"/>
    </row>
    <row r="100" spans="1:7">
      <c r="A100" s="142">
        <v>47</v>
      </c>
      <c r="B100" s="142"/>
      <c r="C100" s="25" t="s">
        <v>134</v>
      </c>
      <c r="D100" s="6" t="s">
        <v>135</v>
      </c>
      <c r="E100" s="14"/>
      <c r="F100" s="30"/>
      <c r="G100" s="30"/>
    </row>
    <row r="101" spans="1:7">
      <c r="A101" s="142">
        <v>48</v>
      </c>
      <c r="B101" s="142"/>
      <c r="C101" s="26" t="s">
        <v>136</v>
      </c>
      <c r="D101" s="6" t="s">
        <v>137</v>
      </c>
      <c r="E101" s="14"/>
      <c r="F101" s="30"/>
      <c r="G101" s="30"/>
    </row>
    <row r="102" spans="1:7">
      <c r="A102" s="142">
        <v>49</v>
      </c>
      <c r="B102" s="142"/>
      <c r="C102" s="26" t="s">
        <v>138</v>
      </c>
      <c r="D102" s="6" t="s">
        <v>139</v>
      </c>
      <c r="E102" s="14"/>
      <c r="F102" s="30"/>
      <c r="G102" s="30"/>
    </row>
    <row r="103" spans="1:7">
      <c r="A103" s="142">
        <v>50</v>
      </c>
      <c r="B103" s="142"/>
      <c r="C103" s="26" t="s">
        <v>140</v>
      </c>
      <c r="D103" s="6" t="s">
        <v>141</v>
      </c>
      <c r="E103" s="14"/>
      <c r="F103" s="30"/>
      <c r="G103" s="30"/>
    </row>
    <row r="104" spans="1:7">
      <c r="A104" s="142">
        <v>51</v>
      </c>
      <c r="B104" s="142"/>
      <c r="C104" s="25" t="s">
        <v>142</v>
      </c>
      <c r="D104" s="6" t="s">
        <v>143</v>
      </c>
      <c r="E104" s="14"/>
      <c r="F104" s="30"/>
      <c r="G104" s="30"/>
    </row>
    <row r="105" spans="1:7">
      <c r="A105" s="142">
        <v>52</v>
      </c>
      <c r="B105" s="142"/>
      <c r="C105" s="25" t="s">
        <v>144</v>
      </c>
      <c r="D105" s="6" t="s">
        <v>145</v>
      </c>
      <c r="E105" s="14"/>
      <c r="F105" s="30"/>
      <c r="G105" s="30"/>
    </row>
    <row r="106" spans="1:7">
      <c r="A106" s="142">
        <v>53</v>
      </c>
      <c r="B106" s="142"/>
      <c r="C106" s="25" t="s">
        <v>146</v>
      </c>
      <c r="D106" s="6" t="s">
        <v>147</v>
      </c>
      <c r="E106" s="14"/>
      <c r="F106" s="30"/>
      <c r="G106" s="30"/>
    </row>
    <row r="107" spans="1:7">
      <c r="A107" s="209">
        <v>54</v>
      </c>
      <c r="B107" s="209"/>
      <c r="C107" s="108" t="s">
        <v>222</v>
      </c>
      <c r="D107" s="105" t="s">
        <v>148</v>
      </c>
      <c r="E107" s="106"/>
      <c r="F107" s="78"/>
      <c r="G107" s="78"/>
    </row>
    <row r="108" spans="1:7">
      <c r="A108" s="142">
        <v>55</v>
      </c>
      <c r="B108" s="142"/>
      <c r="C108" s="25" t="s">
        <v>149</v>
      </c>
      <c r="D108" s="6" t="s">
        <v>150</v>
      </c>
      <c r="E108" s="14"/>
      <c r="F108" s="30"/>
      <c r="G108" s="30"/>
    </row>
    <row r="109" spans="1:7">
      <c r="A109" s="142">
        <v>56</v>
      </c>
      <c r="B109" s="142"/>
      <c r="C109" s="25" t="s">
        <v>151</v>
      </c>
      <c r="D109" s="6" t="s">
        <v>152</v>
      </c>
      <c r="E109" s="14"/>
      <c r="F109" s="30"/>
      <c r="G109" s="30"/>
    </row>
    <row r="110" spans="1:7" ht="26.25">
      <c r="A110" s="142">
        <v>57</v>
      </c>
      <c r="B110" s="142"/>
      <c r="C110" s="25" t="s">
        <v>153</v>
      </c>
      <c r="D110" s="6" t="s">
        <v>154</v>
      </c>
      <c r="E110" s="14"/>
      <c r="F110" s="30"/>
      <c r="G110" s="30"/>
    </row>
    <row r="111" spans="1:7" ht="26.25">
      <c r="A111" s="142">
        <v>58</v>
      </c>
      <c r="B111" s="142"/>
      <c r="C111" s="25" t="s">
        <v>155</v>
      </c>
      <c r="D111" s="6" t="s">
        <v>156</v>
      </c>
      <c r="E111" s="14"/>
      <c r="F111" s="30"/>
      <c r="G111" s="30"/>
    </row>
    <row r="112" spans="1:7" ht="26.25">
      <c r="A112" s="142">
        <v>59</v>
      </c>
      <c r="B112" s="142"/>
      <c r="C112" s="25" t="s">
        <v>157</v>
      </c>
      <c r="D112" s="6" t="s">
        <v>158</v>
      </c>
      <c r="E112" s="17"/>
      <c r="F112" s="30"/>
      <c r="G112" s="30"/>
    </row>
    <row r="113" spans="1:7">
      <c r="A113" s="142">
        <v>60</v>
      </c>
      <c r="B113" s="142"/>
      <c r="C113" s="25" t="s">
        <v>159</v>
      </c>
      <c r="D113" s="6" t="s">
        <v>160</v>
      </c>
      <c r="E113" s="17"/>
      <c r="F113" s="30"/>
      <c r="G113" s="30"/>
    </row>
    <row r="114" spans="1:7" ht="26.25">
      <c r="A114" s="142">
        <v>61</v>
      </c>
      <c r="B114" s="142"/>
      <c r="C114" s="25" t="s">
        <v>161</v>
      </c>
      <c r="D114" s="6" t="s">
        <v>162</v>
      </c>
      <c r="E114" s="17"/>
      <c r="F114" s="30"/>
      <c r="G114" s="30"/>
    </row>
    <row r="115" spans="1:7" ht="26.25">
      <c r="A115" s="142">
        <v>62</v>
      </c>
      <c r="B115" s="142"/>
      <c r="C115" s="25" t="s">
        <v>163</v>
      </c>
      <c r="D115" s="6" t="s">
        <v>164</v>
      </c>
      <c r="E115" s="17"/>
      <c r="F115" s="30"/>
      <c r="G115" s="30"/>
    </row>
    <row r="116" spans="1:7">
      <c r="A116" s="142">
        <v>63</v>
      </c>
      <c r="B116" s="142"/>
      <c r="C116" s="25" t="s">
        <v>165</v>
      </c>
      <c r="D116" s="6" t="s">
        <v>166</v>
      </c>
      <c r="E116" s="17"/>
      <c r="F116" s="30"/>
      <c r="G116" s="30"/>
    </row>
    <row r="117" spans="1:7">
      <c r="A117" s="142">
        <v>64</v>
      </c>
      <c r="B117" s="142"/>
      <c r="C117" s="27" t="s">
        <v>167</v>
      </c>
      <c r="D117" s="6" t="s">
        <v>168</v>
      </c>
      <c r="E117" s="17"/>
      <c r="F117" s="30"/>
      <c r="G117" s="30"/>
    </row>
    <row r="118" spans="1:7">
      <c r="A118" s="142">
        <v>65</v>
      </c>
      <c r="B118" s="142"/>
      <c r="C118" s="25" t="s">
        <v>169</v>
      </c>
      <c r="D118" s="6" t="s">
        <v>170</v>
      </c>
      <c r="E118" s="17"/>
      <c r="F118" s="30"/>
      <c r="G118" s="30"/>
    </row>
    <row r="119" spans="1:7">
      <c r="A119" s="142">
        <v>66</v>
      </c>
      <c r="B119" s="142"/>
      <c r="C119" s="27" t="s">
        <v>171</v>
      </c>
      <c r="D119" s="6" t="s">
        <v>172</v>
      </c>
      <c r="E119" s="14"/>
      <c r="F119" s="30"/>
      <c r="G119" s="30"/>
    </row>
    <row r="120" spans="1:7">
      <c r="A120" s="209">
        <v>67</v>
      </c>
      <c r="B120" s="209"/>
      <c r="C120" s="108" t="s">
        <v>173</v>
      </c>
      <c r="D120" s="105" t="s">
        <v>174</v>
      </c>
      <c r="E120" s="106">
        <f>SUM(E108:E119)</f>
        <v>0</v>
      </c>
      <c r="F120" s="78"/>
      <c r="G120" s="78"/>
    </row>
    <row r="121" spans="1:7">
      <c r="A121" s="142">
        <v>68</v>
      </c>
      <c r="B121" s="142"/>
      <c r="C121" s="6" t="s">
        <v>175</v>
      </c>
      <c r="D121" s="6" t="s">
        <v>176</v>
      </c>
      <c r="E121" s="17"/>
      <c r="F121" s="30"/>
      <c r="G121" s="30"/>
    </row>
    <row r="122" spans="1:7">
      <c r="A122" s="142">
        <v>69</v>
      </c>
      <c r="B122" s="142"/>
      <c r="C122" s="10" t="s">
        <v>177</v>
      </c>
      <c r="D122" s="10" t="s">
        <v>178</v>
      </c>
      <c r="E122" s="17">
        <v>0</v>
      </c>
      <c r="F122" s="30"/>
      <c r="G122" s="30"/>
    </row>
    <row r="123" spans="1:7">
      <c r="A123" s="142">
        <v>70</v>
      </c>
      <c r="B123" s="142"/>
      <c r="C123" s="6" t="s">
        <v>179</v>
      </c>
      <c r="D123" s="6" t="s">
        <v>180</v>
      </c>
      <c r="E123" s="17"/>
      <c r="F123" s="30"/>
      <c r="G123" s="30"/>
    </row>
    <row r="124" spans="1:7">
      <c r="A124" s="142">
        <v>71</v>
      </c>
      <c r="B124" s="142"/>
      <c r="C124" s="6" t="s">
        <v>181</v>
      </c>
      <c r="D124" s="6" t="s">
        <v>182</v>
      </c>
      <c r="E124" s="17"/>
      <c r="F124" s="59">
        <v>178677</v>
      </c>
      <c r="G124" s="59">
        <v>178677</v>
      </c>
    </row>
    <row r="125" spans="1:7">
      <c r="A125" s="142">
        <v>72</v>
      </c>
      <c r="B125" s="142"/>
      <c r="C125" s="6" t="s">
        <v>183</v>
      </c>
      <c r="D125" s="6" t="s">
        <v>184</v>
      </c>
      <c r="E125" s="17"/>
      <c r="F125" s="30"/>
      <c r="G125" s="30"/>
    </row>
    <row r="126" spans="1:7">
      <c r="A126" s="142">
        <v>73</v>
      </c>
      <c r="B126" s="142"/>
      <c r="C126" s="6" t="s">
        <v>185</v>
      </c>
      <c r="D126" s="6" t="s">
        <v>186</v>
      </c>
      <c r="E126" s="17"/>
      <c r="F126" s="30"/>
      <c r="G126" s="30"/>
    </row>
    <row r="127" spans="1:7">
      <c r="A127" s="142">
        <v>74</v>
      </c>
      <c r="B127" s="142"/>
      <c r="C127" s="6" t="s">
        <v>187</v>
      </c>
      <c r="D127" s="6" t="s">
        <v>188</v>
      </c>
      <c r="E127" s="17">
        <v>0</v>
      </c>
      <c r="F127" s="59">
        <v>48243</v>
      </c>
      <c r="G127" s="59">
        <v>48243</v>
      </c>
    </row>
    <row r="128" spans="1:7">
      <c r="A128" s="209">
        <v>75</v>
      </c>
      <c r="B128" s="209"/>
      <c r="C128" s="105" t="s">
        <v>189</v>
      </c>
      <c r="D128" s="105" t="s">
        <v>190</v>
      </c>
      <c r="E128" s="106">
        <f>SUM(E121:E127)</f>
        <v>0</v>
      </c>
      <c r="F128" s="78">
        <f>SUM(F121:F127)</f>
        <v>226920</v>
      </c>
      <c r="G128" s="77">
        <f>SUM(G124:G127)</f>
        <v>226920</v>
      </c>
    </row>
    <row r="129" spans="1:7">
      <c r="A129" s="142">
        <v>76</v>
      </c>
      <c r="B129" s="142"/>
      <c r="C129" s="25" t="s">
        <v>191</v>
      </c>
      <c r="D129" s="6" t="s">
        <v>192</v>
      </c>
      <c r="E129" s="17"/>
      <c r="F129" s="30"/>
      <c r="G129" s="30"/>
    </row>
    <row r="130" spans="1:7">
      <c r="A130" s="142">
        <v>77</v>
      </c>
      <c r="B130" s="142"/>
      <c r="C130" s="25" t="s">
        <v>193</v>
      </c>
      <c r="D130" s="6" t="s">
        <v>194</v>
      </c>
      <c r="E130" s="17"/>
      <c r="F130" s="30"/>
      <c r="G130" s="30"/>
    </row>
    <row r="131" spans="1:7">
      <c r="A131" s="142">
        <v>78</v>
      </c>
      <c r="B131" s="142"/>
      <c r="C131" s="25" t="s">
        <v>195</v>
      </c>
      <c r="D131" s="6" t="s">
        <v>196</v>
      </c>
      <c r="E131" s="17"/>
      <c r="F131" s="30"/>
      <c r="G131" s="30"/>
    </row>
    <row r="132" spans="1:7">
      <c r="A132" s="142">
        <v>79</v>
      </c>
      <c r="B132" s="142"/>
      <c r="C132" s="25" t="s">
        <v>197</v>
      </c>
      <c r="D132" s="6" t="s">
        <v>198</v>
      </c>
      <c r="E132" s="14"/>
      <c r="F132" s="30"/>
      <c r="G132" s="30"/>
    </row>
    <row r="133" spans="1:7">
      <c r="A133" s="209">
        <v>80</v>
      </c>
      <c r="B133" s="209"/>
      <c r="C133" s="108" t="s">
        <v>199</v>
      </c>
      <c r="D133" s="105" t="s">
        <v>200</v>
      </c>
      <c r="E133" s="106"/>
      <c r="F133" s="78"/>
      <c r="G133" s="78"/>
    </row>
    <row r="134" spans="1:7" ht="26.25">
      <c r="A134" s="142">
        <v>81</v>
      </c>
      <c r="B134" s="142"/>
      <c r="C134" s="25" t="s">
        <v>201</v>
      </c>
      <c r="D134" s="6" t="s">
        <v>202</v>
      </c>
      <c r="E134" s="17"/>
      <c r="F134" s="30"/>
      <c r="G134" s="30"/>
    </row>
    <row r="135" spans="1:7" ht="26.25">
      <c r="A135" s="142">
        <v>82</v>
      </c>
      <c r="B135" s="142"/>
      <c r="C135" s="25" t="s">
        <v>203</v>
      </c>
      <c r="D135" s="6" t="s">
        <v>204</v>
      </c>
      <c r="E135" s="17"/>
      <c r="F135" s="30"/>
      <c r="G135" s="30"/>
    </row>
    <row r="136" spans="1:7" ht="26.25">
      <c r="A136" s="142">
        <v>83</v>
      </c>
      <c r="B136" s="142"/>
      <c r="C136" s="25" t="s">
        <v>205</v>
      </c>
      <c r="D136" s="6" t="s">
        <v>206</v>
      </c>
      <c r="E136" s="17"/>
      <c r="F136" s="30"/>
      <c r="G136" s="30"/>
    </row>
    <row r="137" spans="1:7">
      <c r="A137" s="142">
        <v>84</v>
      </c>
      <c r="B137" s="142"/>
      <c r="C137" s="25" t="s">
        <v>207</v>
      </c>
      <c r="D137" s="6" t="s">
        <v>208</v>
      </c>
      <c r="E137" s="17"/>
      <c r="F137" s="30"/>
      <c r="G137" s="30"/>
    </row>
    <row r="138" spans="1:7" ht="26.25">
      <c r="A138" s="142">
        <v>85</v>
      </c>
      <c r="B138" s="142"/>
      <c r="C138" s="25" t="s">
        <v>209</v>
      </c>
      <c r="D138" s="6" t="s">
        <v>210</v>
      </c>
      <c r="E138" s="17"/>
      <c r="F138" s="30"/>
      <c r="G138" s="30"/>
    </row>
    <row r="139" spans="1:7" ht="26.25">
      <c r="A139" s="142">
        <v>86</v>
      </c>
      <c r="B139" s="142"/>
      <c r="C139" s="25" t="s">
        <v>211</v>
      </c>
      <c r="D139" s="6" t="s">
        <v>212</v>
      </c>
      <c r="E139" s="17"/>
      <c r="F139" s="30"/>
      <c r="G139" s="30"/>
    </row>
    <row r="140" spans="1:7">
      <c r="A140" s="142">
        <v>87</v>
      </c>
      <c r="B140" s="142"/>
      <c r="C140" s="25" t="s">
        <v>213</v>
      </c>
      <c r="D140" s="6" t="s">
        <v>214</v>
      </c>
      <c r="E140" s="17"/>
      <c r="F140" s="30"/>
      <c r="G140" s="30"/>
    </row>
    <row r="141" spans="1:7">
      <c r="A141" s="142">
        <v>88</v>
      </c>
      <c r="B141" s="142"/>
      <c r="C141" s="25" t="s">
        <v>215</v>
      </c>
      <c r="D141" s="6" t="s">
        <v>216</v>
      </c>
      <c r="E141" s="14"/>
      <c r="F141" s="30"/>
      <c r="G141" s="30"/>
    </row>
    <row r="142" spans="1:7">
      <c r="A142" s="209">
        <v>89</v>
      </c>
      <c r="B142" s="209"/>
      <c r="C142" s="108" t="s">
        <v>217</v>
      </c>
      <c r="D142" s="105" t="s">
        <v>218</v>
      </c>
      <c r="E142" s="106">
        <f>SUM(E134:E141)</f>
        <v>0</v>
      </c>
      <c r="F142" s="78"/>
      <c r="G142" s="78"/>
    </row>
    <row r="143" spans="1:7">
      <c r="A143" s="209">
        <v>90</v>
      </c>
      <c r="B143" s="209"/>
      <c r="C143" s="105" t="s">
        <v>219</v>
      </c>
      <c r="D143" s="105" t="s">
        <v>220</v>
      </c>
      <c r="E143" s="106">
        <f>SUM(E33+E34+E98+E107+E120+E128+E133)</f>
        <v>80251580</v>
      </c>
      <c r="F143" s="98">
        <f>SUM(F33+F34+F98+F107+F120+F128+F133+F142)</f>
        <v>248920</v>
      </c>
      <c r="G143" s="98">
        <f>SUM(G33+G34+G98+G107+G120+G128+G133+G142)</f>
        <v>80500500</v>
      </c>
    </row>
    <row r="146" spans="3:7">
      <c r="C146" s="103"/>
      <c r="D146" s="103"/>
      <c r="E146" s="103"/>
      <c r="F146" s="103"/>
      <c r="G146" s="103"/>
    </row>
    <row r="147" spans="3:7">
      <c r="C147" s="103"/>
      <c r="D147" s="103"/>
      <c r="E147" s="103"/>
      <c r="F147" s="103"/>
      <c r="G147" s="103"/>
    </row>
  </sheetData>
  <mergeCells count="102">
    <mergeCell ref="A19:B19"/>
    <mergeCell ref="A8:E8"/>
    <mergeCell ref="C12:C13"/>
    <mergeCell ref="A1:E1"/>
    <mergeCell ref="A4:E4"/>
    <mergeCell ref="A14:B14"/>
    <mergeCell ref="A15:B15"/>
    <mergeCell ref="A16:B16"/>
    <mergeCell ref="A17:B17"/>
    <mergeCell ref="A18:B18"/>
    <mergeCell ref="A5:G7"/>
    <mergeCell ref="F12:F13"/>
    <mergeCell ref="A12:B13"/>
    <mergeCell ref="D12:D13"/>
    <mergeCell ref="E12:E13"/>
    <mergeCell ref="A11:G11"/>
    <mergeCell ref="G12:G1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55:B55"/>
    <mergeCell ref="A56:B56"/>
    <mergeCell ref="A61:B61"/>
    <mergeCell ref="A63:B63"/>
    <mergeCell ref="A64:B64"/>
    <mergeCell ref="A68:B68"/>
    <mergeCell ref="A32:B32"/>
    <mergeCell ref="A33:B33"/>
    <mergeCell ref="A34:B34"/>
    <mergeCell ref="A39:B39"/>
    <mergeCell ref="A46:B46"/>
    <mergeCell ref="A53:B53"/>
    <mergeCell ref="A84:B84"/>
    <mergeCell ref="A85:B85"/>
    <mergeCell ref="A86:B86"/>
    <mergeCell ref="A87:B87"/>
    <mergeCell ref="A88:B88"/>
    <mergeCell ref="A89:B89"/>
    <mergeCell ref="A69:B69"/>
    <mergeCell ref="A70:B70"/>
    <mergeCell ref="A71:B71"/>
    <mergeCell ref="A72:B72"/>
    <mergeCell ref="A78:B78"/>
    <mergeCell ref="A83:B83"/>
    <mergeCell ref="A101:B101"/>
    <mergeCell ref="A102:B102"/>
    <mergeCell ref="A103:B103"/>
    <mergeCell ref="A104:B104"/>
    <mergeCell ref="A105:B105"/>
    <mergeCell ref="A106:B106"/>
    <mergeCell ref="A90:B90"/>
    <mergeCell ref="A91:B91"/>
    <mergeCell ref="A97:B97"/>
    <mergeCell ref="A98:B98"/>
    <mergeCell ref="A99:B99"/>
    <mergeCell ref="A100:B100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43:B143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74" workbookViewId="0">
      <selection activeCell="B102" sqref="B102:G104"/>
    </sheetView>
  </sheetViews>
  <sheetFormatPr defaultRowHeight="15"/>
  <cols>
    <col min="1" max="1" width="5.85546875" customWidth="1"/>
    <col min="2" max="2" width="77.140625" customWidth="1"/>
    <col min="3" max="3" width="6" customWidth="1"/>
    <col min="4" max="5" width="13.42578125" customWidth="1"/>
    <col min="6" max="6" width="13.42578125" style="89" customWidth="1"/>
    <col min="7" max="7" width="32.85546875" customWidth="1"/>
  </cols>
  <sheetData>
    <row r="1" spans="1:6">
      <c r="E1" s="103" t="s">
        <v>445</v>
      </c>
    </row>
    <row r="3" spans="1:6">
      <c r="B3" s="172" t="s">
        <v>444</v>
      </c>
      <c r="C3" s="173"/>
      <c r="D3" s="173"/>
      <c r="E3" s="173"/>
      <c r="F3" s="173"/>
    </row>
    <row r="4" spans="1:6">
      <c r="B4" s="174"/>
      <c r="C4" s="175"/>
      <c r="D4" s="175"/>
      <c r="E4" s="175"/>
      <c r="F4" s="175"/>
    </row>
    <row r="5" spans="1:6">
      <c r="B5" s="176"/>
      <c r="C5" s="177"/>
      <c r="D5" s="177"/>
      <c r="E5" s="177"/>
      <c r="F5" s="177"/>
    </row>
    <row r="9" spans="1:6">
      <c r="A9" s="202" t="s">
        <v>244</v>
      </c>
      <c r="B9" s="203"/>
      <c r="C9" s="203"/>
      <c r="D9" s="203"/>
      <c r="E9" s="203"/>
      <c r="F9" s="203"/>
    </row>
    <row r="10" spans="1:6">
      <c r="A10" s="204" t="s">
        <v>17</v>
      </c>
      <c r="B10" s="206" t="s">
        <v>18</v>
      </c>
      <c r="C10" s="206" t="s">
        <v>19</v>
      </c>
      <c r="D10" s="206" t="s">
        <v>403</v>
      </c>
      <c r="E10" s="207" t="s">
        <v>404</v>
      </c>
      <c r="F10" s="207" t="s">
        <v>438</v>
      </c>
    </row>
    <row r="11" spans="1:6">
      <c r="A11" s="205"/>
      <c r="B11" s="205"/>
      <c r="C11" s="205"/>
      <c r="D11" s="205"/>
      <c r="E11" s="208"/>
      <c r="F11" s="192"/>
    </row>
    <row r="12" spans="1:6">
      <c r="A12" s="39" t="s">
        <v>227</v>
      </c>
      <c r="B12" s="39" t="s">
        <v>228</v>
      </c>
      <c r="C12" s="39" t="s">
        <v>229</v>
      </c>
      <c r="D12" s="39" t="s">
        <v>230</v>
      </c>
      <c r="E12" s="30"/>
      <c r="F12" s="30"/>
    </row>
    <row r="13" spans="1:6">
      <c r="A13" s="39">
        <v>1</v>
      </c>
      <c r="B13" s="37" t="s">
        <v>246</v>
      </c>
      <c r="C13" s="37" t="s">
        <v>247</v>
      </c>
      <c r="D13" s="40"/>
      <c r="E13" s="30"/>
      <c r="F13" s="30"/>
    </row>
    <row r="14" spans="1:6">
      <c r="A14" s="39">
        <v>2</v>
      </c>
      <c r="B14" s="37" t="s">
        <v>248</v>
      </c>
      <c r="C14" s="37" t="s">
        <v>249</v>
      </c>
      <c r="D14" s="40"/>
      <c r="E14" s="30"/>
      <c r="F14" s="30"/>
    </row>
    <row r="15" spans="1:6">
      <c r="A15" s="39">
        <v>3</v>
      </c>
      <c r="B15" s="37" t="s">
        <v>250</v>
      </c>
      <c r="C15" s="37" t="s">
        <v>251</v>
      </c>
      <c r="D15" s="40"/>
      <c r="E15" s="30"/>
      <c r="F15" s="30"/>
    </row>
    <row r="16" spans="1:6">
      <c r="A16" s="39">
        <v>4</v>
      </c>
      <c r="B16" s="37" t="s">
        <v>252</v>
      </c>
      <c r="C16" s="37" t="s">
        <v>253</v>
      </c>
      <c r="D16" s="40"/>
      <c r="E16" s="30"/>
      <c r="F16" s="30"/>
    </row>
    <row r="17" spans="1:6">
      <c r="A17" s="39">
        <v>5</v>
      </c>
      <c r="B17" s="37" t="s">
        <v>254</v>
      </c>
      <c r="C17" s="37" t="s">
        <v>255</v>
      </c>
      <c r="D17" s="48"/>
      <c r="E17" s="30"/>
      <c r="F17" s="30"/>
    </row>
    <row r="18" spans="1:6">
      <c r="A18" s="39">
        <v>6</v>
      </c>
      <c r="B18" s="37" t="s">
        <v>257</v>
      </c>
      <c r="C18" s="37" t="s">
        <v>258</v>
      </c>
      <c r="D18" s="48"/>
      <c r="E18" s="30"/>
      <c r="F18" s="30"/>
    </row>
    <row r="19" spans="1:6">
      <c r="A19" s="36">
        <v>7</v>
      </c>
      <c r="B19" s="35" t="s">
        <v>259</v>
      </c>
      <c r="C19" s="35" t="s">
        <v>260</v>
      </c>
      <c r="D19" s="41"/>
      <c r="E19" s="30"/>
      <c r="F19" s="30"/>
    </row>
    <row r="20" spans="1:6">
      <c r="A20" s="39">
        <v>8</v>
      </c>
      <c r="B20" s="37" t="s">
        <v>261</v>
      </c>
      <c r="C20" s="37" t="s">
        <v>262</v>
      </c>
      <c r="D20" s="49"/>
      <c r="E20" s="30"/>
      <c r="F20" s="30"/>
    </row>
    <row r="21" spans="1:6">
      <c r="A21" s="39">
        <v>9</v>
      </c>
      <c r="B21" s="37" t="s">
        <v>263</v>
      </c>
      <c r="C21" s="37" t="s">
        <v>264</v>
      </c>
      <c r="D21" s="49"/>
      <c r="E21" s="30"/>
      <c r="F21" s="30"/>
    </row>
    <row r="22" spans="1:6">
      <c r="A22" s="39">
        <v>10</v>
      </c>
      <c r="B22" s="37" t="s">
        <v>265</v>
      </c>
      <c r="C22" s="37" t="s">
        <v>266</v>
      </c>
      <c r="D22" s="49"/>
      <c r="E22" s="30"/>
      <c r="F22" s="30"/>
    </row>
    <row r="23" spans="1:6">
      <c r="A23" s="39">
        <v>11</v>
      </c>
      <c r="B23" s="37" t="s">
        <v>267</v>
      </c>
      <c r="C23" s="37" t="s">
        <v>268</v>
      </c>
      <c r="D23" s="49"/>
      <c r="E23" s="30"/>
      <c r="F23" s="30"/>
    </row>
    <row r="24" spans="1:6">
      <c r="A24" s="36">
        <v>12</v>
      </c>
      <c r="B24" s="35" t="s">
        <v>269</v>
      </c>
      <c r="C24" s="35" t="s">
        <v>270</v>
      </c>
      <c r="D24" s="41"/>
      <c r="E24" s="30"/>
      <c r="F24" s="30"/>
    </row>
    <row r="25" spans="1:6">
      <c r="A25" s="39"/>
      <c r="B25" s="37" t="s">
        <v>271</v>
      </c>
      <c r="C25" s="37" t="s">
        <v>401</v>
      </c>
      <c r="D25" s="40"/>
      <c r="E25" s="30"/>
      <c r="F25" s="30"/>
    </row>
    <row r="26" spans="1:6">
      <c r="A26" s="39"/>
      <c r="B26" s="37" t="s">
        <v>405</v>
      </c>
      <c r="C26" s="37"/>
      <c r="D26" s="50"/>
      <c r="E26" s="30"/>
      <c r="F26" s="30"/>
    </row>
    <row r="27" spans="1:6">
      <c r="A27" s="39"/>
      <c r="B27" s="37" t="s">
        <v>272</v>
      </c>
      <c r="C27" s="37" t="s">
        <v>402</v>
      </c>
      <c r="D27" s="40"/>
      <c r="E27" s="30"/>
      <c r="F27" s="30"/>
    </row>
    <row r="28" spans="1:6">
      <c r="A28" s="39"/>
      <c r="B28" s="37" t="s">
        <v>273</v>
      </c>
      <c r="C28" s="37"/>
      <c r="D28" s="49"/>
      <c r="E28" s="30"/>
      <c r="F28" s="30"/>
    </row>
    <row r="29" spans="1:6">
      <c r="A29" s="39"/>
      <c r="B29" s="37" t="s">
        <v>408</v>
      </c>
      <c r="C29" s="37"/>
      <c r="D29" s="49"/>
      <c r="E29" s="30"/>
      <c r="F29" s="30"/>
    </row>
    <row r="30" spans="1:6">
      <c r="A30" s="82">
        <v>13</v>
      </c>
      <c r="B30" s="83" t="s">
        <v>274</v>
      </c>
      <c r="C30" s="83" t="s">
        <v>275</v>
      </c>
      <c r="D30" s="84"/>
      <c r="E30" s="76"/>
      <c r="F30" s="76"/>
    </row>
    <row r="31" spans="1:6">
      <c r="A31" s="39">
        <v>14</v>
      </c>
      <c r="B31" s="37" t="s">
        <v>276</v>
      </c>
      <c r="C31" s="37" t="s">
        <v>277</v>
      </c>
      <c r="D31" s="49"/>
      <c r="E31" s="30"/>
      <c r="F31" s="30"/>
    </row>
    <row r="32" spans="1:6">
      <c r="A32" s="39">
        <v>15</v>
      </c>
      <c r="B32" s="37" t="s">
        <v>278</v>
      </c>
      <c r="C32" s="37" t="s">
        <v>279</v>
      </c>
      <c r="D32" s="49"/>
      <c r="E32" s="30"/>
      <c r="F32" s="30"/>
    </row>
    <row r="33" spans="1:6">
      <c r="A33" s="39">
        <v>16</v>
      </c>
      <c r="B33" s="37" t="s">
        <v>280</v>
      </c>
      <c r="C33" s="37" t="s">
        <v>281</v>
      </c>
      <c r="D33" s="49"/>
      <c r="E33" s="30"/>
      <c r="F33" s="30"/>
    </row>
    <row r="34" spans="1:6">
      <c r="A34" s="39">
        <v>17</v>
      </c>
      <c r="B34" s="37" t="s">
        <v>282</v>
      </c>
      <c r="C34" s="37" t="s">
        <v>283</v>
      </c>
      <c r="D34" s="49"/>
      <c r="E34" s="30"/>
      <c r="F34" s="30"/>
    </row>
    <row r="35" spans="1:6">
      <c r="A35" s="39">
        <v>18</v>
      </c>
      <c r="B35" s="37" t="s">
        <v>284</v>
      </c>
      <c r="C35" s="37" t="s">
        <v>285</v>
      </c>
      <c r="D35" s="50"/>
      <c r="E35" s="30"/>
      <c r="F35" s="30"/>
    </row>
    <row r="36" spans="1:6">
      <c r="A36" s="39"/>
      <c r="B36" s="37" t="s">
        <v>286</v>
      </c>
      <c r="C36" s="37"/>
      <c r="D36" s="50"/>
      <c r="E36" s="30"/>
      <c r="F36" s="30"/>
    </row>
    <row r="37" spans="1:6">
      <c r="A37" s="39"/>
      <c r="B37" s="37" t="s">
        <v>287</v>
      </c>
      <c r="C37" s="37"/>
      <c r="D37" s="49"/>
      <c r="E37" s="30"/>
      <c r="F37" s="30"/>
    </row>
    <row r="38" spans="1:6">
      <c r="A38" s="82">
        <v>19</v>
      </c>
      <c r="B38" s="83" t="s">
        <v>288</v>
      </c>
      <c r="C38" s="83" t="s">
        <v>289</v>
      </c>
      <c r="D38" s="85"/>
      <c r="E38" s="76"/>
      <c r="F38" s="76"/>
    </row>
    <row r="39" spans="1:6">
      <c r="A39" s="39">
        <v>20</v>
      </c>
      <c r="B39" s="37" t="s">
        <v>290</v>
      </c>
      <c r="C39" s="37" t="s">
        <v>291</v>
      </c>
      <c r="D39" s="50"/>
      <c r="E39" s="30"/>
      <c r="F39" s="30"/>
    </row>
    <row r="40" spans="1:6">
      <c r="A40" s="39"/>
      <c r="B40" s="37" t="s">
        <v>292</v>
      </c>
      <c r="C40" s="37"/>
      <c r="D40" s="49"/>
      <c r="E40" s="30"/>
      <c r="F40" s="30"/>
    </row>
    <row r="41" spans="1:6">
      <c r="A41" s="39">
        <v>21</v>
      </c>
      <c r="B41" s="37" t="s">
        <v>293</v>
      </c>
      <c r="C41" s="37" t="s">
        <v>294</v>
      </c>
      <c r="D41" s="49"/>
      <c r="E41" s="30"/>
      <c r="F41" s="30"/>
    </row>
    <row r="42" spans="1:6">
      <c r="A42" s="36">
        <v>22</v>
      </c>
      <c r="B42" s="35" t="s">
        <v>295</v>
      </c>
      <c r="C42" s="35" t="s">
        <v>296</v>
      </c>
      <c r="D42" s="51"/>
      <c r="E42" s="30"/>
      <c r="F42" s="30"/>
    </row>
    <row r="43" spans="1:6">
      <c r="A43" s="39">
        <v>23</v>
      </c>
      <c r="B43" s="37" t="s">
        <v>297</v>
      </c>
      <c r="C43" s="37" t="s">
        <v>298</v>
      </c>
      <c r="D43" s="49"/>
      <c r="E43" s="30"/>
      <c r="F43" s="30"/>
    </row>
    <row r="44" spans="1:6">
      <c r="A44" s="39">
        <v>24</v>
      </c>
      <c r="B44" s="37" t="s">
        <v>299</v>
      </c>
      <c r="C44" s="37" t="s">
        <v>300</v>
      </c>
      <c r="D44" s="49"/>
      <c r="E44" s="30"/>
      <c r="F44" s="30"/>
    </row>
    <row r="45" spans="1:6">
      <c r="A45" s="36">
        <v>25</v>
      </c>
      <c r="B45" s="35" t="s">
        <v>301</v>
      </c>
      <c r="C45" s="35" t="s">
        <v>302</v>
      </c>
      <c r="D45" s="41"/>
      <c r="E45" s="30"/>
      <c r="F45" s="30"/>
    </row>
    <row r="46" spans="1:6">
      <c r="A46" s="39"/>
      <c r="B46" s="37" t="s">
        <v>303</v>
      </c>
      <c r="C46" s="37"/>
      <c r="D46" s="49"/>
      <c r="E46" s="30"/>
      <c r="F46" s="30"/>
    </row>
    <row r="47" spans="1:6">
      <c r="A47" s="39"/>
      <c r="B47" s="37" t="s">
        <v>304</v>
      </c>
      <c r="C47" s="37"/>
      <c r="D47" s="40"/>
      <c r="E47" s="30"/>
      <c r="F47" s="30"/>
    </row>
    <row r="48" spans="1:6">
      <c r="A48" s="36">
        <v>26</v>
      </c>
      <c r="B48" s="35" t="s">
        <v>305</v>
      </c>
      <c r="C48" s="35" t="s">
        <v>306</v>
      </c>
      <c r="D48" s="41"/>
      <c r="E48" s="30"/>
      <c r="F48" s="30"/>
    </row>
    <row r="49" spans="1:6">
      <c r="A49" s="39"/>
      <c r="B49" s="37" t="s">
        <v>307</v>
      </c>
      <c r="C49" s="37"/>
      <c r="D49" s="49"/>
      <c r="E49" s="30"/>
      <c r="F49" s="30"/>
    </row>
    <row r="50" spans="1:6">
      <c r="A50" s="39"/>
      <c r="B50" s="37" t="s">
        <v>308</v>
      </c>
      <c r="C50" s="37"/>
      <c r="D50" s="40"/>
      <c r="E50" s="30"/>
      <c r="F50" s="30"/>
    </row>
    <row r="51" spans="1:6">
      <c r="A51" s="39"/>
      <c r="B51" s="37" t="s">
        <v>309</v>
      </c>
      <c r="C51" s="37"/>
      <c r="D51" s="49"/>
      <c r="E51" s="30"/>
      <c r="F51" s="30"/>
    </row>
    <row r="52" spans="1:6">
      <c r="A52" s="39">
        <v>27</v>
      </c>
      <c r="B52" s="37" t="s">
        <v>310</v>
      </c>
      <c r="C52" s="37" t="s">
        <v>311</v>
      </c>
      <c r="D52" s="49"/>
      <c r="E52" s="30"/>
      <c r="F52" s="30"/>
    </row>
    <row r="53" spans="1:6">
      <c r="A53" s="39">
        <v>28</v>
      </c>
      <c r="B53" s="37" t="s">
        <v>312</v>
      </c>
      <c r="C53" s="37" t="s">
        <v>313</v>
      </c>
      <c r="D53" s="49"/>
      <c r="E53" s="30"/>
      <c r="F53" s="30"/>
    </row>
    <row r="54" spans="1:6">
      <c r="A54" s="36">
        <v>29</v>
      </c>
      <c r="B54" s="35" t="s">
        <v>314</v>
      </c>
      <c r="C54" s="35" t="s">
        <v>315</v>
      </c>
      <c r="D54" s="41"/>
      <c r="E54" s="30"/>
      <c r="F54" s="30"/>
    </row>
    <row r="55" spans="1:6">
      <c r="A55" s="39"/>
      <c r="B55" s="37" t="s">
        <v>316</v>
      </c>
      <c r="C55" s="37"/>
      <c r="D55" s="40"/>
      <c r="E55" s="30"/>
      <c r="F55" s="30"/>
    </row>
    <row r="56" spans="1:6">
      <c r="A56" s="39">
        <v>30</v>
      </c>
      <c r="B56" s="37" t="s">
        <v>317</v>
      </c>
      <c r="C56" s="37" t="s">
        <v>318</v>
      </c>
      <c r="D56" s="49"/>
      <c r="E56" s="30"/>
      <c r="F56" s="30"/>
    </row>
    <row r="57" spans="1:6">
      <c r="A57" s="39"/>
      <c r="B57" s="37" t="s">
        <v>319</v>
      </c>
      <c r="C57" s="37"/>
      <c r="D57" s="49"/>
      <c r="E57" s="30"/>
      <c r="F57" s="30"/>
    </row>
    <row r="58" spans="1:6">
      <c r="A58" s="36">
        <v>31</v>
      </c>
      <c r="B58" s="35" t="s">
        <v>320</v>
      </c>
      <c r="C58" s="35" t="s">
        <v>321</v>
      </c>
      <c r="D58" s="41"/>
      <c r="E58" s="30"/>
      <c r="F58" s="30"/>
    </row>
    <row r="59" spans="1:6">
      <c r="A59" s="36">
        <v>32</v>
      </c>
      <c r="B59" s="35" t="s">
        <v>322</v>
      </c>
      <c r="C59" s="35" t="s">
        <v>323</v>
      </c>
      <c r="D59" s="41"/>
      <c r="E59" s="30"/>
      <c r="F59" s="30"/>
    </row>
    <row r="60" spans="1:6">
      <c r="A60" s="39"/>
      <c r="B60" s="37" t="s">
        <v>324</v>
      </c>
      <c r="C60" s="37"/>
      <c r="D60" s="49"/>
      <c r="E60" s="30"/>
      <c r="F60" s="30"/>
    </row>
    <row r="61" spans="1:6">
      <c r="A61" s="39"/>
      <c r="B61" s="37" t="s">
        <v>325</v>
      </c>
      <c r="C61" s="37"/>
      <c r="D61" s="49"/>
      <c r="E61" s="30"/>
      <c r="F61" s="30"/>
    </row>
    <row r="62" spans="1:6">
      <c r="A62" s="39"/>
      <c r="B62" s="37" t="s">
        <v>326</v>
      </c>
      <c r="C62" s="37"/>
      <c r="D62" s="40"/>
      <c r="E62" s="30"/>
      <c r="F62" s="30"/>
    </row>
    <row r="63" spans="1:6">
      <c r="A63" s="82">
        <v>33</v>
      </c>
      <c r="B63" s="83" t="s">
        <v>327</v>
      </c>
      <c r="C63" s="83" t="s">
        <v>328</v>
      </c>
      <c r="D63" s="84"/>
      <c r="E63" s="76"/>
      <c r="F63" s="76"/>
    </row>
    <row r="64" spans="1:6">
      <c r="A64" s="39">
        <v>34</v>
      </c>
      <c r="B64" s="37" t="s">
        <v>329</v>
      </c>
      <c r="C64" s="37" t="s">
        <v>330</v>
      </c>
      <c r="D64" s="50"/>
      <c r="E64" s="30"/>
      <c r="F64" s="30"/>
    </row>
    <row r="65" spans="1:6">
      <c r="A65" s="39"/>
      <c r="B65" s="37"/>
      <c r="C65" s="37"/>
      <c r="D65" s="48"/>
      <c r="E65" s="30"/>
      <c r="F65" s="30"/>
    </row>
    <row r="66" spans="1:6">
      <c r="A66" s="39"/>
      <c r="B66" s="37"/>
      <c r="C66" s="37"/>
      <c r="D66" s="37"/>
      <c r="E66" s="30"/>
      <c r="F66" s="30"/>
    </row>
    <row r="67" spans="1:6">
      <c r="A67" s="39"/>
      <c r="B67" s="37"/>
      <c r="C67" s="37"/>
      <c r="D67" s="37"/>
      <c r="E67" s="30"/>
      <c r="F67" s="30"/>
    </row>
    <row r="68" spans="1:6">
      <c r="A68" s="39">
        <v>35</v>
      </c>
      <c r="B68" s="37" t="s">
        <v>331</v>
      </c>
      <c r="C68" s="37" t="s">
        <v>332</v>
      </c>
      <c r="D68" s="50">
        <v>9305255</v>
      </c>
      <c r="E68" s="30"/>
      <c r="F68" s="50">
        <v>9305255</v>
      </c>
    </row>
    <row r="69" spans="1:6">
      <c r="A69" s="39"/>
      <c r="B69" s="37" t="s">
        <v>333</v>
      </c>
      <c r="C69" s="37"/>
      <c r="D69" s="50"/>
      <c r="E69" s="30"/>
      <c r="F69" s="50"/>
    </row>
    <row r="70" spans="1:6">
      <c r="A70" s="39"/>
      <c r="B70" s="37" t="s">
        <v>334</v>
      </c>
      <c r="C70" s="37"/>
      <c r="D70" s="49"/>
      <c r="E70" s="30"/>
      <c r="F70" s="49"/>
    </row>
    <row r="71" spans="1:6">
      <c r="A71" s="39">
        <v>36</v>
      </c>
      <c r="B71" s="37" t="s">
        <v>0</v>
      </c>
      <c r="C71" s="37" t="s">
        <v>335</v>
      </c>
      <c r="D71" s="49"/>
      <c r="E71" s="30"/>
      <c r="F71" s="49"/>
    </row>
    <row r="72" spans="1:6">
      <c r="A72" s="39">
        <v>37</v>
      </c>
      <c r="B72" s="37" t="s">
        <v>336</v>
      </c>
      <c r="C72" s="37" t="s">
        <v>337</v>
      </c>
      <c r="D72" s="49"/>
      <c r="E72" s="30"/>
      <c r="F72" s="49"/>
    </row>
    <row r="73" spans="1:6">
      <c r="A73" s="39"/>
      <c r="B73" s="37" t="s">
        <v>338</v>
      </c>
      <c r="C73" s="37"/>
      <c r="D73" s="49"/>
      <c r="E73" s="30"/>
      <c r="F73" s="49"/>
    </row>
    <row r="74" spans="1:6">
      <c r="A74" s="39">
        <v>38</v>
      </c>
      <c r="B74" s="37" t="s">
        <v>339</v>
      </c>
      <c r="C74" s="37" t="s">
        <v>340</v>
      </c>
      <c r="D74" s="49"/>
      <c r="E74" s="30"/>
      <c r="F74" s="49"/>
    </row>
    <row r="75" spans="1:6">
      <c r="A75" s="39">
        <v>39</v>
      </c>
      <c r="B75" s="37" t="s">
        <v>341</v>
      </c>
      <c r="C75" s="37" t="s">
        <v>342</v>
      </c>
      <c r="D75" s="50">
        <v>2512419</v>
      </c>
      <c r="E75" s="30"/>
      <c r="F75" s="50">
        <v>2512419</v>
      </c>
    </row>
    <row r="76" spans="1:6">
      <c r="A76" s="39">
        <v>40</v>
      </c>
      <c r="B76" s="37" t="s">
        <v>343</v>
      </c>
      <c r="C76" s="37" t="s">
        <v>344</v>
      </c>
      <c r="D76" s="49"/>
      <c r="E76" s="30"/>
      <c r="F76" s="49"/>
    </row>
    <row r="77" spans="1:6">
      <c r="A77" s="39">
        <v>41</v>
      </c>
      <c r="B77" s="37" t="s">
        <v>345</v>
      </c>
      <c r="C77" s="37" t="s">
        <v>346</v>
      </c>
      <c r="D77" s="40"/>
      <c r="E77" s="30"/>
      <c r="F77" s="30"/>
    </row>
    <row r="78" spans="1:6">
      <c r="A78" s="39">
        <v>42</v>
      </c>
      <c r="B78" s="37" t="s">
        <v>347</v>
      </c>
      <c r="C78" s="37" t="s">
        <v>348</v>
      </c>
      <c r="D78" s="49"/>
      <c r="E78" s="30"/>
      <c r="F78" s="30"/>
    </row>
    <row r="79" spans="1:6">
      <c r="A79" s="39">
        <v>43</v>
      </c>
      <c r="B79" s="37" t="s">
        <v>431</v>
      </c>
      <c r="C79" s="37" t="s">
        <v>350</v>
      </c>
      <c r="D79" s="49"/>
      <c r="E79" s="30"/>
      <c r="F79" s="30"/>
    </row>
    <row r="80" spans="1:6">
      <c r="A80" s="39">
        <v>44</v>
      </c>
      <c r="B80" s="37" t="s">
        <v>406</v>
      </c>
      <c r="C80" s="37" t="s">
        <v>407</v>
      </c>
      <c r="D80" s="49"/>
      <c r="E80" s="30"/>
      <c r="F80" s="30"/>
    </row>
    <row r="81" spans="1:6">
      <c r="A81" s="86">
        <v>45</v>
      </c>
      <c r="B81" s="83" t="s">
        <v>351</v>
      </c>
      <c r="C81" s="83" t="s">
        <v>352</v>
      </c>
      <c r="D81" s="84">
        <f>SUM(D68+D75)</f>
        <v>11817674</v>
      </c>
      <c r="E81" s="76"/>
      <c r="F81" s="97">
        <f>SUM(F68:F80)</f>
        <v>11817674</v>
      </c>
    </row>
    <row r="82" spans="1:6">
      <c r="A82" s="39">
        <v>46</v>
      </c>
      <c r="B82" s="37" t="s">
        <v>353</v>
      </c>
      <c r="C82" s="37" t="s">
        <v>354</v>
      </c>
      <c r="D82" s="49"/>
      <c r="E82" s="30"/>
      <c r="F82" s="30"/>
    </row>
    <row r="83" spans="1:6">
      <c r="A83" s="39">
        <v>47</v>
      </c>
      <c r="B83" s="37" t="s">
        <v>355</v>
      </c>
      <c r="C83" s="37" t="s">
        <v>356</v>
      </c>
      <c r="D83" s="49"/>
      <c r="E83" s="30"/>
      <c r="F83" s="30"/>
    </row>
    <row r="84" spans="1:6">
      <c r="A84" s="39">
        <v>48</v>
      </c>
      <c r="B84" s="37" t="s">
        <v>357</v>
      </c>
      <c r="C84" s="37" t="s">
        <v>358</v>
      </c>
      <c r="D84" s="50"/>
      <c r="E84" s="30"/>
      <c r="F84" s="30"/>
    </row>
    <row r="85" spans="1:6">
      <c r="A85" s="39">
        <v>49</v>
      </c>
      <c r="B85" s="37" t="s">
        <v>359</v>
      </c>
      <c r="C85" s="37" t="s">
        <v>360</v>
      </c>
      <c r="D85" s="49"/>
      <c r="E85" s="30"/>
      <c r="F85" s="30"/>
    </row>
    <row r="86" spans="1:6">
      <c r="A86" s="39">
        <v>50</v>
      </c>
      <c r="B86" s="37" t="s">
        <v>361</v>
      </c>
      <c r="C86" s="37" t="s">
        <v>362</v>
      </c>
      <c r="D86" s="49"/>
      <c r="E86" s="30"/>
      <c r="F86" s="30"/>
    </row>
    <row r="87" spans="1:6">
      <c r="A87" s="86">
        <v>51</v>
      </c>
      <c r="B87" s="83" t="s">
        <v>363</v>
      </c>
      <c r="C87" s="83" t="s">
        <v>364</v>
      </c>
      <c r="D87" s="87"/>
      <c r="E87" s="76"/>
      <c r="F87" s="76"/>
    </row>
    <row r="88" spans="1:6">
      <c r="A88" s="39">
        <v>52</v>
      </c>
      <c r="B88" s="37" t="s">
        <v>365</v>
      </c>
      <c r="C88" s="37" t="s">
        <v>366</v>
      </c>
      <c r="D88" s="49"/>
      <c r="E88" s="30"/>
      <c r="F88" s="30"/>
    </row>
    <row r="89" spans="1:6">
      <c r="A89" s="39">
        <v>53</v>
      </c>
      <c r="B89" s="37" t="s">
        <v>367</v>
      </c>
      <c r="C89" s="37" t="s">
        <v>368</v>
      </c>
      <c r="D89" s="40"/>
      <c r="E89" s="30"/>
      <c r="F89" s="30"/>
    </row>
    <row r="90" spans="1:6">
      <c r="A90" s="39">
        <v>54</v>
      </c>
      <c r="B90" s="37" t="s">
        <v>369</v>
      </c>
      <c r="C90" s="37" t="s">
        <v>370</v>
      </c>
      <c r="D90" s="49"/>
      <c r="E90" s="30"/>
      <c r="F90" s="30"/>
    </row>
    <row r="91" spans="1:6">
      <c r="A91" s="86">
        <v>55</v>
      </c>
      <c r="B91" s="83" t="s">
        <v>371</v>
      </c>
      <c r="C91" s="83" t="s">
        <v>372</v>
      </c>
      <c r="D91" s="84"/>
      <c r="E91" s="76"/>
      <c r="F91" s="76"/>
    </row>
    <row r="92" spans="1:6">
      <c r="A92" s="39">
        <v>56</v>
      </c>
      <c r="B92" s="37" t="s">
        <v>373</v>
      </c>
      <c r="C92" s="37" t="s">
        <v>374</v>
      </c>
      <c r="D92" s="49"/>
      <c r="E92" s="30"/>
      <c r="F92" s="30"/>
    </row>
    <row r="93" spans="1:6">
      <c r="A93" s="39">
        <v>57</v>
      </c>
      <c r="B93" s="37" t="s">
        <v>375</v>
      </c>
      <c r="C93" s="37" t="s">
        <v>376</v>
      </c>
      <c r="D93" s="49"/>
      <c r="E93" s="30"/>
      <c r="F93" s="30"/>
    </row>
    <row r="94" spans="1:6">
      <c r="A94" s="39">
        <v>58</v>
      </c>
      <c r="B94" s="37" t="s">
        <v>377</v>
      </c>
      <c r="C94" s="37" t="s">
        <v>378</v>
      </c>
      <c r="D94" s="49"/>
      <c r="E94" s="30"/>
      <c r="F94" s="30"/>
    </row>
    <row r="95" spans="1:6">
      <c r="A95" s="86">
        <v>59</v>
      </c>
      <c r="B95" s="83" t="s">
        <v>379</v>
      </c>
      <c r="C95" s="83" t="s">
        <v>380</v>
      </c>
      <c r="D95" s="87"/>
      <c r="E95" s="76"/>
      <c r="F95" s="76"/>
    </row>
    <row r="96" spans="1:6">
      <c r="A96" s="39">
        <v>60</v>
      </c>
      <c r="B96" s="35" t="s">
        <v>381</v>
      </c>
      <c r="C96" s="35" t="s">
        <v>382</v>
      </c>
      <c r="D96" s="41"/>
      <c r="E96" s="30"/>
      <c r="F96" s="94">
        <f>SUM(F30+F38+F63+F81+F87+F91+F95)</f>
        <v>11817674</v>
      </c>
    </row>
    <row r="97" spans="1:6">
      <c r="A97" s="86">
        <v>61</v>
      </c>
      <c r="B97" s="83" t="s">
        <v>383</v>
      </c>
      <c r="C97" s="83" t="s">
        <v>384</v>
      </c>
      <c r="D97" s="84">
        <f>SUM(D98:D99)</f>
        <v>68433906</v>
      </c>
      <c r="E97" s="77">
        <f>SUM(E98:E99)</f>
        <v>248920</v>
      </c>
      <c r="F97" s="98">
        <f>SUM(F98:F99)</f>
        <v>68682826</v>
      </c>
    </row>
    <row r="98" spans="1:6">
      <c r="A98" s="39">
        <v>62</v>
      </c>
      <c r="B98" s="37" t="s">
        <v>439</v>
      </c>
      <c r="C98" s="37" t="s">
        <v>399</v>
      </c>
      <c r="D98" s="40"/>
      <c r="E98" s="59">
        <v>2160916</v>
      </c>
      <c r="F98" s="59">
        <v>2160916</v>
      </c>
    </row>
    <row r="99" spans="1:6" s="66" customFormat="1">
      <c r="A99" s="39">
        <v>63</v>
      </c>
      <c r="B99" s="37" t="s">
        <v>427</v>
      </c>
      <c r="C99" s="37"/>
      <c r="D99" s="40">
        <v>68433906</v>
      </c>
      <c r="E99" s="59">
        <f>SUM(F99-D99)</f>
        <v>-1911996</v>
      </c>
      <c r="F99" s="59">
        <v>66521910</v>
      </c>
    </row>
    <row r="100" spans="1:6">
      <c r="A100" s="86">
        <v>64</v>
      </c>
      <c r="B100" s="83" t="s">
        <v>224</v>
      </c>
      <c r="C100" s="83" t="s">
        <v>386</v>
      </c>
      <c r="D100" s="84">
        <f>SUM(D81+D97)</f>
        <v>80251580</v>
      </c>
      <c r="E100" s="77">
        <f>SUM(E96+E97)</f>
        <v>248920</v>
      </c>
      <c r="F100" s="98">
        <f>SUM(F96+F97)</f>
        <v>80500500</v>
      </c>
    </row>
    <row r="103" spans="1:6">
      <c r="B103" s="103"/>
      <c r="C103" s="103"/>
      <c r="D103" s="103"/>
      <c r="E103" s="103"/>
      <c r="F103" s="103"/>
    </row>
    <row r="104" spans="1:6">
      <c r="B104" s="103"/>
      <c r="C104" s="103"/>
      <c r="D104" s="103"/>
      <c r="E104" s="103"/>
      <c r="F104" s="103"/>
    </row>
    <row r="105" spans="1:6">
      <c r="B105" s="103"/>
      <c r="C105" s="103"/>
      <c r="D105" s="103"/>
      <c r="E105" s="103"/>
      <c r="F105" s="103"/>
    </row>
  </sheetData>
  <mergeCells count="8">
    <mergeCell ref="B3:F5"/>
    <mergeCell ref="A9:F9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79" workbookViewId="0">
      <selection activeCell="B102" sqref="B102:F103"/>
    </sheetView>
  </sheetViews>
  <sheetFormatPr defaultRowHeight="15"/>
  <cols>
    <col min="1" max="1" width="6.140625" customWidth="1"/>
    <col min="2" max="2" width="83.140625" customWidth="1"/>
    <col min="3" max="3" width="6.28515625" customWidth="1"/>
    <col min="4" max="4" width="12.42578125" customWidth="1"/>
    <col min="5" max="5" width="11.42578125" customWidth="1"/>
    <col min="6" max="6" width="12.42578125" style="89" customWidth="1"/>
    <col min="8" max="8" width="10" bestFit="1" customWidth="1"/>
  </cols>
  <sheetData>
    <row r="1" spans="1:6">
      <c r="A1" s="33"/>
      <c r="B1" s="33"/>
      <c r="C1" s="33"/>
      <c r="D1" s="33"/>
      <c r="E1" s="103" t="s">
        <v>449</v>
      </c>
    </row>
    <row r="2" spans="1:6">
      <c r="A2" s="33"/>
      <c r="B2" s="33"/>
      <c r="C2" s="33"/>
      <c r="D2" s="34"/>
    </row>
    <row r="3" spans="1:6">
      <c r="A3" s="33"/>
      <c r="B3" s="193" t="s">
        <v>448</v>
      </c>
      <c r="C3" s="194"/>
      <c r="D3" s="194"/>
      <c r="E3" s="195"/>
      <c r="F3" s="90"/>
    </row>
    <row r="4" spans="1:6">
      <c r="A4" s="33"/>
      <c r="B4" s="196"/>
      <c r="C4" s="197"/>
      <c r="D4" s="197"/>
      <c r="E4" s="198"/>
      <c r="F4" s="90"/>
    </row>
    <row r="5" spans="1:6">
      <c r="A5" s="33"/>
      <c r="B5" s="199"/>
      <c r="C5" s="200"/>
      <c r="D5" s="200"/>
      <c r="E5" s="201"/>
      <c r="F5" s="90"/>
    </row>
    <row r="6" spans="1:6">
      <c r="A6" s="33"/>
      <c r="B6" s="33"/>
      <c r="C6" s="33"/>
      <c r="D6" s="33"/>
    </row>
    <row r="7" spans="1:6">
      <c r="A7" s="33"/>
      <c r="B7" s="33"/>
      <c r="C7" s="33"/>
      <c r="D7" s="33"/>
    </row>
    <row r="8" spans="1:6">
      <c r="A8" s="33"/>
      <c r="B8" s="33"/>
      <c r="C8" s="33"/>
      <c r="D8" s="33"/>
    </row>
    <row r="9" spans="1:6">
      <c r="A9" s="202" t="s">
        <v>244</v>
      </c>
      <c r="B9" s="203"/>
      <c r="C9" s="203"/>
      <c r="D9" s="203"/>
      <c r="E9" s="203"/>
      <c r="F9" s="203"/>
    </row>
    <row r="10" spans="1:6">
      <c r="A10" s="204" t="s">
        <v>17</v>
      </c>
      <c r="B10" s="206" t="s">
        <v>18</v>
      </c>
      <c r="C10" s="206" t="s">
        <v>19</v>
      </c>
      <c r="D10" s="206" t="s">
        <v>403</v>
      </c>
      <c r="E10" s="207" t="s">
        <v>404</v>
      </c>
      <c r="F10" s="207" t="s">
        <v>438</v>
      </c>
    </row>
    <row r="11" spans="1:6">
      <c r="A11" s="205"/>
      <c r="B11" s="205"/>
      <c r="C11" s="205"/>
      <c r="D11" s="205"/>
      <c r="E11" s="208"/>
      <c r="F11" s="192"/>
    </row>
    <row r="12" spans="1:6">
      <c r="A12" s="39" t="s">
        <v>227</v>
      </c>
      <c r="B12" s="39" t="s">
        <v>228</v>
      </c>
      <c r="C12" s="39" t="s">
        <v>229</v>
      </c>
      <c r="D12" s="39" t="s">
        <v>230</v>
      </c>
      <c r="E12" s="30"/>
      <c r="F12" s="30"/>
    </row>
    <row r="13" spans="1:6">
      <c r="A13" s="39">
        <v>1</v>
      </c>
      <c r="B13" s="37" t="s">
        <v>246</v>
      </c>
      <c r="C13" s="37" t="s">
        <v>247</v>
      </c>
      <c r="D13" s="40">
        <v>51060605</v>
      </c>
      <c r="E13" s="30"/>
      <c r="F13" s="40">
        <v>51060605</v>
      </c>
    </row>
    <row r="14" spans="1:6">
      <c r="A14" s="39">
        <v>2</v>
      </c>
      <c r="B14" s="37" t="s">
        <v>248</v>
      </c>
      <c r="C14" s="37" t="s">
        <v>249</v>
      </c>
      <c r="D14" s="40">
        <v>31113600</v>
      </c>
      <c r="E14" s="30"/>
      <c r="F14" s="40">
        <v>31113600</v>
      </c>
    </row>
    <row r="15" spans="1:6">
      <c r="A15" s="39">
        <v>3</v>
      </c>
      <c r="B15" s="37" t="s">
        <v>250</v>
      </c>
      <c r="C15" s="37" t="s">
        <v>251</v>
      </c>
      <c r="D15" s="40">
        <v>61994306</v>
      </c>
      <c r="E15" s="30"/>
      <c r="F15" s="40">
        <v>61994306</v>
      </c>
    </row>
    <row r="16" spans="1:6">
      <c r="A16" s="39">
        <v>4</v>
      </c>
      <c r="B16" s="37" t="s">
        <v>252</v>
      </c>
      <c r="C16" s="37" t="s">
        <v>253</v>
      </c>
      <c r="D16" s="40">
        <v>1800000</v>
      </c>
      <c r="E16" s="30"/>
      <c r="F16" s="40">
        <v>1800000</v>
      </c>
    </row>
    <row r="17" spans="1:11">
      <c r="A17" s="39">
        <v>5</v>
      </c>
      <c r="B17" s="37" t="s">
        <v>254</v>
      </c>
      <c r="C17" s="37" t="s">
        <v>255</v>
      </c>
      <c r="D17" s="48" t="s">
        <v>256</v>
      </c>
      <c r="E17" s="59">
        <v>1368688</v>
      </c>
      <c r="F17" s="59">
        <v>1368688</v>
      </c>
    </row>
    <row r="18" spans="1:11">
      <c r="A18" s="39">
        <v>6</v>
      </c>
      <c r="B18" s="37" t="s">
        <v>257</v>
      </c>
      <c r="C18" s="37" t="s">
        <v>258</v>
      </c>
      <c r="D18" s="48" t="s">
        <v>256</v>
      </c>
      <c r="E18" s="30"/>
      <c r="F18" s="30"/>
    </row>
    <row r="19" spans="1:11">
      <c r="A19" s="36">
        <v>7</v>
      </c>
      <c r="B19" s="35" t="s">
        <v>259</v>
      </c>
      <c r="C19" s="35" t="s">
        <v>260</v>
      </c>
      <c r="D19" s="41">
        <f>SUM(D13:D18)</f>
        <v>145968511</v>
      </c>
      <c r="E19" s="31">
        <f>SUM(E13:E18)</f>
        <v>1368688</v>
      </c>
      <c r="F19" s="31">
        <f>SUM(F13:F18)</f>
        <v>147337199</v>
      </c>
    </row>
    <row r="20" spans="1:11">
      <c r="A20" s="39">
        <v>8</v>
      </c>
      <c r="B20" s="37" t="s">
        <v>261</v>
      </c>
      <c r="C20" s="37" t="s">
        <v>262</v>
      </c>
      <c r="D20" s="49">
        <v>0</v>
      </c>
      <c r="E20" s="30"/>
      <c r="F20" s="30"/>
    </row>
    <row r="21" spans="1:11">
      <c r="A21" s="39">
        <v>9</v>
      </c>
      <c r="B21" s="37" t="s">
        <v>263</v>
      </c>
      <c r="C21" s="37" t="s">
        <v>264</v>
      </c>
      <c r="D21" s="49">
        <v>0</v>
      </c>
      <c r="E21" s="30"/>
      <c r="F21" s="30"/>
      <c r="K21" s="32"/>
    </row>
    <row r="22" spans="1:11">
      <c r="A22" s="39">
        <v>10</v>
      </c>
      <c r="B22" s="37" t="s">
        <v>265</v>
      </c>
      <c r="C22" s="37" t="s">
        <v>266</v>
      </c>
      <c r="D22" s="49">
        <v>0</v>
      </c>
      <c r="E22" s="30"/>
      <c r="F22" s="30"/>
    </row>
    <row r="23" spans="1:11">
      <c r="A23" s="39">
        <v>11</v>
      </c>
      <c r="B23" s="37" t="s">
        <v>267</v>
      </c>
      <c r="C23" s="37" t="s">
        <v>268</v>
      </c>
      <c r="D23" s="49">
        <v>0</v>
      </c>
      <c r="E23" s="30"/>
      <c r="F23" s="30"/>
    </row>
    <row r="24" spans="1:11">
      <c r="A24" s="36">
        <v>12</v>
      </c>
      <c r="B24" s="35" t="s">
        <v>269</v>
      </c>
      <c r="C24" s="35" t="s">
        <v>270</v>
      </c>
      <c r="D24" s="41">
        <v>201755708</v>
      </c>
      <c r="E24" s="30"/>
      <c r="F24" s="60">
        <f>SUM(F25:F29)</f>
        <v>201755708</v>
      </c>
    </row>
    <row r="25" spans="1:11">
      <c r="A25" s="39"/>
      <c r="B25" s="37" t="s">
        <v>271</v>
      </c>
      <c r="C25" s="37" t="s">
        <v>401</v>
      </c>
      <c r="D25" s="40">
        <v>196605008</v>
      </c>
      <c r="E25" s="30"/>
      <c r="F25" s="40">
        <v>196605008</v>
      </c>
    </row>
    <row r="26" spans="1:11">
      <c r="A26" s="39"/>
      <c r="B26" s="37" t="s">
        <v>405</v>
      </c>
      <c r="C26" s="37"/>
      <c r="D26" s="50">
        <v>0</v>
      </c>
      <c r="E26" s="30"/>
      <c r="F26" s="50">
        <v>0</v>
      </c>
    </row>
    <row r="27" spans="1:11">
      <c r="A27" s="39"/>
      <c r="B27" s="37" t="s">
        <v>272</v>
      </c>
      <c r="C27" s="37" t="s">
        <v>402</v>
      </c>
      <c r="D27" s="40">
        <v>5150700</v>
      </c>
      <c r="E27" s="30"/>
      <c r="F27" s="40">
        <v>5150700</v>
      </c>
    </row>
    <row r="28" spans="1:11">
      <c r="A28" s="39"/>
      <c r="B28" s="37" t="s">
        <v>273</v>
      </c>
      <c r="C28" s="37"/>
      <c r="D28" s="49">
        <v>0</v>
      </c>
      <c r="E28" s="30"/>
      <c r="F28" s="49">
        <v>0</v>
      </c>
    </row>
    <row r="29" spans="1:11" s="58" customFormat="1">
      <c r="A29" s="39"/>
      <c r="B29" s="37" t="s">
        <v>408</v>
      </c>
      <c r="C29" s="37"/>
      <c r="D29" s="49"/>
      <c r="E29" s="30"/>
      <c r="F29" s="49"/>
    </row>
    <row r="30" spans="1:11">
      <c r="A30" s="82">
        <v>13</v>
      </c>
      <c r="B30" s="83" t="s">
        <v>274</v>
      </c>
      <c r="C30" s="83" t="s">
        <v>275</v>
      </c>
      <c r="D30" s="84">
        <f>SUM(D19+D24)</f>
        <v>347724219</v>
      </c>
      <c r="E30" s="92">
        <f>SUM(E19+E24)</f>
        <v>1368688</v>
      </c>
      <c r="F30" s="93">
        <f>SUM(F19+F24)</f>
        <v>349092907</v>
      </c>
    </row>
    <row r="31" spans="1:11">
      <c r="A31" s="39">
        <v>14</v>
      </c>
      <c r="B31" s="37" t="s">
        <v>276</v>
      </c>
      <c r="C31" s="37" t="s">
        <v>277</v>
      </c>
      <c r="D31" s="49">
        <v>0</v>
      </c>
      <c r="E31" s="30"/>
      <c r="F31" s="30"/>
    </row>
    <row r="32" spans="1:11">
      <c r="A32" s="39">
        <v>15</v>
      </c>
      <c r="B32" s="37" t="s">
        <v>278</v>
      </c>
      <c r="C32" s="37" t="s">
        <v>279</v>
      </c>
      <c r="D32" s="49">
        <v>0</v>
      </c>
      <c r="E32" s="30"/>
      <c r="F32" s="30"/>
    </row>
    <row r="33" spans="1:6">
      <c r="A33" s="39">
        <v>16</v>
      </c>
      <c r="B33" s="37" t="s">
        <v>280</v>
      </c>
      <c r="C33" s="37" t="s">
        <v>281</v>
      </c>
      <c r="D33" s="49">
        <v>0</v>
      </c>
      <c r="E33" s="30"/>
      <c r="F33" s="30"/>
    </row>
    <row r="34" spans="1:6">
      <c r="A34" s="39">
        <v>17</v>
      </c>
      <c r="B34" s="37" t="s">
        <v>282</v>
      </c>
      <c r="C34" s="37" t="s">
        <v>283</v>
      </c>
      <c r="D34" s="49">
        <v>0</v>
      </c>
      <c r="E34" s="30"/>
      <c r="F34" s="30"/>
    </row>
    <row r="35" spans="1:6">
      <c r="A35" s="39">
        <v>18</v>
      </c>
      <c r="B35" s="37" t="s">
        <v>284</v>
      </c>
      <c r="C35" s="37" t="s">
        <v>285</v>
      </c>
      <c r="D35" s="50">
        <v>0</v>
      </c>
      <c r="E35" s="30"/>
      <c r="F35" s="30"/>
    </row>
    <row r="36" spans="1:6">
      <c r="A36" s="39"/>
      <c r="B36" s="37" t="s">
        <v>286</v>
      </c>
      <c r="C36" s="37"/>
      <c r="D36" s="50">
        <v>0</v>
      </c>
      <c r="E36" s="30"/>
      <c r="F36" s="30"/>
    </row>
    <row r="37" spans="1:6">
      <c r="A37" s="39"/>
      <c r="B37" s="37" t="s">
        <v>287</v>
      </c>
      <c r="C37" s="37"/>
      <c r="D37" s="49">
        <v>0</v>
      </c>
      <c r="E37" s="30"/>
      <c r="F37" s="30"/>
    </row>
    <row r="38" spans="1:6">
      <c r="A38" s="82">
        <v>19</v>
      </c>
      <c r="B38" s="83" t="s">
        <v>288</v>
      </c>
      <c r="C38" s="83" t="s">
        <v>289</v>
      </c>
      <c r="D38" s="85">
        <f>SUM(D31:D35)</f>
        <v>0</v>
      </c>
      <c r="E38" s="76"/>
      <c r="F38" s="76"/>
    </row>
    <row r="39" spans="1:6">
      <c r="A39" s="39">
        <v>20</v>
      </c>
      <c r="B39" s="37" t="s">
        <v>290</v>
      </c>
      <c r="C39" s="37" t="s">
        <v>291</v>
      </c>
      <c r="D39" s="50">
        <v>0</v>
      </c>
      <c r="E39" s="30"/>
      <c r="F39" s="30"/>
    </row>
    <row r="40" spans="1:6">
      <c r="A40" s="39"/>
      <c r="B40" s="37" t="s">
        <v>292</v>
      </c>
      <c r="C40" s="37"/>
      <c r="D40" s="49">
        <v>0</v>
      </c>
      <c r="E40" s="30"/>
      <c r="F40" s="30"/>
    </row>
    <row r="41" spans="1:6">
      <c r="A41" s="39">
        <v>21</v>
      </c>
      <c r="B41" s="37" t="s">
        <v>293</v>
      </c>
      <c r="C41" s="37" t="s">
        <v>294</v>
      </c>
      <c r="D41" s="49">
        <v>0</v>
      </c>
      <c r="E41" s="30"/>
      <c r="F41" s="30"/>
    </row>
    <row r="42" spans="1:6">
      <c r="A42" s="36">
        <v>22</v>
      </c>
      <c r="B42" s="35" t="s">
        <v>295</v>
      </c>
      <c r="C42" s="35" t="s">
        <v>296</v>
      </c>
      <c r="D42" s="51">
        <f>SUM(D39+D41)</f>
        <v>0</v>
      </c>
      <c r="E42" s="30"/>
      <c r="F42" s="30"/>
    </row>
    <row r="43" spans="1:6">
      <c r="A43" s="39">
        <v>23</v>
      </c>
      <c r="B43" s="37" t="s">
        <v>297</v>
      </c>
      <c r="C43" s="37" t="s">
        <v>298</v>
      </c>
      <c r="D43" s="49">
        <v>0</v>
      </c>
      <c r="E43" s="30"/>
      <c r="F43" s="30"/>
    </row>
    <row r="44" spans="1:6">
      <c r="A44" s="39">
        <v>24</v>
      </c>
      <c r="B44" s="37" t="s">
        <v>299</v>
      </c>
      <c r="C44" s="37" t="s">
        <v>300</v>
      </c>
      <c r="D44" s="49">
        <v>0</v>
      </c>
      <c r="E44" s="30"/>
      <c r="F44" s="30"/>
    </row>
    <row r="45" spans="1:6">
      <c r="A45" s="36">
        <v>25</v>
      </c>
      <c r="B45" s="35" t="s">
        <v>301</v>
      </c>
      <c r="C45" s="35" t="s">
        <v>302</v>
      </c>
      <c r="D45" s="41">
        <v>1000000</v>
      </c>
      <c r="E45" s="30"/>
      <c r="F45" s="41">
        <v>1000000</v>
      </c>
    </row>
    <row r="46" spans="1:6">
      <c r="A46" s="39"/>
      <c r="B46" s="37" t="s">
        <v>303</v>
      </c>
      <c r="C46" s="37"/>
      <c r="D46" s="49">
        <v>0</v>
      </c>
      <c r="E46" s="30"/>
      <c r="F46" s="30"/>
    </row>
    <row r="47" spans="1:6">
      <c r="A47" s="39"/>
      <c r="B47" s="37" t="s">
        <v>304</v>
      </c>
      <c r="C47" s="37"/>
      <c r="D47" s="40">
        <v>1000000</v>
      </c>
      <c r="E47" s="30"/>
      <c r="F47" s="40">
        <v>1000000</v>
      </c>
    </row>
    <row r="48" spans="1:6">
      <c r="A48" s="36">
        <v>26</v>
      </c>
      <c r="B48" s="35" t="s">
        <v>305</v>
      </c>
      <c r="C48" s="35" t="s">
        <v>306</v>
      </c>
      <c r="D48" s="41">
        <v>15000000</v>
      </c>
      <c r="E48" s="30"/>
      <c r="F48" s="41">
        <v>15000000</v>
      </c>
    </row>
    <row r="49" spans="1:6">
      <c r="A49" s="39"/>
      <c r="B49" s="37" t="s">
        <v>307</v>
      </c>
      <c r="C49" s="37"/>
      <c r="D49" s="49">
        <v>0</v>
      </c>
      <c r="E49" s="30"/>
      <c r="F49" s="30"/>
    </row>
    <row r="50" spans="1:6">
      <c r="A50" s="39"/>
      <c r="B50" s="37" t="s">
        <v>308</v>
      </c>
      <c r="C50" s="37"/>
      <c r="D50" s="40">
        <v>15000000</v>
      </c>
      <c r="E50" s="30"/>
      <c r="F50" s="40">
        <v>15000000</v>
      </c>
    </row>
    <row r="51" spans="1:6">
      <c r="A51" s="39"/>
      <c r="B51" s="37" t="s">
        <v>309</v>
      </c>
      <c r="C51" s="37"/>
      <c r="D51" s="49">
        <v>0</v>
      </c>
      <c r="E51" s="30"/>
      <c r="F51" s="30"/>
    </row>
    <row r="52" spans="1:6">
      <c r="A52" s="39">
        <v>27</v>
      </c>
      <c r="B52" s="37" t="s">
        <v>310</v>
      </c>
      <c r="C52" s="37" t="s">
        <v>311</v>
      </c>
      <c r="D52" s="49">
        <v>0</v>
      </c>
      <c r="E52" s="30"/>
      <c r="F52" s="30"/>
    </row>
    <row r="53" spans="1:6">
      <c r="A53" s="39">
        <v>28</v>
      </c>
      <c r="B53" s="37" t="s">
        <v>312</v>
      </c>
      <c r="C53" s="37" t="s">
        <v>313</v>
      </c>
      <c r="D53" s="49">
        <v>0</v>
      </c>
      <c r="E53" s="30"/>
      <c r="F53" s="30"/>
    </row>
    <row r="54" spans="1:6">
      <c r="A54" s="36">
        <v>29</v>
      </c>
      <c r="B54" s="35" t="s">
        <v>314</v>
      </c>
      <c r="C54" s="35" t="s">
        <v>315</v>
      </c>
      <c r="D54" s="41">
        <v>1400000</v>
      </c>
      <c r="E54" s="30"/>
      <c r="F54" s="41">
        <v>1400000</v>
      </c>
    </row>
    <row r="55" spans="1:6">
      <c r="A55" s="39"/>
      <c r="B55" s="37" t="s">
        <v>316</v>
      </c>
      <c r="C55" s="37"/>
      <c r="D55" s="40">
        <v>1400000</v>
      </c>
      <c r="E55" s="30"/>
      <c r="F55" s="40">
        <v>1400000</v>
      </c>
    </row>
    <row r="56" spans="1:6">
      <c r="A56" s="39">
        <v>30</v>
      </c>
      <c r="B56" s="37" t="s">
        <v>317</v>
      </c>
      <c r="C56" s="37" t="s">
        <v>318</v>
      </c>
      <c r="D56" s="49">
        <v>0</v>
      </c>
      <c r="E56" s="30"/>
      <c r="F56" s="30"/>
    </row>
    <row r="57" spans="1:6">
      <c r="A57" s="39"/>
      <c r="B57" s="37" t="s">
        <v>319</v>
      </c>
      <c r="C57" s="37"/>
      <c r="D57" s="49">
        <v>0</v>
      </c>
      <c r="E57" s="30"/>
      <c r="F57" s="30"/>
    </row>
    <row r="58" spans="1:6">
      <c r="A58" s="36">
        <v>31</v>
      </c>
      <c r="B58" s="35" t="s">
        <v>320</v>
      </c>
      <c r="C58" s="35" t="s">
        <v>321</v>
      </c>
      <c r="D58" s="41">
        <f>SUM(D48+D52+D53+D54+D56)</f>
        <v>16400000</v>
      </c>
      <c r="E58" s="30"/>
      <c r="F58" s="60">
        <f>SUM(F48+F52+F53+F54)</f>
        <v>16400000</v>
      </c>
    </row>
    <row r="59" spans="1:6">
      <c r="A59" s="36">
        <v>32</v>
      </c>
      <c r="B59" s="35" t="s">
        <v>322</v>
      </c>
      <c r="C59" s="35" t="s">
        <v>323</v>
      </c>
      <c r="D59" s="41">
        <v>300000</v>
      </c>
      <c r="E59" s="30"/>
      <c r="F59" s="31">
        <f>SUM(F60:F62)</f>
        <v>300000</v>
      </c>
    </row>
    <row r="60" spans="1:6">
      <c r="A60" s="39"/>
      <c r="B60" s="37" t="s">
        <v>324</v>
      </c>
      <c r="C60" s="37"/>
      <c r="D60" s="49">
        <v>0</v>
      </c>
      <c r="E60" s="30"/>
      <c r="F60" s="30"/>
    </row>
    <row r="61" spans="1:6">
      <c r="A61" s="39"/>
      <c r="B61" s="37" t="s">
        <v>325</v>
      </c>
      <c r="C61" s="37"/>
      <c r="D61" s="49">
        <v>0</v>
      </c>
      <c r="E61" s="30"/>
      <c r="F61" s="30"/>
    </row>
    <row r="62" spans="1:6">
      <c r="A62" s="39"/>
      <c r="B62" s="37" t="s">
        <v>326</v>
      </c>
      <c r="C62" s="37"/>
      <c r="D62" s="40">
        <v>300000</v>
      </c>
      <c r="E62" s="30"/>
      <c r="F62" s="40">
        <v>300000</v>
      </c>
    </row>
    <row r="63" spans="1:6">
      <c r="A63" s="82">
        <v>33</v>
      </c>
      <c r="B63" s="83" t="s">
        <v>327</v>
      </c>
      <c r="C63" s="83" t="s">
        <v>328</v>
      </c>
      <c r="D63" s="84">
        <f>SUM(D42+D43+D44+D45+D58+D59)</f>
        <v>17700000</v>
      </c>
      <c r="E63" s="76"/>
      <c r="F63" s="77">
        <f>SUM(F42+F43+F44+F45+F58+F59)</f>
        <v>17700000</v>
      </c>
    </row>
    <row r="64" spans="1:6">
      <c r="A64" s="39">
        <v>34</v>
      </c>
      <c r="B64" s="37" t="s">
        <v>329</v>
      </c>
      <c r="C64" s="37" t="s">
        <v>330</v>
      </c>
      <c r="D64" s="50">
        <v>0</v>
      </c>
      <c r="E64" s="30"/>
      <c r="F64" s="30"/>
    </row>
    <row r="65" spans="1:6">
      <c r="A65" s="39"/>
      <c r="B65" s="37"/>
      <c r="C65" s="37"/>
      <c r="D65" s="48"/>
      <c r="E65" s="30"/>
      <c r="F65" s="30"/>
    </row>
    <row r="66" spans="1:6">
      <c r="A66" s="39"/>
      <c r="B66" s="37"/>
      <c r="C66" s="37"/>
      <c r="D66" s="37"/>
      <c r="E66" s="30"/>
      <c r="F66" s="30"/>
    </row>
    <row r="67" spans="1:6">
      <c r="A67" s="39"/>
      <c r="B67" s="37"/>
      <c r="C67" s="37"/>
      <c r="D67" s="37"/>
      <c r="E67" s="30"/>
      <c r="F67" s="30"/>
    </row>
    <row r="68" spans="1:6">
      <c r="A68" s="39">
        <v>35</v>
      </c>
      <c r="B68" s="37" t="s">
        <v>331</v>
      </c>
      <c r="C68" s="37" t="s">
        <v>332</v>
      </c>
      <c r="D68" s="50">
        <v>0</v>
      </c>
      <c r="E68" s="30"/>
      <c r="F68" s="30"/>
    </row>
    <row r="69" spans="1:6">
      <c r="A69" s="39"/>
      <c r="B69" s="37" t="s">
        <v>333</v>
      </c>
      <c r="C69" s="37"/>
      <c r="D69" s="50">
        <v>0</v>
      </c>
      <c r="E69" s="30"/>
      <c r="F69" s="30"/>
    </row>
    <row r="70" spans="1:6">
      <c r="A70" s="39"/>
      <c r="B70" s="37" t="s">
        <v>334</v>
      </c>
      <c r="C70" s="37"/>
      <c r="D70" s="49">
        <v>0</v>
      </c>
      <c r="E70" s="30"/>
      <c r="F70" s="30"/>
    </row>
    <row r="71" spans="1:6">
      <c r="A71" s="39">
        <v>36</v>
      </c>
      <c r="B71" s="37" t="s">
        <v>0</v>
      </c>
      <c r="C71" s="37" t="s">
        <v>335</v>
      </c>
      <c r="D71" s="49">
        <v>0</v>
      </c>
      <c r="E71" s="30"/>
      <c r="F71" s="30"/>
    </row>
    <row r="72" spans="1:6">
      <c r="A72" s="39">
        <v>37</v>
      </c>
      <c r="B72" s="37" t="s">
        <v>336</v>
      </c>
      <c r="C72" s="37" t="s">
        <v>337</v>
      </c>
      <c r="D72" s="49">
        <v>0</v>
      </c>
      <c r="E72" s="30"/>
      <c r="F72" s="30"/>
    </row>
    <row r="73" spans="1:6">
      <c r="A73" s="39"/>
      <c r="B73" s="37" t="s">
        <v>338</v>
      </c>
      <c r="C73" s="37"/>
      <c r="D73" s="49">
        <v>0</v>
      </c>
      <c r="E73" s="30"/>
      <c r="F73" s="30"/>
    </row>
    <row r="74" spans="1:6">
      <c r="A74" s="39">
        <v>38</v>
      </c>
      <c r="B74" s="37" t="s">
        <v>339</v>
      </c>
      <c r="C74" s="37" t="s">
        <v>340</v>
      </c>
      <c r="D74" s="49">
        <v>0</v>
      </c>
      <c r="E74" s="30"/>
      <c r="F74" s="30"/>
    </row>
    <row r="75" spans="1:6">
      <c r="A75" s="39">
        <v>39</v>
      </c>
      <c r="B75" s="37" t="s">
        <v>341</v>
      </c>
      <c r="C75" s="37" t="s">
        <v>342</v>
      </c>
      <c r="D75" s="50">
        <v>0</v>
      </c>
      <c r="E75" s="30"/>
      <c r="F75" s="30"/>
    </row>
    <row r="76" spans="1:6">
      <c r="A76" s="39">
        <v>40</v>
      </c>
      <c r="B76" s="37" t="s">
        <v>343</v>
      </c>
      <c r="C76" s="37" t="s">
        <v>344</v>
      </c>
      <c r="D76" s="49">
        <v>0</v>
      </c>
      <c r="E76" s="30"/>
      <c r="F76" s="30"/>
    </row>
    <row r="77" spans="1:6">
      <c r="A77" s="39">
        <v>41</v>
      </c>
      <c r="B77" s="37" t="s">
        <v>345</v>
      </c>
      <c r="C77" s="37" t="s">
        <v>346</v>
      </c>
      <c r="D77" s="40">
        <v>200000</v>
      </c>
      <c r="E77" s="30"/>
      <c r="F77" s="40">
        <v>200000</v>
      </c>
    </row>
    <row r="78" spans="1:6">
      <c r="A78" s="39">
        <v>42</v>
      </c>
      <c r="B78" s="37" t="s">
        <v>347</v>
      </c>
      <c r="C78" s="37" t="s">
        <v>348</v>
      </c>
      <c r="D78" s="49">
        <v>0</v>
      </c>
      <c r="E78" s="30"/>
      <c r="F78" s="30"/>
    </row>
    <row r="79" spans="1:6">
      <c r="A79" s="39">
        <v>43</v>
      </c>
      <c r="B79" s="37" t="s">
        <v>349</v>
      </c>
      <c r="C79" s="37" t="s">
        <v>350</v>
      </c>
      <c r="D79" s="49">
        <v>0</v>
      </c>
      <c r="E79" s="30"/>
      <c r="F79" s="30"/>
    </row>
    <row r="80" spans="1:6" s="58" customFormat="1">
      <c r="A80" s="39">
        <v>44</v>
      </c>
      <c r="B80" s="37" t="s">
        <v>406</v>
      </c>
      <c r="C80" s="37" t="s">
        <v>407</v>
      </c>
      <c r="D80" s="49"/>
      <c r="E80" s="59">
        <v>248920</v>
      </c>
      <c r="F80" s="59">
        <v>248920</v>
      </c>
    </row>
    <row r="81" spans="1:6">
      <c r="A81" s="86">
        <v>45</v>
      </c>
      <c r="B81" s="83" t="s">
        <v>351</v>
      </c>
      <c r="C81" s="83" t="s">
        <v>352</v>
      </c>
      <c r="D81" s="84">
        <f>SUM(D64:D79)</f>
        <v>200000</v>
      </c>
      <c r="E81" s="77">
        <f>SUM(E80)</f>
        <v>248920</v>
      </c>
      <c r="F81" s="77">
        <f>SUM(F77:F80)</f>
        <v>448920</v>
      </c>
    </row>
    <row r="82" spans="1:6">
      <c r="A82" s="39">
        <v>46</v>
      </c>
      <c r="B82" s="37" t="s">
        <v>353</v>
      </c>
      <c r="C82" s="37" t="s">
        <v>354</v>
      </c>
      <c r="D82" s="49">
        <v>0</v>
      </c>
      <c r="E82" s="30"/>
      <c r="F82" s="30"/>
    </row>
    <row r="83" spans="1:6">
      <c r="A83" s="39">
        <v>47</v>
      </c>
      <c r="B83" s="37" t="s">
        <v>355</v>
      </c>
      <c r="C83" s="37" t="s">
        <v>356</v>
      </c>
      <c r="D83" s="49">
        <v>0</v>
      </c>
      <c r="E83" s="30"/>
      <c r="F83" s="30"/>
    </row>
    <row r="84" spans="1:6">
      <c r="A84" s="39">
        <v>48</v>
      </c>
      <c r="B84" s="37" t="s">
        <v>357</v>
      </c>
      <c r="C84" s="37" t="s">
        <v>358</v>
      </c>
      <c r="D84" s="50">
        <v>0</v>
      </c>
      <c r="E84" s="30"/>
      <c r="F84" s="30"/>
    </row>
    <row r="85" spans="1:6">
      <c r="A85" s="39">
        <v>49</v>
      </c>
      <c r="B85" s="37" t="s">
        <v>359</v>
      </c>
      <c r="C85" s="37" t="s">
        <v>360</v>
      </c>
      <c r="D85" s="49">
        <v>0</v>
      </c>
      <c r="E85" s="30"/>
      <c r="F85" s="30"/>
    </row>
    <row r="86" spans="1:6">
      <c r="A86" s="39">
        <v>50</v>
      </c>
      <c r="B86" s="37" t="s">
        <v>361</v>
      </c>
      <c r="C86" s="37" t="s">
        <v>362</v>
      </c>
      <c r="D86" s="49">
        <v>0</v>
      </c>
      <c r="E86" s="30"/>
      <c r="F86" s="30"/>
    </row>
    <row r="87" spans="1:6">
      <c r="A87" s="86">
        <v>51</v>
      </c>
      <c r="B87" s="83" t="s">
        <v>363</v>
      </c>
      <c r="C87" s="83" t="s">
        <v>364</v>
      </c>
      <c r="D87" s="87">
        <f>SUM(D82:D86)</f>
        <v>0</v>
      </c>
      <c r="E87" s="76"/>
      <c r="F87" s="76"/>
    </row>
    <row r="88" spans="1:6">
      <c r="A88" s="39">
        <v>52</v>
      </c>
      <c r="B88" s="37" t="s">
        <v>365</v>
      </c>
      <c r="C88" s="37" t="s">
        <v>366</v>
      </c>
      <c r="D88" s="49">
        <v>0</v>
      </c>
      <c r="E88" s="30"/>
      <c r="F88" s="30"/>
    </row>
    <row r="89" spans="1:6">
      <c r="A89" s="39">
        <v>53</v>
      </c>
      <c r="B89" s="37" t="s">
        <v>367</v>
      </c>
      <c r="C89" s="37" t="s">
        <v>368</v>
      </c>
      <c r="D89" s="40">
        <v>500000</v>
      </c>
      <c r="E89" s="30"/>
      <c r="F89" s="40">
        <v>500000</v>
      </c>
    </row>
    <row r="90" spans="1:6">
      <c r="A90" s="39">
        <v>54</v>
      </c>
      <c r="B90" s="37" t="s">
        <v>369</v>
      </c>
      <c r="C90" s="37" t="s">
        <v>370</v>
      </c>
      <c r="D90" s="49">
        <v>0</v>
      </c>
      <c r="E90" s="30"/>
      <c r="F90" s="30"/>
    </row>
    <row r="91" spans="1:6">
      <c r="A91" s="86">
        <v>55</v>
      </c>
      <c r="B91" s="83" t="s">
        <v>371</v>
      </c>
      <c r="C91" s="83" t="s">
        <v>372</v>
      </c>
      <c r="D91" s="84">
        <f>SUM(D88:D90)</f>
        <v>500000</v>
      </c>
      <c r="E91" s="76"/>
      <c r="F91" s="76">
        <f>SUM(F88:F90)</f>
        <v>500000</v>
      </c>
    </row>
    <row r="92" spans="1:6">
      <c r="A92" s="39">
        <v>56</v>
      </c>
      <c r="B92" s="37" t="s">
        <v>373</v>
      </c>
      <c r="C92" s="37" t="s">
        <v>374</v>
      </c>
      <c r="D92" s="49">
        <v>0</v>
      </c>
      <c r="E92" s="30"/>
      <c r="F92" s="30"/>
    </row>
    <row r="93" spans="1:6">
      <c r="A93" s="39">
        <v>57</v>
      </c>
      <c r="B93" s="37" t="s">
        <v>375</v>
      </c>
      <c r="C93" s="37" t="s">
        <v>376</v>
      </c>
      <c r="D93" s="49">
        <v>0</v>
      </c>
      <c r="E93" s="30"/>
      <c r="F93" s="30"/>
    </row>
    <row r="94" spans="1:6">
      <c r="A94" s="39">
        <v>58</v>
      </c>
      <c r="B94" s="37" t="s">
        <v>377</v>
      </c>
      <c r="C94" s="37" t="s">
        <v>378</v>
      </c>
      <c r="D94" s="49">
        <v>0</v>
      </c>
      <c r="E94" s="30"/>
      <c r="F94" s="30"/>
    </row>
    <row r="95" spans="1:6">
      <c r="A95" s="86">
        <v>59</v>
      </c>
      <c r="B95" s="83" t="s">
        <v>379</v>
      </c>
      <c r="C95" s="83" t="s">
        <v>380</v>
      </c>
      <c r="D95" s="87">
        <f>SUM(D92:D94)</f>
        <v>0</v>
      </c>
      <c r="E95" s="76"/>
      <c r="F95" s="76"/>
    </row>
    <row r="96" spans="1:6">
      <c r="A96" s="39">
        <v>60</v>
      </c>
      <c r="B96" s="35" t="s">
        <v>381</v>
      </c>
      <c r="C96" s="35" t="s">
        <v>382</v>
      </c>
      <c r="D96" s="41">
        <v>366124219</v>
      </c>
      <c r="E96" s="60">
        <f>SUM(E30+E38+E63+E81+E87+E91+E95)</f>
        <v>1617608</v>
      </c>
      <c r="F96" s="60">
        <f>SUM(F30+F38+F63+F81+F87+F91+F95)</f>
        <v>367741827</v>
      </c>
    </row>
    <row r="97" spans="1:6">
      <c r="A97" s="86">
        <v>61</v>
      </c>
      <c r="B97" s="83" t="s">
        <v>383</v>
      </c>
      <c r="C97" s="83" t="s">
        <v>384</v>
      </c>
      <c r="D97" s="84">
        <v>121264512</v>
      </c>
      <c r="E97" s="77">
        <f>SUM(E98)</f>
        <v>873213</v>
      </c>
      <c r="F97" s="77">
        <f>SUM(F98)</f>
        <v>122137725</v>
      </c>
    </row>
    <row r="98" spans="1:6">
      <c r="A98" s="39">
        <v>62</v>
      </c>
      <c r="B98" s="37" t="s">
        <v>385</v>
      </c>
      <c r="C98" s="37" t="s">
        <v>399</v>
      </c>
      <c r="D98" s="40">
        <v>121264512</v>
      </c>
      <c r="E98" s="59">
        <f>SUM(F98-D98)</f>
        <v>873213</v>
      </c>
      <c r="F98" s="59">
        <v>122137725</v>
      </c>
    </row>
    <row r="99" spans="1:6">
      <c r="A99" s="86">
        <v>63</v>
      </c>
      <c r="B99" s="83" t="s">
        <v>224</v>
      </c>
      <c r="C99" s="83" t="s">
        <v>386</v>
      </c>
      <c r="D99" s="84">
        <f>SUM(D96+D97)</f>
        <v>487388731</v>
      </c>
      <c r="E99" s="77">
        <f>SUM(E96+E97)</f>
        <v>2490821</v>
      </c>
      <c r="F99" s="77">
        <f>SUM(F96+F97)</f>
        <v>489879552</v>
      </c>
    </row>
    <row r="102" spans="1:6">
      <c r="B102" s="103"/>
      <c r="C102" s="103"/>
      <c r="D102" s="103"/>
      <c r="E102" s="103"/>
      <c r="F102" s="103"/>
    </row>
    <row r="103" spans="1:6">
      <c r="B103" s="103"/>
      <c r="C103" s="103"/>
      <c r="D103" s="103"/>
      <c r="E103" s="103"/>
      <c r="F103" s="103"/>
    </row>
  </sheetData>
  <mergeCells count="8">
    <mergeCell ref="B3:E5"/>
    <mergeCell ref="A10:A11"/>
    <mergeCell ref="B10:B11"/>
    <mergeCell ref="C10:C11"/>
    <mergeCell ref="D10:D11"/>
    <mergeCell ref="E10:E11"/>
    <mergeCell ref="A9:F9"/>
    <mergeCell ref="F10:F1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08" workbookViewId="0">
      <selection activeCell="B143" sqref="B143:E144"/>
    </sheetView>
  </sheetViews>
  <sheetFormatPr defaultRowHeight="15"/>
  <cols>
    <col min="1" max="1" width="6.7109375" customWidth="1"/>
    <col min="2" max="2" width="69.28515625" customWidth="1"/>
    <col min="3" max="3" width="12.140625" customWidth="1"/>
    <col min="4" max="4" width="16.140625" customWidth="1"/>
    <col min="5" max="5" width="15.7109375" customWidth="1"/>
    <col min="6" max="6" width="15.7109375" style="102" customWidth="1"/>
  </cols>
  <sheetData>
    <row r="1" spans="1:6">
      <c r="A1" s="43"/>
      <c r="B1" s="43"/>
      <c r="C1" s="43"/>
      <c r="D1" s="42"/>
      <c r="F1" s="111" t="s">
        <v>442</v>
      </c>
    </row>
    <row r="2" spans="1:6">
      <c r="A2" s="43"/>
      <c r="B2" s="229" t="s">
        <v>443</v>
      </c>
      <c r="C2" s="194"/>
      <c r="D2" s="194"/>
      <c r="E2" s="194"/>
      <c r="F2" s="194"/>
    </row>
    <row r="3" spans="1:6">
      <c r="A3" s="45"/>
      <c r="B3" s="196"/>
      <c r="C3" s="197"/>
      <c r="D3" s="197"/>
      <c r="E3" s="197"/>
      <c r="F3" s="197"/>
    </row>
    <row r="4" spans="1:6">
      <c r="A4" s="43"/>
      <c r="B4" s="199"/>
      <c r="C4" s="200"/>
      <c r="D4" s="200"/>
      <c r="E4" s="200"/>
      <c r="F4" s="200"/>
    </row>
    <row r="5" spans="1:6">
      <c r="A5" s="43"/>
      <c r="B5" s="43"/>
      <c r="C5" s="43"/>
      <c r="D5" s="43"/>
    </row>
    <row r="6" spans="1:6">
      <c r="A6" s="42"/>
      <c r="B6" s="233"/>
      <c r="C6" s="234"/>
      <c r="D6" s="234"/>
      <c r="E6" s="234"/>
      <c r="F6" s="234"/>
    </row>
    <row r="7" spans="1:6">
      <c r="A7" s="44"/>
      <c r="B7" s="235" t="s">
        <v>432</v>
      </c>
      <c r="C7" s="236"/>
      <c r="D7" s="236"/>
      <c r="E7" s="236"/>
      <c r="F7" s="236"/>
    </row>
    <row r="8" spans="1:6">
      <c r="A8" s="230" t="s">
        <v>17</v>
      </c>
      <c r="B8" s="230" t="s">
        <v>18</v>
      </c>
      <c r="C8" s="230" t="s">
        <v>19</v>
      </c>
      <c r="D8" s="230" t="s">
        <v>429</v>
      </c>
      <c r="E8" s="232" t="s">
        <v>404</v>
      </c>
      <c r="F8" s="232" t="s">
        <v>438</v>
      </c>
    </row>
    <row r="9" spans="1:6">
      <c r="A9" s="231"/>
      <c r="B9" s="231"/>
      <c r="C9" s="231"/>
      <c r="D9" s="231"/>
      <c r="E9" s="231"/>
      <c r="F9" s="192"/>
    </row>
    <row r="10" spans="1:6">
      <c r="A10" s="36" t="s">
        <v>227</v>
      </c>
      <c r="B10" s="36" t="s">
        <v>228</v>
      </c>
      <c r="C10" s="36" t="s">
        <v>229</v>
      </c>
      <c r="D10" s="36" t="s">
        <v>230</v>
      </c>
      <c r="E10" s="31"/>
    </row>
    <row r="11" spans="1:6">
      <c r="A11" s="46">
        <v>1</v>
      </c>
      <c r="B11" s="38" t="s">
        <v>20</v>
      </c>
      <c r="C11" s="38" t="s">
        <v>21</v>
      </c>
      <c r="D11" s="47">
        <v>19433000</v>
      </c>
      <c r="E11" s="59">
        <f>SUM(F11-D11)</f>
        <v>-426570</v>
      </c>
      <c r="F11" s="120">
        <v>19006430</v>
      </c>
    </row>
    <row r="12" spans="1:6">
      <c r="A12" s="39">
        <v>2</v>
      </c>
      <c r="B12" s="37" t="s">
        <v>22</v>
      </c>
      <c r="C12" s="37" t="s">
        <v>23</v>
      </c>
      <c r="D12" s="49">
        <v>0</v>
      </c>
      <c r="E12" s="59">
        <v>1640000</v>
      </c>
      <c r="F12" s="59">
        <v>1640000</v>
      </c>
    </row>
    <row r="13" spans="1:6">
      <c r="A13" s="39">
        <v>3</v>
      </c>
      <c r="B13" s="37" t="s">
        <v>24</v>
      </c>
      <c r="C13" s="37" t="s">
        <v>25</v>
      </c>
      <c r="D13" s="49">
        <v>0</v>
      </c>
      <c r="E13" s="30"/>
      <c r="F13" s="30"/>
    </row>
    <row r="14" spans="1:6">
      <c r="A14" s="39">
        <v>4</v>
      </c>
      <c r="B14" s="37" t="s">
        <v>26</v>
      </c>
      <c r="C14" s="37" t="s">
        <v>27</v>
      </c>
      <c r="D14" s="49">
        <v>0</v>
      </c>
      <c r="E14" s="30"/>
      <c r="F14" s="30"/>
    </row>
    <row r="15" spans="1:6">
      <c r="A15" s="39">
        <v>5</v>
      </c>
      <c r="B15" s="37" t="s">
        <v>28</v>
      </c>
      <c r="C15" s="37" t="s">
        <v>29</v>
      </c>
      <c r="D15" s="49">
        <v>0</v>
      </c>
      <c r="E15" s="30"/>
      <c r="F15" s="30"/>
    </row>
    <row r="16" spans="1:6">
      <c r="A16" s="39">
        <v>6</v>
      </c>
      <c r="B16" s="37" t="s">
        <v>30</v>
      </c>
      <c r="C16" s="37" t="s">
        <v>31</v>
      </c>
      <c r="D16" s="49">
        <v>0</v>
      </c>
      <c r="E16" s="30"/>
      <c r="F16" s="30"/>
    </row>
    <row r="17" spans="1:7">
      <c r="A17" s="39">
        <v>7</v>
      </c>
      <c r="B17" s="37" t="s">
        <v>32</v>
      </c>
      <c r="C17" s="37" t="s">
        <v>33</v>
      </c>
      <c r="D17" s="40">
        <v>1043063</v>
      </c>
      <c r="E17" s="59">
        <f>SUM(F17-D17)</f>
        <v>466712</v>
      </c>
      <c r="F17" s="59">
        <v>1509775</v>
      </c>
    </row>
    <row r="18" spans="1:7">
      <c r="A18" s="39">
        <v>8</v>
      </c>
      <c r="B18" s="37" t="s">
        <v>34</v>
      </c>
      <c r="C18" s="37" t="s">
        <v>35</v>
      </c>
      <c r="D18" s="49">
        <v>0</v>
      </c>
      <c r="E18" s="30"/>
      <c r="F18" s="30"/>
    </row>
    <row r="19" spans="1:7">
      <c r="A19" s="39">
        <v>9</v>
      </c>
      <c r="B19" s="37" t="s">
        <v>36</v>
      </c>
      <c r="C19" s="37" t="s">
        <v>37</v>
      </c>
      <c r="D19" s="40">
        <v>300000</v>
      </c>
      <c r="E19" s="59">
        <f>SUM(F19-D19)</f>
        <v>126570</v>
      </c>
      <c r="F19" s="59">
        <v>426570</v>
      </c>
    </row>
    <row r="20" spans="1:7">
      <c r="A20" s="39">
        <v>10</v>
      </c>
      <c r="B20" s="37" t="s">
        <v>38</v>
      </c>
      <c r="C20" s="37" t="s">
        <v>39</v>
      </c>
      <c r="D20" s="49">
        <v>0</v>
      </c>
      <c r="E20" s="30"/>
      <c r="F20" s="30"/>
    </row>
    <row r="21" spans="1:7">
      <c r="A21" s="39">
        <v>11</v>
      </c>
      <c r="B21" s="37" t="s">
        <v>40</v>
      </c>
      <c r="C21" s="37" t="s">
        <v>41</v>
      </c>
      <c r="D21" s="49">
        <v>0</v>
      </c>
      <c r="E21" s="30"/>
      <c r="F21" s="30"/>
    </row>
    <row r="22" spans="1:7">
      <c r="A22" s="39">
        <v>12</v>
      </c>
      <c r="B22" s="37" t="s">
        <v>42</v>
      </c>
      <c r="C22" s="37" t="s">
        <v>43</v>
      </c>
      <c r="D22" s="49">
        <v>0</v>
      </c>
      <c r="E22" s="30"/>
      <c r="F22" s="30"/>
    </row>
    <row r="23" spans="1:7">
      <c r="A23" s="39">
        <v>13</v>
      </c>
      <c r="B23" s="37" t="s">
        <v>44</v>
      </c>
      <c r="C23" s="37" t="s">
        <v>45</v>
      </c>
      <c r="D23" s="40">
        <v>2000000</v>
      </c>
      <c r="E23" s="59">
        <f>SUM(F23-D23)</f>
        <v>-1000000</v>
      </c>
      <c r="F23" s="59">
        <v>1000000</v>
      </c>
    </row>
    <row r="24" spans="1:7">
      <c r="A24" s="36">
        <v>14</v>
      </c>
      <c r="B24" s="35" t="s">
        <v>46</v>
      </c>
      <c r="C24" s="35" t="s">
        <v>47</v>
      </c>
      <c r="D24" s="41">
        <f>SUM(D11:D23)</f>
        <v>22776063</v>
      </c>
      <c r="E24" s="60">
        <f>SUM(E11:E23)</f>
        <v>806712</v>
      </c>
      <c r="F24" s="60">
        <f>SUM(F11:F23)</f>
        <v>23582775</v>
      </c>
    </row>
    <row r="25" spans="1:7">
      <c r="A25" s="39">
        <v>15</v>
      </c>
      <c r="B25" s="37" t="s">
        <v>48</v>
      </c>
      <c r="C25" s="37" t="s">
        <v>49</v>
      </c>
      <c r="D25" s="49">
        <v>0</v>
      </c>
      <c r="E25" s="30"/>
      <c r="F25" s="30"/>
    </row>
    <row r="26" spans="1:7">
      <c r="A26" s="39">
        <v>16</v>
      </c>
      <c r="B26" s="37" t="s">
        <v>388</v>
      </c>
      <c r="C26" s="37" t="s">
        <v>51</v>
      </c>
      <c r="D26" s="49">
        <v>0</v>
      </c>
      <c r="E26" s="59">
        <v>105000</v>
      </c>
      <c r="F26" s="59">
        <v>105000</v>
      </c>
    </row>
    <row r="27" spans="1:7">
      <c r="A27" s="39">
        <v>17</v>
      </c>
      <c r="B27" s="37" t="s">
        <v>52</v>
      </c>
      <c r="C27" s="37" t="s">
        <v>53</v>
      </c>
      <c r="D27" s="49">
        <v>0</v>
      </c>
      <c r="E27" s="59">
        <v>600000</v>
      </c>
      <c r="F27" s="59">
        <v>600000</v>
      </c>
    </row>
    <row r="28" spans="1:7">
      <c r="A28" s="36">
        <v>18</v>
      </c>
      <c r="B28" s="35" t="s">
        <v>54</v>
      </c>
      <c r="C28" s="35" t="s">
        <v>55</v>
      </c>
      <c r="D28" s="52">
        <f>SUM(D25:D27)</f>
        <v>0</v>
      </c>
      <c r="E28" s="31">
        <f>SUM(E25:E27)</f>
        <v>705000</v>
      </c>
      <c r="F28" s="31">
        <f>SUM(F25:F27)</f>
        <v>705000</v>
      </c>
      <c r="G28" s="75" t="s">
        <v>433</v>
      </c>
    </row>
    <row r="29" spans="1:7">
      <c r="A29" s="114">
        <v>19</v>
      </c>
      <c r="B29" s="115" t="s">
        <v>56</v>
      </c>
      <c r="C29" s="115" t="s">
        <v>57</v>
      </c>
      <c r="D29" s="116">
        <v>22776063</v>
      </c>
      <c r="E29" s="118">
        <f>SUM(E24+E28)</f>
        <v>1511712</v>
      </c>
      <c r="F29" s="118">
        <f>SUM(F24+F28)</f>
        <v>24287775</v>
      </c>
    </row>
    <row r="30" spans="1:7">
      <c r="A30" s="114">
        <v>20</v>
      </c>
      <c r="B30" s="115" t="s">
        <v>58</v>
      </c>
      <c r="C30" s="115" t="s">
        <v>59</v>
      </c>
      <c r="D30" s="116">
        <v>4481037</v>
      </c>
      <c r="E30" s="118">
        <f>SUM(E31:E33)</f>
        <v>500000</v>
      </c>
      <c r="F30" s="118">
        <f>SUM(F31:F33)</f>
        <v>4981037</v>
      </c>
    </row>
    <row r="31" spans="1:7">
      <c r="A31" s="39"/>
      <c r="B31" s="37" t="s">
        <v>2</v>
      </c>
      <c r="C31" s="37"/>
      <c r="D31" s="40">
        <v>3993120</v>
      </c>
      <c r="E31" s="59">
        <f>SUM(F31-D31)</f>
        <v>500000</v>
      </c>
      <c r="F31" s="40">
        <v>4493120</v>
      </c>
    </row>
    <row r="32" spans="1:7">
      <c r="A32" s="39"/>
      <c r="B32" s="37" t="s">
        <v>1</v>
      </c>
      <c r="C32" s="37"/>
      <c r="D32" s="40">
        <v>250194</v>
      </c>
      <c r="E32" s="30"/>
      <c r="F32" s="40">
        <v>250194</v>
      </c>
    </row>
    <row r="33" spans="1:7">
      <c r="A33" s="39"/>
      <c r="B33" s="37" t="s">
        <v>9</v>
      </c>
      <c r="C33" s="37"/>
      <c r="D33" s="40">
        <v>237723</v>
      </c>
      <c r="E33" s="30"/>
      <c r="F33" s="40">
        <v>237723</v>
      </c>
    </row>
    <row r="34" spans="1:7">
      <c r="A34" s="36">
        <v>21</v>
      </c>
      <c r="B34" s="35" t="s">
        <v>60</v>
      </c>
      <c r="C34" s="35" t="s">
        <v>61</v>
      </c>
      <c r="D34" s="41">
        <v>230000</v>
      </c>
      <c r="E34" s="30">
        <f>SUM(E35:E40)</f>
        <v>224390</v>
      </c>
      <c r="F34" s="96">
        <f>SUM(F35:F40)</f>
        <v>454390</v>
      </c>
    </row>
    <row r="35" spans="1:7">
      <c r="A35" s="39"/>
      <c r="B35" s="37" t="s">
        <v>4</v>
      </c>
      <c r="C35" s="37"/>
      <c r="D35" s="49">
        <v>0</v>
      </c>
      <c r="E35" s="30"/>
      <c r="F35" s="49">
        <v>0</v>
      </c>
    </row>
    <row r="36" spans="1:7">
      <c r="A36" s="39"/>
      <c r="B36" s="37" t="s">
        <v>5</v>
      </c>
      <c r="C36" s="37"/>
      <c r="D36" s="49">
        <v>0</v>
      </c>
      <c r="E36" s="30"/>
      <c r="F36" s="49">
        <v>0</v>
      </c>
    </row>
    <row r="37" spans="1:7">
      <c r="A37" s="39"/>
      <c r="B37" s="37" t="s">
        <v>62</v>
      </c>
      <c r="C37" s="37"/>
      <c r="D37" s="40">
        <v>200000</v>
      </c>
      <c r="E37" s="59">
        <v>224390</v>
      </c>
      <c r="F37" s="40">
        <f>SUM(D37:E37)</f>
        <v>424390</v>
      </c>
    </row>
    <row r="38" spans="1:7">
      <c r="A38" s="39"/>
      <c r="B38" s="37" t="s">
        <v>63</v>
      </c>
      <c r="C38" s="37"/>
      <c r="D38" s="49">
        <v>0</v>
      </c>
      <c r="E38" s="30"/>
      <c r="F38" s="49">
        <v>0</v>
      </c>
    </row>
    <row r="39" spans="1:7">
      <c r="A39" s="39"/>
      <c r="B39" s="37" t="s">
        <v>64</v>
      </c>
      <c r="C39" s="37"/>
      <c r="D39" s="40">
        <v>30000</v>
      </c>
      <c r="E39" s="30"/>
      <c r="F39" s="40">
        <v>30000</v>
      </c>
    </row>
    <row r="40" spans="1:7">
      <c r="A40" s="39"/>
      <c r="B40" s="37" t="s">
        <v>65</v>
      </c>
      <c r="C40" s="37"/>
      <c r="D40" s="49">
        <v>0</v>
      </c>
      <c r="E40" s="30"/>
      <c r="F40" s="49">
        <v>0</v>
      </c>
    </row>
    <row r="41" spans="1:7">
      <c r="A41" s="36">
        <v>22</v>
      </c>
      <c r="B41" s="35" t="s">
        <v>66</v>
      </c>
      <c r="C41" s="35" t="s">
        <v>67</v>
      </c>
      <c r="D41" s="41">
        <v>700000</v>
      </c>
      <c r="E41" s="30"/>
      <c r="F41" s="88">
        <f>SUM(F42:F46)</f>
        <v>700000</v>
      </c>
      <c r="G41" s="75" t="s">
        <v>433</v>
      </c>
    </row>
    <row r="42" spans="1:7">
      <c r="A42" s="39"/>
      <c r="B42" s="37" t="s">
        <v>68</v>
      </c>
      <c r="C42" s="37"/>
      <c r="D42" s="49">
        <v>0</v>
      </c>
      <c r="E42" s="30"/>
      <c r="F42" s="49">
        <v>0</v>
      </c>
    </row>
    <row r="43" spans="1:7">
      <c r="A43" s="39"/>
      <c r="B43" s="37" t="s">
        <v>3</v>
      </c>
      <c r="C43" s="37"/>
      <c r="D43" s="40">
        <v>10000</v>
      </c>
      <c r="E43" s="30"/>
      <c r="F43" s="40">
        <v>10000</v>
      </c>
    </row>
    <row r="44" spans="1:7">
      <c r="A44" s="39"/>
      <c r="B44" s="37" t="s">
        <v>10</v>
      </c>
      <c r="C44" s="37"/>
      <c r="D44" s="49">
        <v>0</v>
      </c>
      <c r="E44" s="30"/>
      <c r="F44" s="49">
        <v>0</v>
      </c>
    </row>
    <row r="45" spans="1:7">
      <c r="A45" s="39"/>
      <c r="B45" s="37" t="s">
        <v>69</v>
      </c>
      <c r="C45" s="37"/>
      <c r="D45" s="49">
        <v>0</v>
      </c>
      <c r="E45" s="30"/>
      <c r="F45" s="49">
        <v>0</v>
      </c>
    </row>
    <row r="46" spans="1:7">
      <c r="A46" s="39"/>
      <c r="B46" s="37" t="s">
        <v>70</v>
      </c>
      <c r="C46" s="37"/>
      <c r="D46" s="40">
        <v>690000</v>
      </c>
      <c r="E46" s="30"/>
      <c r="F46" s="40">
        <v>690000</v>
      </c>
    </row>
    <row r="47" spans="1:7">
      <c r="A47" s="36">
        <v>23</v>
      </c>
      <c r="B47" s="35" t="s">
        <v>71</v>
      </c>
      <c r="C47" s="35" t="s">
        <v>72</v>
      </c>
      <c r="D47" s="52">
        <v>0</v>
      </c>
      <c r="E47" s="30"/>
      <c r="F47" s="30"/>
    </row>
    <row r="48" spans="1:7">
      <c r="A48" s="39"/>
      <c r="B48" s="37" t="s">
        <v>11</v>
      </c>
      <c r="C48" s="37"/>
      <c r="D48" s="49">
        <v>0</v>
      </c>
      <c r="E48" s="30"/>
      <c r="F48" s="30"/>
    </row>
    <row r="49" spans="1:8">
      <c r="A49" s="39"/>
      <c r="B49" s="37" t="s">
        <v>12</v>
      </c>
      <c r="C49" s="37"/>
      <c r="D49" s="49">
        <v>0</v>
      </c>
      <c r="E49" s="30"/>
      <c r="F49" s="30"/>
    </row>
    <row r="50" spans="1:8">
      <c r="A50" s="36">
        <v>24</v>
      </c>
      <c r="B50" s="35" t="s">
        <v>73</v>
      </c>
      <c r="C50" s="35" t="s">
        <v>74</v>
      </c>
      <c r="D50" s="41">
        <f>SUM(D34+D41+D47)</f>
        <v>930000</v>
      </c>
      <c r="E50" s="31">
        <f>SUM(E34+E41+E47)</f>
        <v>224390</v>
      </c>
      <c r="F50" s="88">
        <f>SUM(F34+F41+F47)</f>
        <v>1154390</v>
      </c>
    </row>
    <row r="51" spans="1:8">
      <c r="A51" s="36">
        <v>25</v>
      </c>
      <c r="B51" s="35" t="s">
        <v>75</v>
      </c>
      <c r="C51" s="35" t="s">
        <v>76</v>
      </c>
      <c r="D51" s="41">
        <v>435000</v>
      </c>
      <c r="E51" s="31"/>
      <c r="F51" s="60">
        <f>SUM(F52:F55)</f>
        <v>435000</v>
      </c>
    </row>
    <row r="52" spans="1:8">
      <c r="A52" s="39"/>
      <c r="B52" s="37" t="s">
        <v>6</v>
      </c>
      <c r="C52" s="37"/>
      <c r="D52" s="40">
        <v>235000</v>
      </c>
      <c r="E52" s="30"/>
      <c r="F52" s="40">
        <v>235000</v>
      </c>
      <c r="G52" s="75" t="s">
        <v>434</v>
      </c>
    </row>
    <row r="53" spans="1:8">
      <c r="A53" s="39"/>
      <c r="B53" s="37" t="s">
        <v>77</v>
      </c>
      <c r="C53" s="37"/>
      <c r="D53" s="49">
        <v>0</v>
      </c>
      <c r="E53" s="30"/>
      <c r="F53" s="49">
        <v>0</v>
      </c>
    </row>
    <row r="54" spans="1:8">
      <c r="A54" s="39"/>
      <c r="B54" s="37" t="s">
        <v>78</v>
      </c>
      <c r="C54" s="37"/>
      <c r="D54" s="40">
        <v>200000</v>
      </c>
      <c r="E54" s="30"/>
      <c r="F54" s="40">
        <v>200000</v>
      </c>
    </row>
    <row r="55" spans="1:8">
      <c r="A55" s="39"/>
      <c r="B55" s="37" t="s">
        <v>79</v>
      </c>
      <c r="C55" s="37"/>
      <c r="D55" s="49">
        <v>0</v>
      </c>
      <c r="E55" s="30"/>
      <c r="F55" s="49">
        <v>0</v>
      </c>
    </row>
    <row r="56" spans="1:8">
      <c r="A56" s="36">
        <v>26</v>
      </c>
      <c r="B56" s="35" t="s">
        <v>80</v>
      </c>
      <c r="C56" s="35" t="s">
        <v>81</v>
      </c>
      <c r="D56" s="52">
        <v>0</v>
      </c>
      <c r="E56" s="30"/>
      <c r="F56" s="30"/>
    </row>
    <row r="57" spans="1:8">
      <c r="A57" s="39"/>
      <c r="B57" s="37" t="s">
        <v>7</v>
      </c>
      <c r="C57" s="37"/>
      <c r="D57" s="49">
        <v>0</v>
      </c>
      <c r="E57" s="30"/>
      <c r="F57" s="30"/>
    </row>
    <row r="58" spans="1:8">
      <c r="A58" s="36">
        <v>27</v>
      </c>
      <c r="B58" s="35" t="s">
        <v>82</v>
      </c>
      <c r="C58" s="35" t="s">
        <v>83</v>
      </c>
      <c r="D58" s="41">
        <f>SUM(D51+D56)</f>
        <v>435000</v>
      </c>
      <c r="E58" s="30"/>
      <c r="F58" s="60">
        <f>SUM(F51+F56)</f>
        <v>435000</v>
      </c>
    </row>
    <row r="59" spans="1:8">
      <c r="A59" s="36">
        <v>28</v>
      </c>
      <c r="B59" s="35" t="s">
        <v>84</v>
      </c>
      <c r="C59" s="35" t="s">
        <v>85</v>
      </c>
      <c r="D59" s="52">
        <v>0</v>
      </c>
      <c r="E59" s="30"/>
      <c r="F59" s="30"/>
    </row>
    <row r="60" spans="1:8">
      <c r="A60" s="39"/>
      <c r="B60" s="37" t="s">
        <v>86</v>
      </c>
      <c r="C60" s="37"/>
      <c r="D60" s="49">
        <v>0</v>
      </c>
      <c r="E60" s="30"/>
      <c r="F60" s="30"/>
    </row>
    <row r="61" spans="1:8">
      <c r="A61" s="39"/>
      <c r="B61" s="37" t="s">
        <v>13</v>
      </c>
      <c r="C61" s="37"/>
      <c r="D61" s="49">
        <v>0</v>
      </c>
      <c r="E61" s="30"/>
      <c r="F61" s="30"/>
    </row>
    <row r="62" spans="1:8">
      <c r="A62" s="39"/>
      <c r="B62" s="37" t="s">
        <v>87</v>
      </c>
      <c r="C62" s="37"/>
      <c r="D62" s="49">
        <v>0</v>
      </c>
      <c r="E62" s="30"/>
      <c r="F62" s="30"/>
    </row>
    <row r="63" spans="1:8">
      <c r="A63" s="39"/>
      <c r="B63" s="37" t="s">
        <v>88</v>
      </c>
      <c r="C63" s="37"/>
      <c r="D63" s="49">
        <v>0</v>
      </c>
      <c r="E63" s="30"/>
      <c r="F63" s="30"/>
      <c r="H63">
        <v>2135508</v>
      </c>
    </row>
    <row r="64" spans="1:8">
      <c r="A64" s="39">
        <v>29</v>
      </c>
      <c r="B64" s="37" t="s">
        <v>89</v>
      </c>
      <c r="C64" s="37" t="s">
        <v>90</v>
      </c>
      <c r="D64" s="49">
        <v>0</v>
      </c>
      <c r="E64" s="30"/>
      <c r="F64" s="30"/>
      <c r="H64">
        <v>2003472</v>
      </c>
    </row>
    <row r="65" spans="1:8">
      <c r="A65" s="39">
        <v>30</v>
      </c>
      <c r="B65" s="37" t="s">
        <v>91</v>
      </c>
      <c r="C65" s="37" t="s">
        <v>92</v>
      </c>
      <c r="D65" s="49">
        <v>0</v>
      </c>
      <c r="E65" s="30"/>
      <c r="F65" s="30"/>
      <c r="H65">
        <f>SUM(H63-H64)</f>
        <v>132036</v>
      </c>
    </row>
    <row r="66" spans="1:8">
      <c r="A66" s="39">
        <v>31</v>
      </c>
      <c r="B66" s="37" t="s">
        <v>93</v>
      </c>
      <c r="C66" s="37" t="s">
        <v>94</v>
      </c>
      <c r="D66" s="49">
        <v>0</v>
      </c>
      <c r="E66" s="30"/>
      <c r="F66" s="30"/>
    </row>
    <row r="67" spans="1:8">
      <c r="A67" s="39">
        <v>32</v>
      </c>
      <c r="B67" s="37" t="s">
        <v>95</v>
      </c>
      <c r="C67" s="37" t="s">
        <v>96</v>
      </c>
      <c r="D67" s="49">
        <v>0</v>
      </c>
      <c r="E67" s="30"/>
      <c r="F67" s="30"/>
    </row>
    <row r="68" spans="1:8">
      <c r="A68" s="36">
        <v>33</v>
      </c>
      <c r="B68" s="35" t="s">
        <v>97</v>
      </c>
      <c r="C68" s="35" t="s">
        <v>98</v>
      </c>
      <c r="D68" s="41">
        <v>900000</v>
      </c>
      <c r="E68" s="60">
        <v>1000000</v>
      </c>
      <c r="F68" s="60">
        <f>SUM(D68:E68)</f>
        <v>1900000</v>
      </c>
    </row>
    <row r="69" spans="1:8">
      <c r="A69" s="39"/>
      <c r="B69" s="37" t="s">
        <v>99</v>
      </c>
      <c r="C69" s="37"/>
      <c r="D69" s="40">
        <v>100000</v>
      </c>
      <c r="E69" s="30"/>
      <c r="F69" s="40">
        <v>100000</v>
      </c>
    </row>
    <row r="70" spans="1:8">
      <c r="A70" s="39"/>
      <c r="B70" s="37" t="s">
        <v>100</v>
      </c>
      <c r="C70" s="37"/>
      <c r="D70" s="49">
        <v>0</v>
      </c>
      <c r="E70" s="30"/>
      <c r="F70" s="49">
        <v>0</v>
      </c>
    </row>
    <row r="71" spans="1:8">
      <c r="A71" s="39"/>
      <c r="B71" s="37" t="s">
        <v>101</v>
      </c>
      <c r="C71" s="37"/>
      <c r="D71" s="40">
        <v>100000</v>
      </c>
      <c r="E71" s="30"/>
      <c r="F71" s="40">
        <v>100000</v>
      </c>
    </row>
    <row r="72" spans="1:8">
      <c r="A72" s="39"/>
      <c r="B72" s="37" t="s">
        <v>435</v>
      </c>
      <c r="C72" s="37"/>
      <c r="D72" s="40">
        <v>700000</v>
      </c>
      <c r="E72" s="30"/>
      <c r="F72" s="40">
        <v>700000</v>
      </c>
    </row>
    <row r="73" spans="1:8">
      <c r="A73" s="39"/>
      <c r="B73" s="37" t="s">
        <v>103</v>
      </c>
      <c r="C73" s="37"/>
      <c r="D73" s="49">
        <v>0</v>
      </c>
      <c r="E73" s="30"/>
      <c r="F73" s="49">
        <v>0</v>
      </c>
    </row>
    <row r="74" spans="1:8">
      <c r="A74" s="36">
        <v>34</v>
      </c>
      <c r="B74" s="35" t="s">
        <v>104</v>
      </c>
      <c r="C74" s="35" t="s">
        <v>105</v>
      </c>
      <c r="D74" s="41">
        <v>700000</v>
      </c>
      <c r="E74" s="30"/>
      <c r="F74" s="88">
        <f>SUM(F75:F78)</f>
        <v>700000</v>
      </c>
    </row>
    <row r="75" spans="1:8">
      <c r="A75" s="39"/>
      <c r="B75" s="37" t="s">
        <v>14</v>
      </c>
      <c r="C75" s="37"/>
      <c r="D75" s="49">
        <v>0</v>
      </c>
      <c r="E75" s="30"/>
      <c r="F75" s="49">
        <v>0</v>
      </c>
    </row>
    <row r="76" spans="1:8">
      <c r="A76" s="39"/>
      <c r="B76" s="37" t="s">
        <v>15</v>
      </c>
      <c r="C76" s="37"/>
      <c r="D76" s="40">
        <v>10000</v>
      </c>
      <c r="E76" s="30"/>
      <c r="F76" s="40">
        <v>10000</v>
      </c>
    </row>
    <row r="77" spans="1:8">
      <c r="A77" s="39"/>
      <c r="B77" s="37" t="s">
        <v>16</v>
      </c>
      <c r="C77" s="37"/>
      <c r="D77" s="40">
        <v>100000</v>
      </c>
      <c r="E77" s="30"/>
      <c r="F77" s="40">
        <v>100000</v>
      </c>
    </row>
    <row r="78" spans="1:8">
      <c r="A78" s="39"/>
      <c r="B78" s="37" t="s">
        <v>8</v>
      </c>
      <c r="C78" s="37"/>
      <c r="D78" s="40">
        <v>590000</v>
      </c>
      <c r="E78" s="30"/>
      <c r="F78" s="40">
        <v>590000</v>
      </c>
    </row>
    <row r="79" spans="1:8">
      <c r="A79" s="36">
        <v>35</v>
      </c>
      <c r="B79" s="35" t="s">
        <v>107</v>
      </c>
      <c r="C79" s="35" t="s">
        <v>108</v>
      </c>
      <c r="D79" s="41">
        <f>SUM(D59+D64+D65+D66+D67+D68+D74)</f>
        <v>1600000</v>
      </c>
      <c r="E79" s="60">
        <f>SUM(E59+E64+E65+E66+E67+E68+E74)</f>
        <v>1000000</v>
      </c>
      <c r="F79" s="88">
        <f>SUM(F59+F64+F65+F66+F67+F68+F74)</f>
        <v>2600000</v>
      </c>
    </row>
    <row r="80" spans="1:8">
      <c r="A80" s="39">
        <v>36</v>
      </c>
      <c r="B80" s="37" t="s">
        <v>109</v>
      </c>
      <c r="C80" s="37" t="s">
        <v>110</v>
      </c>
      <c r="D80" s="40">
        <v>745000</v>
      </c>
      <c r="E80" s="30"/>
      <c r="F80" s="40">
        <v>745000</v>
      </c>
    </row>
    <row r="81" spans="1:6">
      <c r="A81" s="39">
        <v>37</v>
      </c>
      <c r="B81" s="37" t="s">
        <v>111</v>
      </c>
      <c r="C81" s="37" t="s">
        <v>112</v>
      </c>
      <c r="D81" s="49">
        <v>0</v>
      </c>
      <c r="E81" s="30"/>
      <c r="F81" s="30"/>
    </row>
    <row r="82" spans="1:6">
      <c r="A82" s="36">
        <v>38</v>
      </c>
      <c r="B82" s="35" t="s">
        <v>113</v>
      </c>
      <c r="C82" s="35" t="s">
        <v>114</v>
      </c>
      <c r="D82" s="41">
        <f>SUM(D80:D81)</f>
        <v>745000</v>
      </c>
      <c r="E82" s="30"/>
      <c r="F82" s="60">
        <f>SUM(F80:F81)</f>
        <v>745000</v>
      </c>
    </row>
    <row r="83" spans="1:6">
      <c r="A83" s="39">
        <v>39</v>
      </c>
      <c r="B83" s="37" t="s">
        <v>115</v>
      </c>
      <c r="C83" s="37" t="s">
        <v>116</v>
      </c>
      <c r="D83" s="40">
        <v>795000</v>
      </c>
      <c r="E83" s="30"/>
      <c r="F83" s="40">
        <v>795000</v>
      </c>
    </row>
    <row r="84" spans="1:6">
      <c r="A84" s="39">
        <v>40</v>
      </c>
      <c r="B84" s="37" t="s">
        <v>117</v>
      </c>
      <c r="C84" s="37" t="s">
        <v>118</v>
      </c>
      <c r="D84" s="49">
        <v>0</v>
      </c>
      <c r="E84" s="30"/>
      <c r="F84" s="30"/>
    </row>
    <row r="85" spans="1:6">
      <c r="A85" s="39">
        <v>41</v>
      </c>
      <c r="B85" s="37" t="s">
        <v>119</v>
      </c>
      <c r="C85" s="37" t="s">
        <v>120</v>
      </c>
      <c r="D85" s="49">
        <v>0</v>
      </c>
      <c r="E85" s="30"/>
      <c r="F85" s="30"/>
    </row>
    <row r="86" spans="1:6">
      <c r="A86" s="39">
        <v>42</v>
      </c>
      <c r="B86" s="37" t="s">
        <v>121</v>
      </c>
      <c r="C86" s="37" t="s">
        <v>122</v>
      </c>
      <c r="D86" s="49">
        <v>0</v>
      </c>
      <c r="E86" s="30"/>
      <c r="F86" s="30"/>
    </row>
    <row r="87" spans="1:6">
      <c r="A87" s="36">
        <v>43</v>
      </c>
      <c r="B87" s="35" t="s">
        <v>123</v>
      </c>
      <c r="C87" s="35" t="s">
        <v>124</v>
      </c>
      <c r="D87" s="41">
        <v>80000</v>
      </c>
      <c r="E87" s="30"/>
      <c r="F87" s="41">
        <v>80000</v>
      </c>
    </row>
    <row r="88" spans="1:6">
      <c r="A88" s="39"/>
      <c r="B88" s="37" t="s">
        <v>125</v>
      </c>
      <c r="C88" s="37"/>
      <c r="D88" s="49">
        <v>0</v>
      </c>
      <c r="E88" s="30"/>
      <c r="F88" s="49">
        <v>0</v>
      </c>
    </row>
    <row r="89" spans="1:6">
      <c r="A89" s="39"/>
      <c r="B89" s="37" t="s">
        <v>221</v>
      </c>
      <c r="C89" s="37"/>
      <c r="D89" s="49">
        <v>0</v>
      </c>
      <c r="E89" s="30"/>
      <c r="F89" s="49">
        <v>0</v>
      </c>
    </row>
    <row r="90" spans="1:6">
      <c r="A90" s="39"/>
      <c r="B90" s="37" t="s">
        <v>126</v>
      </c>
      <c r="C90" s="37"/>
      <c r="D90" s="49">
        <v>0</v>
      </c>
      <c r="E90" s="30"/>
      <c r="F90" s="49">
        <v>0</v>
      </c>
    </row>
    <row r="91" spans="1:6">
      <c r="A91" s="39"/>
      <c r="B91" s="37" t="s">
        <v>127</v>
      </c>
      <c r="C91" s="37"/>
      <c r="D91" s="49">
        <v>0</v>
      </c>
      <c r="E91" s="30"/>
      <c r="F91" s="49">
        <v>0</v>
      </c>
    </row>
    <row r="92" spans="1:6" s="75" customFormat="1">
      <c r="A92" s="39"/>
      <c r="B92" s="37" t="s">
        <v>436</v>
      </c>
      <c r="C92" s="37"/>
      <c r="D92" s="49"/>
      <c r="E92" s="30"/>
      <c r="F92" s="49"/>
    </row>
    <row r="93" spans="1:6">
      <c r="A93" s="39"/>
      <c r="B93" s="37" t="s">
        <v>387</v>
      </c>
      <c r="C93" s="37"/>
      <c r="D93" s="40">
        <v>80000</v>
      </c>
      <c r="E93" s="30"/>
      <c r="F93" s="40">
        <v>80000</v>
      </c>
    </row>
    <row r="94" spans="1:6">
      <c r="A94" s="36">
        <v>44</v>
      </c>
      <c r="B94" s="35" t="s">
        <v>128</v>
      </c>
      <c r="C94" s="35" t="s">
        <v>129</v>
      </c>
      <c r="D94" s="41">
        <f>SUM(D83:D87)</f>
        <v>875000</v>
      </c>
      <c r="E94" s="30"/>
      <c r="F94" s="60">
        <f>SUM(F83+F84+F85+F86+F87)</f>
        <v>875000</v>
      </c>
    </row>
    <row r="95" spans="1:6">
      <c r="A95" s="114">
        <v>45</v>
      </c>
      <c r="B95" s="115" t="s">
        <v>130</v>
      </c>
      <c r="C95" s="115" t="s">
        <v>131</v>
      </c>
      <c r="D95" s="116">
        <f>SUM(D50+D58+D79+D82+D94)</f>
        <v>4585000</v>
      </c>
      <c r="E95" s="118">
        <f>SUM(E50+E58+E79+E82+E94)</f>
        <v>1224390</v>
      </c>
      <c r="F95" s="122">
        <f>SUM(F50+F58+F79+F82+F94)</f>
        <v>5809390</v>
      </c>
    </row>
    <row r="96" spans="1:6">
      <c r="A96" s="39">
        <v>46</v>
      </c>
      <c r="B96" s="37" t="s">
        <v>132</v>
      </c>
      <c r="C96" s="37" t="s">
        <v>133</v>
      </c>
      <c r="D96" s="49">
        <v>0</v>
      </c>
      <c r="E96" s="30"/>
      <c r="F96" s="30"/>
    </row>
    <row r="97" spans="1:6">
      <c r="A97" s="39">
        <v>47</v>
      </c>
      <c r="B97" s="37" t="s">
        <v>134</v>
      </c>
      <c r="C97" s="37" t="s">
        <v>135</v>
      </c>
      <c r="D97" s="49">
        <v>0</v>
      </c>
      <c r="E97" s="30"/>
      <c r="F97" s="30"/>
    </row>
    <row r="98" spans="1:6">
      <c r="A98" s="39">
        <v>48</v>
      </c>
      <c r="B98" s="37" t="s">
        <v>136</v>
      </c>
      <c r="C98" s="37" t="s">
        <v>137</v>
      </c>
      <c r="D98" s="49">
        <v>0</v>
      </c>
      <c r="E98" s="30"/>
      <c r="F98" s="30"/>
    </row>
    <row r="99" spans="1:6">
      <c r="A99" s="39">
        <v>49</v>
      </c>
      <c r="B99" s="37" t="s">
        <v>138</v>
      </c>
      <c r="C99" s="37" t="s">
        <v>139</v>
      </c>
      <c r="D99" s="49">
        <v>0</v>
      </c>
      <c r="E99" s="30"/>
      <c r="F99" s="30"/>
    </row>
    <row r="100" spans="1:6">
      <c r="A100" s="39">
        <v>50</v>
      </c>
      <c r="B100" s="37" t="s">
        <v>140</v>
      </c>
      <c r="C100" s="37" t="s">
        <v>141</v>
      </c>
      <c r="D100" s="49">
        <v>0</v>
      </c>
      <c r="E100" s="30"/>
      <c r="F100" s="30"/>
    </row>
    <row r="101" spans="1:6">
      <c r="A101" s="39">
        <v>51</v>
      </c>
      <c r="B101" s="37" t="s">
        <v>142</v>
      </c>
      <c r="C101" s="37" t="s">
        <v>143</v>
      </c>
      <c r="D101" s="49">
        <v>0</v>
      </c>
      <c r="E101" s="30"/>
      <c r="F101" s="30"/>
    </row>
    <row r="102" spans="1:6">
      <c r="A102" s="39">
        <v>52</v>
      </c>
      <c r="B102" s="37" t="s">
        <v>144</v>
      </c>
      <c r="C102" s="37" t="s">
        <v>145</v>
      </c>
      <c r="D102" s="49">
        <v>0</v>
      </c>
      <c r="E102" s="30"/>
      <c r="F102" s="30"/>
    </row>
    <row r="103" spans="1:6">
      <c r="A103" s="39">
        <v>53</v>
      </c>
      <c r="B103" s="37" t="s">
        <v>146</v>
      </c>
      <c r="C103" s="37" t="s">
        <v>147</v>
      </c>
      <c r="D103" s="49">
        <v>0</v>
      </c>
      <c r="E103" s="30"/>
      <c r="F103" s="30"/>
    </row>
    <row r="104" spans="1:6">
      <c r="A104" s="114">
        <v>54</v>
      </c>
      <c r="B104" s="115" t="s">
        <v>222</v>
      </c>
      <c r="C104" s="115" t="s">
        <v>148</v>
      </c>
      <c r="D104" s="119">
        <f>SUM(D96:D103)</f>
        <v>0</v>
      </c>
      <c r="E104" s="117"/>
      <c r="F104" s="117"/>
    </row>
    <row r="105" spans="1:6">
      <c r="A105" s="39">
        <v>55</v>
      </c>
      <c r="B105" s="37" t="s">
        <v>149</v>
      </c>
      <c r="C105" s="37" t="s">
        <v>150</v>
      </c>
      <c r="D105" s="49">
        <v>0</v>
      </c>
      <c r="E105" s="30"/>
      <c r="F105" s="30"/>
    </row>
    <row r="106" spans="1:6">
      <c r="A106" s="39">
        <v>56</v>
      </c>
      <c r="B106" s="37" t="s">
        <v>151</v>
      </c>
      <c r="C106" s="37" t="s">
        <v>152</v>
      </c>
      <c r="D106" s="49">
        <v>0</v>
      </c>
      <c r="E106" s="30"/>
      <c r="F106" s="30"/>
    </row>
    <row r="107" spans="1:6">
      <c r="A107" s="39">
        <v>57</v>
      </c>
      <c r="B107" s="37" t="s">
        <v>389</v>
      </c>
      <c r="C107" s="37" t="s">
        <v>154</v>
      </c>
      <c r="D107" s="49">
        <v>0</v>
      </c>
      <c r="E107" s="30"/>
      <c r="F107" s="30"/>
    </row>
    <row r="108" spans="1:6">
      <c r="A108" s="39">
        <v>58</v>
      </c>
      <c r="B108" s="37" t="s">
        <v>390</v>
      </c>
      <c r="C108" s="37" t="s">
        <v>156</v>
      </c>
      <c r="D108" s="49">
        <v>0</v>
      </c>
      <c r="E108" s="30"/>
      <c r="F108" s="30"/>
    </row>
    <row r="109" spans="1:6">
      <c r="A109" s="39">
        <v>59</v>
      </c>
      <c r="B109" s="37" t="s">
        <v>391</v>
      </c>
      <c r="C109" s="37" t="s">
        <v>158</v>
      </c>
      <c r="D109" s="49">
        <v>0</v>
      </c>
      <c r="E109" s="30"/>
      <c r="F109" s="30"/>
    </row>
    <row r="110" spans="1:6">
      <c r="A110" s="39">
        <v>60</v>
      </c>
      <c r="B110" s="37" t="s">
        <v>159</v>
      </c>
      <c r="C110" s="37" t="s">
        <v>160</v>
      </c>
      <c r="D110" s="49">
        <v>0</v>
      </c>
      <c r="E110" s="30"/>
      <c r="F110" s="30"/>
    </row>
    <row r="111" spans="1:6">
      <c r="A111" s="39">
        <v>61</v>
      </c>
      <c r="B111" s="37" t="s">
        <v>392</v>
      </c>
      <c r="C111" s="37" t="s">
        <v>162</v>
      </c>
      <c r="D111" s="49">
        <v>0</v>
      </c>
      <c r="E111" s="30"/>
      <c r="F111" s="30"/>
    </row>
    <row r="112" spans="1:6">
      <c r="A112" s="39">
        <v>62</v>
      </c>
      <c r="B112" s="37" t="s">
        <v>393</v>
      </c>
      <c r="C112" s="37" t="s">
        <v>164</v>
      </c>
      <c r="D112" s="49">
        <v>0</v>
      </c>
      <c r="E112" s="30"/>
      <c r="F112" s="30"/>
    </row>
    <row r="113" spans="1:6">
      <c r="A113" s="39">
        <v>63</v>
      </c>
      <c r="B113" s="37" t="s">
        <v>165</v>
      </c>
      <c r="C113" s="37" t="s">
        <v>166</v>
      </c>
      <c r="D113" s="49">
        <v>0</v>
      </c>
      <c r="E113" s="30"/>
      <c r="F113" s="30"/>
    </row>
    <row r="114" spans="1:6">
      <c r="A114" s="39">
        <v>64</v>
      </c>
      <c r="B114" s="37" t="s">
        <v>167</v>
      </c>
      <c r="C114" s="37" t="s">
        <v>168</v>
      </c>
      <c r="D114" s="49">
        <v>0</v>
      </c>
      <c r="E114" s="30"/>
      <c r="F114" s="30"/>
    </row>
    <row r="115" spans="1:6">
      <c r="A115" s="39">
        <v>65</v>
      </c>
      <c r="B115" s="37" t="s">
        <v>169</v>
      </c>
      <c r="C115" s="37" t="s">
        <v>170</v>
      </c>
      <c r="D115" s="49">
        <v>0</v>
      </c>
      <c r="E115" s="30"/>
      <c r="F115" s="30"/>
    </row>
    <row r="116" spans="1:6">
      <c r="A116" s="39">
        <v>66</v>
      </c>
      <c r="B116" s="37" t="s">
        <v>171</v>
      </c>
      <c r="C116" s="37" t="s">
        <v>172</v>
      </c>
      <c r="D116" s="49">
        <v>0</v>
      </c>
      <c r="E116" s="30"/>
      <c r="F116" s="30"/>
    </row>
    <row r="117" spans="1:6">
      <c r="A117" s="114">
        <v>67</v>
      </c>
      <c r="B117" s="115" t="s">
        <v>173</v>
      </c>
      <c r="C117" s="115" t="s">
        <v>174</v>
      </c>
      <c r="D117" s="119">
        <f>SUM(D105:D116)</f>
        <v>0</v>
      </c>
      <c r="E117" s="117"/>
      <c r="F117" s="117"/>
    </row>
    <row r="118" spans="1:6">
      <c r="A118" s="39">
        <v>68</v>
      </c>
      <c r="B118" s="37" t="s">
        <v>175</v>
      </c>
      <c r="C118" s="37" t="s">
        <v>176</v>
      </c>
      <c r="D118" s="49">
        <v>0</v>
      </c>
      <c r="E118" s="30"/>
      <c r="F118" s="30"/>
    </row>
    <row r="119" spans="1:6">
      <c r="A119" s="39">
        <v>69</v>
      </c>
      <c r="B119" s="37" t="s">
        <v>177</v>
      </c>
      <c r="C119" s="37" t="s">
        <v>178</v>
      </c>
      <c r="D119" s="49">
        <v>0</v>
      </c>
      <c r="E119" s="30"/>
      <c r="F119" s="30"/>
    </row>
    <row r="120" spans="1:6">
      <c r="A120" s="39">
        <v>70</v>
      </c>
      <c r="B120" s="37" t="s">
        <v>179</v>
      </c>
      <c r="C120" s="37" t="s">
        <v>180</v>
      </c>
      <c r="D120" s="49">
        <v>0</v>
      </c>
      <c r="E120" s="30"/>
      <c r="F120" s="30"/>
    </row>
    <row r="121" spans="1:6">
      <c r="A121" s="39">
        <v>71</v>
      </c>
      <c r="B121" s="37" t="s">
        <v>181</v>
      </c>
      <c r="C121" s="37" t="s">
        <v>182</v>
      </c>
      <c r="D121" s="49">
        <v>0</v>
      </c>
      <c r="E121" s="30"/>
      <c r="F121" s="30"/>
    </row>
    <row r="122" spans="1:6">
      <c r="A122" s="39">
        <v>72</v>
      </c>
      <c r="B122" s="37" t="s">
        <v>183</v>
      </c>
      <c r="C122" s="37" t="s">
        <v>184</v>
      </c>
      <c r="D122" s="49">
        <v>0</v>
      </c>
      <c r="E122" s="30"/>
      <c r="F122" s="30"/>
    </row>
    <row r="123" spans="1:6">
      <c r="A123" s="39">
        <v>73</v>
      </c>
      <c r="B123" s="37" t="s">
        <v>185</v>
      </c>
      <c r="C123" s="37" t="s">
        <v>186</v>
      </c>
      <c r="D123" s="49">
        <v>0</v>
      </c>
      <c r="E123" s="30"/>
      <c r="F123" s="30"/>
    </row>
    <row r="124" spans="1:6">
      <c r="A124" s="39">
        <v>74</v>
      </c>
      <c r="B124" s="37" t="s">
        <v>187</v>
      </c>
      <c r="C124" s="37" t="s">
        <v>188</v>
      </c>
      <c r="D124" s="49">
        <v>0</v>
      </c>
      <c r="E124" s="30"/>
      <c r="F124" s="30"/>
    </row>
    <row r="125" spans="1:6">
      <c r="A125" s="114">
        <v>75</v>
      </c>
      <c r="B125" s="115" t="s">
        <v>189</v>
      </c>
      <c r="C125" s="115" t="s">
        <v>190</v>
      </c>
      <c r="D125" s="119">
        <f>SUM(D118:D124)</f>
        <v>0</v>
      </c>
      <c r="E125" s="117"/>
      <c r="F125" s="117"/>
    </row>
    <row r="126" spans="1:6">
      <c r="A126" s="39">
        <v>76</v>
      </c>
      <c r="B126" s="37" t="s">
        <v>191</v>
      </c>
      <c r="C126" s="37" t="s">
        <v>192</v>
      </c>
      <c r="D126" s="49">
        <v>0</v>
      </c>
      <c r="E126" s="30"/>
      <c r="F126" s="30"/>
    </row>
    <row r="127" spans="1:6">
      <c r="A127" s="39">
        <v>77</v>
      </c>
      <c r="B127" s="37" t="s">
        <v>193</v>
      </c>
      <c r="C127" s="37" t="s">
        <v>194</v>
      </c>
      <c r="D127" s="49">
        <v>0</v>
      </c>
      <c r="E127" s="30"/>
      <c r="F127" s="30"/>
    </row>
    <row r="128" spans="1:6">
      <c r="A128" s="39">
        <v>78</v>
      </c>
      <c r="B128" s="37" t="s">
        <v>195</v>
      </c>
      <c r="C128" s="37" t="s">
        <v>196</v>
      </c>
      <c r="D128" s="49">
        <v>0</v>
      </c>
      <c r="E128" s="30"/>
      <c r="F128" s="30"/>
    </row>
    <row r="129" spans="1:6">
      <c r="A129" s="39">
        <v>79</v>
      </c>
      <c r="B129" s="37" t="s">
        <v>197</v>
      </c>
      <c r="C129" s="37" t="s">
        <v>198</v>
      </c>
      <c r="D129" s="49">
        <v>0</v>
      </c>
      <c r="E129" s="30"/>
      <c r="F129" s="30"/>
    </row>
    <row r="130" spans="1:6">
      <c r="A130" s="114">
        <v>80</v>
      </c>
      <c r="B130" s="115" t="s">
        <v>199</v>
      </c>
      <c r="C130" s="115" t="s">
        <v>200</v>
      </c>
      <c r="D130" s="119">
        <f>SUM(D126:D129)</f>
        <v>0</v>
      </c>
      <c r="E130" s="117"/>
      <c r="F130" s="117"/>
    </row>
    <row r="131" spans="1:6">
      <c r="A131" s="39">
        <v>81</v>
      </c>
      <c r="B131" s="37" t="s">
        <v>394</v>
      </c>
      <c r="C131" s="37" t="s">
        <v>202</v>
      </c>
      <c r="D131" s="49">
        <v>0</v>
      </c>
      <c r="E131" s="30"/>
      <c r="F131" s="30"/>
    </row>
    <row r="132" spans="1:6">
      <c r="A132" s="39">
        <v>82</v>
      </c>
      <c r="B132" s="37" t="s">
        <v>395</v>
      </c>
      <c r="C132" s="37" t="s">
        <v>204</v>
      </c>
      <c r="D132" s="49">
        <v>0</v>
      </c>
      <c r="E132" s="30"/>
      <c r="F132" s="30"/>
    </row>
    <row r="133" spans="1:6">
      <c r="A133" s="39">
        <v>83</v>
      </c>
      <c r="B133" s="37" t="s">
        <v>396</v>
      </c>
      <c r="C133" s="37" t="s">
        <v>206</v>
      </c>
      <c r="D133" s="49">
        <v>0</v>
      </c>
      <c r="E133" s="30"/>
      <c r="F133" s="30"/>
    </row>
    <row r="134" spans="1:6">
      <c r="A134" s="39">
        <v>84</v>
      </c>
      <c r="B134" s="37" t="s">
        <v>207</v>
      </c>
      <c r="C134" s="37" t="s">
        <v>208</v>
      </c>
      <c r="D134" s="49">
        <v>0</v>
      </c>
      <c r="E134" s="30"/>
      <c r="F134" s="30"/>
    </row>
    <row r="135" spans="1:6">
      <c r="A135" s="39">
        <v>85</v>
      </c>
      <c r="B135" s="37" t="s">
        <v>397</v>
      </c>
      <c r="C135" s="37" t="s">
        <v>210</v>
      </c>
      <c r="D135" s="49">
        <v>0</v>
      </c>
      <c r="E135" s="30"/>
      <c r="F135" s="30"/>
    </row>
    <row r="136" spans="1:6">
      <c r="A136" s="39">
        <v>86</v>
      </c>
      <c r="B136" s="37" t="s">
        <v>398</v>
      </c>
      <c r="C136" s="37" t="s">
        <v>212</v>
      </c>
      <c r="D136" s="49">
        <v>0</v>
      </c>
      <c r="E136" s="30"/>
      <c r="F136" s="30"/>
    </row>
    <row r="137" spans="1:6">
      <c r="A137" s="39">
        <v>87</v>
      </c>
      <c r="B137" s="37" t="s">
        <v>213</v>
      </c>
      <c r="C137" s="37" t="s">
        <v>214</v>
      </c>
      <c r="D137" s="49">
        <v>0</v>
      </c>
      <c r="E137" s="30"/>
      <c r="F137" s="30"/>
    </row>
    <row r="138" spans="1:6">
      <c r="A138" s="39">
        <v>88</v>
      </c>
      <c r="B138" s="37" t="s">
        <v>215</v>
      </c>
      <c r="C138" s="37" t="s">
        <v>216</v>
      </c>
      <c r="D138" s="49">
        <v>0</v>
      </c>
      <c r="E138" s="30"/>
      <c r="F138" s="30"/>
    </row>
    <row r="139" spans="1:6">
      <c r="A139" s="114">
        <v>89</v>
      </c>
      <c r="B139" s="115" t="s">
        <v>217</v>
      </c>
      <c r="C139" s="115" t="s">
        <v>218</v>
      </c>
      <c r="D139" s="119">
        <f>SUM(D131:D138)</f>
        <v>0</v>
      </c>
      <c r="E139" s="117"/>
      <c r="F139" s="121"/>
    </row>
    <row r="140" spans="1:6">
      <c r="A140" s="114">
        <v>90</v>
      </c>
      <c r="B140" s="115" t="s">
        <v>219</v>
      </c>
      <c r="C140" s="115" t="s">
        <v>220</v>
      </c>
      <c r="D140" s="116">
        <f>SUM(D29+D30+D95+D104+D117+D125+D130+D139)</f>
        <v>31842100</v>
      </c>
      <c r="E140" s="118">
        <f>SUM(E29+E30+E95+E104+E117+E125+E130+E139)</f>
        <v>3236102</v>
      </c>
      <c r="F140" s="118">
        <f>SUM(F29+F30+F95+F104+F117+F125+F130+F139)</f>
        <v>35078202</v>
      </c>
    </row>
    <row r="143" spans="1:6">
      <c r="B143" s="103"/>
      <c r="C143" s="103"/>
      <c r="D143" s="103"/>
      <c r="E143" s="103"/>
      <c r="F143" s="103"/>
    </row>
    <row r="144" spans="1:6">
      <c r="B144" s="103"/>
      <c r="C144" s="103"/>
      <c r="D144" s="103"/>
      <c r="E144" s="123"/>
      <c r="F144" s="103"/>
    </row>
    <row r="145" spans="2:6">
      <c r="B145" s="103"/>
      <c r="C145" s="103"/>
      <c r="D145" s="103"/>
      <c r="E145" s="103"/>
      <c r="F145" s="103"/>
    </row>
  </sheetData>
  <mergeCells count="9">
    <mergeCell ref="B2:F4"/>
    <mergeCell ref="A8:A9"/>
    <mergeCell ref="B8:B9"/>
    <mergeCell ref="C8:C9"/>
    <mergeCell ref="D8:D9"/>
    <mergeCell ref="E8:E9"/>
    <mergeCell ref="B6:F6"/>
    <mergeCell ref="B7:F7"/>
    <mergeCell ref="F8:F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B61" workbookViewId="0">
      <selection activeCell="B108" sqref="B108"/>
    </sheetView>
  </sheetViews>
  <sheetFormatPr defaultRowHeight="15"/>
  <cols>
    <col min="1" max="1" width="6.85546875" customWidth="1"/>
    <col min="2" max="2" width="80.85546875" customWidth="1"/>
    <col min="4" max="4" width="12.7109375" customWidth="1"/>
    <col min="5" max="5" width="13.28515625" customWidth="1"/>
    <col min="6" max="6" width="13.7109375" style="102" customWidth="1"/>
  </cols>
  <sheetData>
    <row r="1" spans="1:6">
      <c r="E1" s="103" t="s">
        <v>440</v>
      </c>
    </row>
    <row r="2" spans="1:6">
      <c r="B2" s="237" t="s">
        <v>441</v>
      </c>
      <c r="C2" s="238"/>
      <c r="D2" s="238"/>
      <c r="E2" s="238"/>
      <c r="F2" s="238"/>
    </row>
    <row r="3" spans="1:6">
      <c r="B3" s="238"/>
      <c r="C3" s="238"/>
      <c r="D3" s="238"/>
      <c r="E3" s="238"/>
      <c r="F3" s="238"/>
    </row>
    <row r="4" spans="1:6">
      <c r="B4" s="238"/>
      <c r="C4" s="238"/>
      <c r="D4" s="238"/>
      <c r="E4" s="238"/>
      <c r="F4" s="238"/>
    </row>
    <row r="5" spans="1:6">
      <c r="B5" s="238"/>
      <c r="C5" s="238"/>
      <c r="D5" s="238"/>
      <c r="E5" s="238"/>
      <c r="F5" s="238"/>
    </row>
    <row r="7" spans="1:6">
      <c r="B7" s="239"/>
      <c r="C7" s="239"/>
      <c r="D7" s="239"/>
      <c r="E7" s="239"/>
      <c r="F7" s="239"/>
    </row>
    <row r="8" spans="1:6">
      <c r="A8" s="202" t="s">
        <v>244</v>
      </c>
      <c r="B8" s="203"/>
      <c r="C8" s="203"/>
      <c r="D8" s="203"/>
      <c r="E8" s="203"/>
      <c r="F8" s="203"/>
    </row>
    <row r="9" spans="1:6">
      <c r="A9" s="240" t="s">
        <v>17</v>
      </c>
      <c r="B9" s="242" t="s">
        <v>18</v>
      </c>
      <c r="C9" s="242" t="s">
        <v>19</v>
      </c>
      <c r="D9" s="242" t="s">
        <v>403</v>
      </c>
      <c r="E9" s="243" t="s">
        <v>404</v>
      </c>
      <c r="F9" s="243" t="s">
        <v>438</v>
      </c>
    </row>
    <row r="10" spans="1:6" ht="21" customHeight="1">
      <c r="A10" s="241"/>
      <c r="B10" s="241"/>
      <c r="C10" s="241"/>
      <c r="D10" s="241"/>
      <c r="E10" s="241"/>
      <c r="F10" s="192"/>
    </row>
    <row r="11" spans="1:6">
      <c r="A11" s="39" t="s">
        <v>227</v>
      </c>
      <c r="B11" s="39" t="s">
        <v>228</v>
      </c>
      <c r="C11" s="39" t="s">
        <v>229</v>
      </c>
      <c r="D11" s="39" t="s">
        <v>230</v>
      </c>
      <c r="E11" s="74" t="s">
        <v>410</v>
      </c>
      <c r="F11" s="74"/>
    </row>
    <row r="12" spans="1:6">
      <c r="A12" s="39">
        <v>1</v>
      </c>
      <c r="B12" s="37" t="s">
        <v>246</v>
      </c>
      <c r="C12" s="37" t="s">
        <v>247</v>
      </c>
      <c r="D12" s="40"/>
      <c r="E12" s="30"/>
      <c r="F12" s="30"/>
    </row>
    <row r="13" spans="1:6">
      <c r="A13" s="39">
        <v>2</v>
      </c>
      <c r="B13" s="37" t="s">
        <v>248</v>
      </c>
      <c r="C13" s="37" t="s">
        <v>249</v>
      </c>
      <c r="D13" s="40"/>
      <c r="E13" s="30"/>
      <c r="F13" s="30"/>
    </row>
    <row r="14" spans="1:6">
      <c r="A14" s="39">
        <v>3</v>
      </c>
      <c r="B14" s="37" t="s">
        <v>250</v>
      </c>
      <c r="C14" s="37" t="s">
        <v>251</v>
      </c>
      <c r="D14" s="40"/>
      <c r="E14" s="30"/>
      <c r="F14" s="30"/>
    </row>
    <row r="15" spans="1:6">
      <c r="A15" s="39">
        <v>4</v>
      </c>
      <c r="B15" s="37" t="s">
        <v>252</v>
      </c>
      <c r="C15" s="37" t="s">
        <v>253</v>
      </c>
      <c r="D15" s="40"/>
      <c r="E15" s="30"/>
      <c r="F15" s="30"/>
    </row>
    <row r="16" spans="1:6">
      <c r="A16" s="39">
        <v>5</v>
      </c>
      <c r="B16" s="37" t="s">
        <v>254</v>
      </c>
      <c r="C16" s="37" t="s">
        <v>255</v>
      </c>
      <c r="D16" s="48"/>
      <c r="E16" s="30"/>
      <c r="F16" s="30"/>
    </row>
    <row r="17" spans="1:6">
      <c r="A17" s="39">
        <v>6</v>
      </c>
      <c r="B17" s="37" t="s">
        <v>257</v>
      </c>
      <c r="C17" s="37" t="s">
        <v>258</v>
      </c>
      <c r="D17" s="48"/>
      <c r="E17" s="30"/>
      <c r="F17" s="30"/>
    </row>
    <row r="18" spans="1:6">
      <c r="A18" s="36">
        <v>7</v>
      </c>
      <c r="B18" s="35" t="s">
        <v>259</v>
      </c>
      <c r="C18" s="35" t="s">
        <v>260</v>
      </c>
      <c r="D18" s="41"/>
      <c r="E18" s="30"/>
      <c r="F18" s="30"/>
    </row>
    <row r="19" spans="1:6">
      <c r="A19" s="39">
        <v>8</v>
      </c>
      <c r="B19" s="37" t="s">
        <v>261</v>
      </c>
      <c r="C19" s="37" t="s">
        <v>262</v>
      </c>
      <c r="D19" s="49"/>
      <c r="E19" s="30"/>
      <c r="F19" s="30"/>
    </row>
    <row r="20" spans="1:6">
      <c r="A20" s="39">
        <v>9</v>
      </c>
      <c r="B20" s="37" t="s">
        <v>263</v>
      </c>
      <c r="C20" s="37" t="s">
        <v>264</v>
      </c>
      <c r="D20" s="49"/>
      <c r="E20" s="30"/>
      <c r="F20" s="30"/>
    </row>
    <row r="21" spans="1:6">
      <c r="A21" s="39">
        <v>10</v>
      </c>
      <c r="B21" s="37" t="s">
        <v>265</v>
      </c>
      <c r="C21" s="37" t="s">
        <v>266</v>
      </c>
      <c r="D21" s="49"/>
      <c r="E21" s="30"/>
      <c r="F21" s="30"/>
    </row>
    <row r="22" spans="1:6">
      <c r="A22" s="39">
        <v>11</v>
      </c>
      <c r="B22" s="37" t="s">
        <v>267</v>
      </c>
      <c r="C22" s="37" t="s">
        <v>268</v>
      </c>
      <c r="D22" s="49"/>
      <c r="E22" s="30"/>
      <c r="F22" s="30"/>
    </row>
    <row r="23" spans="1:6">
      <c r="A23" s="36">
        <v>12</v>
      </c>
      <c r="B23" s="35" t="s">
        <v>269</v>
      </c>
      <c r="C23" s="35" t="s">
        <v>270</v>
      </c>
      <c r="D23" s="41"/>
      <c r="E23" s="30">
        <f>SUM(E24:E28)</f>
        <v>1371712</v>
      </c>
      <c r="F23" s="30">
        <f>SUM(F24:F28)</f>
        <v>1371712</v>
      </c>
    </row>
    <row r="24" spans="1:6">
      <c r="A24" s="39"/>
      <c r="B24" s="37" t="s">
        <v>271</v>
      </c>
      <c r="C24" s="37" t="s">
        <v>401</v>
      </c>
      <c r="D24" s="40"/>
      <c r="E24" s="30"/>
      <c r="F24" s="30"/>
    </row>
    <row r="25" spans="1:6">
      <c r="A25" s="39"/>
      <c r="B25" s="37" t="s">
        <v>405</v>
      </c>
      <c r="C25" s="37"/>
      <c r="D25" s="50"/>
      <c r="E25" s="30"/>
      <c r="F25" s="30"/>
    </row>
    <row r="26" spans="1:6">
      <c r="A26" s="39"/>
      <c r="B26" s="37" t="s">
        <v>272</v>
      </c>
      <c r="C26" s="37" t="s">
        <v>402</v>
      </c>
      <c r="D26" s="40"/>
      <c r="E26" s="30"/>
      <c r="F26" s="30"/>
    </row>
    <row r="27" spans="1:6">
      <c r="A27" s="39"/>
      <c r="B27" s="37" t="s">
        <v>273</v>
      </c>
      <c r="C27" s="37"/>
      <c r="D27" s="49"/>
      <c r="E27" s="30"/>
      <c r="F27" s="30"/>
    </row>
    <row r="28" spans="1:6">
      <c r="A28" s="39"/>
      <c r="B28" s="37" t="s">
        <v>408</v>
      </c>
      <c r="C28" s="37"/>
      <c r="D28" s="49"/>
      <c r="E28" s="59">
        <v>1371712</v>
      </c>
      <c r="F28" s="59">
        <v>1371712</v>
      </c>
    </row>
    <row r="29" spans="1:6">
      <c r="A29" s="82">
        <v>13</v>
      </c>
      <c r="B29" s="83" t="s">
        <v>274</v>
      </c>
      <c r="C29" s="83" t="s">
        <v>275</v>
      </c>
      <c r="D29" s="84"/>
      <c r="E29" s="76">
        <f>SUM(E18+E23)</f>
        <v>1371712</v>
      </c>
      <c r="F29" s="76">
        <f>SUM(F18+F23)</f>
        <v>1371712</v>
      </c>
    </row>
    <row r="30" spans="1:6">
      <c r="A30" s="39">
        <v>14</v>
      </c>
      <c r="B30" s="37" t="s">
        <v>276</v>
      </c>
      <c r="C30" s="37" t="s">
        <v>277</v>
      </c>
      <c r="D30" s="49"/>
      <c r="E30" s="30"/>
      <c r="F30" s="30"/>
    </row>
    <row r="31" spans="1:6">
      <c r="A31" s="39">
        <v>15</v>
      </c>
      <c r="B31" s="37" t="s">
        <v>278</v>
      </c>
      <c r="C31" s="37" t="s">
        <v>279</v>
      </c>
      <c r="D31" s="49"/>
      <c r="E31" s="30"/>
      <c r="F31" s="30"/>
    </row>
    <row r="32" spans="1:6">
      <c r="A32" s="39">
        <v>16</v>
      </c>
      <c r="B32" s="37" t="s">
        <v>280</v>
      </c>
      <c r="C32" s="37" t="s">
        <v>281</v>
      </c>
      <c r="D32" s="49"/>
      <c r="E32" s="30"/>
      <c r="F32" s="30"/>
    </row>
    <row r="33" spans="1:6">
      <c r="A33" s="39">
        <v>17</v>
      </c>
      <c r="B33" s="37" t="s">
        <v>282</v>
      </c>
      <c r="C33" s="37" t="s">
        <v>283</v>
      </c>
      <c r="D33" s="49"/>
      <c r="E33" s="30"/>
      <c r="F33" s="30"/>
    </row>
    <row r="34" spans="1:6">
      <c r="A34" s="39">
        <v>18</v>
      </c>
      <c r="B34" s="37" t="s">
        <v>284</v>
      </c>
      <c r="C34" s="37" t="s">
        <v>285</v>
      </c>
      <c r="D34" s="50"/>
      <c r="E34" s="30"/>
      <c r="F34" s="30"/>
    </row>
    <row r="35" spans="1:6">
      <c r="A35" s="39"/>
      <c r="B35" s="37" t="s">
        <v>286</v>
      </c>
      <c r="C35" s="37"/>
      <c r="D35" s="50"/>
      <c r="E35" s="30"/>
      <c r="F35" s="30"/>
    </row>
    <row r="36" spans="1:6">
      <c r="A36" s="39"/>
      <c r="B36" s="37" t="s">
        <v>287</v>
      </c>
      <c r="C36" s="37"/>
      <c r="D36" s="49"/>
      <c r="E36" s="30"/>
      <c r="F36" s="30"/>
    </row>
    <row r="37" spans="1:6">
      <c r="A37" s="82">
        <v>19</v>
      </c>
      <c r="B37" s="83" t="s">
        <v>288</v>
      </c>
      <c r="C37" s="83" t="s">
        <v>289</v>
      </c>
      <c r="D37" s="85"/>
      <c r="E37" s="76"/>
      <c r="F37" s="76"/>
    </row>
    <row r="38" spans="1:6">
      <c r="A38" s="39">
        <v>20</v>
      </c>
      <c r="B38" s="37" t="s">
        <v>290</v>
      </c>
      <c r="C38" s="37" t="s">
        <v>291</v>
      </c>
      <c r="D38" s="50"/>
      <c r="E38" s="30"/>
      <c r="F38" s="30"/>
    </row>
    <row r="39" spans="1:6">
      <c r="A39" s="39"/>
      <c r="B39" s="37" t="s">
        <v>292</v>
      </c>
      <c r="C39" s="37"/>
      <c r="D39" s="49"/>
      <c r="E39" s="30"/>
      <c r="F39" s="30"/>
    </row>
    <row r="40" spans="1:6">
      <c r="A40" s="39">
        <v>21</v>
      </c>
      <c r="B40" s="37" t="s">
        <v>293</v>
      </c>
      <c r="C40" s="37" t="s">
        <v>294</v>
      </c>
      <c r="D40" s="49"/>
      <c r="E40" s="30"/>
      <c r="F40" s="30"/>
    </row>
    <row r="41" spans="1:6">
      <c r="A41" s="36">
        <v>22</v>
      </c>
      <c r="B41" s="35" t="s">
        <v>295</v>
      </c>
      <c r="C41" s="35" t="s">
        <v>296</v>
      </c>
      <c r="D41" s="51"/>
      <c r="E41" s="30"/>
      <c r="F41" s="30"/>
    </row>
    <row r="42" spans="1:6">
      <c r="A42" s="39">
        <v>23</v>
      </c>
      <c r="B42" s="37" t="s">
        <v>297</v>
      </c>
      <c r="C42" s="37" t="s">
        <v>298</v>
      </c>
      <c r="D42" s="49"/>
      <c r="E42" s="30"/>
      <c r="F42" s="30"/>
    </row>
    <row r="43" spans="1:6">
      <c r="A43" s="39">
        <v>24</v>
      </c>
      <c r="B43" s="37" t="s">
        <v>299</v>
      </c>
      <c r="C43" s="37" t="s">
        <v>300</v>
      </c>
      <c r="D43" s="49"/>
      <c r="E43" s="30"/>
      <c r="F43" s="30"/>
    </row>
    <row r="44" spans="1:6">
      <c r="A44" s="36">
        <v>25</v>
      </c>
      <c r="B44" s="35" t="s">
        <v>301</v>
      </c>
      <c r="C44" s="35" t="s">
        <v>302</v>
      </c>
      <c r="D44" s="41"/>
      <c r="E44" s="30"/>
      <c r="F44" s="30"/>
    </row>
    <row r="45" spans="1:6">
      <c r="A45" s="39"/>
      <c r="B45" s="37" t="s">
        <v>303</v>
      </c>
      <c r="C45" s="37"/>
      <c r="D45" s="49"/>
      <c r="E45" s="30"/>
      <c r="F45" s="30"/>
    </row>
    <row r="46" spans="1:6">
      <c r="A46" s="39"/>
      <c r="B46" s="37" t="s">
        <v>304</v>
      </c>
      <c r="C46" s="37"/>
      <c r="D46" s="40"/>
      <c r="E46" s="30"/>
      <c r="F46" s="30"/>
    </row>
    <row r="47" spans="1:6">
      <c r="A47" s="36">
        <v>26</v>
      </c>
      <c r="B47" s="35" t="s">
        <v>305</v>
      </c>
      <c r="C47" s="35" t="s">
        <v>306</v>
      </c>
      <c r="D47" s="41"/>
      <c r="E47" s="30"/>
      <c r="F47" s="30"/>
    </row>
    <row r="48" spans="1:6">
      <c r="A48" s="39"/>
      <c r="B48" s="37" t="s">
        <v>307</v>
      </c>
      <c r="C48" s="37"/>
      <c r="D48" s="49"/>
      <c r="E48" s="30"/>
      <c r="F48" s="30"/>
    </row>
    <row r="49" spans="1:6">
      <c r="A49" s="39"/>
      <c r="B49" s="37" t="s">
        <v>308</v>
      </c>
      <c r="C49" s="37"/>
      <c r="D49" s="40"/>
      <c r="E49" s="30"/>
      <c r="F49" s="30"/>
    </row>
    <row r="50" spans="1:6">
      <c r="A50" s="39"/>
      <c r="B50" s="37" t="s">
        <v>309</v>
      </c>
      <c r="C50" s="37"/>
      <c r="D50" s="49"/>
      <c r="E50" s="30"/>
      <c r="F50" s="30"/>
    </row>
    <row r="51" spans="1:6">
      <c r="A51" s="39">
        <v>27</v>
      </c>
      <c r="B51" s="37" t="s">
        <v>310</v>
      </c>
      <c r="C51" s="37" t="s">
        <v>311</v>
      </c>
      <c r="D51" s="49"/>
      <c r="E51" s="30"/>
      <c r="F51" s="30"/>
    </row>
    <row r="52" spans="1:6">
      <c r="A52" s="39">
        <v>28</v>
      </c>
      <c r="B52" s="37" t="s">
        <v>312</v>
      </c>
      <c r="C52" s="37" t="s">
        <v>313</v>
      </c>
      <c r="D52" s="49"/>
      <c r="E52" s="30"/>
      <c r="F52" s="30"/>
    </row>
    <row r="53" spans="1:6">
      <c r="A53" s="36">
        <v>29</v>
      </c>
      <c r="B53" s="35" t="s">
        <v>314</v>
      </c>
      <c r="C53" s="35" t="s">
        <v>315</v>
      </c>
      <c r="D53" s="41"/>
      <c r="E53" s="30"/>
      <c r="F53" s="30"/>
    </row>
    <row r="54" spans="1:6">
      <c r="A54" s="39"/>
      <c r="B54" s="37" t="s">
        <v>316</v>
      </c>
      <c r="C54" s="37"/>
      <c r="D54" s="40"/>
      <c r="E54" s="30"/>
      <c r="F54" s="30"/>
    </row>
    <row r="55" spans="1:6">
      <c r="A55" s="39">
        <v>30</v>
      </c>
      <c r="B55" s="37" t="s">
        <v>317</v>
      </c>
      <c r="C55" s="37" t="s">
        <v>318</v>
      </c>
      <c r="D55" s="49"/>
      <c r="E55" s="30"/>
      <c r="F55" s="30"/>
    </row>
    <row r="56" spans="1:6">
      <c r="A56" s="39"/>
      <c r="B56" s="37" t="s">
        <v>319</v>
      </c>
      <c r="C56" s="37"/>
      <c r="D56" s="49"/>
      <c r="E56" s="30"/>
      <c r="F56" s="30"/>
    </row>
    <row r="57" spans="1:6">
      <c r="A57" s="36">
        <v>31</v>
      </c>
      <c r="B57" s="35" t="s">
        <v>320</v>
      </c>
      <c r="C57" s="35" t="s">
        <v>321</v>
      </c>
      <c r="D57" s="41"/>
      <c r="E57" s="30"/>
      <c r="F57" s="30"/>
    </row>
    <row r="58" spans="1:6">
      <c r="A58" s="36">
        <v>32</v>
      </c>
      <c r="B58" s="35" t="s">
        <v>322</v>
      </c>
      <c r="C58" s="35" t="s">
        <v>323</v>
      </c>
      <c r="D58" s="41"/>
      <c r="E58" s="30"/>
      <c r="F58" s="30"/>
    </row>
    <row r="59" spans="1:6">
      <c r="A59" s="39"/>
      <c r="B59" s="37" t="s">
        <v>324</v>
      </c>
      <c r="C59" s="37"/>
      <c r="D59" s="49"/>
      <c r="E59" s="30"/>
      <c r="F59" s="30"/>
    </row>
    <row r="60" spans="1:6">
      <c r="A60" s="39"/>
      <c r="B60" s="37" t="s">
        <v>325</v>
      </c>
      <c r="C60" s="37"/>
      <c r="D60" s="49"/>
      <c r="E60" s="30"/>
      <c r="F60" s="30"/>
    </row>
    <row r="61" spans="1:6">
      <c r="A61" s="39"/>
      <c r="B61" s="37" t="s">
        <v>326</v>
      </c>
      <c r="C61" s="37"/>
      <c r="D61" s="40"/>
      <c r="E61" s="30"/>
      <c r="F61" s="30"/>
    </row>
    <row r="62" spans="1:6">
      <c r="A62" s="82">
        <v>33</v>
      </c>
      <c r="B62" s="83" t="s">
        <v>327</v>
      </c>
      <c r="C62" s="83" t="s">
        <v>328</v>
      </c>
      <c r="D62" s="84"/>
      <c r="E62" s="76"/>
      <c r="F62" s="76"/>
    </row>
    <row r="63" spans="1:6">
      <c r="A63" s="39">
        <v>34</v>
      </c>
      <c r="B63" s="37" t="s">
        <v>329</v>
      </c>
      <c r="C63" s="37" t="s">
        <v>330</v>
      </c>
      <c r="D63" s="50"/>
      <c r="E63" s="30"/>
      <c r="F63" s="30"/>
    </row>
    <row r="64" spans="1:6">
      <c r="A64" s="39"/>
      <c r="B64" s="37"/>
      <c r="C64" s="37"/>
      <c r="D64" s="48"/>
      <c r="E64" s="30"/>
      <c r="F64" s="30"/>
    </row>
    <row r="65" spans="1:6">
      <c r="A65" s="39"/>
      <c r="B65" s="37"/>
      <c r="C65" s="37"/>
      <c r="D65" s="37"/>
      <c r="E65" s="30"/>
      <c r="F65" s="30"/>
    </row>
    <row r="66" spans="1:6">
      <c r="A66" s="39"/>
      <c r="B66" s="37"/>
      <c r="C66" s="37"/>
      <c r="D66" s="37"/>
      <c r="E66" s="30"/>
      <c r="F66" s="30"/>
    </row>
    <row r="67" spans="1:6">
      <c r="A67" s="39">
        <v>35</v>
      </c>
      <c r="B67" s="37" t="s">
        <v>331</v>
      </c>
      <c r="C67" s="37" t="s">
        <v>332</v>
      </c>
      <c r="D67" s="50"/>
      <c r="E67" s="30"/>
      <c r="F67" s="30"/>
    </row>
    <row r="68" spans="1:6">
      <c r="A68" s="39"/>
      <c r="B68" s="37" t="s">
        <v>333</v>
      </c>
      <c r="C68" s="37"/>
      <c r="D68" s="50"/>
      <c r="E68" s="30"/>
      <c r="F68" s="30"/>
    </row>
    <row r="69" spans="1:6">
      <c r="A69" s="39"/>
      <c r="B69" s="37" t="s">
        <v>334</v>
      </c>
      <c r="C69" s="37"/>
      <c r="D69" s="49"/>
      <c r="E69" s="30"/>
      <c r="F69" s="30"/>
    </row>
    <row r="70" spans="1:6">
      <c r="A70" s="39">
        <v>36</v>
      </c>
      <c r="B70" s="37" t="s">
        <v>0</v>
      </c>
      <c r="C70" s="37" t="s">
        <v>335</v>
      </c>
      <c r="D70" s="49"/>
      <c r="E70" s="30"/>
      <c r="F70" s="30"/>
    </row>
    <row r="71" spans="1:6">
      <c r="A71" s="39">
        <v>37</v>
      </c>
      <c r="B71" s="37" t="s">
        <v>336</v>
      </c>
      <c r="C71" s="37" t="s">
        <v>337</v>
      </c>
      <c r="D71" s="49"/>
      <c r="E71" s="30"/>
      <c r="F71" s="30"/>
    </row>
    <row r="72" spans="1:6">
      <c r="A72" s="39"/>
      <c r="B72" s="37" t="s">
        <v>338</v>
      </c>
      <c r="C72" s="37"/>
      <c r="D72" s="49"/>
      <c r="E72" s="30"/>
      <c r="F72" s="30"/>
    </row>
    <row r="73" spans="1:6">
      <c r="A73" s="39">
        <v>38</v>
      </c>
      <c r="B73" s="37" t="s">
        <v>339</v>
      </c>
      <c r="C73" s="37" t="s">
        <v>340</v>
      </c>
      <c r="D73" s="49"/>
      <c r="E73" s="30"/>
      <c r="F73" s="30"/>
    </row>
    <row r="74" spans="1:6">
      <c r="A74" s="39">
        <v>39</v>
      </c>
      <c r="B74" s="37" t="s">
        <v>341</v>
      </c>
      <c r="C74" s="37" t="s">
        <v>342</v>
      </c>
      <c r="D74" s="50"/>
      <c r="E74" s="30"/>
      <c r="F74" s="30"/>
    </row>
    <row r="75" spans="1:6">
      <c r="A75" s="39">
        <v>40</v>
      </c>
      <c r="B75" s="37" t="s">
        <v>343</v>
      </c>
      <c r="C75" s="37" t="s">
        <v>344</v>
      </c>
      <c r="D75" s="49"/>
      <c r="E75" s="30"/>
      <c r="F75" s="30"/>
    </row>
    <row r="76" spans="1:6">
      <c r="A76" s="39">
        <v>41</v>
      </c>
      <c r="B76" s="37" t="s">
        <v>345</v>
      </c>
      <c r="C76" s="37" t="s">
        <v>346</v>
      </c>
      <c r="D76" s="40"/>
      <c r="E76" s="30"/>
      <c r="F76" s="30"/>
    </row>
    <row r="77" spans="1:6">
      <c r="A77" s="39">
        <v>42</v>
      </c>
      <c r="B77" s="37" t="s">
        <v>347</v>
      </c>
      <c r="C77" s="37" t="s">
        <v>348</v>
      </c>
      <c r="D77" s="49"/>
      <c r="E77" s="30"/>
      <c r="F77" s="30"/>
    </row>
    <row r="78" spans="1:6">
      <c r="A78" s="39">
        <v>43</v>
      </c>
      <c r="B78" s="37" t="s">
        <v>431</v>
      </c>
      <c r="C78" s="37" t="s">
        <v>350</v>
      </c>
      <c r="D78" s="49"/>
      <c r="E78" s="30"/>
      <c r="F78" s="30"/>
    </row>
    <row r="79" spans="1:6">
      <c r="A79" s="39">
        <v>44</v>
      </c>
      <c r="B79" s="37" t="s">
        <v>406</v>
      </c>
      <c r="C79" s="37" t="s">
        <v>407</v>
      </c>
      <c r="D79" s="49"/>
      <c r="E79" s="30"/>
      <c r="F79" s="30"/>
    </row>
    <row r="80" spans="1:6">
      <c r="A80" s="86">
        <v>45</v>
      </c>
      <c r="B80" s="83" t="s">
        <v>351</v>
      </c>
      <c r="C80" s="83" t="s">
        <v>352</v>
      </c>
      <c r="D80" s="84"/>
      <c r="E80" s="76"/>
      <c r="F80" s="76"/>
    </row>
    <row r="81" spans="1:6">
      <c r="A81" s="39">
        <v>46</v>
      </c>
      <c r="B81" s="37" t="s">
        <v>353</v>
      </c>
      <c r="C81" s="37" t="s">
        <v>354</v>
      </c>
      <c r="D81" s="49"/>
      <c r="E81" s="30"/>
      <c r="F81" s="30"/>
    </row>
    <row r="82" spans="1:6">
      <c r="A82" s="39">
        <v>47</v>
      </c>
      <c r="B82" s="37" t="s">
        <v>355</v>
      </c>
      <c r="C82" s="37" t="s">
        <v>356</v>
      </c>
      <c r="D82" s="49"/>
      <c r="E82" s="30"/>
      <c r="F82" s="30"/>
    </row>
    <row r="83" spans="1:6">
      <c r="A83" s="39">
        <v>48</v>
      </c>
      <c r="B83" s="37" t="s">
        <v>357</v>
      </c>
      <c r="C83" s="37" t="s">
        <v>358</v>
      </c>
      <c r="D83" s="50"/>
      <c r="E83" s="30"/>
      <c r="F83" s="30"/>
    </row>
    <row r="84" spans="1:6">
      <c r="A84" s="39">
        <v>49</v>
      </c>
      <c r="B84" s="37" t="s">
        <v>359</v>
      </c>
      <c r="C84" s="37" t="s">
        <v>360</v>
      </c>
      <c r="D84" s="49"/>
      <c r="E84" s="30"/>
      <c r="F84" s="30"/>
    </row>
    <row r="85" spans="1:6">
      <c r="A85" s="39">
        <v>50</v>
      </c>
      <c r="B85" s="37" t="s">
        <v>361</v>
      </c>
      <c r="C85" s="37" t="s">
        <v>362</v>
      </c>
      <c r="D85" s="49"/>
      <c r="E85" s="30"/>
      <c r="F85" s="30"/>
    </row>
    <row r="86" spans="1:6">
      <c r="A86" s="86">
        <v>51</v>
      </c>
      <c r="B86" s="83" t="s">
        <v>363</v>
      </c>
      <c r="C86" s="83" t="s">
        <v>364</v>
      </c>
      <c r="D86" s="87"/>
      <c r="E86" s="76"/>
      <c r="F86" s="76"/>
    </row>
    <row r="87" spans="1:6">
      <c r="A87" s="39">
        <v>52</v>
      </c>
      <c r="B87" s="37" t="s">
        <v>365</v>
      </c>
      <c r="C87" s="37" t="s">
        <v>366</v>
      </c>
      <c r="D87" s="49"/>
      <c r="E87" s="30"/>
      <c r="F87" s="30"/>
    </row>
    <row r="88" spans="1:6">
      <c r="A88" s="39">
        <v>53</v>
      </c>
      <c r="B88" s="37" t="s">
        <v>367</v>
      </c>
      <c r="C88" s="37" t="s">
        <v>368</v>
      </c>
      <c r="D88" s="40"/>
      <c r="E88" s="30"/>
      <c r="F88" s="30"/>
    </row>
    <row r="89" spans="1:6">
      <c r="A89" s="39">
        <v>54</v>
      </c>
      <c r="B89" s="37" t="s">
        <v>369</v>
      </c>
      <c r="C89" s="37" t="s">
        <v>370</v>
      </c>
      <c r="D89" s="49"/>
      <c r="E89" s="30"/>
      <c r="F89" s="30"/>
    </row>
    <row r="90" spans="1:6">
      <c r="A90" s="86">
        <v>55</v>
      </c>
      <c r="B90" s="83" t="s">
        <v>371</v>
      </c>
      <c r="C90" s="83" t="s">
        <v>372</v>
      </c>
      <c r="D90" s="84"/>
      <c r="E90" s="76"/>
      <c r="F90" s="76"/>
    </row>
    <row r="91" spans="1:6">
      <c r="A91" s="39">
        <v>56</v>
      </c>
      <c r="B91" s="37" t="s">
        <v>373</v>
      </c>
      <c r="C91" s="37" t="s">
        <v>374</v>
      </c>
      <c r="D91" s="49"/>
      <c r="E91" s="30"/>
      <c r="F91" s="30"/>
    </row>
    <row r="92" spans="1:6">
      <c r="A92" s="39">
        <v>57</v>
      </c>
      <c r="B92" s="37" t="s">
        <v>375</v>
      </c>
      <c r="C92" s="37" t="s">
        <v>376</v>
      </c>
      <c r="D92" s="49"/>
      <c r="E92" s="30"/>
      <c r="F92" s="30"/>
    </row>
    <row r="93" spans="1:6">
      <c r="A93" s="39">
        <v>58</v>
      </c>
      <c r="B93" s="37" t="s">
        <v>377</v>
      </c>
      <c r="C93" s="37" t="s">
        <v>378</v>
      </c>
      <c r="D93" s="49"/>
      <c r="E93" s="30"/>
      <c r="F93" s="30"/>
    </row>
    <row r="94" spans="1:6">
      <c r="A94" s="86">
        <v>59</v>
      </c>
      <c r="B94" s="83" t="s">
        <v>379</v>
      </c>
      <c r="C94" s="83" t="s">
        <v>380</v>
      </c>
      <c r="D94" s="87"/>
      <c r="E94" s="76"/>
      <c r="F94" s="76"/>
    </row>
    <row r="95" spans="1:6">
      <c r="A95" s="39">
        <v>60</v>
      </c>
      <c r="B95" s="35" t="s">
        <v>381</v>
      </c>
      <c r="C95" s="35" t="s">
        <v>382</v>
      </c>
      <c r="D95" s="41"/>
      <c r="E95" s="30">
        <f>SUM(E29+E37+E62+E80+E86+E90+E94)</f>
        <v>1371712</v>
      </c>
      <c r="F95" s="30">
        <f>SUM(F29+F37+F62+F80+F86+F90+F94)</f>
        <v>1371712</v>
      </c>
    </row>
    <row r="96" spans="1:6">
      <c r="A96" s="86">
        <v>61</v>
      </c>
      <c r="B96" s="83" t="s">
        <v>383</v>
      </c>
      <c r="C96" s="83" t="s">
        <v>384</v>
      </c>
      <c r="D96" s="84"/>
      <c r="E96" s="77">
        <f>SUM(E97:E98)</f>
        <v>1864390</v>
      </c>
      <c r="F96" s="77">
        <f>SUM(F97:F98)</f>
        <v>33706490</v>
      </c>
    </row>
    <row r="97" spans="1:6">
      <c r="A97" s="39">
        <v>62</v>
      </c>
      <c r="B97" s="37" t="s">
        <v>385</v>
      </c>
      <c r="C97" s="37" t="s">
        <v>399</v>
      </c>
      <c r="D97" s="40"/>
      <c r="E97" s="59">
        <v>224390</v>
      </c>
      <c r="F97" s="59">
        <v>224390</v>
      </c>
    </row>
    <row r="98" spans="1:6">
      <c r="A98" s="39">
        <v>63</v>
      </c>
      <c r="B98" s="37" t="s">
        <v>427</v>
      </c>
      <c r="C98" s="37" t="s">
        <v>437</v>
      </c>
      <c r="D98" s="40">
        <v>31842100</v>
      </c>
      <c r="E98" s="59">
        <v>1640000</v>
      </c>
      <c r="F98" s="59">
        <f>SUM(D98:E98)</f>
        <v>33482100</v>
      </c>
    </row>
    <row r="99" spans="1:6">
      <c r="A99" s="86">
        <v>64</v>
      </c>
      <c r="B99" s="83" t="s">
        <v>224</v>
      </c>
      <c r="C99" s="83" t="s">
        <v>386</v>
      </c>
      <c r="D99" s="84">
        <f>SUM(D98)</f>
        <v>31842100</v>
      </c>
      <c r="E99" s="77">
        <f>SUM(E95+E96)</f>
        <v>3236102</v>
      </c>
      <c r="F99" s="77">
        <f>SUM(F95+F96)</f>
        <v>35078202</v>
      </c>
    </row>
    <row r="101" spans="1:6">
      <c r="B101" s="141"/>
    </row>
    <row r="102" spans="1:6">
      <c r="B102" s="141"/>
      <c r="D102" s="103"/>
      <c r="E102" s="103"/>
      <c r="F102" s="103"/>
    </row>
    <row r="103" spans="1:6">
      <c r="B103" s="141"/>
      <c r="D103" s="103"/>
      <c r="E103" s="123"/>
      <c r="F103" s="103"/>
    </row>
    <row r="104" spans="1:6">
      <c r="B104" s="141"/>
      <c r="D104" s="103"/>
      <c r="E104" s="103"/>
      <c r="F104" s="103"/>
    </row>
  </sheetData>
  <mergeCells count="9">
    <mergeCell ref="B2:F5"/>
    <mergeCell ref="B7:F7"/>
    <mergeCell ref="A8:F8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Önkormányzati szintű kiadás</vt:lpstr>
      <vt:lpstr>Önkormányzati szintű bevétel</vt:lpstr>
      <vt:lpstr>Önkormányzat kiadás</vt:lpstr>
      <vt:lpstr>Óvoda kiadás</vt:lpstr>
      <vt:lpstr>Óvoda bevétel</vt:lpstr>
      <vt:lpstr>önkormányzat bevétel</vt:lpstr>
      <vt:lpstr>KÖH kiadás</vt:lpstr>
      <vt:lpstr>KÖH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2018-09-21T11:43:44Z</cp:lastPrinted>
  <dcterms:created xsi:type="dcterms:W3CDTF">2018-02-16T08:21:30Z</dcterms:created>
  <dcterms:modified xsi:type="dcterms:W3CDTF">2018-09-21T11:46:36Z</dcterms:modified>
</cp:coreProperties>
</file>