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 firstSheet="2" activeTab="5"/>
  </bookViews>
  <sheets>
    <sheet name="1. Ktgv.mérlege" sheetId="28" r:id="rId1"/>
    <sheet name="2. Ktgv.egys." sheetId="29" r:id="rId2"/>
    <sheet name="3.államházt.belüli tám.  " sheetId="36" r:id="rId3"/>
    <sheet name="4.önk.ktgv.várh.bevételek" sheetId="31" r:id="rId4"/>
    <sheet name="5.Létszám " sheetId="42" r:id="rId5"/>
    <sheet name="9.Beruházások feladatonként" sheetId="33" r:id="rId6"/>
  </sheets>
  <externalReferences>
    <externalReference r:id="rId7"/>
  </externalReferences>
  <definedNames>
    <definedName name="_ftn1" localSheetId="4">'5.Létszám '!#REF!</definedName>
    <definedName name="_ftn2" localSheetId="4">'5.Létszám '!#REF!</definedName>
    <definedName name="_ftn3" localSheetId="4">'5.Létszám '!#REF!</definedName>
    <definedName name="_ftn4" localSheetId="4">'5.Létszám '!#REF!</definedName>
    <definedName name="_ftn5" localSheetId="4">'5.Létszám '!#REF!</definedName>
    <definedName name="_ftn6" localSheetId="4">'5.Létszám '!#REF!</definedName>
    <definedName name="_ftnref1" localSheetId="4">'5.Létszám '!#REF!</definedName>
    <definedName name="_ftnref2" localSheetId="4">'5.Létszám '!#REF!</definedName>
    <definedName name="_ftnref3" localSheetId="4">'5.Létszám '!#REF!</definedName>
    <definedName name="_ftnref4" localSheetId="4">'5.Létszám '!#REF!</definedName>
    <definedName name="_ftnref5" localSheetId="4">'5.Létszám '!$B$38</definedName>
    <definedName name="_ftnref6" localSheetId="4">'5.Létszám '!#REF!</definedName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Titles" localSheetId="4">'5.Létszám '!$3:$6</definedName>
    <definedName name="_xlnm.Print_Area" localSheetId="1">'2. Ktgv.egys.'!$A$1:$G$68</definedName>
    <definedName name="_xlnm.Print_Area" localSheetId="3">'4.önk.ktgv.várh.bevételek'!$A$1:$K$58</definedName>
    <definedName name="tipus">[1]segédtábla!$E$1:$E$5</definedName>
    <definedName name="választ">[1]segédtábla!$D$1:$D$3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42" l="1"/>
  <c r="C50" i="42" s="1"/>
  <c r="E62" i="42"/>
  <c r="D62" i="42"/>
  <c r="C62" i="42"/>
  <c r="F60" i="42"/>
  <c r="F62" i="42" s="1"/>
  <c r="F56" i="42"/>
  <c r="E51" i="42"/>
  <c r="D51" i="42"/>
  <c r="C51" i="42"/>
  <c r="F43" i="42"/>
  <c r="E41" i="42"/>
  <c r="E52" i="42" s="1"/>
  <c r="D41" i="42"/>
  <c r="D52" i="42" s="1"/>
  <c r="C41" i="42"/>
  <c r="C52" i="42" s="1"/>
  <c r="F40" i="42"/>
  <c r="F39" i="42"/>
  <c r="F38" i="42"/>
  <c r="F36" i="42"/>
  <c r="F35" i="42"/>
  <c r="F34" i="42"/>
  <c r="F33" i="42"/>
  <c r="F51" i="42" s="1"/>
  <c r="F32" i="42"/>
  <c r="F30" i="42"/>
  <c r="F29" i="42"/>
  <c r="E27" i="42"/>
  <c r="E28" i="42" s="1"/>
  <c r="E50" i="42" s="1"/>
  <c r="D27" i="42"/>
  <c r="D28" i="42" s="1"/>
  <c r="D50" i="42" s="1"/>
  <c r="F25" i="42"/>
  <c r="F24" i="42"/>
  <c r="F22" i="42"/>
  <c r="F20" i="42"/>
  <c r="E18" i="42"/>
  <c r="E49" i="42" s="1"/>
  <c r="D18" i="42"/>
  <c r="D49" i="42" s="1"/>
  <c r="C18" i="42"/>
  <c r="F17" i="42"/>
  <c r="F16" i="42"/>
  <c r="F15" i="42"/>
  <c r="F14" i="42"/>
  <c r="F13" i="42"/>
  <c r="F12" i="42"/>
  <c r="F11" i="42"/>
  <c r="F10" i="42"/>
  <c r="F9" i="42"/>
  <c r="F27" i="42" l="1"/>
  <c r="F28" i="42" s="1"/>
  <c r="F50" i="42" s="1"/>
  <c r="F18" i="42"/>
  <c r="F49" i="42" s="1"/>
  <c r="C19" i="42"/>
  <c r="F19" i="42" s="1"/>
  <c r="E53" i="42"/>
  <c r="F41" i="42"/>
  <c r="F52" i="42" s="1"/>
  <c r="D53" i="42"/>
  <c r="F53" i="42" l="1"/>
  <c r="C53" i="42"/>
  <c r="L34" i="36" l="1"/>
  <c r="C29" i="33" l="1"/>
  <c r="I26" i="36" l="1"/>
  <c r="C29" i="29" l="1"/>
  <c r="L39" i="36" l="1"/>
  <c r="J22" i="36"/>
  <c r="L20" i="36" s="1"/>
  <c r="L16" i="36"/>
  <c r="J7" i="36"/>
  <c r="L5" i="36" s="1"/>
  <c r="M4" i="36" l="1"/>
  <c r="N3" i="36" s="1"/>
  <c r="D60" i="29" l="1"/>
  <c r="E60" i="29"/>
  <c r="F60" i="29"/>
  <c r="C60" i="29"/>
  <c r="C50" i="29"/>
  <c r="C49" i="29"/>
  <c r="C48" i="29"/>
  <c r="E29" i="29"/>
  <c r="F29" i="29"/>
  <c r="G26" i="29"/>
  <c r="G27" i="29"/>
  <c r="C20" i="33" l="1"/>
  <c r="J52" i="31"/>
  <c r="J47" i="31"/>
  <c r="J40" i="31"/>
  <c r="I30" i="31"/>
  <c r="J25" i="31" s="1"/>
  <c r="J19" i="31"/>
  <c r="J12" i="31"/>
  <c r="J5" i="31"/>
  <c r="J57" i="31" l="1"/>
  <c r="C31" i="33"/>
  <c r="G68" i="29" l="1"/>
  <c r="G67" i="29"/>
  <c r="G66" i="29"/>
  <c r="G65" i="29"/>
  <c r="G64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l="1"/>
  <c r="G60" i="29"/>
  <c r="D47" i="29"/>
  <c r="D52" i="29" s="1"/>
  <c r="D62" i="29" s="1"/>
  <c r="F47" i="29"/>
  <c r="F52" i="29" s="1"/>
  <c r="F62" i="29" s="1"/>
  <c r="E47" i="29"/>
  <c r="E52" i="29" s="1"/>
  <c r="E62" i="29" s="1"/>
  <c r="C30" i="29"/>
  <c r="P26" i="28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<sst xmlns="http://schemas.openxmlformats.org/spreadsheetml/2006/main" count="297" uniqueCount="260">
  <si>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</si>
  <si>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</si>
  <si>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</si>
  <si>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</si>
  <si>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</si>
  <si>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</si>
  <si>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</si>
  <si>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</si>
  <si>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</si>
  <si>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</si>
  <si>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</si>
  <si>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</si>
  <si>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</si>
  <si>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</si>
  <si>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</si>
  <si>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</si>
  <si>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</si>
  <si>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</si>
  <si>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</si>
  <si>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</si>
  <si>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</si>
  <si>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</si>
  <si>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</si>
  <si>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</si>
  <si>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</si>
  <si>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</si>
  <si>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</si>
  <si>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</si>
  <si>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</si>
  <si>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</si>
  <si>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</si>
  <si>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</si>
  <si>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</si>
  <si>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</si>
  <si>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</si>
  <si>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</si>
  <si>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</si>
  <si>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</si>
  <si>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</si>
  <si>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</si>
  <si>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</si>
  <si>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</si>
  <si>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</si>
  <si>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</si>
  <si>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</si>
  <si>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</si>
  <si>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</si>
  <si>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</si>
  <si>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</si>
  <si>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</si>
  <si>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</si>
  <si>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</si>
  <si>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</si>
  <si>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</si>
  <si>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</si>
  <si>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</si>
  <si>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</si>
  <si>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</si>
  <si>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</si>
  <si>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</si>
  <si>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</si>
  <si>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</si>
  <si>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</si>
  <si>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</si>
  <si>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</si>
  <si>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</si>
  <si>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</si>
  <si>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</si>
  <si>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</si>
  <si>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</si>
  <si>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</si>
  <si>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</si>
  <si>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</si>
  <si>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</si>
  <si>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</si>
  <si>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</si>
  <si>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</si>
  <si>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</si>
  <si>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</si>
  <si>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</si>
  <si>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</si>
  <si>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</si>
  <si>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</si>
  <si>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</si>
  <si>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</si>
  <si>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</si>
  <si>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</si>
  <si>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</si>
  <si>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</si>
  <si>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</si>
  <si>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</si>
  <si>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</si>
  <si>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Közútfenntartás  (Kjt.)</t>
  </si>
  <si>
    <t>Védőnői szolgálat ( Kjt.)</t>
  </si>
  <si>
    <t>IKSZT (Kjt./Mt.)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</si>
  <si>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</si>
  <si>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</si>
  <si>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</si>
  <si>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</si>
  <si>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</si>
  <si>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</si>
  <si>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</si>
  <si>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</si>
  <si>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</si>
  <si>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</si>
  <si>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</si>
  <si>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</si>
  <si>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</si>
  <si>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</si>
  <si>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</si>
  <si>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</si>
  <si>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</si>
  <si>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</si>
  <si>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</si>
  <si>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</si>
  <si>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</si>
  <si>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</si>
  <si>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</si>
  <si>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</si>
  <si>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</si>
  <si>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</si>
  <si>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</si>
  <si>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</si>
  <si>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</si>
  <si>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</si>
  <si>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</si>
  <si>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</si>
  <si>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</si>
  <si>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</si>
  <si>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</si>
  <si>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</si>
  <si>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</si>
  <si>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</si>
  <si>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</si>
  <si>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</si>
  <si>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</si>
  <si>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</si>
  <si>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</si>
  <si>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</si>
  <si>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</si>
  <si>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</si>
  <si>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</si>
  <si>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</si>
  <si>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</si>
  <si>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</si>
  <si>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</si>
  <si>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</si>
  <si>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</si>
  <si>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</si>
  <si>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</si>
  <si>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</si>
  <si>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</si>
  <si>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</si>
  <si>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</si>
  <si>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Óvodapedagógus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</si>
  <si>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</si>
  <si>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</si>
  <si>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</si>
  <si>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</si>
  <si>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</si>
  <si>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</si>
  <si>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</si>
  <si>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</si>
  <si>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</si>
  <si>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</si>
  <si>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</si>
  <si>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</si>
  <si>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</si>
  <si>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</si>
  <si>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</si>
  <si>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</si>
  <si>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Közfoglalkoztatás programok támogatása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</si>
  <si>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</si>
  <si>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</si>
  <si>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</si>
  <si>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</si>
  <si>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</si>
  <si>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Finanszírozási kiadások összesen:</t>
  </si>
  <si>
    <t>10. Belső finanszírozás  (-maradvány, értékpapír )</t>
  </si>
  <si>
    <t>9. Államháztartáson belüli megelőlegezés elszámolása</t>
  </si>
  <si>
    <t>Zöldterület-gazdálkodással kapcsolatos feladatok ellátása(=)</t>
  </si>
  <si>
    <t>Közutak fenntartásának támogatása(eév:=)</t>
  </si>
  <si>
    <t xml:space="preserve"> Kisértékű tárgyi eszközök beszerzése (önkormányzat +intézmények+pályázatok)</t>
  </si>
  <si>
    <t>Szociális bérlakások felújítása (foly)</t>
  </si>
  <si>
    <t>Ellátottak pénzbeli juttatásai/Önk. Szoc.jutt.</t>
  </si>
  <si>
    <t>10. Finansz. kiadások  (értékpapír vásárlása)</t>
  </si>
  <si>
    <t xml:space="preserve">Áht. 24.§ (4) a) szerint Fülöpszállás Községi Önkormányzat módosított összevont  mérlege közgazdasági tagolásban </t>
  </si>
  <si>
    <t>Tárgyévi bérkompenzáció</t>
  </si>
  <si>
    <t>Szociális tűzifa pályázati támogatás</t>
  </si>
  <si>
    <t>1. Intézményi gyermekétkeztetés</t>
  </si>
  <si>
    <t>2. Szünidei gyermekétkeztetés</t>
  </si>
  <si>
    <t>Települési önk. egyes köznevelési  feladatainak támogatása</t>
  </si>
  <si>
    <t>B115/   V.</t>
  </si>
  <si>
    <t>Közvilágítás fenntartásának támogatása(eév: "=)</t>
  </si>
  <si>
    <t>B116/VI.</t>
  </si>
  <si>
    <t>Fülöpszállás-Szabadszállás Balázsp. Bekötőút felújítás gépbeszerzéssel</t>
  </si>
  <si>
    <t>Szociális étkeztetés</t>
  </si>
  <si>
    <t>5.  Polgármester személyi juttatására jogsz. Különbözet</t>
  </si>
  <si>
    <t>FÜLÖPSZÁLLÁS KÖZSÉGI NKORMÁNYZAT 2019. ÉVI KÖLTSÉGVETÉSI EGYSÉGENKÉNTI RÉSZLETEZŐ KÖLTSÉGVETÉSE</t>
  </si>
  <si>
    <t xml:space="preserve">2019.ei                                            (ezer Ft-ban)          </t>
  </si>
  <si>
    <t>Államháztartáson belülről származó támogatások előirányzatai 2019. költségvetési évre</t>
  </si>
  <si>
    <t xml:space="preserve">1.Önkormányzati hivatal működésének támogatása </t>
  </si>
  <si>
    <t xml:space="preserve">Működési célú központosított előirányzatok </t>
  </si>
  <si>
    <t>4 Településüzemeltetés feladatellátáshoz kapcsolódó kiegészítés</t>
  </si>
  <si>
    <t>Házi segítségnyújtás (gondozás/segítés)</t>
  </si>
  <si>
    <t xml:space="preserve">Család- és gyermekjólési szolgálat- működési eng. 70000 lakosig </t>
  </si>
  <si>
    <t xml:space="preserve">1.Települési önk. Szoc.feladatainak egyéb támogatása </t>
  </si>
  <si>
    <t xml:space="preserve">Tellepülési önkormányzatok kulturális feladatainak támogatása </t>
  </si>
  <si>
    <t xml:space="preserve">1.Óvodapedagógusok és segítők bértámogatása </t>
  </si>
  <si>
    <t xml:space="preserve">2.Óvodaműködtetés támogatás </t>
  </si>
  <si>
    <t>3 Egyéb önkormányzati feladatok támogatása(6.390900- beszámít:0)</t>
  </si>
  <si>
    <t>Köztemető fenntartással kapcsolatos feladatok támogatása</t>
  </si>
  <si>
    <t xml:space="preserve">Gyermekétkeztetés támogatása </t>
  </si>
  <si>
    <t xml:space="preserve">2019. </t>
  </si>
  <si>
    <t>Bevételek 2019. költségvetési évre mindösszesen:</t>
  </si>
  <si>
    <t>Új óvoda építése</t>
  </si>
  <si>
    <t>2019. .ei (ezer Ft-ban)</t>
  </si>
  <si>
    <t>2019.évi Felújítási kiadások részletezése</t>
  </si>
  <si>
    <t>2019.évi Önkormányzati beruházások feladatonként</t>
  </si>
  <si>
    <t>2019.évi Beruházási kiadások részletezése</t>
  </si>
  <si>
    <t xml:space="preserve">Szociális szolgáltató központ kialakítása (2019) </t>
  </si>
  <si>
    <t>2019. er./mód.ei (ezer Ft-ban)</t>
  </si>
  <si>
    <t>Szennyvízhálózat - felújítás</t>
  </si>
  <si>
    <t xml:space="preserve">Működési célú költségvetési kiegészítő támogatások </t>
  </si>
  <si>
    <t>Szociális szolgáltató központ kialakításához +pályázati forrás</t>
  </si>
  <si>
    <t>Új 3 csoportos óvoda építéséhez +pályázati forrás</t>
  </si>
  <si>
    <t>Beruházások</t>
  </si>
  <si>
    <t xml:space="preserve">Általános  tartalékok </t>
  </si>
  <si>
    <t>Céltartalék (szállítói finansz., Fszáll.+Szszállás útfelúj.elszámolás)</t>
  </si>
  <si>
    <t xml:space="preserve">2019.évi </t>
  </si>
  <si>
    <t>2019. évközi változás I.</t>
  </si>
  <si>
    <t>2019. évközi változás II.</t>
  </si>
  <si>
    <t xml:space="preserve">Központi belterület csapadékvíz elvezetés kialakítása ( 2019) </t>
  </si>
  <si>
    <t>Ingatlan vásárlása (bölcsőde területéhez)</t>
  </si>
  <si>
    <t>Bölcsőde beruházás tárgyévi kiadása (engedélyezési, kiviteli tervek)</t>
  </si>
  <si>
    <t>Kurjantópusztai iskolaépület felújítása-közösségi tér és szálláshely kialakítás</t>
  </si>
  <si>
    <t>Közmunkaprogram beruházási c. kiadásai (gépbeszerzések, tárgyi eszközök)</t>
  </si>
  <si>
    <t>Közfoglalkoztatás progr. pályázat fejlesztési c.  támogatása</t>
  </si>
  <si>
    <t>Kiegyenlítő bérrendezési alap támogatása</t>
  </si>
  <si>
    <t>Községgazdálkodási feladatok (Kjt. Mt.)</t>
  </si>
  <si>
    <t>Adminisztrátor (Kjt.Mt)</t>
  </si>
  <si>
    <t>Házi segítségnyújtás (Kjt.)</t>
  </si>
  <si>
    <t>Önkormányzati projekt koordinátor (Mt.)</t>
  </si>
  <si>
    <t>Sz. bérlakások üzemelteése (Mt.)</t>
  </si>
  <si>
    <t>Napközis Konyha létszámkeret összesen</t>
  </si>
  <si>
    <t>Polgármesteri Hivatal +Napközis konyha átl. stat. létszám</t>
  </si>
  <si>
    <t>Család és gyermekjóléti szolgálat (Kjt.)</t>
  </si>
  <si>
    <r>
      <rPr>
        <b/>
        <u/>
        <sz val="16"/>
        <rFont val="Times New Roman"/>
        <family val="1"/>
        <charset val="238"/>
      </rPr>
      <t xml:space="preserve">BEVÉTELEK </t>
    </r>
    <r>
      <rPr>
        <b/>
        <u/>
        <sz val="12"/>
        <rFont val="Times New Roman"/>
        <family val="1"/>
        <charset val="238"/>
      </rPr>
      <t>/ Működési bevételek</t>
    </r>
  </si>
  <si>
    <t>5.melléklet</t>
  </si>
  <si>
    <t>1. melléklet</t>
  </si>
  <si>
    <t>2. melléklet</t>
  </si>
  <si>
    <t>3. melléklet</t>
  </si>
  <si>
    <t>4. melléklet</t>
  </si>
  <si>
    <t>6. melléklet</t>
  </si>
  <si>
    <t>1. melléklet az 4/2019.(V.2.) rendelethez/1. melléklet az 1/2019.(III.12.) rendelethez</t>
  </si>
  <si>
    <t>2.melléklet a 4/2019.(V.2.) rendelethez/2. melléklet az 1/2019.(III.12.) rendelethez</t>
  </si>
  <si>
    <t>3. melléklet az 4/2019.(V.2.) rendelethez/3. melléklet az 1/2019.(III.12.) rendelethez</t>
  </si>
  <si>
    <t>4. melléklet az 4/2019.(V.2.) rendelethez/4. melléklet az 1/2019.(III.12.) rendelethez</t>
  </si>
  <si>
    <t>5. melléklet az 4/2019.(V.2.) rendelethez/5. melléklet az 1/2019.(III.12.) rendelethez</t>
  </si>
  <si>
    <t>6. melléklet az 4/2019.(V.2.) rendelethez/9. melléklet az 1/2019.(III.12.)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</si>
</sst>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Ft&quot;"/>
    <numFmt numFmtId="165" formatCode="#,##0.0"/>
  </numFmts>
  <fonts count="5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9" tint="-0.499984740745262"/>
      <name val="Times New Roman"/>
      <family val="1"/>
      <charset val="238"/>
    </font>
    <font>
      <b/>
      <sz val="12"/>
      <color theme="9" tint="-0.49998474074526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rgb="FFC00000"/>
      <name val="Arial CE"/>
      <charset val="238"/>
    </font>
    <font>
      <b/>
      <sz val="14"/>
      <color rgb="FFC00000"/>
      <name val="Arial CE"/>
      <charset val="238"/>
    </font>
    <font>
      <b/>
      <sz val="11"/>
      <color rgb="FFC00000"/>
      <name val="Arial CE"/>
      <charset val="238"/>
    </font>
    <font>
      <b/>
      <sz val="10"/>
      <color rgb="FFC00000"/>
      <name val="Arial CE"/>
      <charset val="238"/>
    </font>
    <font>
      <b/>
      <u/>
      <sz val="16"/>
      <name val="Times New Roman"/>
      <family val="1"/>
      <charset val="238"/>
    </font>
    <font>
      <b/>
      <sz val="12"/>
      <color rgb="FFC00000"/>
      <name val="Calibri"/>
      <family val="2"/>
      <charset val="238"/>
    </font>
    <font>
      <b/>
      <sz val="12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/>
    <xf numFmtId="0" fontId="33" fillId="0" borderId="0"/>
  </cellStyleXfs>
  <cellXfs count="290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/>
    <xf numFmtId="164" fontId="6" fillId="0" borderId="0" xfId="2" applyNumberFormat="1" applyFont="1"/>
    <xf numFmtId="0" fontId="4" fillId="0" borderId="0" xfId="2" applyFont="1" applyAlignment="1">
      <alignment horizontal="right"/>
    </xf>
    <xf numFmtId="164" fontId="1" fillId="0" borderId="0" xfId="2" applyNumberFormat="1"/>
    <xf numFmtId="0" fontId="1" fillId="0" borderId="0" xfId="2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0" fontId="6" fillId="0" borderId="0" xfId="2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18" fillId="0" borderId="2" xfId="2" applyFont="1" applyBorder="1" applyAlignment="1">
      <alignment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horizontal="center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1" fillId="0" borderId="0" xfId="2" applyAlignment="1">
      <alignment vertical="center"/>
    </xf>
    <xf numFmtId="0" fontId="1" fillId="0" borderId="27" xfId="2" applyBorder="1" applyAlignment="1">
      <alignment vertical="center"/>
    </xf>
    <xf numFmtId="0" fontId="12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vertical="center" wrapText="1"/>
    </xf>
    <xf numFmtId="0" fontId="24" fillId="0" borderId="0" xfId="2" applyFont="1"/>
    <xf numFmtId="0" fontId="14" fillId="0" borderId="35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3" fontId="17" fillId="0" borderId="2" xfId="2" applyNumberFormat="1" applyFont="1" applyBorder="1" applyAlignment="1">
      <alignment vertical="center"/>
    </xf>
    <xf numFmtId="0" fontId="9" fillId="0" borderId="0" xfId="2" applyFont="1"/>
    <xf numFmtId="3" fontId="0" fillId="0" borderId="0" xfId="0" applyNumberFormat="1"/>
    <xf numFmtId="4" fontId="14" fillId="0" borderId="29" xfId="2" applyNumberFormat="1" applyFont="1" applyBorder="1" applyAlignment="1">
      <alignment horizontal="center" vertical="center" wrapText="1"/>
    </xf>
    <xf numFmtId="4" fontId="14" fillId="0" borderId="29" xfId="2" applyNumberFormat="1" applyFont="1" applyBorder="1" applyAlignment="1">
      <alignment horizontal="center" vertical="top" wrapText="1"/>
    </xf>
    <xf numFmtId="2" fontId="14" fillId="0" borderId="38" xfId="2" applyNumberFormat="1" applyFont="1" applyBorder="1" applyAlignment="1">
      <alignment horizontal="center" vertical="top" wrapText="1"/>
    </xf>
    <xf numFmtId="0" fontId="14" fillId="0" borderId="29" xfId="2" applyFont="1" applyBorder="1" applyAlignment="1">
      <alignment vertical="top" wrapText="1"/>
    </xf>
    <xf numFmtId="0" fontId="16" fillId="0" borderId="29" xfId="2" applyFont="1" applyBorder="1" applyAlignment="1">
      <alignment horizontal="center" vertical="top" wrapText="1"/>
    </xf>
    <xf numFmtId="0" fontId="14" fillId="2" borderId="30" xfId="2" applyFont="1" applyFill="1" applyBorder="1" applyAlignment="1">
      <alignment vertical="top" wrapText="1"/>
    </xf>
    <xf numFmtId="0" fontId="14" fillId="2" borderId="29" xfId="2" applyFont="1" applyFill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center" wrapText="1"/>
    </xf>
    <xf numFmtId="0" fontId="14" fillId="0" borderId="38" xfId="2" applyFont="1" applyBorder="1" applyAlignment="1">
      <alignment vertical="center" wrapText="1"/>
    </xf>
    <xf numFmtId="4" fontId="14" fillId="0" borderId="33" xfId="2" applyNumberFormat="1" applyFont="1" applyBorder="1" applyAlignment="1">
      <alignment horizontal="center" vertical="top" wrapText="1"/>
    </xf>
    <xf numFmtId="4" fontId="16" fillId="0" borderId="29" xfId="2" applyNumberFormat="1" applyFont="1" applyBorder="1" applyAlignment="1">
      <alignment horizontal="center" vertical="top" wrapText="1"/>
    </xf>
    <xf numFmtId="0" fontId="14" fillId="0" borderId="39" xfId="2" applyFont="1" applyBorder="1" applyAlignment="1">
      <alignment vertical="center" wrapText="1"/>
    </xf>
    <xf numFmtId="4" fontId="14" fillId="0" borderId="35" xfId="2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/>
    </xf>
    <xf numFmtId="0" fontId="28" fillId="0" borderId="0" xfId="0" applyFont="1"/>
    <xf numFmtId="0" fontId="17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6" fillId="0" borderId="0" xfId="2" applyFont="1" applyAlignment="1">
      <alignment horizontal="right"/>
    </xf>
    <xf numFmtId="0" fontId="8" fillId="0" borderId="0" xfId="2" applyFont="1"/>
    <xf numFmtId="0" fontId="34" fillId="0" borderId="0" xfId="0" applyFont="1"/>
    <xf numFmtId="3" fontId="35" fillId="0" borderId="2" xfId="2" applyNumberFormat="1" applyFont="1" applyBorder="1" applyAlignment="1">
      <alignment horizontal="right" vertical="center" wrapText="1"/>
    </xf>
    <xf numFmtId="0" fontId="35" fillId="0" borderId="2" xfId="2" applyFont="1" applyBorder="1" applyAlignment="1">
      <alignment vertical="center"/>
    </xf>
    <xf numFmtId="164" fontId="23" fillId="2" borderId="0" xfId="2" applyNumberFormat="1" applyFont="1" applyFill="1"/>
    <xf numFmtId="0" fontId="1" fillId="7" borderId="0" xfId="2" applyFill="1" applyAlignment="1">
      <alignment horizontal="right"/>
    </xf>
    <xf numFmtId="0" fontId="4" fillId="7" borderId="0" xfId="2" applyFont="1" applyFill="1"/>
    <xf numFmtId="0" fontId="1" fillId="7" borderId="0" xfId="2" applyFill="1"/>
    <xf numFmtId="164" fontId="4" fillId="7" borderId="0" xfId="2" applyNumberFormat="1" applyFont="1" applyFill="1"/>
    <xf numFmtId="164" fontId="23" fillId="7" borderId="0" xfId="2" applyNumberFormat="1" applyFont="1" applyFill="1"/>
    <xf numFmtId="164" fontId="38" fillId="0" borderId="0" xfId="2" applyNumberFormat="1" applyFont="1"/>
    <xf numFmtId="164" fontId="9" fillId="0" borderId="0" xfId="2" applyNumberFormat="1" applyFont="1"/>
    <xf numFmtId="0" fontId="17" fillId="0" borderId="2" xfId="2" applyFont="1" applyBorder="1" applyAlignment="1">
      <alignment vertical="center" shrinkToFit="1"/>
    </xf>
    <xf numFmtId="0" fontId="1" fillId="2" borderId="0" xfId="2" applyFill="1"/>
    <xf numFmtId="0" fontId="6" fillId="0" borderId="0" xfId="2" applyFont="1" applyAlignment="1">
      <alignment shrinkToFit="1"/>
    </xf>
    <xf numFmtId="0" fontId="4" fillId="0" borderId="0" xfId="2" applyFont="1"/>
    <xf numFmtId="0" fontId="37" fillId="0" borderId="0" xfId="0" applyFont="1" applyAlignment="1">
      <alignment horizontal="center" vertical="center" textRotation="90"/>
    </xf>
    <xf numFmtId="0" fontId="20" fillId="0" borderId="2" xfId="2" applyFont="1" applyBorder="1" applyAlignment="1">
      <alignment horizontal="left" vertical="center" wrapText="1"/>
    </xf>
    <xf numFmtId="2" fontId="14" fillId="0" borderId="29" xfId="2" applyNumberFormat="1" applyFont="1" applyBorder="1" applyAlignment="1">
      <alignment horizontal="center" vertical="top" wrapText="1"/>
    </xf>
    <xf numFmtId="3" fontId="16" fillId="4" borderId="25" xfId="2" applyNumberFormat="1" applyFont="1" applyFill="1" applyBorder="1" applyAlignment="1">
      <alignment horizontal="right" vertical="center" wrapText="1"/>
    </xf>
    <xf numFmtId="0" fontId="7" fillId="0" borderId="0" xfId="2" applyFont="1" applyAlignment="1">
      <alignment shrinkToFit="1"/>
    </xf>
    <xf numFmtId="164" fontId="7" fillId="0" borderId="0" xfId="2" applyNumberFormat="1" applyFont="1" applyAlignment="1">
      <alignment shrinkToFit="1"/>
    </xf>
    <xf numFmtId="3" fontId="14" fillId="3" borderId="3" xfId="2" applyNumberFormat="1" applyFont="1" applyFill="1" applyBorder="1" applyAlignment="1">
      <alignment horizontal="right" vertical="center" wrapText="1"/>
    </xf>
    <xf numFmtId="3" fontId="45" fillId="0" borderId="2" xfId="2" applyNumberFormat="1" applyFont="1" applyBorder="1" applyAlignment="1">
      <alignment horizontal="right" vertical="center" wrapText="1"/>
    </xf>
    <xf numFmtId="3" fontId="45" fillId="0" borderId="3" xfId="2" applyNumberFormat="1" applyFont="1" applyBorder="1" applyAlignment="1">
      <alignment horizontal="right" vertical="center" wrapText="1"/>
    </xf>
    <xf numFmtId="3" fontId="46" fillId="3" borderId="2" xfId="2" applyNumberFormat="1" applyFont="1" applyFill="1" applyBorder="1" applyAlignment="1">
      <alignment horizontal="right" vertical="center" wrapText="1"/>
    </xf>
    <xf numFmtId="3" fontId="45" fillId="3" borderId="2" xfId="2" applyNumberFormat="1" applyFont="1" applyFill="1" applyBorder="1" applyAlignment="1">
      <alignment horizontal="right" vertical="center" wrapText="1"/>
    </xf>
    <xf numFmtId="3" fontId="45" fillId="3" borderId="3" xfId="2" applyNumberFormat="1" applyFont="1" applyFill="1" applyBorder="1" applyAlignment="1">
      <alignment horizontal="right"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7" fillId="0" borderId="17" xfId="2" applyNumberFormat="1" applyFont="1" applyBorder="1" applyAlignment="1">
      <alignment horizontal="right"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2" xfId="1" applyNumberFormat="1" applyFont="1" applyBorder="1" applyAlignment="1" applyProtection="1">
      <alignment horizontal="center" vertical="center" wrapText="1"/>
    </xf>
    <xf numFmtId="3" fontId="19" fillId="0" borderId="3" xfId="1" applyNumberFormat="1" applyFont="1" applyBorder="1" applyAlignment="1" applyProtection="1">
      <alignment horizontal="center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3" fontId="16" fillId="0" borderId="3" xfId="2" applyNumberFormat="1" applyFont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4" fillId="3" borderId="9" xfId="2" applyNumberFormat="1" applyFont="1" applyFill="1" applyBorder="1" applyAlignment="1">
      <alignment horizontal="right"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7" fillId="4" borderId="10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Border="1" applyAlignment="1">
      <alignment horizontal="center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0" fontId="0" fillId="0" borderId="0" xfId="0" applyAlignment="1"/>
    <xf numFmtId="0" fontId="6" fillId="0" borderId="0" xfId="2" applyFont="1" applyAlignment="1">
      <alignment horizontal="right"/>
    </xf>
    <xf numFmtId="0" fontId="1" fillId="0" borderId="0" xfId="2"/>
    <xf numFmtId="0" fontId="1" fillId="0" borderId="0" xfId="2" applyAlignment="1">
      <alignment shrinkToFit="1"/>
    </xf>
    <xf numFmtId="0" fontId="16" fillId="0" borderId="30" xfId="2" applyFont="1" applyBorder="1" applyAlignment="1">
      <alignment vertical="top" wrapText="1"/>
    </xf>
    <xf numFmtId="0" fontId="14" fillId="0" borderId="29" xfId="2" applyFont="1" applyBorder="1" applyAlignment="1">
      <alignment horizontal="center" vertical="top" wrapText="1"/>
    </xf>
    <xf numFmtId="0" fontId="14" fillId="0" borderId="38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4" fontId="14" fillId="0" borderId="38" xfId="2" applyNumberFormat="1" applyFont="1" applyBorder="1" applyAlignment="1">
      <alignment horizontal="center" vertical="center" wrapText="1"/>
    </xf>
    <xf numFmtId="3" fontId="47" fillId="0" borderId="2" xfId="2" applyNumberFormat="1" applyFont="1" applyBorder="1" applyAlignment="1">
      <alignment horizontal="right" vertical="center" wrapText="1"/>
    </xf>
    <xf numFmtId="3" fontId="35" fillId="3" borderId="2" xfId="2" applyNumberFormat="1" applyFont="1" applyFill="1" applyBorder="1" applyAlignment="1">
      <alignment horizontal="right" vertical="center" wrapText="1"/>
    </xf>
    <xf numFmtId="0" fontId="35" fillId="0" borderId="2" xfId="2" applyFont="1" applyBorder="1" applyAlignment="1">
      <alignment vertical="center" shrinkToFit="1"/>
    </xf>
    <xf numFmtId="164" fontId="48" fillId="0" borderId="0" xfId="2" applyNumberFormat="1" applyFont="1"/>
    <xf numFmtId="3" fontId="35" fillId="7" borderId="2" xfId="2" applyNumberFormat="1" applyFont="1" applyFill="1" applyBorder="1" applyAlignment="1">
      <alignment horizontal="right" vertical="center" wrapText="1"/>
    </xf>
    <xf numFmtId="0" fontId="49" fillId="0" borderId="0" xfId="2" applyFont="1" applyAlignment="1">
      <alignment horizontal="right"/>
    </xf>
    <xf numFmtId="164" fontId="51" fillId="0" borderId="0" xfId="2" applyNumberFormat="1" applyFont="1"/>
    <xf numFmtId="3" fontId="14" fillId="3" borderId="15" xfId="2" applyNumberFormat="1" applyFont="1" applyFill="1" applyBorder="1" applyAlignment="1">
      <alignment horizontal="right" vertical="center" wrapText="1"/>
    </xf>
    <xf numFmtId="3" fontId="10" fillId="0" borderId="13" xfId="2" applyNumberFormat="1" applyFont="1" applyBorder="1" applyAlignment="1">
      <alignment horizontal="right" vertical="center" wrapText="1"/>
    </xf>
    <xf numFmtId="3" fontId="10" fillId="0" borderId="14" xfId="2" applyNumberFormat="1" applyFont="1" applyBorder="1" applyAlignment="1">
      <alignment horizontal="right" vertical="center" wrapText="1"/>
    </xf>
    <xf numFmtId="3" fontId="10" fillId="0" borderId="26" xfId="2" applyNumberFormat="1" applyFont="1" applyBorder="1" applyAlignment="1">
      <alignment horizontal="right" vertical="center" wrapText="1"/>
    </xf>
    <xf numFmtId="0" fontId="11" fillId="3" borderId="9" xfId="2" applyFont="1" applyFill="1" applyBorder="1" applyAlignment="1">
      <alignment vertical="center" wrapText="1"/>
    </xf>
    <xf numFmtId="3" fontId="11" fillId="3" borderId="9" xfId="2" applyNumberFormat="1" applyFont="1" applyFill="1" applyBorder="1" applyAlignment="1">
      <alignment horizontal="right" vertical="center" wrapText="1"/>
    </xf>
    <xf numFmtId="3" fontId="11" fillId="5" borderId="9" xfId="2" applyNumberFormat="1" applyFont="1" applyFill="1" applyBorder="1" applyAlignment="1">
      <alignment horizontal="right" vertical="center" wrapText="1"/>
    </xf>
    <xf numFmtId="0" fontId="14" fillId="0" borderId="31" xfId="2" applyFont="1" applyBorder="1" applyAlignment="1">
      <alignment vertical="top" wrapText="1"/>
    </xf>
    <xf numFmtId="4" fontId="14" fillId="0" borderId="31" xfId="2" applyNumberFormat="1" applyFont="1" applyBorder="1" applyAlignment="1">
      <alignment horizontal="center" vertical="center" wrapText="1"/>
    </xf>
    <xf numFmtId="4" fontId="14" fillId="0" borderId="28" xfId="2" applyNumberFormat="1" applyFont="1" applyBorder="1" applyAlignment="1">
      <alignment horizontal="center" vertical="top" wrapText="1"/>
    </xf>
    <xf numFmtId="0" fontId="16" fillId="0" borderId="30" xfId="2" applyFont="1" applyBorder="1" applyAlignment="1">
      <alignment vertical="top" shrinkToFit="1"/>
    </xf>
    <xf numFmtId="4" fontId="16" fillId="0" borderId="29" xfId="2" applyNumberFormat="1" applyFont="1" applyBorder="1" applyAlignment="1">
      <alignment horizontal="center" vertical="top" shrinkToFi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0" fontId="18" fillId="0" borderId="5" xfId="2" applyFont="1" applyBorder="1" applyAlignment="1">
      <alignment vertical="center" wrapText="1"/>
    </xf>
    <xf numFmtId="3" fontId="16" fillId="0" borderId="5" xfId="2" applyNumberFormat="1" applyFont="1" applyBorder="1" applyAlignment="1">
      <alignment horizontal="right" vertical="center" wrapText="1"/>
    </xf>
    <xf numFmtId="3" fontId="10" fillId="0" borderId="5" xfId="2" applyNumberFormat="1" applyFont="1" applyBorder="1" applyAlignment="1">
      <alignment horizontal="right" vertical="center" wrapText="1"/>
    </xf>
    <xf numFmtId="3" fontId="10" fillId="0" borderId="6" xfId="2" applyNumberFormat="1" applyFont="1" applyBorder="1" applyAlignment="1">
      <alignment horizontal="right" vertical="center" wrapText="1"/>
    </xf>
    <xf numFmtId="3" fontId="19" fillId="0" borderId="15" xfId="2" applyNumberFormat="1" applyFont="1" applyBorder="1" applyAlignment="1">
      <alignment horizontal="center" vertical="center" wrapText="1"/>
    </xf>
    <xf numFmtId="0" fontId="52" fillId="0" borderId="13" xfId="2" applyFont="1" applyBorder="1" applyAlignment="1">
      <alignment vertical="center" wrapText="1"/>
    </xf>
    <xf numFmtId="3" fontId="11" fillId="5" borderId="10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horizontal="right" shrinkToFit="1"/>
    </xf>
    <xf numFmtId="0" fontId="0" fillId="0" borderId="0" xfId="0" applyAlignment="1">
      <alignment horizontal="right" shrinkToFit="1"/>
    </xf>
    <xf numFmtId="0" fontId="32" fillId="0" borderId="2" xfId="0" applyFont="1" applyBorder="1"/>
    <xf numFmtId="0" fontId="41" fillId="0" borderId="2" xfId="0" applyFont="1" applyBorder="1"/>
    <xf numFmtId="3" fontId="43" fillId="0" borderId="2" xfId="0" applyNumberFormat="1" applyFont="1" applyBorder="1" applyAlignment="1">
      <alignment horizontal="right"/>
    </xf>
    <xf numFmtId="0" fontId="44" fillId="0" borderId="2" xfId="0" applyFont="1" applyBorder="1"/>
    <xf numFmtId="0" fontId="40" fillId="0" borderId="2" xfId="0" applyFont="1" applyBorder="1"/>
    <xf numFmtId="3" fontId="40" fillId="0" borderId="2" xfId="0" applyNumberFormat="1" applyFont="1" applyBorder="1" applyAlignment="1">
      <alignment horizontal="right"/>
    </xf>
    <xf numFmtId="0" fontId="42" fillId="0" borderId="2" xfId="0" applyFont="1" applyBorder="1"/>
    <xf numFmtId="3" fontId="42" fillId="0" borderId="2" xfId="0" applyNumberFormat="1" applyFont="1" applyBorder="1" applyAlignment="1">
      <alignment horizontal="right"/>
    </xf>
    <xf numFmtId="3" fontId="54" fillId="0" borderId="2" xfId="0" applyNumberFormat="1" applyFont="1" applyBorder="1" applyAlignment="1">
      <alignment horizontal="right"/>
    </xf>
    <xf numFmtId="3" fontId="53" fillId="0" borderId="2" xfId="0" applyNumberFormat="1" applyFont="1" applyBorder="1" applyAlignment="1">
      <alignment horizontal="right"/>
    </xf>
    <xf numFmtId="0" fontId="40" fillId="0" borderId="2" xfId="0" applyFont="1" applyBorder="1" applyAlignment="1">
      <alignment horizontal="center"/>
    </xf>
    <xf numFmtId="3" fontId="53" fillId="0" borderId="3" xfId="0" applyNumberFormat="1" applyFont="1" applyBorder="1" applyAlignment="1">
      <alignment horizontal="left"/>
    </xf>
    <xf numFmtId="3" fontId="53" fillId="0" borderId="37" xfId="0" applyNumberFormat="1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/>
    <xf numFmtId="0" fontId="29" fillId="0" borderId="0" xfId="0" applyFont="1" applyAlignment="1">
      <alignment horizontal="center" vertical="center" wrapText="1"/>
    </xf>
    <xf numFmtId="0" fontId="27" fillId="0" borderId="2" xfId="0" applyFont="1" applyBorder="1"/>
    <xf numFmtId="0" fontId="28" fillId="0" borderId="2" xfId="0" applyFont="1" applyBorder="1"/>
    <xf numFmtId="0" fontId="26" fillId="0" borderId="2" xfId="0" applyFont="1" applyBorder="1" applyAlignment="1">
      <alignment horizontal="center"/>
    </xf>
    <xf numFmtId="0" fontId="39" fillId="0" borderId="36" xfId="0" applyFont="1" applyBorder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5" fillId="0" borderId="36" xfId="2" applyFont="1" applyBorder="1" applyAlignment="1">
      <alignment horizontal="center" wrapText="1"/>
    </xf>
    <xf numFmtId="0" fontId="36" fillId="0" borderId="0" xfId="0" applyFont="1" applyAlignment="1">
      <alignment horizontal="right"/>
    </xf>
    <xf numFmtId="0" fontId="4" fillId="2" borderId="0" xfId="2" applyFont="1" applyFill="1"/>
    <xf numFmtId="0" fontId="1" fillId="2" borderId="0" xfId="2" applyFill="1"/>
    <xf numFmtId="0" fontId="6" fillId="0" borderId="0" xfId="2" applyFont="1"/>
    <xf numFmtId="0" fontId="4" fillId="2" borderId="0" xfId="2" applyFont="1" applyFill="1" applyAlignment="1">
      <alignment wrapText="1"/>
    </xf>
    <xf numFmtId="0" fontId="1" fillId="2" borderId="0" xfId="2" applyFill="1" applyAlignment="1">
      <alignment wrapText="1"/>
    </xf>
    <xf numFmtId="0" fontId="6" fillId="0" borderId="0" xfId="2" applyFont="1" applyAlignment="1">
      <alignment shrinkToFit="1"/>
    </xf>
    <xf numFmtId="0" fontId="7" fillId="0" borderId="0" xfId="2" applyFont="1" applyAlignment="1">
      <alignment shrinkToFit="1"/>
    </xf>
    <xf numFmtId="0" fontId="7" fillId="0" borderId="0" xfId="2" applyFont="1"/>
    <xf numFmtId="0" fontId="0" fillId="0" borderId="0" xfId="0" applyAlignment="1">
      <alignment shrinkToFit="1"/>
    </xf>
    <xf numFmtId="0" fontId="50" fillId="0" borderId="0" xfId="2" applyFont="1"/>
    <xf numFmtId="0" fontId="2" fillId="0" borderId="0" xfId="2" applyFont="1"/>
    <xf numFmtId="0" fontId="4" fillId="0" borderId="0" xfId="2" applyFont="1"/>
    <xf numFmtId="0" fontId="1" fillId="0" borderId="0" xfId="2"/>
    <xf numFmtId="164" fontId="1" fillId="0" borderId="0" xfId="2" applyNumberFormat="1" applyAlignment="1">
      <alignment horizontal="center" vertical="center" textRotation="90"/>
    </xf>
    <xf numFmtId="0" fontId="37" fillId="0" borderId="0" xfId="0" applyFont="1" applyAlignment="1">
      <alignment horizontal="center" vertical="center" textRotation="90"/>
    </xf>
    <xf numFmtId="0" fontId="48" fillId="0" borderId="0" xfId="2" applyFont="1" applyAlignment="1">
      <alignment shrinkToFit="1"/>
    </xf>
    <xf numFmtId="0" fontId="5" fillId="0" borderId="0" xfId="2" applyFont="1"/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31" fillId="0" borderId="0" xfId="2" applyFont="1" applyAlignment="1">
      <alignment horizontal="center" shrinkToFit="1"/>
    </xf>
    <xf numFmtId="0" fontId="8" fillId="0" borderId="0" xfId="2" applyFont="1"/>
    <xf numFmtId="0" fontId="3" fillId="0" borderId="0" xfId="2" applyFont="1" applyAlignment="1">
      <alignment horizontal="center"/>
    </xf>
    <xf numFmtId="0" fontId="1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top" wrapText="1"/>
    </xf>
    <xf numFmtId="0" fontId="14" fillId="0" borderId="32" xfId="2" applyFont="1" applyBorder="1" applyAlignment="1">
      <alignment horizontal="center" vertical="top" wrapText="1"/>
    </xf>
    <xf numFmtId="0" fontId="14" fillId="0" borderId="28" xfId="2" applyFont="1" applyBorder="1" applyAlignment="1">
      <alignment horizontal="center" vertical="top" wrapText="1"/>
    </xf>
    <xf numFmtId="0" fontId="14" fillId="0" borderId="38" xfId="2" applyFont="1" applyBorder="1" applyAlignment="1">
      <alignment vertical="top" wrapText="1"/>
    </xf>
    <xf numFmtId="0" fontId="14" fillId="0" borderId="30" xfId="2" applyFont="1" applyBorder="1" applyAlignment="1">
      <alignment vertical="top" wrapText="1"/>
    </xf>
    <xf numFmtId="4" fontId="14" fillId="0" borderId="38" xfId="2" applyNumberFormat="1" applyFont="1" applyBorder="1" applyAlignment="1">
      <alignment horizontal="center" vertical="center" wrapText="1"/>
    </xf>
    <xf numFmtId="4" fontId="14" fillId="0" borderId="30" xfId="2" applyNumberFormat="1" applyFont="1" applyBorder="1" applyAlignment="1">
      <alignment horizontal="center" vertical="center" wrapText="1"/>
    </xf>
    <xf numFmtId="4" fontId="14" fillId="0" borderId="38" xfId="2" applyNumberFormat="1" applyFont="1" applyBorder="1" applyAlignment="1">
      <alignment horizontal="center" vertical="top" wrapText="1"/>
    </xf>
    <xf numFmtId="4" fontId="14" fillId="0" borderId="30" xfId="2" applyNumberFormat="1" applyFont="1" applyBorder="1" applyAlignment="1">
      <alignment horizontal="center" vertical="top" wrapText="1"/>
    </xf>
    <xf numFmtId="0" fontId="16" fillId="0" borderId="38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4" fontId="16" fillId="0" borderId="38" xfId="2" applyNumberFormat="1" applyFont="1" applyBorder="1" applyAlignment="1">
      <alignment horizontal="center" vertical="top" wrapText="1"/>
    </xf>
    <xf numFmtId="4" fontId="16" fillId="0" borderId="30" xfId="2" applyNumberFormat="1" applyFont="1" applyBorder="1" applyAlignment="1">
      <alignment horizontal="center" vertical="top" wrapText="1"/>
    </xf>
    <xf numFmtId="0" fontId="16" fillId="2" borderId="38" xfId="2" applyFont="1" applyFill="1" applyBorder="1" applyAlignment="1">
      <alignment horizontal="center" vertical="center" wrapText="1"/>
    </xf>
    <xf numFmtId="0" fontId="16" fillId="2" borderId="30" xfId="2" applyFont="1" applyFill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8" xfId="2" applyFont="1" applyBorder="1" applyAlignment="1">
      <alignment vertical="center" wrapText="1"/>
    </xf>
    <xf numFmtId="0" fontId="16" fillId="0" borderId="30" xfId="2" applyFont="1" applyBorder="1" applyAlignment="1">
      <alignment vertical="center" wrapText="1"/>
    </xf>
    <xf numFmtId="0" fontId="14" fillId="0" borderId="34" xfId="2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top" wrapText="1"/>
    </xf>
    <xf numFmtId="0" fontId="16" fillId="0" borderId="3" xfId="2" applyFont="1" applyBorder="1" applyAlignment="1">
      <alignment horizontal="right" vertical="center" wrapText="1"/>
    </xf>
    <xf numFmtId="0" fontId="14" fillId="0" borderId="37" xfId="2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 shrinkToFit="1"/>
    </xf>
    <xf numFmtId="0" fontId="11" fillId="0" borderId="36" xfId="2" applyFont="1" applyBorder="1"/>
    <xf numFmtId="0" fontId="6" fillId="0" borderId="36" xfId="2" applyFont="1" applyBorder="1"/>
    <xf numFmtId="0" fontId="16" fillId="0" borderId="3" xfId="2" applyFont="1" applyBorder="1" applyAlignment="1">
      <alignment vertical="center" wrapText="1"/>
    </xf>
    <xf numFmtId="0" fontId="14" fillId="0" borderId="37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99"/>
    </row>
    <row r="5" spans="1:17" x14ac:dyDescent="0.25">
      <c r="O5" s="225"/>
      <c r="P5" s="225"/>
      <c r="Q5" s="225"/>
    </row>
    <row r="6" spans="1:17" x14ac:dyDescent="0.25">
      <c r="O6" s="225" t="s">
        <v>249</v>
      </c>
      <c r="P6" s="225"/>
      <c r="Q6" s="225"/>
    </row>
    <row r="7" spans="1:17" x14ac:dyDescent="0.25">
      <c r="A7" s="226" t="s">
        <v>254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1:17" x14ac:dyDescent="0.25">
      <c r="B8" s="227" t="s">
        <v>186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</row>
    <row r="9" spans="1:17" x14ac:dyDescent="0.25"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</row>
    <row r="10" spans="1:17" ht="18.75" x14ac:dyDescent="0.25">
      <c r="H10" s="231">
        <v>2019</v>
      </c>
      <c r="I10" s="231"/>
      <c r="J10" s="231"/>
      <c r="K10" s="231"/>
    </row>
    <row r="11" spans="1:17" ht="24.95" customHeight="1" x14ac:dyDescent="0.3">
      <c r="B11" s="228" t="s">
        <v>126</v>
      </c>
      <c r="C11" s="228"/>
      <c r="D11" s="228"/>
      <c r="E11" s="228"/>
      <c r="F11" s="228"/>
      <c r="G11" s="229"/>
      <c r="H11" s="230" t="s">
        <v>127</v>
      </c>
      <c r="I11" s="230"/>
      <c r="J11" s="228" t="s">
        <v>61</v>
      </c>
      <c r="K11" s="229"/>
      <c r="L11" s="229"/>
      <c r="M11" s="229"/>
      <c r="N11" s="229"/>
      <c r="O11" s="229"/>
      <c r="P11" s="230" t="s">
        <v>127</v>
      </c>
      <c r="Q11" s="230"/>
    </row>
    <row r="12" spans="1:17" ht="24.95" customHeight="1" x14ac:dyDescent="0.25">
      <c r="B12" s="215" t="s">
        <v>138</v>
      </c>
      <c r="C12" s="215"/>
      <c r="D12" s="215"/>
      <c r="E12" s="215"/>
      <c r="F12" s="215"/>
      <c r="G12" s="215"/>
      <c r="H12" s="220">
        <v>184361</v>
      </c>
      <c r="I12" s="220"/>
      <c r="J12" s="215" t="s">
        <v>128</v>
      </c>
      <c r="K12" s="215"/>
      <c r="L12" s="215"/>
      <c r="M12" s="215"/>
      <c r="N12" s="215"/>
      <c r="O12" s="215"/>
      <c r="P12" s="220">
        <v>161869</v>
      </c>
      <c r="Q12" s="220"/>
    </row>
    <row r="13" spans="1:17" ht="24.95" customHeight="1" x14ac:dyDescent="0.25">
      <c r="B13" s="224" t="s">
        <v>139</v>
      </c>
      <c r="C13" s="224"/>
      <c r="D13" s="224"/>
      <c r="E13" s="224"/>
      <c r="F13" s="224"/>
      <c r="G13" s="224"/>
      <c r="H13" s="220">
        <v>36418</v>
      </c>
      <c r="I13" s="220"/>
      <c r="J13" s="224" t="s">
        <v>129</v>
      </c>
      <c r="K13" s="224"/>
      <c r="L13" s="224"/>
      <c r="M13" s="224"/>
      <c r="N13" s="224"/>
      <c r="O13" s="224"/>
      <c r="P13" s="220">
        <v>29959</v>
      </c>
      <c r="Q13" s="220"/>
    </row>
    <row r="14" spans="1:17" ht="24.95" customHeight="1" x14ac:dyDescent="0.25">
      <c r="B14" s="215" t="s">
        <v>140</v>
      </c>
      <c r="C14" s="215"/>
      <c r="D14" s="215"/>
      <c r="E14" s="215"/>
      <c r="F14" s="215"/>
      <c r="G14" s="215"/>
      <c r="H14" s="216">
        <v>33760</v>
      </c>
      <c r="I14" s="216"/>
      <c r="J14" s="215" t="s">
        <v>130</v>
      </c>
      <c r="K14" s="215"/>
      <c r="L14" s="215"/>
      <c r="M14" s="215"/>
      <c r="N14" s="215"/>
      <c r="O14" s="215"/>
      <c r="P14" s="220">
        <v>85329</v>
      </c>
      <c r="Q14" s="220"/>
    </row>
    <row r="15" spans="1:17" ht="24.95" customHeight="1" x14ac:dyDescent="0.25">
      <c r="B15" s="215" t="s">
        <v>141</v>
      </c>
      <c r="C15" s="215"/>
      <c r="D15" s="215"/>
      <c r="E15" s="215"/>
      <c r="F15" s="215"/>
      <c r="G15" s="215"/>
      <c r="H15" s="216">
        <v>17658</v>
      </c>
      <c r="I15" s="216"/>
      <c r="J15" s="215" t="s">
        <v>159</v>
      </c>
      <c r="K15" s="215"/>
      <c r="L15" s="215"/>
      <c r="M15" s="215"/>
      <c r="N15" s="215"/>
      <c r="O15" s="215"/>
      <c r="P15" s="216">
        <v>14700</v>
      </c>
      <c r="Q15" s="216"/>
    </row>
    <row r="16" spans="1:17" ht="24.95" customHeight="1" x14ac:dyDescent="0.25">
      <c r="B16" s="215" t="s">
        <v>142</v>
      </c>
      <c r="C16" s="215"/>
      <c r="D16" s="215"/>
      <c r="E16" s="215"/>
      <c r="F16" s="215"/>
      <c r="G16" s="215"/>
      <c r="H16" s="216">
        <v>0</v>
      </c>
      <c r="I16" s="216"/>
      <c r="J16" s="215" t="s">
        <v>131</v>
      </c>
      <c r="K16" s="215"/>
      <c r="L16" s="215"/>
      <c r="M16" s="215"/>
      <c r="N16" s="215"/>
      <c r="O16" s="215"/>
      <c r="P16" s="216">
        <v>75330</v>
      </c>
      <c r="Q16" s="216"/>
    </row>
    <row r="17" spans="2:17" ht="24.95" customHeight="1" x14ac:dyDescent="0.3">
      <c r="B17" s="211"/>
      <c r="C17" s="211"/>
      <c r="D17" s="211"/>
      <c r="E17" s="211"/>
      <c r="F17" s="211"/>
      <c r="G17" s="212"/>
      <c r="H17" s="216"/>
      <c r="I17" s="216"/>
      <c r="J17" s="221" t="s">
        <v>132</v>
      </c>
      <c r="K17" s="221"/>
      <c r="L17" s="221"/>
      <c r="M17" s="221"/>
      <c r="N17" s="221"/>
      <c r="O17" s="221"/>
      <c r="P17" s="222">
        <v>68626</v>
      </c>
      <c r="Q17" s="223"/>
    </row>
    <row r="18" spans="2:17" ht="24.95" customHeight="1" x14ac:dyDescent="0.25">
      <c r="B18" s="217" t="s">
        <v>143</v>
      </c>
      <c r="C18" s="217"/>
      <c r="D18" s="217"/>
      <c r="E18" s="217"/>
      <c r="F18" s="217"/>
      <c r="G18" s="217"/>
      <c r="H18" s="218">
        <f>SUM(H12:I17)</f>
        <v>272197</v>
      </c>
      <c r="I18" s="218"/>
      <c r="J18" s="217" t="s">
        <v>133</v>
      </c>
      <c r="K18" s="217"/>
      <c r="L18" s="217"/>
      <c r="M18" s="217"/>
      <c r="N18" s="217"/>
      <c r="O18" s="217"/>
      <c r="P18" s="218">
        <f>SUM(P12:Q16)</f>
        <v>367187</v>
      </c>
      <c r="Q18" s="218"/>
    </row>
    <row r="19" spans="2:17" ht="24.95" customHeight="1" x14ac:dyDescent="0.25">
      <c r="B19" s="215" t="s">
        <v>144</v>
      </c>
      <c r="C19" s="215"/>
      <c r="D19" s="215"/>
      <c r="E19" s="215"/>
      <c r="F19" s="215"/>
      <c r="G19" s="215"/>
      <c r="H19" s="219">
        <v>129569</v>
      </c>
      <c r="I19" s="219"/>
      <c r="J19" s="215" t="s">
        <v>134</v>
      </c>
      <c r="K19" s="215"/>
      <c r="L19" s="215"/>
      <c r="M19" s="215"/>
      <c r="N19" s="215"/>
      <c r="O19" s="215"/>
      <c r="P19" s="220">
        <v>315158</v>
      </c>
      <c r="Q19" s="220"/>
    </row>
    <row r="20" spans="2:17" ht="24.95" customHeight="1" x14ac:dyDescent="0.25">
      <c r="B20" s="215" t="s">
        <v>145</v>
      </c>
      <c r="C20" s="215"/>
      <c r="D20" s="215"/>
      <c r="E20" s="215"/>
      <c r="F20" s="215"/>
      <c r="G20" s="215"/>
      <c r="H20" s="216">
        <v>0</v>
      </c>
      <c r="I20" s="216"/>
      <c r="J20" s="215" t="s">
        <v>135</v>
      </c>
      <c r="K20" s="215"/>
      <c r="L20" s="215"/>
      <c r="M20" s="215"/>
      <c r="N20" s="215"/>
      <c r="O20" s="215"/>
      <c r="P20" s="216">
        <v>47500</v>
      </c>
      <c r="Q20" s="216"/>
    </row>
    <row r="21" spans="2:17" ht="24.95" customHeight="1" x14ac:dyDescent="0.25">
      <c r="B21" s="215" t="s">
        <v>146</v>
      </c>
      <c r="C21" s="215"/>
      <c r="D21" s="215"/>
      <c r="E21" s="215"/>
      <c r="F21" s="215"/>
      <c r="G21" s="215"/>
      <c r="H21" s="216">
        <v>0</v>
      </c>
      <c r="I21" s="216"/>
      <c r="J21" s="215" t="s">
        <v>136</v>
      </c>
      <c r="K21" s="215"/>
      <c r="L21" s="215"/>
      <c r="M21" s="215"/>
      <c r="N21" s="215"/>
      <c r="O21" s="215"/>
      <c r="P21" s="216">
        <v>0</v>
      </c>
      <c r="Q21" s="216"/>
    </row>
    <row r="22" spans="2:17" ht="24.95" customHeight="1" x14ac:dyDescent="0.25">
      <c r="B22" s="217" t="s">
        <v>147</v>
      </c>
      <c r="C22" s="217"/>
      <c r="D22" s="217"/>
      <c r="E22" s="217"/>
      <c r="F22" s="217"/>
      <c r="G22" s="217"/>
      <c r="H22" s="218">
        <f>SUM(H19:I21)</f>
        <v>129569</v>
      </c>
      <c r="I22" s="218"/>
      <c r="J22" s="215" t="s">
        <v>137</v>
      </c>
      <c r="K22" s="215"/>
      <c r="L22" s="215"/>
      <c r="M22" s="215"/>
      <c r="N22" s="215"/>
      <c r="O22" s="215"/>
      <c r="P22" s="218">
        <f>SUM(P19:Q21)</f>
        <v>362658</v>
      </c>
      <c r="Q22" s="218"/>
    </row>
    <row r="23" spans="2:17" ht="24.95" customHeight="1" x14ac:dyDescent="0.25">
      <c r="B23" s="215" t="s">
        <v>148</v>
      </c>
      <c r="C23" s="215"/>
      <c r="D23" s="215"/>
      <c r="E23" s="215"/>
      <c r="F23" s="215"/>
      <c r="G23" s="215"/>
      <c r="H23" s="216">
        <v>0</v>
      </c>
      <c r="I23" s="216"/>
      <c r="J23" s="215" t="s">
        <v>179</v>
      </c>
      <c r="K23" s="215"/>
      <c r="L23" s="215"/>
      <c r="M23" s="215"/>
      <c r="N23" s="215"/>
      <c r="O23" s="215"/>
      <c r="P23" s="216">
        <v>6536</v>
      </c>
      <c r="Q23" s="216"/>
    </row>
    <row r="24" spans="2:17" ht="24.95" customHeight="1" x14ac:dyDescent="0.25">
      <c r="B24" s="215" t="s">
        <v>178</v>
      </c>
      <c r="C24" s="215"/>
      <c r="D24" s="215"/>
      <c r="E24" s="215"/>
      <c r="F24" s="215"/>
      <c r="G24" s="215"/>
      <c r="H24" s="216">
        <v>334615</v>
      </c>
      <c r="I24" s="216"/>
      <c r="J24" s="215" t="s">
        <v>185</v>
      </c>
      <c r="K24" s="215"/>
      <c r="L24" s="215"/>
      <c r="M24" s="215"/>
      <c r="N24" s="215"/>
      <c r="O24" s="215"/>
      <c r="P24" s="216">
        <v>0</v>
      </c>
      <c r="Q24" s="216"/>
    </row>
    <row r="25" spans="2:17" ht="24.95" customHeight="1" x14ac:dyDescent="0.25">
      <c r="B25" s="217" t="s">
        <v>149</v>
      </c>
      <c r="C25" s="217"/>
      <c r="D25" s="217"/>
      <c r="E25" s="217"/>
      <c r="F25" s="217"/>
      <c r="G25" s="217"/>
      <c r="H25" s="218">
        <f>SUM(H23:I24)</f>
        <v>334615</v>
      </c>
      <c r="I25" s="218"/>
      <c r="J25" s="217" t="s">
        <v>150</v>
      </c>
      <c r="K25" s="217"/>
      <c r="L25" s="217"/>
      <c r="M25" s="217"/>
      <c r="N25" s="217"/>
      <c r="O25" s="217"/>
      <c r="P25" s="218">
        <f>SUM(P23:Q24)</f>
        <v>6536</v>
      </c>
      <c r="Q25" s="218"/>
    </row>
    <row r="26" spans="2:17" ht="24.95" customHeight="1" x14ac:dyDescent="0.3">
      <c r="B26" s="211" t="s">
        <v>151</v>
      </c>
      <c r="C26" s="211"/>
      <c r="D26" s="211"/>
      <c r="E26" s="211"/>
      <c r="F26" s="211"/>
      <c r="G26" s="212"/>
      <c r="H26" s="213">
        <f>H18+H22+H25</f>
        <v>736381</v>
      </c>
      <c r="I26" s="213"/>
      <c r="J26" s="214" t="s">
        <v>152</v>
      </c>
      <c r="K26" s="214"/>
      <c r="L26" s="214"/>
      <c r="M26" s="214"/>
      <c r="N26" s="214"/>
      <c r="O26" s="214"/>
      <c r="P26" s="213">
        <f>P18+P22+P25</f>
        <v>736381</v>
      </c>
      <c r="Q26" s="213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9">
    <mergeCell ref="O5:Q5"/>
    <mergeCell ref="A7:Q7"/>
    <mergeCell ref="B8:Q9"/>
    <mergeCell ref="B11:G11"/>
    <mergeCell ref="H11:I11"/>
    <mergeCell ref="J11:O11"/>
    <mergeCell ref="P11:Q11"/>
    <mergeCell ref="H10:K10"/>
    <mergeCell ref="O6:Q6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3"/>
  <sheetViews>
    <sheetView view="pageBreakPreview" zoomScale="60" zoomScaleNormal="100" workbookViewId="0">
      <pane xSplit="2" ySplit="8" topLeftCell="C39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7" width="25.7109375" style="1" customWidth="1"/>
    <col min="8" max="16384" width="8.85546875" style="1"/>
  </cols>
  <sheetData>
    <row r="1" spans="2:18" ht="15" x14ac:dyDescent="0.25"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2:18" ht="30.75" customHeight="1" x14ac:dyDescent="0.25">
      <c r="B2" s="168" t="s">
        <v>255</v>
      </c>
      <c r="C2" s="234" t="s">
        <v>250</v>
      </c>
      <c r="D2" s="225"/>
      <c r="E2" s="225"/>
      <c r="F2" s="225"/>
      <c r="G2" s="225"/>
    </row>
    <row r="3" spans="2:18" x14ac:dyDescent="0.2">
      <c r="B3" s="232" t="s">
        <v>198</v>
      </c>
      <c r="C3" s="232"/>
      <c r="D3" s="232"/>
      <c r="E3" s="232"/>
      <c r="F3" s="232"/>
      <c r="G3" s="232"/>
    </row>
    <row r="4" spans="2:18" x14ac:dyDescent="0.2">
      <c r="B4" s="232"/>
      <c r="C4" s="232"/>
      <c r="D4" s="232"/>
      <c r="E4" s="232"/>
      <c r="F4" s="232"/>
      <c r="G4" s="232"/>
    </row>
    <row r="5" spans="2:18" x14ac:dyDescent="0.2">
      <c r="B5" s="233"/>
      <c r="C5" s="233"/>
      <c r="D5" s="233"/>
      <c r="E5" s="233"/>
      <c r="F5" s="233"/>
      <c r="G5" s="233"/>
    </row>
    <row r="6" spans="2:18" ht="38.25" customHeight="1" x14ac:dyDescent="0.2">
      <c r="B6" s="15" t="s">
        <v>40</v>
      </c>
      <c r="C6" s="16" t="s">
        <v>41</v>
      </c>
      <c r="D6" s="16" t="s">
        <v>42</v>
      </c>
      <c r="E6" s="16" t="s">
        <v>43</v>
      </c>
      <c r="F6" s="17" t="s">
        <v>44</v>
      </c>
      <c r="G6" s="18" t="s">
        <v>45</v>
      </c>
    </row>
    <row r="7" spans="2:18" ht="35.25" customHeight="1" x14ac:dyDescent="0.2">
      <c r="B7" s="19"/>
      <c r="C7" s="20" t="s">
        <v>199</v>
      </c>
      <c r="D7" s="20" t="s">
        <v>199</v>
      </c>
      <c r="E7" s="20" t="s">
        <v>199</v>
      </c>
      <c r="F7" s="21" t="s">
        <v>199</v>
      </c>
      <c r="G7" s="22" t="s">
        <v>199</v>
      </c>
    </row>
    <row r="8" spans="2:18" ht="24.95" customHeight="1" x14ac:dyDescent="0.2">
      <c r="B8" s="19" t="s">
        <v>247</v>
      </c>
      <c r="C8" s="121"/>
      <c r="D8" s="121"/>
      <c r="E8" s="121"/>
      <c r="F8" s="122"/>
      <c r="G8" s="26"/>
    </row>
    <row r="9" spans="2:18" ht="24.95" customHeight="1" x14ac:dyDescent="0.2">
      <c r="B9" s="27" t="s">
        <v>46</v>
      </c>
      <c r="C9" s="181">
        <v>184361</v>
      </c>
      <c r="D9" s="28"/>
      <c r="E9" s="28"/>
      <c r="F9" s="149"/>
      <c r="G9" s="29">
        <f t="shared" ref="G9:G16" si="0">SUM(C9:F9)</f>
        <v>184361</v>
      </c>
    </row>
    <row r="10" spans="2:18" ht="24.95" customHeight="1" x14ac:dyDescent="0.2">
      <c r="B10" s="30" t="s">
        <v>47</v>
      </c>
      <c r="C10" s="100">
        <v>36418</v>
      </c>
      <c r="D10" s="148"/>
      <c r="E10" s="148"/>
      <c r="F10" s="150"/>
      <c r="G10" s="31">
        <f t="shared" si="0"/>
        <v>36418</v>
      </c>
    </row>
    <row r="11" spans="2:18" ht="25.15" customHeight="1" x14ac:dyDescent="0.2">
      <c r="B11" s="27" t="s">
        <v>19</v>
      </c>
      <c r="C11" s="28">
        <v>33760</v>
      </c>
      <c r="D11" s="28"/>
      <c r="E11" s="24"/>
      <c r="F11" s="25"/>
      <c r="G11" s="29">
        <f t="shared" si="0"/>
        <v>33760</v>
      </c>
    </row>
    <row r="12" spans="2:18" ht="24.95" customHeight="1" x14ac:dyDescent="0.2">
      <c r="B12" s="32" t="s">
        <v>25</v>
      </c>
      <c r="C12" s="28">
        <v>13044</v>
      </c>
      <c r="D12" s="28">
        <v>4464</v>
      </c>
      <c r="E12" s="28"/>
      <c r="F12" s="149">
        <v>150</v>
      </c>
      <c r="G12" s="29">
        <f t="shared" si="0"/>
        <v>17658</v>
      </c>
    </row>
    <row r="13" spans="2:18" ht="24.95" customHeight="1" x14ac:dyDescent="0.2">
      <c r="B13" s="27" t="s">
        <v>48</v>
      </c>
      <c r="C13" s="28"/>
      <c r="D13" s="28"/>
      <c r="E13" s="28"/>
      <c r="F13" s="149"/>
      <c r="G13" s="29">
        <f t="shared" si="0"/>
        <v>0</v>
      </c>
    </row>
    <row r="14" spans="2:18" ht="24.95" customHeight="1" thickBot="1" x14ac:dyDescent="0.25">
      <c r="B14" s="33" t="s">
        <v>49</v>
      </c>
      <c r="C14" s="151">
        <f>SUM(C9:C13)</f>
        <v>267583</v>
      </c>
      <c r="D14" s="152">
        <f>SUM(D9:D13)</f>
        <v>4464</v>
      </c>
      <c r="E14" s="151">
        <f>SUM(E9:E13)</f>
        <v>0</v>
      </c>
      <c r="F14" s="153">
        <f>SUM(F9:F13)</f>
        <v>150</v>
      </c>
      <c r="G14" s="34">
        <f t="shared" si="0"/>
        <v>272197</v>
      </c>
    </row>
    <row r="15" spans="2:18" ht="24.95" customHeight="1" thickTop="1" thickBot="1" x14ac:dyDescent="0.25">
      <c r="B15" s="35" t="s">
        <v>50</v>
      </c>
      <c r="C15" s="154"/>
      <c r="D15" s="155">
        <v>74366</v>
      </c>
      <c r="E15" s="155">
        <v>55817</v>
      </c>
      <c r="F15" s="156">
        <v>5005</v>
      </c>
      <c r="G15" s="36">
        <f t="shared" si="0"/>
        <v>135188</v>
      </c>
    </row>
    <row r="16" spans="2:18" ht="24.95" customHeight="1" thickTop="1" thickBot="1" x14ac:dyDescent="0.25">
      <c r="B16" s="37" t="s">
        <v>51</v>
      </c>
      <c r="C16" s="154">
        <v>332388</v>
      </c>
      <c r="D16" s="154">
        <v>1855</v>
      </c>
      <c r="E16" s="154">
        <v>338</v>
      </c>
      <c r="F16" s="157">
        <v>34</v>
      </c>
      <c r="G16" s="158">
        <f t="shared" si="0"/>
        <v>334615</v>
      </c>
    </row>
    <row r="17" spans="2:7" ht="24.95" customHeight="1" thickTop="1" x14ac:dyDescent="0.2">
      <c r="B17" s="38" t="s">
        <v>52</v>
      </c>
      <c r="C17" s="159">
        <f>SUM(C14:C16)</f>
        <v>599971</v>
      </c>
      <c r="D17" s="160">
        <f>SUM(D14:D16)</f>
        <v>80685</v>
      </c>
      <c r="E17" s="160">
        <f>SUM(E14:E16)</f>
        <v>56155</v>
      </c>
      <c r="F17" s="161">
        <f>SUM(F14:F16)</f>
        <v>5189</v>
      </c>
      <c r="G17" s="39">
        <f>SUM(C17:F17)-G15</f>
        <v>606812</v>
      </c>
    </row>
    <row r="18" spans="2:7" ht="24.95" customHeight="1" x14ac:dyDescent="0.2">
      <c r="B18" s="32" t="s">
        <v>53</v>
      </c>
      <c r="C18" s="40">
        <v>0</v>
      </c>
      <c r="D18" s="41">
        <v>0</v>
      </c>
      <c r="E18" s="41">
        <v>0</v>
      </c>
      <c r="F18" s="162">
        <v>0</v>
      </c>
      <c r="G18" s="42">
        <f>SUM(C18:F18)</f>
        <v>0</v>
      </c>
    </row>
    <row r="19" spans="2:7" ht="24.95" customHeight="1" x14ac:dyDescent="0.2">
      <c r="B19" s="43" t="s">
        <v>54</v>
      </c>
      <c r="C19" s="163">
        <f>C17</f>
        <v>599971</v>
      </c>
      <c r="D19" s="164">
        <f>SUM(D17:D18)</f>
        <v>80685</v>
      </c>
      <c r="E19" s="164">
        <f>SUM(E17:E18)</f>
        <v>56155</v>
      </c>
      <c r="F19" s="165">
        <f>SUM(F17:F18)</f>
        <v>5189</v>
      </c>
      <c r="G19" s="44">
        <f>SUM(G17:G18)</f>
        <v>606812</v>
      </c>
    </row>
    <row r="20" spans="2:7" ht="24.95" customHeight="1" x14ac:dyDescent="0.2">
      <c r="B20" s="45" t="s">
        <v>55</v>
      </c>
      <c r="C20" s="163">
        <f>SUM(C19)</f>
        <v>599971</v>
      </c>
      <c r="D20" s="164">
        <f>SUM(D19)</f>
        <v>80685</v>
      </c>
      <c r="E20" s="164">
        <f>SUM(E19)</f>
        <v>56155</v>
      </c>
      <c r="F20" s="165">
        <f>SUM(F19)</f>
        <v>5189</v>
      </c>
      <c r="G20" s="44">
        <f>G19</f>
        <v>606812</v>
      </c>
    </row>
    <row r="21" spans="2:7" ht="33.75" customHeight="1" x14ac:dyDescent="0.2">
      <c r="B21" s="23" t="s">
        <v>56</v>
      </c>
      <c r="C21" s="24"/>
      <c r="D21" s="24"/>
      <c r="E21" s="24"/>
      <c r="F21" s="25"/>
      <c r="G21" s="26"/>
    </row>
    <row r="22" spans="2:7" ht="24.95" customHeight="1" x14ac:dyDescent="0.2">
      <c r="B22" s="32" t="s">
        <v>35</v>
      </c>
      <c r="C22" s="100">
        <v>129569</v>
      </c>
      <c r="D22" s="28"/>
      <c r="E22" s="28"/>
      <c r="F22" s="149"/>
      <c r="G22" s="29">
        <f>SUM(C22:F22)</f>
        <v>129569</v>
      </c>
    </row>
    <row r="23" spans="2:7" ht="24.95" customHeight="1" x14ac:dyDescent="0.2">
      <c r="B23" s="32" t="s">
        <v>57</v>
      </c>
      <c r="C23" s="28"/>
      <c r="D23" s="28"/>
      <c r="E23" s="28"/>
      <c r="F23" s="149"/>
      <c r="G23" s="26">
        <f>SUM(C23:F23)</f>
        <v>0</v>
      </c>
    </row>
    <row r="24" spans="2:7" ht="24.95" customHeight="1" x14ac:dyDescent="0.2">
      <c r="B24" s="32" t="s">
        <v>58</v>
      </c>
      <c r="C24" s="28"/>
      <c r="D24" s="28"/>
      <c r="E24" s="28"/>
      <c r="F24" s="149"/>
      <c r="G24" s="26">
        <f>SUM(C24:F24)</f>
        <v>0</v>
      </c>
    </row>
    <row r="25" spans="2:7" ht="24.95" customHeight="1" x14ac:dyDescent="0.2">
      <c r="B25" s="43" t="s">
        <v>59</v>
      </c>
      <c r="C25" s="163">
        <f>SUM(C22:C24)</f>
        <v>129569</v>
      </c>
      <c r="D25" s="163">
        <f>SUM(D22:D24)</f>
        <v>0</v>
      </c>
      <c r="E25" s="163">
        <f>SUM(E22:E24)</f>
        <v>0</v>
      </c>
      <c r="F25" s="166">
        <f>SUM(F22:F24)</f>
        <v>0</v>
      </c>
      <c r="G25" s="44">
        <f>SUM(G22:G24)</f>
        <v>129569</v>
      </c>
    </row>
    <row r="26" spans="2:7" ht="24.95" customHeight="1" x14ac:dyDescent="0.2">
      <c r="B26" s="32"/>
      <c r="C26" s="28">
        <v>0</v>
      </c>
      <c r="D26" s="28"/>
      <c r="E26" s="28"/>
      <c r="F26" s="149"/>
      <c r="G26" s="29">
        <f t="shared" ref="G26:G27" si="1">SUM(C26:F26)</f>
        <v>0</v>
      </c>
    </row>
    <row r="27" spans="2:7" ht="24.95" customHeight="1" x14ac:dyDescent="0.2">
      <c r="B27" s="32" t="s">
        <v>174</v>
      </c>
      <c r="C27" s="28"/>
      <c r="D27" s="28"/>
      <c r="E27" s="28"/>
      <c r="F27" s="149"/>
      <c r="G27" s="29">
        <f t="shared" si="1"/>
        <v>0</v>
      </c>
    </row>
    <row r="28" spans="2:7" ht="24.95" customHeight="1" x14ac:dyDescent="0.2">
      <c r="B28" s="32" t="s">
        <v>175</v>
      </c>
      <c r="C28" s="28">
        <v>0</v>
      </c>
      <c r="D28" s="28"/>
      <c r="E28" s="28"/>
      <c r="F28" s="149"/>
      <c r="G28" s="29">
        <f>SUM(C28:F28)</f>
        <v>0</v>
      </c>
    </row>
    <row r="29" spans="2:7" ht="24.95" customHeight="1" thickBot="1" x14ac:dyDescent="0.25">
      <c r="B29" s="33" t="s">
        <v>173</v>
      </c>
      <c r="C29" s="152">
        <f t="shared" ref="C29:F29" si="2">SUM(C26:C28)</f>
        <v>0</v>
      </c>
      <c r="D29" s="152"/>
      <c r="E29" s="152">
        <f t="shared" si="2"/>
        <v>0</v>
      </c>
      <c r="F29" s="152">
        <f t="shared" si="2"/>
        <v>0</v>
      </c>
      <c r="G29" s="184">
        <f>SUM(C29:F29)</f>
        <v>0</v>
      </c>
    </row>
    <row r="30" spans="2:7" ht="30" customHeight="1" thickTop="1" thickBot="1" x14ac:dyDescent="0.25">
      <c r="B30" s="188" t="s">
        <v>60</v>
      </c>
      <c r="C30" s="189">
        <f>SUM(C20+C25+C29)</f>
        <v>729540</v>
      </c>
      <c r="D30" s="190">
        <f>SUM(D20+D25+D29)</f>
        <v>80685</v>
      </c>
      <c r="E30" s="190">
        <f t="shared" ref="E30:G30" si="3">SUM(E20+E25+E29)</f>
        <v>56155</v>
      </c>
      <c r="F30" s="208">
        <f t="shared" si="3"/>
        <v>5189</v>
      </c>
      <c r="G30" s="158">
        <f t="shared" si="3"/>
        <v>736381</v>
      </c>
    </row>
    <row r="31" spans="2:7" ht="24.95" customHeight="1" thickTop="1" x14ac:dyDescent="0.2">
      <c r="B31" s="207" t="s">
        <v>61</v>
      </c>
      <c r="C31" s="185"/>
      <c r="D31" s="185"/>
      <c r="E31" s="185"/>
      <c r="F31" s="186"/>
      <c r="G31" s="187"/>
    </row>
    <row r="32" spans="2:7" ht="24.95" customHeight="1" x14ac:dyDescent="0.2">
      <c r="B32" s="23" t="s">
        <v>62</v>
      </c>
      <c r="C32" s="50"/>
      <c r="D32" s="50"/>
      <c r="E32" s="50"/>
      <c r="F32" s="167"/>
      <c r="G32" s="51"/>
    </row>
    <row r="33" spans="2:7" ht="24.95" customHeight="1" x14ac:dyDescent="0.2">
      <c r="B33" s="52" t="s">
        <v>63</v>
      </c>
      <c r="C33" s="46">
        <f>SUM(C34+C35)</f>
        <v>72168</v>
      </c>
      <c r="D33" s="46">
        <f>SUM(D34+D35)</f>
        <v>42891</v>
      </c>
      <c r="E33" s="46">
        <f>SUM(E34+E35)</f>
        <v>43655</v>
      </c>
      <c r="F33" s="120">
        <f>SUM(F34+F35)</f>
        <v>3155</v>
      </c>
      <c r="G33" s="47">
        <f>SUM(G34+G35)</f>
        <v>161869</v>
      </c>
    </row>
    <row r="34" spans="2:7" ht="24.95" customHeight="1" x14ac:dyDescent="0.2">
      <c r="B34" s="54" t="s">
        <v>64</v>
      </c>
      <c r="C34" s="100">
        <v>71161</v>
      </c>
      <c r="D34" s="24">
        <v>41493</v>
      </c>
      <c r="E34" s="24">
        <v>42495</v>
      </c>
      <c r="F34" s="25">
        <v>3065</v>
      </c>
      <c r="G34" s="26">
        <f>SUM(C34:F34)</f>
        <v>158214</v>
      </c>
    </row>
    <row r="35" spans="2:7" ht="24.95" customHeight="1" x14ac:dyDescent="0.2">
      <c r="B35" s="54" t="s">
        <v>65</v>
      </c>
      <c r="C35" s="100">
        <v>1007</v>
      </c>
      <c r="D35" s="24">
        <v>1398</v>
      </c>
      <c r="E35" s="24">
        <v>1160</v>
      </c>
      <c r="F35" s="25">
        <v>90</v>
      </c>
      <c r="G35" s="26">
        <f>SUM(C35:F35)</f>
        <v>3655</v>
      </c>
    </row>
    <row r="36" spans="2:7" ht="24.95" customHeight="1" x14ac:dyDescent="0.2">
      <c r="B36" s="52" t="s">
        <v>66</v>
      </c>
      <c r="C36" s="46">
        <f>SUM(C37+C38)</f>
        <v>11784</v>
      </c>
      <c r="D36" s="46">
        <f>SUM(D37+D38)</f>
        <v>8592</v>
      </c>
      <c r="E36" s="46">
        <f>SUM(E37+E38)</f>
        <v>8905</v>
      </c>
      <c r="F36" s="120">
        <f>SUM(F37+F38)</f>
        <v>678</v>
      </c>
      <c r="G36" s="47">
        <f>SUM(G37+G38)</f>
        <v>29959</v>
      </c>
    </row>
    <row r="37" spans="2:7" ht="24.95" customHeight="1" x14ac:dyDescent="0.2">
      <c r="B37" s="54" t="s">
        <v>67</v>
      </c>
      <c r="C37" s="100">
        <v>11437</v>
      </c>
      <c r="D37" s="24">
        <v>7870</v>
      </c>
      <c r="E37" s="24">
        <v>8504</v>
      </c>
      <c r="F37" s="25">
        <v>647</v>
      </c>
      <c r="G37" s="26">
        <f>SUM(C37:F37)</f>
        <v>28458</v>
      </c>
    </row>
    <row r="38" spans="2:7" ht="24.95" customHeight="1" x14ac:dyDescent="0.2">
      <c r="B38" s="54" t="s">
        <v>68</v>
      </c>
      <c r="C38" s="177">
        <v>347</v>
      </c>
      <c r="D38" s="24">
        <v>722</v>
      </c>
      <c r="E38" s="24">
        <v>401</v>
      </c>
      <c r="F38" s="25">
        <v>31</v>
      </c>
      <c r="G38" s="26">
        <f>SUM(C38:F38)</f>
        <v>1501</v>
      </c>
    </row>
    <row r="39" spans="2:7" ht="24.95" customHeight="1" x14ac:dyDescent="0.2">
      <c r="B39" s="52" t="s">
        <v>69</v>
      </c>
      <c r="C39" s="46">
        <f>SUM(C40+C41)</f>
        <v>51926</v>
      </c>
      <c r="D39" s="46">
        <f>SUM(D40+D41)</f>
        <v>28902</v>
      </c>
      <c r="E39" s="46">
        <f>SUM(E40+E41)</f>
        <v>3295</v>
      </c>
      <c r="F39" s="120">
        <f>SUM(F40+F41)</f>
        <v>1206</v>
      </c>
      <c r="G39" s="47">
        <f>SUM(G40+G41)</f>
        <v>85329</v>
      </c>
    </row>
    <row r="40" spans="2:7" ht="24.95" customHeight="1" x14ac:dyDescent="0.2">
      <c r="B40" s="54" t="s">
        <v>70</v>
      </c>
      <c r="C40" s="100">
        <v>51926</v>
      </c>
      <c r="D40" s="24">
        <v>28902</v>
      </c>
      <c r="E40" s="24">
        <v>3295</v>
      </c>
      <c r="F40" s="25">
        <v>1206</v>
      </c>
      <c r="G40" s="29">
        <f>SUM(C40:F40)</f>
        <v>85329</v>
      </c>
    </row>
    <row r="41" spans="2:7" ht="24.95" customHeight="1" x14ac:dyDescent="0.2">
      <c r="B41" s="54"/>
      <c r="C41" s="24"/>
      <c r="D41" s="24"/>
      <c r="E41" s="24"/>
      <c r="F41" s="25"/>
      <c r="G41" s="26"/>
    </row>
    <row r="42" spans="2:7" ht="16.5" customHeight="1" x14ac:dyDescent="0.2">
      <c r="B42" s="52" t="s">
        <v>184</v>
      </c>
      <c r="C42" s="46">
        <v>14700</v>
      </c>
      <c r="D42" s="123"/>
      <c r="E42" s="124"/>
      <c r="F42" s="125"/>
      <c r="G42" s="53">
        <f>SUM(C42:F42)</f>
        <v>14700</v>
      </c>
    </row>
    <row r="43" spans="2:7" ht="24.95" customHeight="1" x14ac:dyDescent="0.2">
      <c r="B43" s="52" t="s">
        <v>71</v>
      </c>
      <c r="C43" s="46">
        <v>6704</v>
      </c>
      <c r="D43" s="124"/>
      <c r="E43" s="124"/>
      <c r="F43" s="125"/>
      <c r="G43" s="53">
        <f>SUM(C43:F43)</f>
        <v>6704</v>
      </c>
    </row>
    <row r="44" spans="2:7" ht="24.95" customHeight="1" x14ac:dyDescent="0.2">
      <c r="B44" s="52" t="s">
        <v>72</v>
      </c>
      <c r="C44" s="46">
        <f>SUM(C45+C46)</f>
        <v>68626</v>
      </c>
      <c r="D44" s="124"/>
      <c r="E44" s="124"/>
      <c r="F44" s="125"/>
      <c r="G44" s="53">
        <f>SUM(G45+G46)</f>
        <v>68626</v>
      </c>
    </row>
    <row r="45" spans="2:7" ht="24.95" customHeight="1" x14ac:dyDescent="0.2">
      <c r="B45" s="54" t="s">
        <v>227</v>
      </c>
      <c r="C45" s="100">
        <v>68626</v>
      </c>
      <c r="D45" s="121"/>
      <c r="E45" s="121"/>
      <c r="F45" s="122"/>
      <c r="G45" s="26">
        <f t="shared" ref="G45:G51" si="4">SUM(C45:F45)</f>
        <v>68626</v>
      </c>
    </row>
    <row r="46" spans="2:7" ht="24.95" customHeight="1" x14ac:dyDescent="0.2">
      <c r="B46" s="54" t="s">
        <v>228</v>
      </c>
      <c r="C46" s="24"/>
      <c r="D46" s="121"/>
      <c r="E46" s="121"/>
      <c r="F46" s="122"/>
      <c r="G46" s="26">
        <f t="shared" si="4"/>
        <v>0</v>
      </c>
    </row>
    <row r="47" spans="2:7" ht="24.95" customHeight="1" thickBot="1" x14ac:dyDescent="0.25">
      <c r="B47" s="33" t="s">
        <v>73</v>
      </c>
      <c r="C47" s="126">
        <f>SUM(C33+C36+C39+C42+C43+C44)</f>
        <v>225908</v>
      </c>
      <c r="D47" s="126">
        <f>SUM(D33+D36+D39+D42+D43+D44)</f>
        <v>80385</v>
      </c>
      <c r="E47" s="126">
        <f>SUM(E33+E36+E39+E42+E43+E44)</f>
        <v>55855</v>
      </c>
      <c r="F47" s="127">
        <f>SUM(F33+F36+F39+F42+F43+F44)</f>
        <v>5039</v>
      </c>
      <c r="G47" s="55">
        <f t="shared" si="4"/>
        <v>367187</v>
      </c>
    </row>
    <row r="48" spans="2:7" ht="33" customHeight="1" thickTop="1" x14ac:dyDescent="0.2">
      <c r="B48" s="56" t="s">
        <v>74</v>
      </c>
      <c r="C48" s="128">
        <f>D15</f>
        <v>74366</v>
      </c>
      <c r="D48" s="129"/>
      <c r="E48" s="129"/>
      <c r="F48" s="130"/>
      <c r="G48" s="57">
        <f t="shared" si="4"/>
        <v>74366</v>
      </c>
    </row>
    <row r="49" spans="2:8" ht="24.95" customHeight="1" x14ac:dyDescent="0.2">
      <c r="B49" s="58" t="s">
        <v>75</v>
      </c>
      <c r="C49" s="131">
        <f>F15</f>
        <v>5005</v>
      </c>
      <c r="D49" s="132"/>
      <c r="E49" s="132"/>
      <c r="F49" s="133"/>
      <c r="G49" s="59">
        <f t="shared" si="4"/>
        <v>5005</v>
      </c>
    </row>
    <row r="50" spans="2:8" ht="24.95" customHeight="1" x14ac:dyDescent="0.2">
      <c r="B50" s="60" t="s">
        <v>76</v>
      </c>
      <c r="C50" s="24">
        <f>E15</f>
        <v>55817</v>
      </c>
      <c r="D50" s="134"/>
      <c r="E50" s="134"/>
      <c r="F50" s="135"/>
      <c r="G50" s="59">
        <f t="shared" si="4"/>
        <v>55817</v>
      </c>
    </row>
    <row r="51" spans="2:8" ht="24.95" customHeight="1" thickBot="1" x14ac:dyDescent="0.25">
      <c r="B51" s="61" t="s">
        <v>77</v>
      </c>
      <c r="C51" s="136">
        <f>SUM(C48:C50)</f>
        <v>135188</v>
      </c>
      <c r="D51" s="137">
        <f>SUM(D48:D50)</f>
        <v>0</v>
      </c>
      <c r="E51" s="137">
        <f>SUM(E48:E50)</f>
        <v>0</v>
      </c>
      <c r="F51" s="138">
        <f>SUM(F48:F50)</f>
        <v>0</v>
      </c>
      <c r="G51" s="117">
        <f t="shared" si="4"/>
        <v>135188</v>
      </c>
    </row>
    <row r="52" spans="2:8" ht="24.95" customHeight="1" thickTop="1" x14ac:dyDescent="0.2">
      <c r="B52" s="62" t="s">
        <v>78</v>
      </c>
      <c r="C52" s="139">
        <f>SUM(C47+C51)</f>
        <v>361096</v>
      </c>
      <c r="D52" s="140">
        <f>SUM(D47+D51)</f>
        <v>80385</v>
      </c>
      <c r="E52" s="140">
        <f>SUM(E47+E51)</f>
        <v>55855</v>
      </c>
      <c r="F52" s="141">
        <f>SUM(F47+F51)</f>
        <v>5039</v>
      </c>
      <c r="G52" s="63">
        <f>SUM(G47)</f>
        <v>367187</v>
      </c>
    </row>
    <row r="53" spans="2:8" ht="24.95" customHeight="1" x14ac:dyDescent="0.2">
      <c r="B53" s="23" t="s">
        <v>79</v>
      </c>
      <c r="C53" s="24"/>
      <c r="D53" s="24"/>
      <c r="E53" s="24"/>
      <c r="F53" s="25"/>
      <c r="G53" s="26"/>
    </row>
    <row r="54" spans="2:8" ht="24.95" customHeight="1" x14ac:dyDescent="0.2">
      <c r="B54" s="64" t="s">
        <v>226</v>
      </c>
      <c r="C54" s="178">
        <v>314408</v>
      </c>
      <c r="D54" s="142">
        <v>300</v>
      </c>
      <c r="E54" s="142">
        <v>300</v>
      </c>
      <c r="F54" s="143">
        <v>150</v>
      </c>
      <c r="G54" s="53">
        <f>SUM(C54:F54)</f>
        <v>315158</v>
      </c>
    </row>
    <row r="55" spans="2:8" ht="24.95" customHeight="1" x14ac:dyDescent="0.2">
      <c r="B55" s="64" t="s">
        <v>80</v>
      </c>
      <c r="C55" s="142">
        <v>47500</v>
      </c>
      <c r="D55" s="142"/>
      <c r="E55" s="142"/>
      <c r="F55" s="143"/>
      <c r="G55" s="65">
        <f>SUM(C55:F55)</f>
        <v>47500</v>
      </c>
    </row>
    <row r="56" spans="2:8" ht="24.95" customHeight="1" x14ac:dyDescent="0.2">
      <c r="B56" s="52" t="s">
        <v>81</v>
      </c>
      <c r="C56" s="142"/>
      <c r="D56" s="142"/>
      <c r="E56" s="142"/>
      <c r="F56" s="143"/>
      <c r="G56" s="65">
        <f t="shared" ref="G56:G61" si="5">SUM(C56:F56)</f>
        <v>0</v>
      </c>
    </row>
    <row r="57" spans="2:8" ht="24.95" customHeight="1" x14ac:dyDescent="0.2">
      <c r="B57" s="43" t="s">
        <v>82</v>
      </c>
      <c r="C57" s="66">
        <f>SUM(C54:C56)</f>
        <v>361908</v>
      </c>
      <c r="D57" s="66">
        <f>SUM(D54:D56)</f>
        <v>300</v>
      </c>
      <c r="E57" s="66">
        <f>SUM(E54:E56)</f>
        <v>300</v>
      </c>
      <c r="F57" s="144">
        <f>SUM(F54:F56)</f>
        <v>150</v>
      </c>
      <c r="G57" s="65">
        <f t="shared" si="5"/>
        <v>362658</v>
      </c>
    </row>
    <row r="58" spans="2:8" ht="30.75" customHeight="1" x14ac:dyDescent="0.2">
      <c r="B58" s="30" t="s">
        <v>176</v>
      </c>
      <c r="C58" s="131">
        <v>6536</v>
      </c>
      <c r="D58" s="131"/>
      <c r="E58" s="131"/>
      <c r="F58" s="145"/>
      <c r="G58" s="67">
        <f t="shared" si="5"/>
        <v>6536</v>
      </c>
    </row>
    <row r="59" spans="2:8" ht="20.100000000000001" customHeight="1" x14ac:dyDescent="0.2">
      <c r="B59" s="115"/>
      <c r="C59" s="146"/>
      <c r="D59" s="146"/>
      <c r="E59" s="146"/>
      <c r="F59" s="147"/>
      <c r="G59" s="67">
        <f t="shared" si="5"/>
        <v>0</v>
      </c>
    </row>
    <row r="60" spans="2:8" ht="13.5" customHeight="1" x14ac:dyDescent="0.2">
      <c r="B60" s="68" t="s">
        <v>177</v>
      </c>
      <c r="C60" s="66">
        <f>SUM(C58:C59)</f>
        <v>6536</v>
      </c>
      <c r="D60" s="66">
        <f t="shared" ref="D60:G60" si="6">SUM(D58:D59)</f>
        <v>0</v>
      </c>
      <c r="E60" s="66">
        <f t="shared" si="6"/>
        <v>0</v>
      </c>
      <c r="F60" s="66">
        <f t="shared" si="6"/>
        <v>0</v>
      </c>
      <c r="G60" s="66">
        <f t="shared" si="6"/>
        <v>6536</v>
      </c>
    </row>
    <row r="61" spans="2:8" ht="24.95" customHeight="1" thickBot="1" x14ac:dyDescent="0.25">
      <c r="B61" s="202"/>
      <c r="C61" s="203"/>
      <c r="D61" s="204"/>
      <c r="E61" s="204"/>
      <c r="F61" s="205"/>
      <c r="G61" s="206">
        <f t="shared" si="5"/>
        <v>0</v>
      </c>
      <c r="H61" s="9"/>
    </row>
    <row r="62" spans="2:8" ht="30" customHeight="1" thickTop="1" thickBot="1" x14ac:dyDescent="0.25">
      <c r="B62" s="188" t="s">
        <v>83</v>
      </c>
      <c r="C62" s="189">
        <f>C52+C57+C60</f>
        <v>729540</v>
      </c>
      <c r="D62" s="190">
        <f t="shared" ref="D62:G62" si="7">D52+D57+D60</f>
        <v>80685</v>
      </c>
      <c r="E62" s="190">
        <f t="shared" si="7"/>
        <v>56155</v>
      </c>
      <c r="F62" s="190">
        <f t="shared" si="7"/>
        <v>5189</v>
      </c>
      <c r="G62" s="189">
        <f t="shared" si="7"/>
        <v>736381</v>
      </c>
    </row>
    <row r="63" spans="2:8" ht="24.95" customHeight="1" thickTop="1" x14ac:dyDescent="0.2">
      <c r="B63" s="69"/>
      <c r="C63" s="69"/>
      <c r="D63" s="69"/>
      <c r="E63" s="69"/>
      <c r="F63" s="69"/>
      <c r="G63" s="70"/>
    </row>
    <row r="64" spans="2:8" ht="24.95" customHeight="1" x14ac:dyDescent="0.2">
      <c r="B64" s="71" t="s">
        <v>84</v>
      </c>
      <c r="C64" s="196">
        <v>10.5</v>
      </c>
      <c r="D64" s="196">
        <v>13</v>
      </c>
      <c r="E64" s="196">
        <v>13</v>
      </c>
      <c r="F64" s="197">
        <v>1</v>
      </c>
      <c r="G64" s="198">
        <f>SUM(C64:F64)</f>
        <v>37.5</v>
      </c>
    </row>
    <row r="65" spans="2:7" ht="24.95" customHeight="1" x14ac:dyDescent="0.2">
      <c r="B65" s="72" t="s">
        <v>85</v>
      </c>
      <c r="C65" s="199">
        <v>9.5</v>
      </c>
      <c r="D65" s="199">
        <v>8</v>
      </c>
      <c r="E65" s="199">
        <v>13</v>
      </c>
      <c r="F65" s="200">
        <v>1</v>
      </c>
      <c r="G65" s="201">
        <f>SUM(C65:F65)</f>
        <v>31.5</v>
      </c>
    </row>
    <row r="66" spans="2:7" ht="24.95" customHeight="1" x14ac:dyDescent="0.2">
      <c r="B66" s="71" t="s">
        <v>156</v>
      </c>
      <c r="C66" s="196">
        <v>11.5</v>
      </c>
      <c r="D66" s="196">
        <v>13</v>
      </c>
      <c r="E66" s="196">
        <v>13</v>
      </c>
      <c r="F66" s="197">
        <v>1</v>
      </c>
      <c r="G66" s="198">
        <f>SUM(C66:F66)</f>
        <v>38.5</v>
      </c>
    </row>
    <row r="67" spans="2:7" ht="24.95" customHeight="1" x14ac:dyDescent="0.2">
      <c r="B67" s="72" t="s">
        <v>85</v>
      </c>
      <c r="C67" s="199">
        <v>9.5</v>
      </c>
      <c r="D67" s="199">
        <v>8</v>
      </c>
      <c r="E67" s="199">
        <v>13</v>
      </c>
      <c r="F67" s="200">
        <v>1</v>
      </c>
      <c r="G67" s="201">
        <f>SUM(C67:F67)</f>
        <v>31.5</v>
      </c>
    </row>
    <row r="68" spans="2:7" ht="24.95" customHeight="1" x14ac:dyDescent="0.2">
      <c r="B68" s="71" t="s">
        <v>86</v>
      </c>
      <c r="C68" s="196">
        <v>55</v>
      </c>
      <c r="D68" s="196">
        <v>0</v>
      </c>
      <c r="E68" s="196">
        <v>0</v>
      </c>
      <c r="F68" s="197">
        <v>0</v>
      </c>
      <c r="G68" s="198">
        <f>SUM(C68:F68)</f>
        <v>55</v>
      </c>
    </row>
    <row r="69" spans="2:7" ht="24.95" customHeight="1" x14ac:dyDescent="0.2"/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</sheetData>
  <mergeCells count="2">
    <mergeCell ref="B3:G5"/>
    <mergeCell ref="C2:G2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2" max="6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Normal="100" workbookViewId="0">
      <selection activeCell="A2" sqref="A2:E2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7" ht="15.75" x14ac:dyDescent="0.25">
      <c r="L1" s="234" t="s">
        <v>251</v>
      </c>
      <c r="M1" s="234"/>
      <c r="N1" s="234"/>
      <c r="O1" s="170"/>
    </row>
    <row r="2" spans="1:17" ht="15" x14ac:dyDescent="0.25">
      <c r="A2" s="226" t="s">
        <v>256</v>
      </c>
      <c r="B2" s="226"/>
      <c r="C2" s="226"/>
      <c r="D2" s="226"/>
      <c r="E2" s="226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25.15" customHeight="1" x14ac:dyDescent="0.3">
      <c r="B3" s="245" t="s">
        <v>200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N3" s="2">
        <f>SUM(M4:M42)</f>
        <v>184360654</v>
      </c>
    </row>
    <row r="4" spans="1:17" ht="25.15" customHeight="1" x14ac:dyDescent="0.25">
      <c r="B4" s="246" t="s">
        <v>0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3">
        <f>SUM(L5:L39)</f>
        <v>184360654</v>
      </c>
    </row>
    <row r="5" spans="1:17" ht="25.15" customHeight="1" x14ac:dyDescent="0.25">
      <c r="A5" s="4" t="s">
        <v>1</v>
      </c>
      <c r="B5" s="235" t="s">
        <v>163</v>
      </c>
      <c r="C5" s="236"/>
      <c r="D5" s="236"/>
      <c r="E5" s="236"/>
      <c r="F5" s="236"/>
      <c r="G5" s="236"/>
      <c r="H5" s="236"/>
      <c r="I5" s="236"/>
      <c r="J5" s="236"/>
      <c r="K5" s="111"/>
      <c r="L5" s="102">
        <f>SUM(J6:J15)</f>
        <v>80003779</v>
      </c>
    </row>
    <row r="6" spans="1:17" ht="25.15" customHeight="1" x14ac:dyDescent="0.25">
      <c r="A6" s="1" t="s">
        <v>165</v>
      </c>
      <c r="B6" s="237" t="s">
        <v>201</v>
      </c>
      <c r="C6" s="237"/>
      <c r="D6" s="237"/>
      <c r="E6" s="237"/>
      <c r="F6" s="237"/>
      <c r="G6" s="237"/>
      <c r="H6" s="237"/>
      <c r="I6" s="237"/>
      <c r="J6" s="3">
        <v>30823400</v>
      </c>
      <c r="K6" s="248"/>
    </row>
    <row r="7" spans="1:17" ht="25.15" customHeight="1" x14ac:dyDescent="0.25">
      <c r="A7" s="1" t="s">
        <v>165</v>
      </c>
      <c r="B7" s="237" t="s">
        <v>3</v>
      </c>
      <c r="C7" s="237"/>
      <c r="D7" s="237"/>
      <c r="E7" s="237"/>
      <c r="F7" s="237"/>
      <c r="G7" s="237"/>
      <c r="H7" s="237"/>
      <c r="I7" s="237"/>
      <c r="J7" s="3">
        <f>SUM(I8:I12)</f>
        <v>27660896</v>
      </c>
      <c r="K7" s="249"/>
    </row>
    <row r="8" spans="1:17" ht="25.15" customHeight="1" x14ac:dyDescent="0.25">
      <c r="B8" s="7" t="s">
        <v>4</v>
      </c>
      <c r="C8" s="241" t="s">
        <v>180</v>
      </c>
      <c r="D8" s="241"/>
      <c r="E8" s="241"/>
      <c r="F8" s="241"/>
      <c r="G8" s="241"/>
      <c r="H8" s="241"/>
      <c r="I8" s="8">
        <v>5938490</v>
      </c>
      <c r="J8" s="78"/>
      <c r="K8" s="249"/>
    </row>
    <row r="9" spans="1:17" ht="25.15" customHeight="1" x14ac:dyDescent="0.25">
      <c r="B9" s="7" t="s">
        <v>5</v>
      </c>
      <c r="C9" s="242" t="s">
        <v>193</v>
      </c>
      <c r="D9" s="242"/>
      <c r="E9" s="242"/>
      <c r="F9" s="242"/>
      <c r="G9" s="242"/>
      <c r="H9" s="242"/>
      <c r="I9" s="8">
        <v>15616000</v>
      </c>
      <c r="J9" s="78"/>
      <c r="K9" s="249"/>
    </row>
    <row r="10" spans="1:17" ht="25.15" customHeight="1" x14ac:dyDescent="0.25">
      <c r="B10" s="7" t="s">
        <v>6</v>
      </c>
      <c r="C10" s="241" t="s">
        <v>211</v>
      </c>
      <c r="D10" s="241"/>
      <c r="E10" s="241"/>
      <c r="F10" s="241"/>
      <c r="G10" s="241"/>
      <c r="H10" s="241"/>
      <c r="I10" s="8">
        <v>1309896</v>
      </c>
      <c r="J10" s="78"/>
      <c r="K10" s="249"/>
    </row>
    <row r="11" spans="1:17" ht="25.15" customHeight="1" x14ac:dyDescent="0.25">
      <c r="B11" s="7" t="s">
        <v>7</v>
      </c>
      <c r="C11" s="242" t="s">
        <v>181</v>
      </c>
      <c r="D11" s="242"/>
      <c r="E11" s="242"/>
      <c r="F11" s="242"/>
      <c r="G11" s="242"/>
      <c r="H11" s="242"/>
      <c r="I11" s="8">
        <v>4796510</v>
      </c>
      <c r="J11" s="78"/>
      <c r="K11" s="249"/>
    </row>
    <row r="12" spans="1:17" ht="25.15" customHeight="1" x14ac:dyDescent="0.25">
      <c r="B12" s="7" t="s">
        <v>11</v>
      </c>
      <c r="C12" s="241" t="s">
        <v>202</v>
      </c>
      <c r="D12" s="241"/>
      <c r="E12" s="241"/>
      <c r="F12" s="241"/>
      <c r="G12" s="241"/>
      <c r="H12" s="241"/>
      <c r="I12" s="8"/>
      <c r="J12" s="108">
        <v>798150</v>
      </c>
      <c r="K12" s="249"/>
    </row>
    <row r="13" spans="1:17" ht="25.15" customHeight="1" x14ac:dyDescent="0.25">
      <c r="A13" s="1" t="s">
        <v>165</v>
      </c>
      <c r="B13" s="240" t="s">
        <v>210</v>
      </c>
      <c r="C13" s="240"/>
      <c r="D13" s="240"/>
      <c r="E13" s="240"/>
      <c r="F13" s="240"/>
      <c r="G13" s="240"/>
      <c r="H13" s="240"/>
      <c r="I13" s="240"/>
      <c r="J13" s="3">
        <v>6390900</v>
      </c>
      <c r="K13" s="249"/>
    </row>
    <row r="14" spans="1:17" ht="25.15" customHeight="1" x14ac:dyDescent="0.25">
      <c r="B14" s="240" t="s">
        <v>203</v>
      </c>
      <c r="C14" s="240"/>
      <c r="D14" s="240"/>
      <c r="E14" s="240"/>
      <c r="F14" s="240"/>
      <c r="G14" s="240"/>
      <c r="H14" s="240"/>
      <c r="I14" s="240"/>
      <c r="J14" s="3">
        <v>13358033</v>
      </c>
      <c r="K14" s="114"/>
    </row>
    <row r="15" spans="1:17" ht="25.15" customHeight="1" x14ac:dyDescent="0.25">
      <c r="A15" s="1" t="s">
        <v>165</v>
      </c>
      <c r="B15" s="237" t="s">
        <v>197</v>
      </c>
      <c r="C15" s="237"/>
      <c r="D15" s="237"/>
      <c r="E15" s="237"/>
      <c r="F15" s="237"/>
      <c r="G15" s="237"/>
      <c r="H15" s="237"/>
      <c r="I15" s="237"/>
      <c r="J15" s="3">
        <v>972400</v>
      </c>
      <c r="K15" s="114"/>
    </row>
    <row r="16" spans="1:17" ht="25.15" customHeight="1" x14ac:dyDescent="0.25">
      <c r="A16" s="4" t="s">
        <v>8</v>
      </c>
      <c r="B16" s="235" t="s">
        <v>191</v>
      </c>
      <c r="C16" s="236"/>
      <c r="D16" s="236"/>
      <c r="E16" s="236"/>
      <c r="F16" s="236"/>
      <c r="G16" s="236"/>
      <c r="H16" s="236"/>
      <c r="I16" s="236"/>
      <c r="J16" s="236"/>
      <c r="K16" s="236"/>
      <c r="L16" s="5">
        <f>SUM(J17:J18)</f>
        <v>53982799</v>
      </c>
    </row>
    <row r="17" spans="1:12" ht="25.15" customHeight="1" x14ac:dyDescent="0.2">
      <c r="A17" s="1" t="s">
        <v>166</v>
      </c>
      <c r="B17" s="237" t="s">
        <v>208</v>
      </c>
      <c r="C17" s="237"/>
      <c r="D17" s="237"/>
      <c r="E17" s="237"/>
      <c r="F17" s="237"/>
      <c r="G17" s="237"/>
      <c r="H17" s="237"/>
      <c r="I17" s="237"/>
      <c r="J17" s="6">
        <v>46418066</v>
      </c>
    </row>
    <row r="18" spans="1:12" ht="25.15" customHeight="1" x14ac:dyDescent="0.2">
      <c r="A18" s="1" t="s">
        <v>166</v>
      </c>
      <c r="B18" s="237" t="s">
        <v>209</v>
      </c>
      <c r="C18" s="237"/>
      <c r="D18" s="237"/>
      <c r="E18" s="237"/>
      <c r="F18" s="237"/>
      <c r="G18" s="237"/>
      <c r="H18" s="237"/>
      <c r="I18" s="237"/>
      <c r="J18" s="6">
        <v>7564733</v>
      </c>
    </row>
    <row r="19" spans="1:12" ht="25.15" customHeight="1" x14ac:dyDescent="0.25">
      <c r="B19" s="113"/>
      <c r="C19" s="113"/>
      <c r="D19" s="113"/>
      <c r="E19" s="113"/>
      <c r="F19" s="113"/>
      <c r="G19" s="113"/>
      <c r="H19" s="113"/>
      <c r="J19" s="6"/>
    </row>
    <row r="20" spans="1:12" ht="35.1" customHeight="1" x14ac:dyDescent="0.25">
      <c r="A20" s="4" t="s">
        <v>9</v>
      </c>
      <c r="B20" s="238" t="s">
        <v>169</v>
      </c>
      <c r="C20" s="239"/>
      <c r="D20" s="239"/>
      <c r="E20" s="239"/>
      <c r="F20" s="239"/>
      <c r="G20" s="239"/>
      <c r="H20" s="239"/>
      <c r="I20" s="239"/>
      <c r="J20" s="239"/>
      <c r="K20" s="239"/>
      <c r="L20" s="5">
        <f>SUM(J21:J30)</f>
        <v>45018006</v>
      </c>
    </row>
    <row r="21" spans="1:12" ht="25.15" customHeight="1" x14ac:dyDescent="0.25">
      <c r="A21" s="1" t="s">
        <v>167</v>
      </c>
      <c r="B21" s="240" t="s">
        <v>206</v>
      </c>
      <c r="C21" s="240"/>
      <c r="D21" s="240"/>
      <c r="E21" s="240"/>
      <c r="F21" s="240"/>
      <c r="G21" s="240"/>
      <c r="H21" s="240"/>
      <c r="I21" s="240"/>
      <c r="J21" s="3">
        <v>18126000</v>
      </c>
      <c r="L21" s="96"/>
    </row>
    <row r="22" spans="1:12" ht="25.15" customHeight="1" x14ac:dyDescent="0.2">
      <c r="A22" s="1" t="s">
        <v>167</v>
      </c>
      <c r="B22" s="240" t="s">
        <v>10</v>
      </c>
      <c r="C22" s="240"/>
      <c r="D22" s="240"/>
      <c r="E22" s="240"/>
      <c r="F22" s="240"/>
      <c r="G22" s="240"/>
      <c r="H22" s="240"/>
      <c r="I22" s="240"/>
      <c r="J22" s="6">
        <f>SUM(I23:I26)</f>
        <v>26892006</v>
      </c>
    </row>
    <row r="23" spans="1:12" ht="25.15" customHeight="1" x14ac:dyDescent="0.25">
      <c r="B23" s="7" t="s">
        <v>4</v>
      </c>
      <c r="C23" s="241" t="s">
        <v>205</v>
      </c>
      <c r="D23" s="241"/>
      <c r="E23" s="241"/>
      <c r="F23" s="241"/>
      <c r="G23" s="241"/>
      <c r="H23" s="241"/>
      <c r="I23" s="109">
        <v>3400000</v>
      </c>
      <c r="J23" s="6"/>
    </row>
    <row r="24" spans="1:12" ht="25.15" customHeight="1" x14ac:dyDescent="0.25">
      <c r="B24" s="7" t="s">
        <v>5</v>
      </c>
      <c r="C24" s="242" t="s">
        <v>196</v>
      </c>
      <c r="D24" s="242"/>
      <c r="E24" s="242"/>
      <c r="F24" s="242"/>
      <c r="G24" s="242"/>
      <c r="H24" s="242"/>
      <c r="I24" s="109">
        <v>775040</v>
      </c>
    </row>
    <row r="25" spans="1:12" ht="25.15" customHeight="1" x14ac:dyDescent="0.25">
      <c r="B25" s="7" t="s">
        <v>6</v>
      </c>
      <c r="C25" s="242" t="s">
        <v>204</v>
      </c>
      <c r="D25" s="242"/>
      <c r="E25" s="242"/>
      <c r="F25" s="242"/>
      <c r="G25" s="242"/>
      <c r="H25" s="242"/>
      <c r="I25" s="109">
        <v>685000</v>
      </c>
    </row>
    <row r="26" spans="1:12" ht="25.15" customHeight="1" x14ac:dyDescent="0.25">
      <c r="B26" s="7" t="s">
        <v>7</v>
      </c>
      <c r="C26" s="241" t="s">
        <v>212</v>
      </c>
      <c r="D26" s="241"/>
      <c r="E26" s="241"/>
      <c r="F26" s="241"/>
      <c r="G26" s="241"/>
      <c r="H26" s="241"/>
      <c r="I26" s="109">
        <f>SUM(H27:H28)</f>
        <v>22031966</v>
      </c>
    </row>
    <row r="27" spans="1:12" ht="25.15" customHeight="1" x14ac:dyDescent="0.25">
      <c r="B27" s="7"/>
      <c r="C27" s="241" t="s">
        <v>189</v>
      </c>
      <c r="D27" s="243"/>
      <c r="E27" s="243"/>
      <c r="F27" s="243"/>
      <c r="G27" s="243"/>
      <c r="H27" s="119">
        <v>20602976</v>
      </c>
      <c r="I27" s="109"/>
    </row>
    <row r="28" spans="1:12" ht="25.15" customHeight="1" x14ac:dyDescent="0.25">
      <c r="B28" s="7"/>
      <c r="C28" s="241" t="s">
        <v>190</v>
      </c>
      <c r="D28" s="243"/>
      <c r="E28" s="243"/>
      <c r="F28" s="243"/>
      <c r="G28" s="243"/>
      <c r="H28" s="119">
        <v>1428990</v>
      </c>
      <c r="I28" s="109"/>
    </row>
    <row r="29" spans="1:12" ht="25.15" hidden="1" customHeight="1" x14ac:dyDescent="0.25">
      <c r="B29" s="7"/>
      <c r="C29" s="241"/>
      <c r="D29" s="243"/>
      <c r="E29" s="243"/>
      <c r="F29" s="243"/>
      <c r="G29" s="243"/>
      <c r="H29" s="118"/>
      <c r="I29" s="109"/>
    </row>
    <row r="30" spans="1:12" ht="25.15" hidden="1" customHeight="1" x14ac:dyDescent="0.25">
      <c r="A30" s="1" t="s">
        <v>167</v>
      </c>
      <c r="B30" s="240" t="s">
        <v>170</v>
      </c>
      <c r="C30" s="240"/>
      <c r="D30" s="240"/>
      <c r="E30" s="240"/>
      <c r="F30" s="240"/>
      <c r="G30" s="240"/>
      <c r="H30" s="240"/>
      <c r="I30" s="240"/>
      <c r="J30" s="3"/>
    </row>
    <row r="31" spans="1:12" ht="25.15" customHeight="1" x14ac:dyDescent="0.2">
      <c r="B31" s="112"/>
      <c r="C31" s="112"/>
      <c r="D31" s="112"/>
      <c r="E31" s="112"/>
      <c r="F31" s="112"/>
      <c r="G31" s="112"/>
      <c r="H31" s="112"/>
      <c r="I31" s="112"/>
      <c r="J31" s="6"/>
    </row>
    <row r="32" spans="1:12" ht="25.15" customHeight="1" x14ac:dyDescent="0.25">
      <c r="A32" s="4" t="s">
        <v>168</v>
      </c>
      <c r="B32" s="235" t="s">
        <v>207</v>
      </c>
      <c r="C32" s="236"/>
      <c r="D32" s="236"/>
      <c r="E32" s="236"/>
      <c r="F32" s="236"/>
      <c r="G32" s="236"/>
      <c r="H32" s="236"/>
      <c r="I32" s="236"/>
      <c r="J32" s="236"/>
      <c r="K32" s="236"/>
      <c r="L32" s="102">
        <v>2864070</v>
      </c>
    </row>
    <row r="33" spans="1:16" ht="25.15" customHeight="1" x14ac:dyDescent="0.25">
      <c r="A33" s="103"/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6"/>
    </row>
    <row r="34" spans="1:16" ht="25.15" customHeight="1" x14ac:dyDescent="0.25">
      <c r="A34" s="4" t="s">
        <v>192</v>
      </c>
      <c r="B34" s="235" t="s">
        <v>164</v>
      </c>
      <c r="C34" s="236"/>
      <c r="D34" s="236"/>
      <c r="E34" s="236"/>
      <c r="F34" s="236"/>
      <c r="G34" s="236"/>
      <c r="H34" s="236"/>
      <c r="I34" s="236"/>
      <c r="J34" s="236"/>
      <c r="K34" s="236"/>
      <c r="L34" s="102">
        <f>SUM(I35:I38)</f>
        <v>2492000</v>
      </c>
    </row>
    <row r="35" spans="1:16" ht="25.15" customHeight="1" x14ac:dyDescent="0.25">
      <c r="A35" s="103"/>
      <c r="B35" s="182" t="s">
        <v>4</v>
      </c>
      <c r="C35" s="244" t="s">
        <v>238</v>
      </c>
      <c r="D35" s="244"/>
      <c r="E35" s="244"/>
      <c r="F35" s="244"/>
      <c r="G35" s="244"/>
      <c r="H35" s="244"/>
      <c r="I35" s="183">
        <v>2492000</v>
      </c>
      <c r="J35" s="105"/>
      <c r="K35" s="105"/>
      <c r="L35" s="107"/>
    </row>
    <row r="36" spans="1:16" ht="25.15" hidden="1" customHeight="1" x14ac:dyDescent="0.25">
      <c r="A36" s="103"/>
      <c r="B36" s="7" t="s">
        <v>5</v>
      </c>
      <c r="C36" s="242" t="s">
        <v>187</v>
      </c>
      <c r="D36" s="242"/>
      <c r="E36" s="242"/>
      <c r="F36" s="242"/>
      <c r="G36" s="242"/>
      <c r="H36" s="242"/>
      <c r="I36" s="8">
        <v>0</v>
      </c>
      <c r="J36" s="105"/>
      <c r="K36" s="105"/>
      <c r="L36" s="107"/>
    </row>
    <row r="37" spans="1:16" ht="25.15" hidden="1" customHeight="1" x14ac:dyDescent="0.25">
      <c r="A37" s="103"/>
      <c r="B37" s="7" t="s">
        <v>6</v>
      </c>
      <c r="C37" s="242" t="s">
        <v>188</v>
      </c>
      <c r="D37" s="242"/>
      <c r="E37" s="242"/>
      <c r="F37" s="242"/>
      <c r="G37" s="242"/>
      <c r="H37" s="242"/>
      <c r="I37" s="8">
        <v>0</v>
      </c>
      <c r="J37" s="105"/>
      <c r="K37" s="105"/>
      <c r="L37" s="107"/>
    </row>
    <row r="38" spans="1:16" ht="25.15" hidden="1" customHeight="1" x14ac:dyDescent="0.25">
      <c r="A38" s="103"/>
      <c r="B38" s="7"/>
      <c r="C38" s="242"/>
      <c r="D38" s="242"/>
      <c r="E38" s="242"/>
      <c r="F38" s="242"/>
      <c r="G38" s="242"/>
      <c r="H38" s="242"/>
      <c r="I38" s="8"/>
      <c r="J38" s="105"/>
      <c r="K38" s="105"/>
      <c r="L38" s="107"/>
    </row>
    <row r="39" spans="1:16" ht="25.15" customHeight="1" x14ac:dyDescent="0.25">
      <c r="A39" s="4" t="s">
        <v>194</v>
      </c>
      <c r="B39" s="235" t="s">
        <v>161</v>
      </c>
      <c r="C39" s="236"/>
      <c r="D39" s="236"/>
      <c r="E39" s="236"/>
      <c r="F39" s="236"/>
      <c r="G39" s="236"/>
      <c r="H39" s="236"/>
      <c r="I39" s="236"/>
      <c r="J39" s="236"/>
      <c r="K39" s="236"/>
      <c r="L39" s="5">
        <f>SUM(I40:I41)</f>
        <v>0</v>
      </c>
    </row>
    <row r="40" spans="1:16" ht="25.35" hidden="1" customHeight="1" x14ac:dyDescent="0.25">
      <c r="B40" s="7" t="s">
        <v>4</v>
      </c>
      <c r="C40" s="242"/>
      <c r="D40" s="242"/>
      <c r="E40" s="242"/>
      <c r="F40" s="242"/>
      <c r="G40" s="242"/>
      <c r="H40" s="242"/>
      <c r="I40" s="8"/>
      <c r="J40" s="6"/>
    </row>
    <row r="41" spans="1:16" ht="25.35" hidden="1" customHeight="1" x14ac:dyDescent="0.25">
      <c r="B41" s="7" t="s">
        <v>5</v>
      </c>
      <c r="C41" s="242"/>
      <c r="D41" s="242"/>
      <c r="E41" s="242"/>
      <c r="F41" s="242"/>
      <c r="G41" s="242"/>
      <c r="H41" s="242"/>
      <c r="I41" s="8"/>
      <c r="J41" s="6"/>
    </row>
    <row r="42" spans="1:16" ht="25.35" hidden="1" customHeight="1" x14ac:dyDescent="0.25">
      <c r="B42" s="7" t="s">
        <v>6</v>
      </c>
      <c r="C42" s="242"/>
      <c r="D42" s="242"/>
      <c r="E42" s="242"/>
      <c r="F42" s="242"/>
      <c r="G42" s="242"/>
      <c r="H42" s="242"/>
      <c r="I42" s="8"/>
    </row>
    <row r="43" spans="1:16" ht="25.35" customHeight="1" thickBot="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</sheetData>
  <mergeCells count="40">
    <mergeCell ref="A2:E2"/>
    <mergeCell ref="L1:N1"/>
    <mergeCell ref="B15:I15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B39:K39"/>
    <mergeCell ref="C40:H40"/>
    <mergeCell ref="C41:H41"/>
    <mergeCell ref="C42:H42"/>
    <mergeCell ref="B34:K34"/>
    <mergeCell ref="C35:H35"/>
    <mergeCell ref="C36:H36"/>
    <mergeCell ref="C37:H37"/>
    <mergeCell ref="C38:H38"/>
    <mergeCell ref="B32:K32"/>
    <mergeCell ref="B16:K16"/>
    <mergeCell ref="B17:I17"/>
    <mergeCell ref="B18:I18"/>
    <mergeCell ref="B20:K20"/>
    <mergeCell ref="B21:I21"/>
    <mergeCell ref="B22:I22"/>
    <mergeCell ref="C23:H23"/>
    <mergeCell ref="C24:H24"/>
    <mergeCell ref="C25:H25"/>
    <mergeCell ref="C26:H26"/>
    <mergeCell ref="B30:I30"/>
    <mergeCell ref="C27:G27"/>
    <mergeCell ref="C28:G28"/>
    <mergeCell ref="C29:G29"/>
  </mergeCells>
  <printOptions horizontalCentered="1" verticalCentered="1"/>
  <pageMargins left="0" right="0" top="0.98425196850393704" bottom="0.59055118110236227" header="0.51181102362204722" footer="0.11811023622047245"/>
  <pageSetup paperSize="9" scale="5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zoomScaleNormal="100" workbookViewId="0">
      <selection activeCell="A2" sqref="A2:Q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1" spans="1:22" ht="15.75" x14ac:dyDescent="0.25">
      <c r="H1" s="234" t="s">
        <v>252</v>
      </c>
      <c r="I1" s="234"/>
      <c r="J1" s="234"/>
      <c r="K1" s="169"/>
    </row>
    <row r="2" spans="1:22" ht="15" x14ac:dyDescent="0.25">
      <c r="A2" s="226" t="s">
        <v>257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22" ht="26.25" x14ac:dyDescent="0.4">
      <c r="B3" s="254" t="s">
        <v>153</v>
      </c>
      <c r="C3" s="254"/>
      <c r="D3" s="254"/>
      <c r="E3" s="254"/>
      <c r="F3" s="254"/>
      <c r="G3" s="254"/>
      <c r="H3" s="254"/>
      <c r="I3" s="254"/>
      <c r="J3" s="254"/>
      <c r="K3" s="254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</row>
    <row r="4" spans="1:22" ht="25.5" customHeight="1" x14ac:dyDescent="0.3">
      <c r="B4" s="256" t="s">
        <v>213</v>
      </c>
      <c r="C4" s="256"/>
      <c r="D4" s="256"/>
      <c r="E4" s="256"/>
      <c r="F4" s="256"/>
      <c r="G4" s="256"/>
      <c r="H4" s="256"/>
      <c r="I4" s="256"/>
      <c r="J4" s="256"/>
      <c r="K4" s="256"/>
    </row>
    <row r="5" spans="1:22" ht="24.95" customHeight="1" x14ac:dyDescent="0.25">
      <c r="A5" s="11" t="s">
        <v>1</v>
      </c>
      <c r="B5" s="251" t="s">
        <v>13</v>
      </c>
      <c r="C5" s="251"/>
      <c r="D5" s="251"/>
      <c r="E5" s="251"/>
      <c r="F5" s="251"/>
      <c r="G5" s="251"/>
      <c r="H5" s="251"/>
      <c r="I5" s="251"/>
      <c r="J5" s="3">
        <f>SUM(I6:I11)</f>
        <v>184360654</v>
      </c>
    </row>
    <row r="6" spans="1:22" ht="24.95" customHeight="1" x14ac:dyDescent="0.2">
      <c r="B6" s="12">
        <v>1</v>
      </c>
      <c r="C6" s="240" t="s">
        <v>2</v>
      </c>
      <c r="D6" s="240"/>
      <c r="E6" s="240"/>
      <c r="F6" s="240"/>
      <c r="G6" s="240"/>
      <c r="H6" s="240"/>
      <c r="I6" s="6">
        <v>80003779</v>
      </c>
    </row>
    <row r="7" spans="1:22" ht="24.95" customHeight="1" x14ac:dyDescent="0.2">
      <c r="B7" s="12">
        <v>2</v>
      </c>
      <c r="C7" s="240" t="s">
        <v>14</v>
      </c>
      <c r="D7" s="240"/>
      <c r="E7" s="240"/>
      <c r="F7" s="240"/>
      <c r="G7" s="240"/>
      <c r="H7" s="240"/>
      <c r="I7" s="6">
        <v>53982799</v>
      </c>
    </row>
    <row r="8" spans="1:22" ht="24.95" customHeight="1" x14ac:dyDescent="0.2">
      <c r="B8" s="12">
        <v>3</v>
      </c>
      <c r="C8" s="240" t="s">
        <v>15</v>
      </c>
      <c r="D8" s="240"/>
      <c r="E8" s="240"/>
      <c r="F8" s="240"/>
      <c r="G8" s="240"/>
      <c r="H8" s="240"/>
      <c r="I8" s="6">
        <v>45018006</v>
      </c>
    </row>
    <row r="9" spans="1:22" ht="24.95" customHeight="1" x14ac:dyDescent="0.2">
      <c r="B9" s="12">
        <v>4</v>
      </c>
      <c r="C9" s="240" t="s">
        <v>16</v>
      </c>
      <c r="D9" s="240"/>
      <c r="E9" s="240"/>
      <c r="F9" s="240"/>
      <c r="G9" s="240"/>
      <c r="H9" s="240"/>
      <c r="I9" s="6">
        <v>2864070</v>
      </c>
    </row>
    <row r="10" spans="1:22" ht="24.95" customHeight="1" x14ac:dyDescent="0.25">
      <c r="B10" s="12">
        <v>5</v>
      </c>
      <c r="C10" s="250" t="s">
        <v>223</v>
      </c>
      <c r="D10" s="250"/>
      <c r="E10" s="250"/>
      <c r="F10" s="250"/>
      <c r="G10" s="250"/>
      <c r="H10" s="250"/>
      <c r="I10" s="180">
        <v>2492000</v>
      </c>
    </row>
    <row r="11" spans="1:22" ht="24.95" customHeight="1" x14ac:dyDescent="0.2">
      <c r="B11" s="12">
        <v>6</v>
      </c>
      <c r="C11" s="240" t="s">
        <v>161</v>
      </c>
      <c r="D11" s="240"/>
      <c r="E11" s="240"/>
      <c r="F11" s="240"/>
      <c r="G11" s="240"/>
      <c r="H11" s="240"/>
      <c r="I11" s="6">
        <v>0</v>
      </c>
    </row>
    <row r="12" spans="1:22" ht="24.95" customHeight="1" x14ac:dyDescent="0.25">
      <c r="A12" s="11" t="s">
        <v>8</v>
      </c>
      <c r="B12" s="251" t="s">
        <v>17</v>
      </c>
      <c r="C12" s="251"/>
      <c r="D12" s="251"/>
      <c r="E12" s="251"/>
      <c r="F12" s="251"/>
      <c r="G12" s="251"/>
      <c r="H12" s="251"/>
      <c r="I12" s="251"/>
      <c r="J12" s="3">
        <f>SUM(I13:I18)</f>
        <v>36418000</v>
      </c>
    </row>
    <row r="13" spans="1:22" ht="24.95" customHeight="1" x14ac:dyDescent="0.2">
      <c r="B13" s="12">
        <v>1</v>
      </c>
      <c r="C13" s="240" t="s">
        <v>18</v>
      </c>
      <c r="D13" s="240"/>
      <c r="E13" s="240"/>
      <c r="F13" s="240"/>
      <c r="G13" s="240"/>
      <c r="H13" s="240"/>
      <c r="I13" s="6">
        <v>5325000</v>
      </c>
    </row>
    <row r="14" spans="1:22" ht="24.95" customHeight="1" x14ac:dyDescent="0.2">
      <c r="B14" s="12">
        <v>2</v>
      </c>
      <c r="C14" s="240" t="s">
        <v>171</v>
      </c>
      <c r="D14" s="240"/>
      <c r="E14" s="240"/>
      <c r="F14" s="240"/>
      <c r="G14" s="240"/>
      <c r="H14" s="240"/>
      <c r="I14" s="6">
        <v>31093000</v>
      </c>
    </row>
    <row r="15" spans="1:22" ht="24.95" hidden="1" customHeight="1" x14ac:dyDescent="0.2">
      <c r="B15" s="12">
        <v>3</v>
      </c>
      <c r="C15" s="240"/>
      <c r="D15" s="240"/>
      <c r="E15" s="240"/>
      <c r="F15" s="240"/>
      <c r="G15" s="240"/>
      <c r="H15" s="240"/>
      <c r="I15" s="6"/>
    </row>
    <row r="16" spans="1:22" ht="24.95" hidden="1" customHeight="1" x14ac:dyDescent="0.2">
      <c r="B16" s="12">
        <v>4</v>
      </c>
      <c r="C16" s="240"/>
      <c r="D16" s="240"/>
      <c r="E16" s="240"/>
      <c r="F16" s="240"/>
      <c r="G16" s="240"/>
      <c r="H16" s="240"/>
      <c r="I16" s="6"/>
    </row>
    <row r="17" spans="1:10" ht="24.95" hidden="1" customHeight="1" x14ac:dyDescent="0.2">
      <c r="B17" s="12">
        <v>5</v>
      </c>
      <c r="C17" s="240"/>
      <c r="D17" s="240"/>
      <c r="E17" s="240"/>
      <c r="F17" s="240"/>
      <c r="G17" s="240"/>
      <c r="H17" s="240"/>
      <c r="I17" s="6"/>
    </row>
    <row r="18" spans="1:10" ht="24.95" hidden="1" customHeight="1" x14ac:dyDescent="0.2">
      <c r="B18" s="12">
        <v>6</v>
      </c>
      <c r="C18" s="240"/>
      <c r="D18" s="240"/>
      <c r="E18" s="240"/>
      <c r="F18" s="240"/>
      <c r="G18" s="240"/>
      <c r="H18" s="240"/>
      <c r="I18" s="6"/>
    </row>
    <row r="19" spans="1:10" ht="24.95" customHeight="1" x14ac:dyDescent="0.25">
      <c r="A19" s="11" t="s">
        <v>9</v>
      </c>
      <c r="B19" s="251" t="s">
        <v>19</v>
      </c>
      <c r="C19" s="251"/>
      <c r="D19" s="251"/>
      <c r="E19" s="251"/>
      <c r="F19" s="251"/>
      <c r="G19" s="251"/>
      <c r="H19" s="251"/>
      <c r="I19" s="251"/>
      <c r="J19" s="3">
        <f>SUM(I20:I24)</f>
        <v>33760000</v>
      </c>
    </row>
    <row r="20" spans="1:10" ht="24.95" customHeight="1" x14ac:dyDescent="0.2">
      <c r="B20" s="12">
        <v>1</v>
      </c>
      <c r="C20" s="240" t="s">
        <v>20</v>
      </c>
      <c r="D20" s="240"/>
      <c r="E20" s="240"/>
      <c r="F20" s="240"/>
      <c r="G20" s="240"/>
      <c r="H20" s="240"/>
      <c r="I20" s="6">
        <v>4760000</v>
      </c>
    </row>
    <row r="21" spans="1:10" ht="24.95" customHeight="1" x14ac:dyDescent="0.2">
      <c r="B21" s="12">
        <v>2</v>
      </c>
      <c r="C21" s="240" t="s">
        <v>21</v>
      </c>
      <c r="D21" s="240"/>
      <c r="E21" s="240"/>
      <c r="F21" s="240"/>
      <c r="G21" s="240"/>
      <c r="H21" s="240"/>
      <c r="I21" s="6">
        <v>28700000</v>
      </c>
    </row>
    <row r="22" spans="1:10" ht="24.95" customHeight="1" x14ac:dyDescent="0.2">
      <c r="B22" s="12">
        <v>3</v>
      </c>
      <c r="C22" s="240" t="s">
        <v>22</v>
      </c>
      <c r="D22" s="240"/>
      <c r="E22" s="240"/>
      <c r="F22" s="240"/>
      <c r="G22" s="240"/>
      <c r="H22" s="240"/>
      <c r="I22" s="6">
        <v>100000</v>
      </c>
    </row>
    <row r="23" spans="1:10" ht="24.95" customHeight="1" x14ac:dyDescent="0.2">
      <c r="B23" s="12">
        <v>4</v>
      </c>
      <c r="C23" s="240" t="s">
        <v>23</v>
      </c>
      <c r="D23" s="240"/>
      <c r="E23" s="240"/>
      <c r="F23" s="240"/>
      <c r="G23" s="240"/>
      <c r="H23" s="240"/>
      <c r="I23" s="6">
        <v>150000</v>
      </c>
    </row>
    <row r="24" spans="1:10" ht="24.95" customHeight="1" x14ac:dyDescent="0.2">
      <c r="B24" s="12">
        <v>5</v>
      </c>
      <c r="C24" s="240" t="s">
        <v>24</v>
      </c>
      <c r="D24" s="240"/>
      <c r="E24" s="240"/>
      <c r="F24" s="240"/>
      <c r="G24" s="240"/>
      <c r="H24" s="240"/>
      <c r="I24" s="6">
        <v>50000</v>
      </c>
    </row>
    <row r="25" spans="1:10" ht="24.95" customHeight="1" x14ac:dyDescent="0.25">
      <c r="A25" s="11" t="s">
        <v>12</v>
      </c>
      <c r="B25" s="251" t="s">
        <v>25</v>
      </c>
      <c r="C25" s="251"/>
      <c r="D25" s="251"/>
      <c r="E25" s="251"/>
      <c r="F25" s="251"/>
      <c r="G25" s="251"/>
      <c r="H25" s="251"/>
      <c r="I25" s="251"/>
      <c r="J25" s="3">
        <f>SUM(I26:I36)</f>
        <v>13044000</v>
      </c>
    </row>
    <row r="26" spans="1:10" ht="24.95" customHeight="1" x14ac:dyDescent="0.2">
      <c r="B26" s="12">
        <v>1</v>
      </c>
      <c r="C26" s="240" t="s">
        <v>26</v>
      </c>
      <c r="D26" s="240"/>
      <c r="E26" s="240"/>
      <c r="F26" s="240"/>
      <c r="G26" s="240"/>
      <c r="H26" s="240"/>
      <c r="I26" s="6">
        <v>300000</v>
      </c>
    </row>
    <row r="27" spans="1:10" ht="24.95" customHeight="1" x14ac:dyDescent="0.2">
      <c r="B27" s="12">
        <v>2</v>
      </c>
      <c r="C27" s="240" t="s">
        <v>27</v>
      </c>
      <c r="D27" s="240"/>
      <c r="E27" s="240"/>
      <c r="F27" s="240"/>
      <c r="G27" s="240"/>
      <c r="H27" s="240"/>
      <c r="I27" s="6">
        <v>7202000</v>
      </c>
    </row>
    <row r="28" spans="1:10" ht="24.95" customHeight="1" x14ac:dyDescent="0.2">
      <c r="B28" s="12">
        <v>3</v>
      </c>
      <c r="C28" s="240" t="s">
        <v>28</v>
      </c>
      <c r="D28" s="240"/>
      <c r="E28" s="240"/>
      <c r="F28" s="240"/>
      <c r="G28" s="240"/>
      <c r="H28" s="240"/>
      <c r="I28" s="6">
        <v>1550000</v>
      </c>
    </row>
    <row r="29" spans="1:10" ht="24.95" customHeight="1" x14ac:dyDescent="0.2">
      <c r="B29" s="12">
        <v>4</v>
      </c>
      <c r="C29" s="240" t="s">
        <v>29</v>
      </c>
      <c r="D29" s="240"/>
      <c r="E29" s="240"/>
      <c r="F29" s="240"/>
      <c r="G29" s="240"/>
      <c r="H29" s="240"/>
      <c r="I29" s="6">
        <v>250000</v>
      </c>
    </row>
    <row r="30" spans="1:10" ht="24.95" customHeight="1" x14ac:dyDescent="0.2">
      <c r="B30" s="12">
        <v>5</v>
      </c>
      <c r="C30" s="240" t="s">
        <v>30</v>
      </c>
      <c r="D30" s="240"/>
      <c r="E30" s="240"/>
      <c r="F30" s="240"/>
      <c r="G30" s="240"/>
      <c r="H30" s="240"/>
      <c r="I30" s="6">
        <f>SUM(H31:H34)</f>
        <v>2360000</v>
      </c>
    </row>
    <row r="31" spans="1:10" ht="24.95" customHeight="1" x14ac:dyDescent="0.2">
      <c r="B31" s="12"/>
      <c r="C31" s="97" t="s">
        <v>4</v>
      </c>
      <c r="D31" s="240" t="s">
        <v>157</v>
      </c>
      <c r="E31" s="240"/>
      <c r="F31" s="240"/>
      <c r="G31" s="240"/>
      <c r="H31" s="13">
        <v>2160000</v>
      </c>
      <c r="I31" s="6"/>
    </row>
    <row r="32" spans="1:10" ht="24.95" customHeight="1" x14ac:dyDescent="0.2">
      <c r="B32" s="12"/>
      <c r="C32" s="97" t="s">
        <v>5</v>
      </c>
      <c r="D32" s="240" t="s">
        <v>158</v>
      </c>
      <c r="E32" s="240"/>
      <c r="F32" s="240"/>
      <c r="G32" s="240"/>
      <c r="H32" s="13">
        <v>200000</v>
      </c>
      <c r="I32" s="6"/>
    </row>
    <row r="33" spans="1:10" ht="24.95" customHeight="1" x14ac:dyDescent="0.2">
      <c r="B33" s="12"/>
      <c r="C33" s="97" t="s">
        <v>6</v>
      </c>
      <c r="D33" s="240"/>
      <c r="E33" s="240"/>
      <c r="F33" s="240"/>
      <c r="G33" s="240"/>
      <c r="H33" s="13"/>
      <c r="I33" s="6"/>
    </row>
    <row r="34" spans="1:10" ht="24.95" customHeight="1" x14ac:dyDescent="0.2">
      <c r="B34" s="12"/>
      <c r="C34" s="97"/>
      <c r="D34" s="240"/>
      <c r="E34" s="240"/>
      <c r="F34" s="240"/>
      <c r="G34" s="240"/>
      <c r="H34" s="13"/>
      <c r="I34" s="6"/>
    </row>
    <row r="35" spans="1:10" ht="24.95" customHeight="1" x14ac:dyDescent="0.2">
      <c r="B35" s="1">
        <v>6</v>
      </c>
      <c r="C35" s="240" t="s">
        <v>31</v>
      </c>
      <c r="D35" s="240"/>
      <c r="E35" s="240"/>
      <c r="F35" s="240"/>
      <c r="G35" s="240"/>
      <c r="H35" s="240"/>
      <c r="I35" s="6"/>
    </row>
    <row r="36" spans="1:10" ht="24.95" customHeight="1" x14ac:dyDescent="0.2">
      <c r="B36" s="1">
        <v>7</v>
      </c>
      <c r="C36" s="240" t="s">
        <v>32</v>
      </c>
      <c r="D36" s="240"/>
      <c r="E36" s="240"/>
      <c r="F36" s="240"/>
      <c r="G36" s="240"/>
      <c r="H36" s="240"/>
      <c r="I36" s="6">
        <v>1382000</v>
      </c>
    </row>
    <row r="37" spans="1:10" ht="24.95" hidden="1" customHeight="1" x14ac:dyDescent="0.2">
      <c r="B37" s="12">
        <v>6</v>
      </c>
      <c r="C37" s="240" t="s">
        <v>33</v>
      </c>
      <c r="D37" s="240"/>
      <c r="E37" s="240"/>
      <c r="F37" s="240"/>
      <c r="G37" s="240"/>
      <c r="H37" s="240"/>
      <c r="I37" s="6">
        <v>0</v>
      </c>
    </row>
    <row r="38" spans="1:10" ht="24.95" customHeight="1" x14ac:dyDescent="0.2">
      <c r="B38" s="12"/>
      <c r="C38" s="240"/>
      <c r="D38" s="240"/>
      <c r="E38" s="240"/>
      <c r="F38" s="240"/>
      <c r="G38" s="240"/>
      <c r="H38" s="240"/>
      <c r="I38" s="6"/>
    </row>
    <row r="39" spans="1:10" ht="24.95" customHeight="1" x14ac:dyDescent="0.2">
      <c r="I39" s="6"/>
    </row>
    <row r="40" spans="1:10" ht="24.95" customHeight="1" x14ac:dyDescent="0.25">
      <c r="A40" s="11" t="s">
        <v>34</v>
      </c>
      <c r="B40" s="251" t="s">
        <v>35</v>
      </c>
      <c r="C40" s="251"/>
      <c r="D40" s="251"/>
      <c r="E40" s="251"/>
      <c r="F40" s="251"/>
      <c r="G40" s="251"/>
      <c r="H40" s="251"/>
      <c r="I40" s="251"/>
      <c r="J40" s="3">
        <f>SUM(I41:I46)</f>
        <v>129569000</v>
      </c>
    </row>
    <row r="41" spans="1:10" ht="24.95" customHeight="1" x14ac:dyDescent="0.2">
      <c r="B41" s="12">
        <v>1</v>
      </c>
      <c r="C41" s="240" t="s">
        <v>195</v>
      </c>
      <c r="D41" s="240"/>
      <c r="E41" s="240"/>
      <c r="F41" s="240"/>
      <c r="G41" s="240"/>
      <c r="H41" s="240"/>
      <c r="I41" s="6">
        <v>99633000</v>
      </c>
    </row>
    <row r="42" spans="1:10" ht="24.95" customHeight="1" x14ac:dyDescent="0.2">
      <c r="B42" s="12">
        <v>2</v>
      </c>
      <c r="C42" s="240" t="s">
        <v>224</v>
      </c>
      <c r="D42" s="240"/>
      <c r="E42" s="240"/>
      <c r="F42" s="240"/>
      <c r="G42" s="240"/>
      <c r="H42" s="240"/>
      <c r="I42" s="6">
        <v>5319000</v>
      </c>
    </row>
    <row r="43" spans="1:10" ht="24.95" customHeight="1" x14ac:dyDescent="0.2">
      <c r="B43" s="12">
        <v>3</v>
      </c>
      <c r="C43" s="240" t="s">
        <v>225</v>
      </c>
      <c r="D43" s="240"/>
      <c r="E43" s="240"/>
      <c r="F43" s="240"/>
      <c r="G43" s="240"/>
      <c r="H43" s="240"/>
      <c r="I43" s="6">
        <v>20831000</v>
      </c>
    </row>
    <row r="44" spans="1:10" ht="24.95" customHeight="1" x14ac:dyDescent="0.25">
      <c r="B44" s="12">
        <v>4</v>
      </c>
      <c r="C44" s="250" t="s">
        <v>237</v>
      </c>
      <c r="D44" s="250"/>
      <c r="E44" s="250"/>
      <c r="F44" s="250"/>
      <c r="G44" s="250"/>
      <c r="H44" s="250"/>
      <c r="I44" s="180">
        <v>3786000</v>
      </c>
    </row>
    <row r="45" spans="1:10" ht="24.95" customHeight="1" x14ac:dyDescent="0.2">
      <c r="B45" s="12">
        <v>5</v>
      </c>
      <c r="C45" s="240"/>
      <c r="D45" s="240"/>
      <c r="E45" s="240"/>
      <c r="F45" s="240"/>
      <c r="G45" s="240"/>
      <c r="H45" s="240"/>
      <c r="I45" s="6">
        <v>0</v>
      </c>
    </row>
    <row r="46" spans="1:10" ht="24.95" customHeight="1" x14ac:dyDescent="0.2">
      <c r="B46" s="12">
        <v>6</v>
      </c>
      <c r="I46" s="6">
        <v>0</v>
      </c>
    </row>
    <row r="47" spans="1:10" ht="24.95" customHeight="1" x14ac:dyDescent="0.25">
      <c r="A47" s="11" t="s">
        <v>36</v>
      </c>
      <c r="B47" s="251" t="s">
        <v>37</v>
      </c>
      <c r="C47" s="251"/>
      <c r="D47" s="251"/>
      <c r="E47" s="251"/>
      <c r="F47" s="251"/>
      <c r="G47" s="251"/>
      <c r="H47" s="251"/>
      <c r="I47" s="251"/>
      <c r="J47" s="3">
        <f>SUM(I48:I50)</f>
        <v>0</v>
      </c>
    </row>
    <row r="48" spans="1:10" ht="24.95" customHeight="1" x14ac:dyDescent="0.2">
      <c r="B48" s="12">
        <v>1</v>
      </c>
      <c r="C48" s="240"/>
      <c r="D48" s="240"/>
      <c r="E48" s="240"/>
      <c r="F48" s="240"/>
      <c r="G48" s="240"/>
      <c r="H48" s="240"/>
      <c r="I48" s="6"/>
    </row>
    <row r="49" spans="1:11" ht="24.95" hidden="1" customHeight="1" x14ac:dyDescent="0.2">
      <c r="B49" s="12">
        <v>2</v>
      </c>
      <c r="C49" s="240"/>
      <c r="D49" s="240"/>
      <c r="E49" s="240"/>
      <c r="F49" s="240"/>
      <c r="G49" s="240"/>
      <c r="H49" s="240"/>
      <c r="I49" s="6"/>
    </row>
    <row r="50" spans="1:11" ht="24.95" hidden="1" customHeight="1" x14ac:dyDescent="0.2">
      <c r="B50" s="12">
        <v>3</v>
      </c>
      <c r="C50" s="240"/>
      <c r="D50" s="240"/>
      <c r="E50" s="240"/>
      <c r="F50" s="240"/>
      <c r="G50" s="240"/>
      <c r="H50" s="240"/>
      <c r="I50" s="6">
        <v>0</v>
      </c>
    </row>
    <row r="51" spans="1:11" ht="24.95" customHeight="1" x14ac:dyDescent="0.2"/>
    <row r="52" spans="1:11" ht="24.95" customHeight="1" x14ac:dyDescent="0.25">
      <c r="A52" s="11" t="s">
        <v>38</v>
      </c>
      <c r="B52" s="251" t="s">
        <v>39</v>
      </c>
      <c r="C52" s="251"/>
      <c r="D52" s="251"/>
      <c r="E52" s="251"/>
      <c r="F52" s="251"/>
      <c r="G52" s="251"/>
      <c r="H52" s="251"/>
      <c r="I52" s="251"/>
      <c r="J52" s="3">
        <f>SUM(I53:I56)</f>
        <v>332388000</v>
      </c>
    </row>
    <row r="53" spans="1:11" ht="24.95" customHeight="1" x14ac:dyDescent="0.2">
      <c r="B53" s="12">
        <v>1</v>
      </c>
      <c r="C53" s="240" t="s">
        <v>172</v>
      </c>
      <c r="D53" s="240"/>
      <c r="E53" s="240"/>
      <c r="F53" s="240"/>
      <c r="G53" s="240"/>
      <c r="H53" s="240"/>
      <c r="I53" s="6">
        <v>332388000</v>
      </c>
    </row>
    <row r="54" spans="1:11" ht="24.95" customHeight="1" x14ac:dyDescent="0.2">
      <c r="B54" s="12">
        <v>2</v>
      </c>
      <c r="C54" s="240"/>
      <c r="D54" s="240"/>
      <c r="E54" s="240"/>
      <c r="F54" s="240"/>
      <c r="G54" s="240"/>
      <c r="H54" s="240"/>
      <c r="I54" s="6"/>
    </row>
    <row r="55" spans="1:11" ht="24.95" hidden="1" customHeight="1" x14ac:dyDescent="0.2">
      <c r="B55" s="12">
        <v>3</v>
      </c>
      <c r="C55" s="240"/>
      <c r="D55" s="240"/>
      <c r="E55" s="240"/>
      <c r="F55" s="240"/>
      <c r="G55" s="240"/>
      <c r="H55" s="240"/>
      <c r="I55" s="6"/>
    </row>
    <row r="56" spans="1:11" ht="24.95" hidden="1" customHeight="1" x14ac:dyDescent="0.2">
      <c r="B56" s="12">
        <v>4</v>
      </c>
      <c r="I56" s="6">
        <v>0</v>
      </c>
    </row>
    <row r="57" spans="1:11" ht="24.95" customHeight="1" x14ac:dyDescent="0.35">
      <c r="A57" s="252" t="s">
        <v>214</v>
      </c>
      <c r="B57" s="253"/>
      <c r="C57" s="253"/>
      <c r="D57" s="253"/>
      <c r="E57" s="253"/>
      <c r="F57" s="253"/>
      <c r="G57" s="253"/>
      <c r="H57" s="253"/>
      <c r="I57" s="253"/>
      <c r="J57" s="14">
        <f>SUM(J5:J56)</f>
        <v>729539654</v>
      </c>
      <c r="K57" s="98"/>
    </row>
    <row r="58" spans="1:11" ht="24.95" customHeight="1" x14ac:dyDescent="0.2">
      <c r="A58" s="240" t="s">
        <v>160</v>
      </c>
      <c r="B58" s="240"/>
      <c r="C58" s="240"/>
      <c r="D58" s="240"/>
      <c r="E58" s="240"/>
      <c r="F58" s="240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5">
    <mergeCell ref="H1:J1"/>
    <mergeCell ref="A2:Q2"/>
    <mergeCell ref="C6:H6"/>
    <mergeCell ref="B3:K3"/>
    <mergeCell ref="L3:V3"/>
    <mergeCell ref="B4:K4"/>
    <mergeCell ref="B5:I5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41:H41"/>
    <mergeCell ref="C42:H42"/>
    <mergeCell ref="D32:G32"/>
    <mergeCell ref="C38:H38"/>
    <mergeCell ref="D33:G33"/>
    <mergeCell ref="D34:G34"/>
    <mergeCell ref="C35:H35"/>
    <mergeCell ref="C36:H36"/>
    <mergeCell ref="C37:H37"/>
    <mergeCell ref="C43:H43"/>
    <mergeCell ref="C30:H30"/>
    <mergeCell ref="D31:G31"/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  <mergeCell ref="B40:I40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Normal="100" workbookViewId="0">
      <pane xSplit="2" ySplit="8" topLeftCell="C12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ColWidth="8.85546875" defaultRowHeight="12.75" x14ac:dyDescent="0.2"/>
  <cols>
    <col min="1" max="1" width="4.42578125" style="170" customWidth="1"/>
    <col min="2" max="2" width="48" style="170" customWidth="1"/>
    <col min="3" max="3" width="20.5703125" style="170" customWidth="1"/>
    <col min="4" max="4" width="16.5703125" style="170" customWidth="1"/>
    <col min="5" max="5" width="16.28515625" style="170" customWidth="1"/>
    <col min="6" max="6" width="19.42578125" style="170" customWidth="1"/>
    <col min="7" max="16384" width="8.85546875" style="170"/>
  </cols>
  <sheetData>
    <row r="1" spans="1:21" ht="15.75" x14ac:dyDescent="0.25">
      <c r="B1" s="168" t="s">
        <v>258</v>
      </c>
      <c r="C1" s="168"/>
      <c r="D1" s="168"/>
      <c r="E1" s="168"/>
      <c r="F1" s="209" t="s">
        <v>248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ht="15.75" x14ac:dyDescent="0.25">
      <c r="C2" s="209"/>
      <c r="D2" s="210"/>
      <c r="E2" s="210"/>
    </row>
    <row r="3" spans="1:21" x14ac:dyDescent="0.2">
      <c r="B3" s="257" t="s">
        <v>88</v>
      </c>
      <c r="C3" s="258"/>
      <c r="D3" s="258"/>
      <c r="E3" s="258"/>
      <c r="F3" s="258"/>
    </row>
    <row r="4" spans="1:21" ht="26.25" customHeight="1" thickBot="1" x14ac:dyDescent="0.3">
      <c r="A4" s="73"/>
      <c r="B4" s="258"/>
      <c r="C4" s="258"/>
      <c r="D4" s="258"/>
      <c r="E4" s="258"/>
      <c r="F4" s="258"/>
    </row>
    <row r="5" spans="1:21" ht="27.75" customHeight="1" x14ac:dyDescent="0.2">
      <c r="B5" s="259" t="s">
        <v>87</v>
      </c>
      <c r="C5" s="74" t="s">
        <v>229</v>
      </c>
      <c r="D5" s="259" t="s">
        <v>230</v>
      </c>
      <c r="E5" s="259" t="s">
        <v>231</v>
      </c>
      <c r="F5" s="259" t="s">
        <v>89</v>
      </c>
      <c r="H5" s="9"/>
    </row>
    <row r="6" spans="1:21" ht="16.5" thickBot="1" x14ac:dyDescent="0.25">
      <c r="B6" s="260"/>
      <c r="C6" s="75" t="s">
        <v>90</v>
      </c>
      <c r="D6" s="260"/>
      <c r="E6" s="260"/>
      <c r="F6" s="260"/>
    </row>
    <row r="7" spans="1:21" ht="16.5" thickBot="1" x14ac:dyDescent="0.25">
      <c r="B7" s="261"/>
      <c r="C7" s="262"/>
      <c r="D7" s="262"/>
      <c r="E7" s="262"/>
      <c r="F7" s="263"/>
    </row>
    <row r="8" spans="1:21" ht="16.5" thickBot="1" x14ac:dyDescent="0.25">
      <c r="B8" s="261" t="s">
        <v>91</v>
      </c>
      <c r="C8" s="262"/>
      <c r="D8" s="262"/>
      <c r="E8" s="262"/>
      <c r="F8" s="263"/>
    </row>
    <row r="9" spans="1:21" ht="20.100000000000001" customHeight="1" thickBot="1" x14ac:dyDescent="0.25">
      <c r="B9" s="175" t="s">
        <v>239</v>
      </c>
      <c r="C9" s="173">
        <v>2</v>
      </c>
      <c r="D9" s="173">
        <v>0</v>
      </c>
      <c r="E9" s="173">
        <v>0</v>
      </c>
      <c r="F9" s="173">
        <f>C9+D9+E9</f>
        <v>2</v>
      </c>
    </row>
    <row r="10" spans="1:21" ht="20.100000000000001" customHeight="1" thickBot="1" x14ac:dyDescent="0.25">
      <c r="B10" s="175" t="s">
        <v>240</v>
      </c>
      <c r="C10" s="173">
        <v>1</v>
      </c>
      <c r="D10" s="173">
        <v>0</v>
      </c>
      <c r="E10" s="173">
        <v>0</v>
      </c>
      <c r="F10" s="173">
        <f t="shared" ref="F10:F17" si="0">C10+D10+E10</f>
        <v>1</v>
      </c>
    </row>
    <row r="11" spans="1:21" ht="20.100000000000001" customHeight="1" thickBot="1" x14ac:dyDescent="0.25">
      <c r="B11" s="175" t="s">
        <v>92</v>
      </c>
      <c r="C11" s="173">
        <v>1</v>
      </c>
      <c r="D11" s="173">
        <v>0</v>
      </c>
      <c r="E11" s="173">
        <v>0</v>
      </c>
      <c r="F11" s="173">
        <f t="shared" si="0"/>
        <v>1</v>
      </c>
    </row>
    <row r="12" spans="1:21" ht="20.100000000000001" customHeight="1" thickBot="1" x14ac:dyDescent="0.25">
      <c r="B12" s="175" t="s">
        <v>93</v>
      </c>
      <c r="C12" s="173">
        <v>1</v>
      </c>
      <c r="D12" s="173">
        <v>0</v>
      </c>
      <c r="E12" s="173">
        <v>0</v>
      </c>
      <c r="F12" s="173">
        <f t="shared" si="0"/>
        <v>1</v>
      </c>
    </row>
    <row r="13" spans="1:21" ht="20.100000000000001" customHeight="1" thickBot="1" x14ac:dyDescent="0.25">
      <c r="B13" s="175" t="s">
        <v>241</v>
      </c>
      <c r="C13" s="173">
        <v>2</v>
      </c>
      <c r="D13" s="173">
        <v>0</v>
      </c>
      <c r="E13" s="173">
        <v>0</v>
      </c>
      <c r="F13" s="173">
        <f t="shared" si="0"/>
        <v>2</v>
      </c>
    </row>
    <row r="14" spans="1:21" ht="20.100000000000001" customHeight="1" thickBot="1" x14ac:dyDescent="0.25">
      <c r="B14" s="175" t="s">
        <v>246</v>
      </c>
      <c r="C14" s="173">
        <v>2</v>
      </c>
      <c r="D14" s="173">
        <v>0</v>
      </c>
      <c r="E14" s="173">
        <v>0</v>
      </c>
      <c r="F14" s="173">
        <f t="shared" si="0"/>
        <v>2</v>
      </c>
    </row>
    <row r="15" spans="1:21" ht="20.100000000000001" customHeight="1" thickBot="1" x14ac:dyDescent="0.25">
      <c r="B15" s="175" t="s">
        <v>94</v>
      </c>
      <c r="C15" s="173">
        <v>1</v>
      </c>
      <c r="D15" s="173">
        <v>0</v>
      </c>
      <c r="E15" s="173">
        <v>0</v>
      </c>
      <c r="F15" s="173">
        <f t="shared" si="0"/>
        <v>1</v>
      </c>
    </row>
    <row r="16" spans="1:21" ht="20.100000000000001" customHeight="1" thickBot="1" x14ac:dyDescent="0.25">
      <c r="B16" s="175" t="s">
        <v>242</v>
      </c>
      <c r="C16" s="173">
        <v>0</v>
      </c>
      <c r="D16" s="173">
        <v>1</v>
      </c>
      <c r="E16" s="173">
        <v>0</v>
      </c>
      <c r="F16" s="173">
        <f t="shared" si="0"/>
        <v>1</v>
      </c>
    </row>
    <row r="17" spans="2:6" ht="20.100000000000001" customHeight="1" thickBot="1" x14ac:dyDescent="0.25">
      <c r="B17" s="175" t="s">
        <v>243</v>
      </c>
      <c r="C17" s="173">
        <v>0.5</v>
      </c>
      <c r="D17" s="173">
        <v>0</v>
      </c>
      <c r="E17" s="173">
        <v>0</v>
      </c>
      <c r="F17" s="173">
        <f t="shared" si="0"/>
        <v>0.5</v>
      </c>
    </row>
    <row r="18" spans="2:6" ht="20.100000000000001" customHeight="1" thickBot="1" x14ac:dyDescent="0.25">
      <c r="B18" s="175" t="s">
        <v>95</v>
      </c>
      <c r="C18" s="75">
        <f>SUM(C9:C17)</f>
        <v>10.5</v>
      </c>
      <c r="D18" s="75">
        <f>SUM(D9:D17)</f>
        <v>1</v>
      </c>
      <c r="E18" s="75">
        <f>SUM(E9:E17)</f>
        <v>0</v>
      </c>
      <c r="F18" s="80">
        <f>SUM(C18:E18)</f>
        <v>11.5</v>
      </c>
    </row>
    <row r="19" spans="2:6" ht="20.100000000000001" customHeight="1" thickBot="1" x14ac:dyDescent="0.25">
      <c r="B19" s="172" t="s">
        <v>96</v>
      </c>
      <c r="C19" s="87">
        <f>C18</f>
        <v>10.5</v>
      </c>
      <c r="D19" s="87">
        <v>1</v>
      </c>
      <c r="E19" s="87">
        <v>0</v>
      </c>
      <c r="F19" s="80">
        <f>SUM(C19:E19)</f>
        <v>11.5</v>
      </c>
    </row>
    <row r="20" spans="2:6" ht="20.100000000000001" customHeight="1" x14ac:dyDescent="0.2">
      <c r="B20" s="264" t="s">
        <v>97</v>
      </c>
      <c r="C20" s="259">
        <v>55</v>
      </c>
      <c r="D20" s="259">
        <v>0</v>
      </c>
      <c r="E20" s="259">
        <v>0</v>
      </c>
      <c r="F20" s="266">
        <f>SUM(C20:E21)</f>
        <v>55</v>
      </c>
    </row>
    <row r="21" spans="2:6" ht="20.100000000000001" customHeight="1" thickBot="1" x14ac:dyDescent="0.25">
      <c r="B21" s="265"/>
      <c r="C21" s="260"/>
      <c r="D21" s="260"/>
      <c r="E21" s="260"/>
      <c r="F21" s="267"/>
    </row>
    <row r="22" spans="2:6" ht="20.100000000000001" customHeight="1" thickBot="1" x14ac:dyDescent="0.25">
      <c r="B22" s="175" t="s">
        <v>98</v>
      </c>
      <c r="C22" s="75">
        <v>50</v>
      </c>
      <c r="D22" s="75">
        <v>0</v>
      </c>
      <c r="E22" s="75">
        <v>0</v>
      </c>
      <c r="F22" s="80">
        <f>SUM(C22:E22)</f>
        <v>50</v>
      </c>
    </row>
    <row r="23" spans="2:6" ht="20.100000000000001" customHeight="1" thickBot="1" x14ac:dyDescent="0.25">
      <c r="B23" s="261" t="s">
        <v>99</v>
      </c>
      <c r="C23" s="262"/>
      <c r="D23" s="262"/>
      <c r="E23" s="262"/>
      <c r="F23" s="263"/>
    </row>
    <row r="24" spans="2:6" ht="20.100000000000001" customHeight="1" x14ac:dyDescent="0.2">
      <c r="B24" s="88" t="s">
        <v>100</v>
      </c>
      <c r="C24" s="89">
        <v>8</v>
      </c>
      <c r="D24" s="89">
        <v>0</v>
      </c>
      <c r="E24" s="89">
        <v>0</v>
      </c>
      <c r="F24" s="176">
        <f>C24+D24+E24</f>
        <v>8</v>
      </c>
    </row>
    <row r="25" spans="2:6" ht="20.100000000000001" customHeight="1" thickBot="1" x14ac:dyDescent="0.25">
      <c r="B25" s="175" t="s">
        <v>101</v>
      </c>
      <c r="C25" s="81">
        <v>1</v>
      </c>
      <c r="D25" s="81">
        <v>0</v>
      </c>
      <c r="E25" s="81">
        <v>0</v>
      </c>
      <c r="F25" s="81">
        <f>C25+D25+E25</f>
        <v>1</v>
      </c>
    </row>
    <row r="26" spans="2:6" ht="20.100000000000001" customHeight="1" thickBot="1" x14ac:dyDescent="0.25">
      <c r="B26" s="174" t="s">
        <v>102</v>
      </c>
      <c r="C26" s="176">
        <v>9</v>
      </c>
      <c r="D26" s="176">
        <v>0</v>
      </c>
      <c r="E26" s="176">
        <v>0</v>
      </c>
      <c r="F26" s="176">
        <v>9</v>
      </c>
    </row>
    <row r="27" spans="2:6" ht="20.100000000000001" customHeight="1" thickBot="1" x14ac:dyDescent="0.25">
      <c r="B27" s="191" t="s">
        <v>244</v>
      </c>
      <c r="C27" s="192">
        <v>4</v>
      </c>
      <c r="D27" s="192">
        <f>SUM(D24:D25)</f>
        <v>0</v>
      </c>
      <c r="E27" s="192">
        <f>SUM(E24:E25)</f>
        <v>0</v>
      </c>
      <c r="F27" s="193">
        <f>C27+D27+E27</f>
        <v>4</v>
      </c>
    </row>
    <row r="28" spans="2:6" s="171" customFormat="1" ht="20.100000000000001" customHeight="1" thickBot="1" x14ac:dyDescent="0.25">
      <c r="B28" s="194" t="s">
        <v>245</v>
      </c>
      <c r="C28" s="195">
        <f>SUM(C26:C27)</f>
        <v>13</v>
      </c>
      <c r="D28" s="195">
        <f>SUM(D26:D27)</f>
        <v>0</v>
      </c>
      <c r="E28" s="195">
        <f>SUM(E26:E27)</f>
        <v>0</v>
      </c>
      <c r="F28" s="195">
        <f>SUM(F26:F27)</f>
        <v>13</v>
      </c>
    </row>
    <row r="29" spans="2:6" ht="20.100000000000001" customHeight="1" thickBot="1" x14ac:dyDescent="0.25">
      <c r="B29" s="175" t="s">
        <v>103</v>
      </c>
      <c r="C29" s="81">
        <v>0</v>
      </c>
      <c r="D29" s="81">
        <v>0</v>
      </c>
      <c r="E29" s="81">
        <v>0</v>
      </c>
      <c r="F29" s="81">
        <f>C29+D29+E29</f>
        <v>0</v>
      </c>
    </row>
    <row r="30" spans="2:6" ht="20.100000000000001" customHeight="1" thickBot="1" x14ac:dyDescent="0.25">
      <c r="B30" s="175" t="s">
        <v>104</v>
      </c>
      <c r="C30" s="81">
        <v>0</v>
      </c>
      <c r="D30" s="81">
        <v>0</v>
      </c>
      <c r="E30" s="81">
        <v>0</v>
      </c>
      <c r="F30" s="81">
        <f>C30+D30+E30</f>
        <v>0</v>
      </c>
    </row>
    <row r="31" spans="2:6" ht="20.100000000000001" customHeight="1" thickBot="1" x14ac:dyDescent="0.25">
      <c r="B31" s="261" t="s">
        <v>105</v>
      </c>
      <c r="C31" s="262"/>
      <c r="D31" s="262"/>
      <c r="E31" s="262"/>
      <c r="F31" s="263"/>
    </row>
    <row r="32" spans="2:6" ht="20.100000000000001" customHeight="1" x14ac:dyDescent="0.2">
      <c r="B32" s="91" t="s">
        <v>106</v>
      </c>
      <c r="C32" s="82">
        <v>1</v>
      </c>
      <c r="D32" s="82">
        <v>0</v>
      </c>
      <c r="E32" s="82">
        <v>0</v>
      </c>
      <c r="F32" s="176">
        <f>SUM(C32:E32)</f>
        <v>1</v>
      </c>
    </row>
    <row r="33" spans="2:6" ht="20.100000000000001" customHeight="1" thickBot="1" x14ac:dyDescent="0.25">
      <c r="B33" s="175" t="s">
        <v>107</v>
      </c>
      <c r="C33" s="81">
        <v>1</v>
      </c>
      <c r="D33" s="81">
        <v>0</v>
      </c>
      <c r="E33" s="81">
        <v>0</v>
      </c>
      <c r="F33" s="81">
        <f>SUM(C33:E33)</f>
        <v>1</v>
      </c>
    </row>
    <row r="34" spans="2:6" ht="20.100000000000001" customHeight="1" thickBot="1" x14ac:dyDescent="0.25">
      <c r="B34" s="172" t="s">
        <v>108</v>
      </c>
      <c r="C34" s="90">
        <v>1</v>
      </c>
      <c r="D34" s="90">
        <v>0</v>
      </c>
      <c r="E34" s="90">
        <v>0</v>
      </c>
      <c r="F34" s="90">
        <f>SUM(C34:E34)</f>
        <v>1</v>
      </c>
    </row>
    <row r="35" spans="2:6" ht="20.100000000000001" customHeight="1" thickBot="1" x14ac:dyDescent="0.25">
      <c r="B35" s="175" t="s">
        <v>109</v>
      </c>
      <c r="C35" s="81">
        <v>0</v>
      </c>
      <c r="D35" s="81">
        <v>0</v>
      </c>
      <c r="E35" s="81">
        <v>0</v>
      </c>
      <c r="F35" s="81">
        <f>SUM(C35:E35)</f>
        <v>0</v>
      </c>
    </row>
    <row r="36" spans="2:6" ht="20.100000000000001" customHeight="1" thickBot="1" x14ac:dyDescent="0.25">
      <c r="B36" s="175" t="s">
        <v>110</v>
      </c>
      <c r="C36" s="81">
        <v>0</v>
      </c>
      <c r="D36" s="81">
        <v>0</v>
      </c>
      <c r="E36" s="81">
        <v>0</v>
      </c>
      <c r="F36" s="81">
        <f>SUM(C36:E36)</f>
        <v>0</v>
      </c>
    </row>
    <row r="37" spans="2:6" ht="20.100000000000001" customHeight="1" thickBot="1" x14ac:dyDescent="0.25">
      <c r="B37" s="261" t="s">
        <v>111</v>
      </c>
      <c r="C37" s="262"/>
      <c r="D37" s="262"/>
      <c r="E37" s="262"/>
      <c r="F37" s="263"/>
    </row>
    <row r="38" spans="2:6" ht="20.100000000000001" customHeight="1" thickBot="1" x14ac:dyDescent="0.25">
      <c r="B38" s="175" t="s">
        <v>154</v>
      </c>
      <c r="C38" s="176">
        <v>8</v>
      </c>
      <c r="D38" s="176">
        <v>0</v>
      </c>
      <c r="E38" s="176">
        <v>0</v>
      </c>
      <c r="F38" s="92">
        <f>SUM(C38:E38)</f>
        <v>8</v>
      </c>
    </row>
    <row r="39" spans="2:6" ht="20.100000000000001" customHeight="1" thickBot="1" x14ac:dyDescent="0.25">
      <c r="B39" s="175" t="s">
        <v>112</v>
      </c>
      <c r="C39" s="81">
        <v>5</v>
      </c>
      <c r="D39" s="81">
        <v>0</v>
      </c>
      <c r="E39" s="81">
        <v>0</v>
      </c>
      <c r="F39" s="92">
        <f>SUM(C39:E39)</f>
        <v>5</v>
      </c>
    </row>
    <row r="40" spans="2:6" ht="20.100000000000001" customHeight="1" thickBot="1" x14ac:dyDescent="0.25">
      <c r="B40" s="175" t="s">
        <v>113</v>
      </c>
      <c r="C40" s="81">
        <v>0</v>
      </c>
      <c r="D40" s="81">
        <v>0</v>
      </c>
      <c r="E40" s="81">
        <v>0</v>
      </c>
      <c r="F40" s="92">
        <f>SUM(C40:E40)</f>
        <v>0</v>
      </c>
    </row>
    <row r="41" spans="2:6" ht="20.100000000000001" customHeight="1" x14ac:dyDescent="0.2">
      <c r="B41" s="264" t="s">
        <v>114</v>
      </c>
      <c r="C41" s="268">
        <f>SUM(C38:C40)</f>
        <v>13</v>
      </c>
      <c r="D41" s="268">
        <f>SUM(D38:D40)</f>
        <v>0</v>
      </c>
      <c r="E41" s="268">
        <f>SUM(E38:E40)</f>
        <v>0</v>
      </c>
      <c r="F41" s="268">
        <f>SUM(F38:F40)</f>
        <v>13</v>
      </c>
    </row>
    <row r="42" spans="2:6" ht="20.100000000000001" customHeight="1" thickBot="1" x14ac:dyDescent="0.25">
      <c r="B42" s="265"/>
      <c r="C42" s="269"/>
      <c r="D42" s="269"/>
      <c r="E42" s="269"/>
      <c r="F42" s="269"/>
    </row>
    <row r="43" spans="2:6" ht="20.100000000000001" customHeight="1" x14ac:dyDescent="0.2">
      <c r="B43" s="270" t="s">
        <v>115</v>
      </c>
      <c r="C43" s="272">
        <v>13</v>
      </c>
      <c r="D43" s="272">
        <v>0</v>
      </c>
      <c r="E43" s="272">
        <v>0</v>
      </c>
      <c r="F43" s="272">
        <f>SUM(C43:E44)</f>
        <v>13</v>
      </c>
    </row>
    <row r="44" spans="2:6" ht="20.100000000000001" customHeight="1" thickBot="1" x14ac:dyDescent="0.25">
      <c r="B44" s="271"/>
      <c r="C44" s="273"/>
      <c r="D44" s="273"/>
      <c r="E44" s="273"/>
      <c r="F44" s="273"/>
    </row>
    <row r="45" spans="2:6" ht="20.100000000000001" customHeight="1" thickBot="1" x14ac:dyDescent="0.25">
      <c r="B45" s="175" t="s">
        <v>116</v>
      </c>
      <c r="C45" s="81">
        <v>0</v>
      </c>
      <c r="D45" s="81">
        <v>0</v>
      </c>
      <c r="E45" s="81">
        <v>0</v>
      </c>
      <c r="F45" s="81">
        <v>0</v>
      </c>
    </row>
    <row r="46" spans="2:6" ht="20.100000000000001" customHeight="1" thickBot="1" x14ac:dyDescent="0.25">
      <c r="B46" s="175" t="s">
        <v>117</v>
      </c>
      <c r="C46" s="81">
        <v>0</v>
      </c>
      <c r="D46" s="81">
        <v>0</v>
      </c>
      <c r="E46" s="81">
        <v>0</v>
      </c>
      <c r="F46" s="81">
        <v>0</v>
      </c>
    </row>
    <row r="47" spans="2:6" ht="20.100000000000001" customHeight="1" thickBot="1" x14ac:dyDescent="0.25">
      <c r="B47" s="175"/>
      <c r="C47" s="173"/>
      <c r="D47" s="173"/>
      <c r="E47" s="83"/>
      <c r="F47" s="173"/>
    </row>
    <row r="48" spans="2:6" ht="20.100000000000001" customHeight="1" thickBot="1" x14ac:dyDescent="0.25">
      <c r="B48" s="261" t="s">
        <v>118</v>
      </c>
      <c r="C48" s="262"/>
      <c r="D48" s="262"/>
      <c r="E48" s="262"/>
      <c r="F48" s="263"/>
    </row>
    <row r="49" spans="2:6" ht="20.100000000000001" customHeight="1" thickBot="1" x14ac:dyDescent="0.25">
      <c r="B49" s="175" t="s">
        <v>95</v>
      </c>
      <c r="C49" s="116">
        <v>10.5</v>
      </c>
      <c r="D49" s="116">
        <f>D18</f>
        <v>1</v>
      </c>
      <c r="E49" s="116">
        <f>E18</f>
        <v>0</v>
      </c>
      <c r="F49" s="116">
        <f>F18</f>
        <v>11.5</v>
      </c>
    </row>
    <row r="50" spans="2:6" ht="20.100000000000001" customHeight="1" thickBot="1" x14ac:dyDescent="0.25">
      <c r="B50" s="175" t="s">
        <v>102</v>
      </c>
      <c r="C50" s="81">
        <f>C28</f>
        <v>13</v>
      </c>
      <c r="D50" s="81">
        <f t="shared" ref="D50:F50" si="1">D28</f>
        <v>0</v>
      </c>
      <c r="E50" s="81">
        <f t="shared" si="1"/>
        <v>0</v>
      </c>
      <c r="F50" s="81">
        <f t="shared" si="1"/>
        <v>13</v>
      </c>
    </row>
    <row r="51" spans="2:6" ht="20.100000000000001" customHeight="1" thickBot="1" x14ac:dyDescent="0.25">
      <c r="B51" s="175" t="s">
        <v>107</v>
      </c>
      <c r="C51" s="81">
        <f>C33</f>
        <v>1</v>
      </c>
      <c r="D51" s="81">
        <f>D33</f>
        <v>0</v>
      </c>
      <c r="E51" s="81">
        <f>E33</f>
        <v>0</v>
      </c>
      <c r="F51" s="81">
        <f>F33</f>
        <v>1</v>
      </c>
    </row>
    <row r="52" spans="2:6" ht="20.100000000000001" customHeight="1" thickBot="1" x14ac:dyDescent="0.25">
      <c r="B52" s="175" t="s">
        <v>114</v>
      </c>
      <c r="C52" s="81">
        <f>C41</f>
        <v>13</v>
      </c>
      <c r="D52" s="81">
        <f>D41</f>
        <v>0</v>
      </c>
      <c r="E52" s="81">
        <f>E41</f>
        <v>0</v>
      </c>
      <c r="F52" s="81">
        <f>F41</f>
        <v>13</v>
      </c>
    </row>
    <row r="53" spans="2:6" ht="20.100000000000001" customHeight="1" x14ac:dyDescent="0.2">
      <c r="B53" s="274" t="s">
        <v>119</v>
      </c>
      <c r="C53" s="274">
        <f>SUM(C49:C52)</f>
        <v>37.5</v>
      </c>
      <c r="D53" s="274">
        <f>SUM(D49:D52)</f>
        <v>1</v>
      </c>
      <c r="E53" s="274">
        <f>SUM(E49:E52)</f>
        <v>0</v>
      </c>
      <c r="F53" s="274">
        <f>SUM(F49:F52)</f>
        <v>38.5</v>
      </c>
    </row>
    <row r="54" spans="2:6" ht="20.100000000000001" customHeight="1" thickBot="1" x14ac:dyDescent="0.25">
      <c r="B54" s="275"/>
      <c r="C54" s="275"/>
      <c r="D54" s="275"/>
      <c r="E54" s="275"/>
      <c r="F54" s="275"/>
    </row>
    <row r="55" spans="2:6" ht="20.100000000000001" customHeight="1" thickBot="1" x14ac:dyDescent="0.25">
      <c r="B55" s="261" t="s">
        <v>120</v>
      </c>
      <c r="C55" s="262"/>
      <c r="D55" s="262"/>
      <c r="E55" s="262"/>
      <c r="F55" s="263"/>
    </row>
    <row r="56" spans="2:6" ht="20.100000000000001" customHeight="1" x14ac:dyDescent="0.2">
      <c r="B56" s="278" t="s">
        <v>121</v>
      </c>
      <c r="C56" s="276">
        <v>55</v>
      </c>
      <c r="D56" s="276">
        <v>0</v>
      </c>
      <c r="E56" s="276">
        <v>0</v>
      </c>
      <c r="F56" s="276">
        <f>SUM(C56:E57)</f>
        <v>55</v>
      </c>
    </row>
    <row r="57" spans="2:6" ht="20.100000000000001" customHeight="1" thickBot="1" x14ac:dyDescent="0.25">
      <c r="B57" s="279"/>
      <c r="C57" s="277"/>
      <c r="D57" s="277"/>
      <c r="E57" s="277"/>
      <c r="F57" s="277"/>
    </row>
    <row r="58" spans="2:6" ht="20.100000000000001" customHeight="1" thickBot="1" x14ac:dyDescent="0.25">
      <c r="B58" s="172"/>
      <c r="C58" s="84"/>
      <c r="D58" s="84"/>
      <c r="E58" s="84"/>
      <c r="F58" s="84"/>
    </row>
    <row r="59" spans="2:6" ht="20.100000000000001" customHeight="1" thickBot="1" x14ac:dyDescent="0.25">
      <c r="B59" s="280" t="s">
        <v>122</v>
      </c>
      <c r="C59" s="281"/>
      <c r="D59" s="281"/>
      <c r="E59" s="281"/>
      <c r="F59" s="282"/>
    </row>
    <row r="60" spans="2:6" ht="20.100000000000001" customHeight="1" thickBot="1" x14ac:dyDescent="0.25">
      <c r="B60" s="175" t="s">
        <v>123</v>
      </c>
      <c r="C60" s="173">
        <v>11</v>
      </c>
      <c r="D60" s="173">
        <v>0</v>
      </c>
      <c r="E60" s="173">
        <v>0</v>
      </c>
      <c r="F60" s="276">
        <f>SUM(C60:E61)</f>
        <v>11</v>
      </c>
    </row>
    <row r="61" spans="2:6" ht="20.100000000000001" customHeight="1" thickBot="1" x14ac:dyDescent="0.25">
      <c r="B61" s="175" t="s">
        <v>124</v>
      </c>
      <c r="C61" s="173">
        <v>0</v>
      </c>
      <c r="D61" s="173">
        <v>0</v>
      </c>
      <c r="E61" s="173">
        <v>0</v>
      </c>
      <c r="F61" s="277"/>
    </row>
    <row r="62" spans="2:6" ht="20.100000000000001" customHeight="1" thickBot="1" x14ac:dyDescent="0.25">
      <c r="B62" s="85" t="s">
        <v>125</v>
      </c>
      <c r="C62" s="86">
        <f>SUM(C60:C61)</f>
        <v>11</v>
      </c>
      <c r="D62" s="86">
        <f>SUM(D60:D61)</f>
        <v>0</v>
      </c>
      <c r="E62" s="86">
        <f>SUM(E60:E61)</f>
        <v>0</v>
      </c>
      <c r="F62" s="86">
        <f>SUM(F60:F61)</f>
        <v>11</v>
      </c>
    </row>
  </sheetData>
  <mergeCells count="39">
    <mergeCell ref="F60:F61"/>
    <mergeCell ref="B56:B57"/>
    <mergeCell ref="C56:C57"/>
    <mergeCell ref="D56:D57"/>
    <mergeCell ref="E56:E57"/>
    <mergeCell ref="F56:F57"/>
    <mergeCell ref="B59:F59"/>
    <mergeCell ref="B55:F55"/>
    <mergeCell ref="B43:B44"/>
    <mergeCell ref="C43:C44"/>
    <mergeCell ref="D43:D44"/>
    <mergeCell ref="E43:E44"/>
    <mergeCell ref="F43:F44"/>
    <mergeCell ref="B48:F48"/>
    <mergeCell ref="B53:B54"/>
    <mergeCell ref="C53:C54"/>
    <mergeCell ref="D53:D54"/>
    <mergeCell ref="E53:E54"/>
    <mergeCell ref="F53:F54"/>
    <mergeCell ref="B31:F31"/>
    <mergeCell ref="B37:F37"/>
    <mergeCell ref="B41:B42"/>
    <mergeCell ref="C41:C42"/>
    <mergeCell ref="D41:D42"/>
    <mergeCell ref="E41:E42"/>
    <mergeCell ref="F41:F42"/>
    <mergeCell ref="B23:F23"/>
    <mergeCell ref="B7:F7"/>
    <mergeCell ref="B8:F8"/>
    <mergeCell ref="B20:B21"/>
    <mergeCell ref="C20:C21"/>
    <mergeCell ref="D20:D21"/>
    <mergeCell ref="E20:E21"/>
    <mergeCell ref="F20:F21"/>
    <mergeCell ref="B3:F4"/>
    <mergeCell ref="B5:B6"/>
    <mergeCell ref="D5:D6"/>
    <mergeCell ref="E5:E6"/>
    <mergeCell ref="F5:F6"/>
  </mergeCells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view="pageBreakPreview" topLeftCell="B1" zoomScaleNormal="100" zoomScaleSheetLayoutView="100" workbookViewId="0">
      <selection activeCell="B2" sqref="B2:R2"/>
    </sheetView>
  </sheetViews>
  <sheetFormatPr defaultRowHeight="15" x14ac:dyDescent="0.25"/>
  <cols>
    <col min="2" max="2" width="80" customWidth="1"/>
    <col min="3" max="3" width="46.42578125" customWidth="1"/>
  </cols>
  <sheetData>
    <row r="1" spans="1:18" ht="15.75" x14ac:dyDescent="0.25">
      <c r="C1" s="209" t="s">
        <v>253</v>
      </c>
    </row>
    <row r="2" spans="1:18" x14ac:dyDescent="0.25">
      <c r="B2" s="226" t="s">
        <v>259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</row>
    <row r="3" spans="1:18" ht="28.5" customHeight="1" x14ac:dyDescent="0.25">
      <c r="B3" s="285" t="s">
        <v>218</v>
      </c>
      <c r="C3" s="285"/>
    </row>
    <row r="4" spans="1:18" ht="18.75" x14ac:dyDescent="0.3">
      <c r="B4" s="286" t="s">
        <v>219</v>
      </c>
      <c r="C4" s="287"/>
    </row>
    <row r="5" spans="1:18" ht="15.75" x14ac:dyDescent="0.25">
      <c r="B5" s="288"/>
      <c r="C5" s="289"/>
    </row>
    <row r="6" spans="1:18" ht="15.75" x14ac:dyDescent="0.25">
      <c r="B6" s="76"/>
      <c r="C6" s="95" t="s">
        <v>221</v>
      </c>
    </row>
    <row r="7" spans="1:18" ht="24.95" customHeight="1" x14ac:dyDescent="0.25">
      <c r="A7">
        <v>1</v>
      </c>
      <c r="B7" s="110" t="s">
        <v>220</v>
      </c>
      <c r="C7" s="24">
        <v>49907</v>
      </c>
    </row>
    <row r="8" spans="1:18" ht="24.95" customHeight="1" x14ac:dyDescent="0.25">
      <c r="A8">
        <v>2</v>
      </c>
      <c r="B8" s="93" t="s">
        <v>182</v>
      </c>
      <c r="C8" s="77">
        <v>900</v>
      </c>
    </row>
    <row r="9" spans="1:18" ht="24.95" customHeight="1" x14ac:dyDescent="0.25">
      <c r="A9">
        <v>3</v>
      </c>
      <c r="B9" s="93" t="s">
        <v>215</v>
      </c>
      <c r="C9" s="24">
        <v>146279</v>
      </c>
    </row>
    <row r="10" spans="1:18" ht="24.95" customHeight="1" x14ac:dyDescent="0.25">
      <c r="A10">
        <v>4</v>
      </c>
      <c r="B10" s="110" t="s">
        <v>232</v>
      </c>
      <c r="C10" s="24">
        <v>107579</v>
      </c>
    </row>
    <row r="11" spans="1:18" ht="24.95" customHeight="1" x14ac:dyDescent="0.25">
      <c r="A11">
        <v>5</v>
      </c>
      <c r="B11" s="110" t="s">
        <v>234</v>
      </c>
      <c r="C11" s="24">
        <v>5207</v>
      </c>
    </row>
    <row r="12" spans="1:18" ht="24.95" customHeight="1" x14ac:dyDescent="0.25">
      <c r="A12">
        <v>6</v>
      </c>
      <c r="B12" s="93" t="s">
        <v>233</v>
      </c>
      <c r="C12" s="24">
        <v>1500</v>
      </c>
    </row>
    <row r="13" spans="1:18" ht="24.95" customHeight="1" x14ac:dyDescent="0.25">
      <c r="A13">
        <v>7</v>
      </c>
      <c r="B13" s="179" t="s">
        <v>236</v>
      </c>
      <c r="C13" s="100">
        <v>3786</v>
      </c>
    </row>
    <row r="14" spans="1:18" ht="24.95" customHeight="1" x14ac:dyDescent="0.25">
      <c r="A14">
        <v>8</v>
      </c>
      <c r="B14" s="93"/>
      <c r="C14" s="24"/>
    </row>
    <row r="15" spans="1:18" ht="24.95" customHeight="1" x14ac:dyDescent="0.25">
      <c r="A15">
        <v>9</v>
      </c>
      <c r="B15" s="93"/>
      <c r="C15" s="24"/>
    </row>
    <row r="16" spans="1:18" ht="24.95" customHeight="1" x14ac:dyDescent="0.25">
      <c r="A16">
        <v>10</v>
      </c>
      <c r="B16" s="93"/>
      <c r="C16" s="24"/>
    </row>
    <row r="17" spans="1:3" ht="24.95" customHeight="1" x14ac:dyDescent="0.25">
      <c r="A17">
        <v>11</v>
      </c>
      <c r="B17" s="93"/>
      <c r="C17" s="24"/>
    </row>
    <row r="18" spans="1:3" ht="24.95" customHeight="1" x14ac:dyDescent="0.25">
      <c r="B18" s="93"/>
      <c r="C18" s="100"/>
    </row>
    <row r="19" spans="1:3" ht="24.95" customHeight="1" x14ac:dyDescent="0.25">
      <c r="B19" s="101"/>
      <c r="C19" s="28"/>
    </row>
    <row r="20" spans="1:3" ht="30" customHeight="1" x14ac:dyDescent="0.25">
      <c r="B20" s="48" t="s">
        <v>155</v>
      </c>
      <c r="C20" s="49">
        <f>SUM(C7:C19)</f>
        <v>315158</v>
      </c>
    </row>
    <row r="21" spans="1:3" ht="18.75" x14ac:dyDescent="0.3">
      <c r="B21" s="94"/>
      <c r="C21" s="94"/>
    </row>
    <row r="22" spans="1:3" ht="18.75" x14ac:dyDescent="0.3">
      <c r="B22" s="286" t="s">
        <v>217</v>
      </c>
      <c r="C22" s="287"/>
    </row>
    <row r="23" spans="1:3" ht="15.75" x14ac:dyDescent="0.25">
      <c r="B23" s="283" t="s">
        <v>216</v>
      </c>
      <c r="C23" s="284"/>
    </row>
    <row r="24" spans="1:3" ht="15.75" x14ac:dyDescent="0.25">
      <c r="A24">
        <v>1</v>
      </c>
      <c r="B24" s="93" t="s">
        <v>183</v>
      </c>
      <c r="C24" s="24">
        <v>1000</v>
      </c>
    </row>
    <row r="25" spans="1:3" ht="15.75" x14ac:dyDescent="0.25">
      <c r="A25">
        <v>2</v>
      </c>
      <c r="B25" s="93" t="s">
        <v>235</v>
      </c>
      <c r="C25" s="24">
        <v>42500</v>
      </c>
    </row>
    <row r="26" spans="1:3" ht="15.75" x14ac:dyDescent="0.25">
      <c r="A26">
        <v>3</v>
      </c>
      <c r="B26" s="93" t="s">
        <v>222</v>
      </c>
      <c r="C26" s="77">
        <v>4000</v>
      </c>
    </row>
    <row r="27" spans="1:3" ht="15.75" x14ac:dyDescent="0.25">
      <c r="A27">
        <v>4</v>
      </c>
      <c r="B27" s="93"/>
      <c r="C27" s="77"/>
    </row>
    <row r="28" spans="1:3" ht="15.75" x14ac:dyDescent="0.25">
      <c r="A28">
        <v>5</v>
      </c>
      <c r="B28" s="93"/>
      <c r="C28" s="24"/>
    </row>
    <row r="29" spans="1:3" ht="18.75" x14ac:dyDescent="0.25">
      <c r="B29" s="48" t="s">
        <v>162</v>
      </c>
      <c r="C29" s="49">
        <f>SUM(C24:C28)</f>
        <v>47500</v>
      </c>
    </row>
    <row r="31" spans="1:3" x14ac:dyDescent="0.25">
      <c r="C31" s="79">
        <f>C20+C29</f>
        <v>362658</v>
      </c>
    </row>
  </sheetData>
  <mergeCells count="6">
    <mergeCell ref="B2:R2"/>
    <mergeCell ref="B23:C23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1. Ktgv.mérlege</vt:lpstr>
      <vt:lpstr>2. Ktgv.egys.</vt:lpstr>
      <vt:lpstr>3.államházt.belüli tám.  </vt:lpstr>
      <vt:lpstr>4.önk.ktgv.várh.bevételek</vt:lpstr>
      <vt:lpstr>5.Létszám </vt:lpstr>
      <vt:lpstr>9.Beruházások feladatonként</vt:lpstr>
      <vt:lpstr>'5.Létszám '!_ftnref5</vt:lpstr>
      <vt:lpstr>'2. Ktgv.egys.'!Nyomtatási_cím</vt:lpstr>
      <vt:lpstr>'5.Létszám '!Nyomtatási_cím</vt:lpstr>
      <vt:lpstr>'2. Ktgv.egys.'!Nyomtatási_terület</vt:lpstr>
      <vt:lpstr>'4.önk.ktgv.várh.bevételek'!Nyomtatási_terület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2019-05-02T10:02:27Z</dcterms:modified>
</cp:coreProperties>
</file>