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lhalmozás 2014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67" i="1" l="1"/>
  <c r="I68" i="1" s="1"/>
  <c r="E67" i="1"/>
  <c r="A67" i="1"/>
  <c r="I66" i="1"/>
  <c r="H66" i="1"/>
  <c r="H67" i="1" s="1"/>
  <c r="F66" i="1"/>
  <c r="F67" i="1" s="1"/>
  <c r="E66" i="1"/>
  <c r="D66" i="1"/>
  <c r="D67" i="1" s="1"/>
  <c r="A66" i="1"/>
  <c r="G65" i="1"/>
  <c r="G64" i="1"/>
  <c r="G63" i="1"/>
  <c r="G62" i="1"/>
  <c r="G61" i="1"/>
  <c r="G59" i="1"/>
  <c r="I58" i="1"/>
  <c r="I60" i="1" s="1"/>
  <c r="H58" i="1"/>
  <c r="H60" i="1" s="1"/>
  <c r="F58" i="1"/>
  <c r="F60" i="1" s="1"/>
  <c r="E58" i="1"/>
  <c r="E60" i="1" s="1"/>
  <c r="D58" i="1"/>
  <c r="G58" i="1" s="1"/>
  <c r="G60" i="1" s="1"/>
  <c r="A58" i="1"/>
  <c r="A60" i="1" s="1"/>
  <c r="G57" i="1"/>
  <c r="G56" i="1"/>
  <c r="G55" i="1"/>
  <c r="G54" i="1"/>
  <c r="G52" i="1"/>
  <c r="I51" i="1"/>
  <c r="I53" i="1" s="1"/>
  <c r="H51" i="1"/>
  <c r="F51" i="1"/>
  <c r="F53" i="1" s="1"/>
  <c r="E51" i="1"/>
  <c r="E53" i="1" s="1"/>
  <c r="D51" i="1"/>
  <c r="A51" i="1"/>
  <c r="G50" i="1"/>
  <c r="G49" i="1"/>
  <c r="I48" i="1"/>
  <c r="H48" i="1"/>
  <c r="F48" i="1"/>
  <c r="E48" i="1"/>
  <c r="D48" i="1"/>
  <c r="A48" i="1"/>
  <c r="G47" i="1"/>
  <c r="G46" i="1"/>
  <c r="G45" i="1"/>
  <c r="G44" i="1"/>
  <c r="G43" i="1"/>
  <c r="G42" i="1"/>
  <c r="G41" i="1"/>
  <c r="G40" i="1"/>
  <c r="G38" i="1"/>
  <c r="G48" i="1" s="1"/>
  <c r="G37" i="1"/>
  <c r="I36" i="1"/>
  <c r="H36" i="1"/>
  <c r="G36" i="1"/>
  <c r="F36" i="1"/>
  <c r="E36" i="1"/>
  <c r="D36" i="1"/>
  <c r="A36" i="1"/>
  <c r="G35" i="1"/>
  <c r="G34" i="1"/>
  <c r="G33" i="1"/>
  <c r="I32" i="1"/>
  <c r="F32" i="1"/>
  <c r="E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I12" i="1"/>
  <c r="H12" i="1"/>
  <c r="H32" i="1" s="1"/>
  <c r="F12" i="1"/>
  <c r="E12" i="1"/>
  <c r="D12" i="1"/>
  <c r="D32" i="1" s="1"/>
  <c r="A12" i="1"/>
  <c r="A32" i="1" s="1"/>
  <c r="A52" i="1" s="1"/>
  <c r="G11" i="1"/>
  <c r="G10" i="1"/>
  <c r="G9" i="1"/>
  <c r="G8" i="1"/>
  <c r="G12" i="1" s="1"/>
  <c r="G32" i="1" s="1"/>
  <c r="G7" i="1"/>
  <c r="I6" i="1"/>
  <c r="H6" i="1"/>
  <c r="G6" i="1"/>
  <c r="F6" i="1"/>
  <c r="E6" i="1"/>
  <c r="D6" i="1"/>
  <c r="A6" i="1"/>
  <c r="G5" i="1"/>
  <c r="G4" i="1"/>
  <c r="G67" i="1" l="1"/>
  <c r="F68" i="1"/>
  <c r="E68" i="1"/>
  <c r="H53" i="1"/>
  <c r="H68" i="1" s="1"/>
  <c r="D53" i="1"/>
  <c r="A68" i="1"/>
  <c r="G51" i="1"/>
  <c r="G53" i="1" s="1"/>
  <c r="D60" i="1"/>
  <c r="D68" i="1" s="1"/>
  <c r="G68" i="1" s="1"/>
  <c r="G66" i="1"/>
</calcChain>
</file>

<file path=xl/sharedStrings.xml><?xml version="1.0" encoding="utf-8"?>
<sst xmlns="http://schemas.openxmlformats.org/spreadsheetml/2006/main" count="96" uniqueCount="89">
  <si>
    <t>eredeti ei.</t>
  </si>
  <si>
    <t>FELHALMOZÁSI KIADÁSOK ÖSSZESEN</t>
  </si>
  <si>
    <r>
      <t>2014. évi előirányzatok</t>
    </r>
    <r>
      <rPr>
        <sz val="14"/>
        <rFont val="Times"/>
        <family val="1"/>
      </rPr>
      <t xml:space="preserve">  </t>
    </r>
    <r>
      <rPr>
        <b/>
        <sz val="14"/>
        <rFont val="Times"/>
        <family val="1"/>
      </rPr>
      <t>(e Ft-ban)</t>
    </r>
  </si>
  <si>
    <t>2014.</t>
  </si>
  <si>
    <t>áfa</t>
  </si>
  <si>
    <t>Eredeti</t>
  </si>
  <si>
    <t>Módosítás</t>
  </si>
  <si>
    <t>Módosított</t>
  </si>
  <si>
    <t>tényleges</t>
  </si>
  <si>
    <t>előirányzat</t>
  </si>
  <si>
    <t>Évközi</t>
  </si>
  <si>
    <t>IV. név</t>
  </si>
  <si>
    <t xml:space="preserve">         e Ft-ban</t>
  </si>
  <si>
    <t>K61</t>
  </si>
  <si>
    <t xml:space="preserve">       Immateriális javak beszerzése</t>
  </si>
  <si>
    <t>KEOP Hulladéklerakó ártalmatlanítás</t>
  </si>
  <si>
    <t>Temetőút építése</t>
  </si>
  <si>
    <t>Búszöböl kialakítása</t>
  </si>
  <si>
    <t>Templom környéke (Lavill Kft 0,4 KW szabadvezeték kiváltás)</t>
  </si>
  <si>
    <t>Templom környéke park kialakítás  és játszótéri elem kihelyezése</t>
  </si>
  <si>
    <t xml:space="preserve">1. </t>
  </si>
  <si>
    <t xml:space="preserve">               Áthúzódó fejlesztések összesen</t>
  </si>
  <si>
    <t>2.1..</t>
  </si>
  <si>
    <t xml:space="preserve"> Járdaépítés Felső - buszmegálló</t>
  </si>
  <si>
    <t xml:space="preserve"> Járdaépítés Kiliti út mentén, új lakótelepnél</t>
  </si>
  <si>
    <t>2.2..</t>
  </si>
  <si>
    <t>Ady  u. elágazás  útépítés</t>
  </si>
  <si>
    <t>Móricz Zsigmond utca, Diófa utca, Park utca</t>
  </si>
  <si>
    <t>2.3..</t>
  </si>
  <si>
    <t>Olasz üzemhez vezető út engedélyes terve</t>
  </si>
  <si>
    <t>Hulladékudvar melleti út engedélyes terve</t>
  </si>
  <si>
    <t>2.4..</t>
  </si>
  <si>
    <t>Közvilágítás tervezés Contrin út - a hídtól a vasúti átjáróig</t>
  </si>
  <si>
    <t>2.5..</t>
  </si>
  <si>
    <t>Óvoda összehasonlító tanulmány</t>
  </si>
  <si>
    <t>Telephely tervezés Községüzemeltetési Kft 810/17. hrsz.</t>
  </si>
  <si>
    <t>Kisajátítás Contrin út kialakításához</t>
  </si>
  <si>
    <t xml:space="preserve">Egészségház </t>
  </si>
  <si>
    <t>Telekkialakítás</t>
  </si>
  <si>
    <t>Urnafal</t>
  </si>
  <si>
    <t>810/66. hrsz.kivett önkormányzati út megvásárlása</t>
  </si>
  <si>
    <t>Közvilágítási terv Ady utcáról nyíló 3614. hrsz.út</t>
  </si>
  <si>
    <t>Telekvásárlás 332. hrsz.</t>
  </si>
  <si>
    <t>Telekvásárlás 331. hrsz.</t>
  </si>
  <si>
    <t>K62</t>
  </si>
  <si>
    <t xml:space="preserve">          Ingatlanok beszerzése, létesítése</t>
  </si>
  <si>
    <t>Könyvtár nyomtató</t>
  </si>
  <si>
    <t>Közös Hivatal ügyviteli gép, szünetmentes</t>
  </si>
  <si>
    <t>K63</t>
  </si>
  <si>
    <t xml:space="preserve">          Informatikai eszközök beszerzése</t>
  </si>
  <si>
    <t>Defibrillátor beszerzése háziorvosi rendelőbe</t>
  </si>
  <si>
    <t xml:space="preserve">Utcanévtáblák Leader pályázat  </t>
  </si>
  <si>
    <t>Díszkivilágítás karácsonyra</t>
  </si>
  <si>
    <t>Kamera rendszer bővítése</t>
  </si>
  <si>
    <t>Halotthűtő</t>
  </si>
  <si>
    <t>Fűtéskorszerűsítés a Sportpályán - napkollektor beruházás</t>
  </si>
  <si>
    <t xml:space="preserve">            </t>
  </si>
  <si>
    <t>Vetítővászon</t>
  </si>
  <si>
    <t>Konyhai eszközök óvoda</t>
  </si>
  <si>
    <t>Óvodai játszótéri játékok beszerzése</t>
  </si>
  <si>
    <t>K64</t>
  </si>
  <si>
    <t xml:space="preserve">        Egyéb tárgyi eszközök beszerzése</t>
  </si>
  <si>
    <t>AQUA Kft részesedés vásárlás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</si>
  <si>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</si>
  <si>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</si>
  <si>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</si>
  <si>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</si>
  <si>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>K6</t>
  </si>
  <si>
    <t xml:space="preserve">                    BERUHÁZÁSOK </t>
  </si>
  <si>
    <t>Közös Hivatal épületének felújítása</t>
  </si>
  <si>
    <t>Faluház belső felújítása (vízesblokk, burkolatok, fűtéskorszerűsítés)</t>
  </si>
  <si>
    <t>Útfelújítás</t>
  </si>
  <si>
    <t>Kölcsey és Békefi u. útburkolat felújítása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</si>
  <si>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</si>
  <si>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</si>
  <si>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</si>
  <si>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</si>
  <si>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</si>
  <si>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</si>
  <si>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</si>
  <si>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Felhalm-i célú visszatérítendő tám.kölcsönnyújtása ÁH-n kív.</t>
  </si>
  <si>
    <t>K87</t>
  </si>
  <si>
    <t>Hármashatár Kft kölcsönnyújtás</t>
  </si>
  <si>
    <t>Tűzoltóautó támogatás</t>
  </si>
  <si>
    <t>Német Kisebbségi Önkormányzat OPEL 25 % önrész</t>
  </si>
  <si>
    <t>K88</t>
  </si>
  <si>
    <t>Egyéb felhalmozási clú támogatások ÁH-n kívülre</t>
  </si>
  <si>
    <t>K8</t>
  </si>
  <si>
    <t xml:space="preserve">     EGYÉB FELHALMOZÁSI CÉLÚ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</si>
</sst>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.0\ _F_t_-;\-* #,##0.0\ _F_t_-;_-* &quot;-&quot;??\ _F_t_-;_-@_-"/>
    <numFmt numFmtId="166" formatCode="_-* #,##0\ _F_t_-;\-* #,##0\ _F_t_-;_-* &quot;-&quot;??\ _F_t_-;_-@_-"/>
  </numFmts>
  <fonts count="36" x14ac:knownFonts="1">
    <font>
      <sz val="11"/>
      <color theme="1"/>
      <name val="Calibri"/>
      <family val="2"/>
      <scheme val="minor"/>
    </font>
    <font>
      <b/>
      <sz val="9"/>
      <name val="Times"/>
      <family val="1"/>
      <charset val="238"/>
    </font>
    <font>
      <b/>
      <sz val="14"/>
      <color indexed="10"/>
      <name val="Times"/>
      <family val="1"/>
      <charset val="238"/>
    </font>
    <font>
      <sz val="10"/>
      <name val="Arial CE"/>
      <charset val="238"/>
    </font>
    <font>
      <b/>
      <sz val="14"/>
      <name val="Times"/>
      <family val="1"/>
      <charset val="238"/>
    </font>
    <font>
      <sz val="14"/>
      <name val="Times"/>
      <family val="1"/>
    </font>
    <font>
      <b/>
      <sz val="14"/>
      <name val="Times"/>
      <family val="1"/>
    </font>
    <font>
      <b/>
      <sz val="11"/>
      <name val="Times"/>
      <family val="1"/>
      <charset val="238"/>
    </font>
    <font>
      <b/>
      <sz val="12"/>
      <name val="Times"/>
      <family val="1"/>
      <charset val="238"/>
    </font>
    <font>
      <sz val="9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sz val="14"/>
      <color indexed="8"/>
      <name val="Times"/>
      <charset val="238"/>
    </font>
    <font>
      <b/>
      <sz val="11"/>
      <name val="Times"/>
      <charset val="238"/>
    </font>
    <font>
      <b/>
      <sz val="12"/>
      <name val="Times"/>
      <charset val="238"/>
    </font>
    <font>
      <b/>
      <sz val="12"/>
      <color indexed="10"/>
      <name val="Times"/>
      <charset val="238"/>
    </font>
    <font>
      <b/>
      <sz val="14"/>
      <color indexed="10"/>
      <name val="Times"/>
      <charset val="238"/>
    </font>
    <font>
      <sz val="14"/>
      <color indexed="8"/>
      <name val="Times"/>
      <family val="1"/>
      <charset val="238"/>
    </font>
    <font>
      <sz val="14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name val="Times"/>
      <family val="1"/>
    </font>
    <font>
      <b/>
      <sz val="14"/>
      <color indexed="8"/>
      <name val="Times"/>
      <charset val="238"/>
    </font>
    <font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2"/>
      <name val="Times"/>
      <charset val="238"/>
    </font>
    <font>
      <sz val="9"/>
      <color indexed="10"/>
      <name val="Times"/>
      <family val="1"/>
      <charset val="238"/>
    </font>
    <font>
      <sz val="12"/>
      <color indexed="10"/>
      <name val="Times"/>
      <charset val="238"/>
    </font>
    <font>
      <sz val="11"/>
      <name val="Times"/>
      <charset val="238"/>
    </font>
    <font>
      <b/>
      <sz val="12"/>
      <color indexed="10"/>
      <name val="Times"/>
      <family val="1"/>
      <charset val="238"/>
    </font>
    <font>
      <sz val="14"/>
      <name val="Times"/>
      <charset val="238"/>
    </font>
    <font>
      <sz val="11"/>
      <color indexed="10"/>
      <name val="Times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5" fontId="8" fillId="2" borderId="5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8" fillId="2" borderId="6" xfId="1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7" fillId="2" borderId="6" xfId="0" applyFont="1" applyFill="1" applyBorder="1" applyAlignment="1">
      <alignment horizontal="center"/>
    </xf>
    <xf numFmtId="166" fontId="9" fillId="0" borderId="4" xfId="1" applyNumberFormat="1" applyFont="1" applyBorder="1"/>
    <xf numFmtId="0" fontId="7" fillId="0" borderId="4" xfId="0" applyFont="1" applyBorder="1" applyAlignment="1">
      <alignment horizontal="center"/>
    </xf>
    <xf numFmtId="0" fontId="10" fillId="0" borderId="4" xfId="0" applyFont="1" applyBorder="1"/>
    <xf numFmtId="166" fontId="11" fillId="2" borderId="4" xfId="1" applyNumberFormat="1" applyFont="1" applyFill="1" applyBorder="1" applyAlignment="1"/>
    <xf numFmtId="166" fontId="10" fillId="4" borderId="4" xfId="1" applyNumberFormat="1" applyFont="1" applyFill="1" applyBorder="1"/>
    <xf numFmtId="166" fontId="12" fillId="4" borderId="4" xfId="1" applyNumberFormat="1" applyFont="1" applyFill="1" applyBorder="1"/>
    <xf numFmtId="166" fontId="12" fillId="2" borderId="4" xfId="1" applyNumberFormat="1" applyFont="1" applyFill="1" applyBorder="1"/>
    <xf numFmtId="166" fontId="13" fillId="4" borderId="4" xfId="1" applyNumberFormat="1" applyFont="1" applyFill="1" applyBorder="1" applyAlignment="1"/>
    <xf numFmtId="166" fontId="14" fillId="0" borderId="4" xfId="1" applyNumberFormat="1" applyFont="1" applyBorder="1"/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6" fontId="4" fillId="2" borderId="4" xfId="1" applyNumberFormat="1" applyFont="1" applyFill="1" applyBorder="1" applyAlignment="1"/>
    <xf numFmtId="166" fontId="1" fillId="2" borderId="4" xfId="1" applyNumberFormat="1" applyFont="1" applyFill="1" applyBorder="1"/>
    <xf numFmtId="0" fontId="8" fillId="2" borderId="4" xfId="0" applyFont="1" applyFill="1" applyBorder="1" applyAlignment="1">
      <alignment horizontal="center"/>
    </xf>
    <xf numFmtId="164" fontId="8" fillId="2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8" fillId="2" borderId="4" xfId="1" applyNumberFormat="1" applyFont="1" applyFill="1" applyBorder="1"/>
    <xf numFmtId="166" fontId="10" fillId="2" borderId="4" xfId="1" applyNumberFormat="1" applyFont="1" applyFill="1" applyBorder="1"/>
    <xf numFmtId="166" fontId="15" fillId="2" borderId="4" xfId="1" applyNumberFormat="1" applyFont="1" applyFill="1" applyBorder="1"/>
    <xf numFmtId="164" fontId="1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12" fillId="4" borderId="4" xfId="1" applyNumberFormat="1" applyFont="1" applyFill="1" applyBorder="1" applyAlignment="1" applyProtection="1">
      <alignment vertical="center" wrapText="1"/>
      <protection locked="0"/>
    </xf>
    <xf numFmtId="166" fontId="16" fillId="4" borderId="4" xfId="1" applyNumberFormat="1" applyFont="1" applyFill="1" applyBorder="1" applyAlignment="1"/>
    <xf numFmtId="166" fontId="1" fillId="4" borderId="4" xfId="1" applyNumberFormat="1" applyFont="1" applyFill="1" applyBorder="1" applyAlignment="1"/>
    <xf numFmtId="0" fontId="17" fillId="4" borderId="4" xfId="0" applyFont="1" applyFill="1" applyBorder="1" applyAlignment="1">
      <alignment horizontal="center"/>
    </xf>
    <xf numFmtId="164" fontId="18" fillId="4" borderId="4" xfId="0" applyNumberFormat="1" applyFont="1" applyFill="1" applyBorder="1" applyAlignment="1">
      <alignment horizontal="left" vertical="center" wrapText="1"/>
    </xf>
    <xf numFmtId="166" fontId="18" fillId="2" borderId="4" xfId="1" applyNumberFormat="1" applyFont="1" applyFill="1" applyBorder="1" applyAlignment="1"/>
    <xf numFmtId="166" fontId="18" fillId="4" borderId="4" xfId="1" applyNumberFormat="1" applyFont="1" applyFill="1" applyBorder="1" applyAlignment="1"/>
    <xf numFmtId="166" fontId="19" fillId="4" borderId="4" xfId="1" applyNumberFormat="1" applyFont="1" applyFill="1" applyBorder="1" applyAlignment="1"/>
    <xf numFmtId="16" fontId="7" fillId="0" borderId="4" xfId="0" applyNumberFormat="1" applyFont="1" applyBorder="1" applyAlignment="1">
      <alignment horizontal="center"/>
    </xf>
    <xf numFmtId="164" fontId="10" fillId="0" borderId="4" xfId="0" applyNumberFormat="1" applyFont="1" applyFill="1" applyBorder="1" applyAlignment="1">
      <alignment horizontal="left" vertical="center" wrapText="1"/>
    </xf>
    <xf numFmtId="0" fontId="10" fillId="0" borderId="9" xfId="0" applyFont="1" applyBorder="1"/>
    <xf numFmtId="166" fontId="20" fillId="3" borderId="4" xfId="1" applyNumberFormat="1" applyFont="1" applyFill="1" applyBorder="1" applyAlignment="1" applyProtection="1">
      <alignment vertical="center" wrapText="1"/>
    </xf>
    <xf numFmtId="166" fontId="21" fillId="2" borderId="4" xfId="1" applyNumberFormat="1" applyFont="1" applyFill="1" applyBorder="1" applyAlignment="1" applyProtection="1">
      <alignment vertical="center" wrapText="1"/>
    </xf>
    <xf numFmtId="0" fontId="7" fillId="4" borderId="4" xfId="0" applyFont="1" applyFill="1" applyBorder="1" applyAlignment="1">
      <alignment horizontal="center"/>
    </xf>
    <xf numFmtId="166" fontId="11" fillId="2" borderId="4" xfId="1" applyNumberFormat="1" applyFont="1" applyFill="1" applyBorder="1" applyAlignment="1" applyProtection="1">
      <alignment vertical="center" wrapText="1"/>
    </xf>
    <xf numFmtId="166" fontId="22" fillId="2" borderId="4" xfId="1" applyNumberFormat="1" applyFont="1" applyFill="1" applyBorder="1" applyAlignment="1" applyProtection="1">
      <alignment vertical="center" wrapText="1"/>
    </xf>
    <xf numFmtId="166" fontId="23" fillId="4" borderId="4" xfId="1" applyNumberFormat="1" applyFont="1" applyFill="1" applyBorder="1" applyAlignment="1"/>
    <xf numFmtId="0" fontId="10" fillId="4" borderId="4" xfId="0" applyFont="1" applyFill="1" applyBorder="1"/>
    <xf numFmtId="166" fontId="11" fillId="2" borderId="4" xfId="1" applyNumberFormat="1" applyFont="1" applyFill="1" applyBorder="1"/>
    <xf numFmtId="166" fontId="8" fillId="4" borderId="4" xfId="1" applyNumberFormat="1" applyFont="1" applyFill="1" applyBorder="1"/>
    <xf numFmtId="166" fontId="24" fillId="0" borderId="6" xfId="1" applyNumberFormat="1" applyFont="1" applyBorder="1"/>
    <xf numFmtId="0" fontId="8" fillId="2" borderId="4" xfId="0" applyFont="1" applyFill="1" applyBorder="1"/>
    <xf numFmtId="166" fontId="4" fillId="2" borderId="4" xfId="1" applyNumberFormat="1" applyFont="1" applyFill="1" applyBorder="1"/>
    <xf numFmtId="166" fontId="13" fillId="2" borderId="4" xfId="1" applyNumberFormat="1" applyFont="1" applyFill="1" applyBorder="1"/>
    <xf numFmtId="166" fontId="25" fillId="2" borderId="4" xfId="1" applyNumberFormat="1" applyFont="1" applyFill="1" applyBorder="1"/>
    <xf numFmtId="0" fontId="10" fillId="0" borderId="1" xfId="0" applyFont="1" applyFill="1" applyBorder="1"/>
    <xf numFmtId="0" fontId="15" fillId="0" borderId="4" xfId="0" applyFont="1" applyBorder="1"/>
    <xf numFmtId="166" fontId="26" fillId="2" borderId="4" xfId="1" applyNumberFormat="1" applyFont="1" applyFill="1" applyBorder="1" applyAlignment="1"/>
    <xf numFmtId="166" fontId="27" fillId="4" borderId="4" xfId="1" applyNumberFormat="1" applyFont="1" applyFill="1" applyBorder="1"/>
    <xf numFmtId="166" fontId="28" fillId="4" borderId="4" xfId="1" applyNumberFormat="1" applyFont="1" applyFill="1" applyBorder="1"/>
    <xf numFmtId="166" fontId="19" fillId="2" borderId="4" xfId="1" applyNumberFormat="1" applyFont="1" applyFill="1" applyBorder="1"/>
    <xf numFmtId="166" fontId="9" fillId="4" borderId="4" xfId="1" applyNumberFormat="1" applyFont="1" applyFill="1" applyBorder="1"/>
    <xf numFmtId="0" fontId="8" fillId="4" borderId="4" xfId="0" applyFont="1" applyFill="1" applyBorder="1" applyAlignment="1">
      <alignment horizontal="center"/>
    </xf>
    <xf numFmtId="166" fontId="29" fillId="4" borderId="4" xfId="1" applyNumberFormat="1" applyFont="1" applyFill="1" applyBorder="1"/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66" fontId="30" fillId="4" borderId="4" xfId="1" applyNumberFormat="1" applyFont="1" applyFill="1" applyBorder="1"/>
    <xf numFmtId="166" fontId="22" fillId="2" borderId="4" xfId="1" applyNumberFormat="1" applyFont="1" applyFill="1" applyBorder="1"/>
    <xf numFmtId="166" fontId="31" fillId="4" borderId="4" xfId="1" applyNumberFormat="1" applyFont="1" applyFill="1" applyBorder="1"/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166" fontId="18" fillId="4" borderId="4" xfId="1" applyNumberFormat="1" applyFont="1" applyFill="1" applyBorder="1"/>
    <xf numFmtId="0" fontId="18" fillId="4" borderId="9" xfId="0" applyFont="1" applyFill="1" applyBorder="1"/>
    <xf numFmtId="166" fontId="32" fillId="0" borderId="4" xfId="1" applyNumberFormat="1" applyFont="1" applyBorder="1"/>
    <xf numFmtId="166" fontId="9" fillId="2" borderId="4" xfId="1" applyNumberFormat="1" applyFont="1" applyFill="1" applyBorder="1"/>
    <xf numFmtId="0" fontId="8" fillId="2" borderId="9" xfId="0" applyFont="1" applyFill="1" applyBorder="1"/>
    <xf numFmtId="166" fontId="20" fillId="2" borderId="4" xfId="1" applyNumberFormat="1" applyFont="1" applyFill="1" applyBorder="1"/>
    <xf numFmtId="166" fontId="33" fillId="2" borderId="4" xfId="1" applyNumberFormat="1" applyFont="1" applyFill="1" applyBorder="1"/>
    <xf numFmtId="166" fontId="8" fillId="2" borderId="4" xfId="1" applyNumberFormat="1" applyFont="1" applyFill="1" applyBorder="1" applyAlignment="1"/>
    <xf numFmtId="166" fontId="13" fillId="2" borderId="4" xfId="1" applyNumberFormat="1" applyFont="1" applyFill="1" applyBorder="1" applyAlignment="1"/>
    <xf numFmtId="166" fontId="1" fillId="5" borderId="4" xfId="1" applyNumberFormat="1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5" borderId="9" xfId="0" applyFont="1" applyFill="1" applyBorder="1"/>
    <xf numFmtId="166" fontId="4" fillId="5" borderId="4" xfId="1" applyNumberFormat="1" applyFont="1" applyFill="1" applyBorder="1" applyAlignment="1"/>
    <xf numFmtId="166" fontId="34" fillId="5" borderId="4" xfId="1" applyNumberFormat="1" applyFont="1" applyFill="1" applyBorder="1" applyAlignment="1"/>
    <xf numFmtId="166" fontId="2" fillId="3" borderId="4" xfId="1" applyNumberFormat="1" applyFont="1" applyFill="1" applyBorder="1" applyAlignment="1"/>
    <xf numFmtId="166" fontId="7" fillId="5" borderId="4" xfId="1" applyNumberFormat="1" applyFont="1" applyFill="1" applyBorder="1" applyAlignment="1"/>
    <xf numFmtId="164" fontId="10" fillId="0" borderId="9" xfId="0" applyNumberFormat="1" applyFont="1" applyFill="1" applyBorder="1" applyAlignment="1" applyProtection="1">
      <alignment vertical="center" wrapText="1"/>
    </xf>
    <xf numFmtId="166" fontId="15" fillId="4" borderId="4" xfId="1" applyNumberFormat="1" applyFont="1" applyFill="1" applyBorder="1" applyAlignment="1" applyProtection="1">
      <alignment vertical="center" wrapText="1"/>
    </xf>
    <xf numFmtId="166" fontId="30" fillId="0" borderId="4" xfId="1" applyNumberFormat="1" applyFont="1" applyBorder="1"/>
    <xf numFmtId="166" fontId="35" fillId="0" borderId="4" xfId="1" applyNumberFormat="1" applyFont="1" applyBorder="1"/>
    <xf numFmtId="166" fontId="1" fillId="2" borderId="4" xfId="1" applyNumberFormat="1" applyFont="1" applyFill="1" applyBorder="1" applyAlignment="1" applyProtection="1">
      <alignment vertical="center" wrapText="1"/>
    </xf>
    <xf numFmtId="166" fontId="4" fillId="2" borderId="4" xfId="1" applyNumberFormat="1" applyFont="1" applyFill="1" applyBorder="1" applyAlignment="1" applyProtection="1">
      <alignment vertical="center" wrapText="1"/>
    </xf>
    <xf numFmtId="166" fontId="8" fillId="2" borderId="4" xfId="1" applyNumberFormat="1" applyFont="1" applyFill="1" applyBorder="1" applyAlignment="1" applyProtection="1">
      <alignment vertical="center" wrapText="1"/>
    </xf>
    <xf numFmtId="166" fontId="10" fillId="2" borderId="4" xfId="1" applyNumberFormat="1" applyFont="1" applyFill="1" applyBorder="1" applyAlignment="1" applyProtection="1">
      <alignment vertical="center" wrapText="1"/>
    </xf>
    <xf numFmtId="166" fontId="19" fillId="2" borderId="4" xfId="1" applyNumberFormat="1" applyFont="1" applyFill="1" applyBorder="1" applyAlignment="1" applyProtection="1">
      <alignment vertical="center" wrapText="1"/>
    </xf>
    <xf numFmtId="0" fontId="4" fillId="5" borderId="4" xfId="0" applyFont="1" applyFill="1" applyBorder="1"/>
    <xf numFmtId="166" fontId="13" fillId="5" borderId="4" xfId="1" applyNumberFormat="1" applyFont="1" applyFill="1" applyBorder="1" applyAlignment="1"/>
    <xf numFmtId="0" fontId="14" fillId="0" borderId="4" xfId="0" applyFont="1" applyBorder="1"/>
    <xf numFmtId="166" fontId="1" fillId="5" borderId="4" xfId="1" applyNumberFormat="1" applyFont="1" applyFill="1" applyBorder="1"/>
    <xf numFmtId="166" fontId="4" fillId="5" borderId="4" xfId="1" applyNumberFormat="1" applyFont="1" applyFill="1" applyBorder="1"/>
    <xf numFmtId="166" fontId="34" fillId="5" borderId="4" xfId="1" applyNumberFormat="1" applyFont="1" applyFill="1" applyBorder="1"/>
    <xf numFmtId="166" fontId="4" fillId="3" borderId="4" xfId="1" applyNumberFormat="1" applyFont="1" applyFill="1" applyBorder="1"/>
    <xf numFmtId="166" fontId="13" fillId="5" borderId="4" xfId="1" applyNumberFormat="1" applyFont="1" applyFill="1" applyBorder="1"/>
    <xf numFmtId="166" fontId="7" fillId="5" borderId="4" xfId="1" applyNumberFormat="1" applyFont="1" applyFill="1" applyBorder="1"/>
    <xf numFmtId="166" fontId="9" fillId="6" borderId="4" xfId="1" applyNumberFormat="1" applyFont="1" applyFill="1" applyBorder="1" applyAlignment="1">
      <alignment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vertical="center" wrapText="1"/>
    </xf>
    <xf numFmtId="166" fontId="18" fillId="6" borderId="4" xfId="1" applyNumberFormat="1" applyFont="1" applyFill="1" applyBorder="1" applyAlignment="1">
      <alignment vertical="center" wrapText="1"/>
    </xf>
    <xf numFmtId="166" fontId="8" fillId="6" borderId="4" xfId="1" applyNumberFormat="1" applyFont="1" applyFill="1" applyBorder="1" applyAlignment="1">
      <alignment vertical="center" wrapText="1"/>
    </xf>
    <xf numFmtId="166" fontId="14" fillId="6" borderId="4" xfId="1" applyNumberFormat="1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/>
    </xf>
    <xf numFmtId="166" fontId="12" fillId="2" borderId="4" xfId="1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/>
    </xf>
    <xf numFmtId="165" fontId="8" fillId="2" borderId="4" xfId="1" applyNumberFormat="1" applyFont="1" applyFill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view="pageLayout" topLeftCell="C35" zoomScaleNormal="100" workbookViewId="0">
      <selection activeCell="J56" sqref="J56"/>
    </sheetView>
  </sheetViews>
  <sheetFormatPr defaultRowHeight="15" x14ac:dyDescent="0.25"/>
  <cols>
    <col min="1" max="1" width="8.85546875" bestFit="1" customWidth="1"/>
    <col min="2" max="2" width="5" bestFit="1" customWidth="1"/>
    <col min="3" max="3" width="39.140625" customWidth="1"/>
    <col min="4" max="4" width="16" bestFit="1" customWidth="1"/>
    <col min="5" max="6" width="14.28515625" bestFit="1" customWidth="1"/>
    <col min="7" max="7" width="15.7109375" bestFit="1" customWidth="1"/>
    <col min="8" max="8" width="16.7109375" bestFit="1" customWidth="1"/>
    <col min="9" max="9" width="8.28515625" bestFit="1" customWidth="1"/>
  </cols>
  <sheetData>
    <row r="1" spans="1:9" ht="18.75" x14ac:dyDescent="0.3">
      <c r="A1" s="1" t="s">
        <v>0</v>
      </c>
      <c r="B1" s="111" t="s">
        <v>1</v>
      </c>
      <c r="C1" s="112"/>
      <c r="D1" s="115" t="s">
        <v>2</v>
      </c>
      <c r="E1" s="115"/>
      <c r="F1" s="115"/>
      <c r="G1" s="115"/>
      <c r="H1" s="2" t="s">
        <v>3</v>
      </c>
      <c r="I1" s="3"/>
    </row>
    <row r="2" spans="1:9" ht="18.75" x14ac:dyDescent="0.3">
      <c r="A2" s="1" t="s">
        <v>4</v>
      </c>
      <c r="B2" s="111"/>
      <c r="C2" s="112"/>
      <c r="D2" s="4" t="s">
        <v>5</v>
      </c>
      <c r="E2" s="116" t="s">
        <v>6</v>
      </c>
      <c r="F2" s="116"/>
      <c r="G2" s="5" t="s">
        <v>7</v>
      </c>
      <c r="H2" s="2" t="s">
        <v>8</v>
      </c>
      <c r="I2" s="3"/>
    </row>
    <row r="3" spans="1:9" ht="18.75" x14ac:dyDescent="0.3">
      <c r="A3" s="6"/>
      <c r="B3" s="113"/>
      <c r="C3" s="114"/>
      <c r="D3" s="7" t="s">
        <v>9</v>
      </c>
      <c r="E3" s="8" t="s">
        <v>10</v>
      </c>
      <c r="F3" s="8" t="s">
        <v>11</v>
      </c>
      <c r="G3" s="9" t="s">
        <v>9</v>
      </c>
      <c r="H3" s="10" t="s">
        <v>12</v>
      </c>
      <c r="I3" s="11"/>
    </row>
    <row r="4" spans="1:9" ht="18.75" x14ac:dyDescent="0.3">
      <c r="A4" s="12"/>
      <c r="B4" s="13"/>
      <c r="C4" s="14"/>
      <c r="D4" s="15"/>
      <c r="E4" s="16"/>
      <c r="F4" s="17"/>
      <c r="G4" s="18">
        <f t="shared" ref="G4:G11" si="0">SUM(D4:F4)</f>
        <v>0</v>
      </c>
      <c r="H4" s="19"/>
      <c r="I4" s="20"/>
    </row>
    <row r="5" spans="1:9" ht="18.75" x14ac:dyDescent="0.3">
      <c r="A5" s="12"/>
      <c r="B5" s="13"/>
      <c r="C5" s="21"/>
      <c r="D5" s="22"/>
      <c r="E5" s="16"/>
      <c r="F5" s="17"/>
      <c r="G5" s="18">
        <f t="shared" si="0"/>
        <v>0</v>
      </c>
      <c r="H5" s="19"/>
      <c r="I5" s="20"/>
    </row>
    <row r="6" spans="1:9" ht="25.5" customHeight="1" x14ac:dyDescent="0.25">
      <c r="A6" s="23">
        <f>SUM(A4:A5)</f>
        <v>0</v>
      </c>
      <c r="B6" s="24" t="s">
        <v>13</v>
      </c>
      <c r="C6" s="25" t="s">
        <v>14</v>
      </c>
      <c r="D6" s="26">
        <f>SUM(D4:D5)</f>
        <v>0</v>
      </c>
      <c r="E6" s="26">
        <f>SUM(E4:E5)</f>
        <v>0</v>
      </c>
      <c r="F6" s="27">
        <f>SUM(F4:F5)</f>
        <v>0</v>
      </c>
      <c r="G6" s="18">
        <f t="shared" si="0"/>
        <v>0</v>
      </c>
      <c r="H6" s="28">
        <f>SUM(H4:H5)</f>
        <v>0</v>
      </c>
      <c r="I6" s="26">
        <f>SUM(I4:I5)</f>
        <v>0</v>
      </c>
    </row>
    <row r="7" spans="1:9" ht="27.75" customHeight="1" x14ac:dyDescent="0.3">
      <c r="A7" s="12"/>
      <c r="B7" s="13"/>
      <c r="C7" s="29" t="s">
        <v>15</v>
      </c>
      <c r="D7" s="15"/>
      <c r="E7" s="16"/>
      <c r="F7" s="30">
        <v>112600</v>
      </c>
      <c r="G7" s="18">
        <f t="shared" si="0"/>
        <v>112600</v>
      </c>
      <c r="H7" s="31">
        <v>112524</v>
      </c>
      <c r="I7" s="31"/>
    </row>
    <row r="8" spans="1:9" ht="21.75" customHeight="1" x14ac:dyDescent="0.3">
      <c r="A8" s="12">
        <v>1106</v>
      </c>
      <c r="B8" s="13"/>
      <c r="C8" s="29" t="s">
        <v>16</v>
      </c>
      <c r="D8" s="15">
        <v>4094</v>
      </c>
      <c r="E8" s="16"/>
      <c r="F8" s="30"/>
      <c r="G8" s="18">
        <f t="shared" si="0"/>
        <v>4094</v>
      </c>
      <c r="H8" s="31">
        <v>3860</v>
      </c>
      <c r="I8" s="31"/>
    </row>
    <row r="9" spans="1:9" ht="25.5" customHeight="1" x14ac:dyDescent="0.3">
      <c r="A9" s="12">
        <v>3189</v>
      </c>
      <c r="B9" s="13"/>
      <c r="C9" s="29" t="s">
        <v>17</v>
      </c>
      <c r="D9" s="15">
        <v>11811</v>
      </c>
      <c r="E9" s="16"/>
      <c r="F9" s="30">
        <v>-8800</v>
      </c>
      <c r="G9" s="18">
        <f t="shared" si="0"/>
        <v>3011</v>
      </c>
      <c r="H9" s="31">
        <v>2972</v>
      </c>
      <c r="I9" s="31"/>
    </row>
    <row r="10" spans="1:9" ht="38.25" customHeight="1" x14ac:dyDescent="0.3">
      <c r="A10" s="12">
        <v>1059</v>
      </c>
      <c r="B10" s="13"/>
      <c r="C10" s="29" t="s">
        <v>18</v>
      </c>
      <c r="D10" s="15">
        <v>3923</v>
      </c>
      <c r="E10" s="16"/>
      <c r="F10" s="30"/>
      <c r="G10" s="18">
        <f t="shared" si="0"/>
        <v>3923</v>
      </c>
      <c r="H10" s="31">
        <v>3923</v>
      </c>
      <c r="I10" s="31"/>
    </row>
    <row r="11" spans="1:9" ht="40.5" customHeight="1" x14ac:dyDescent="0.3">
      <c r="A11" s="12">
        <v>425</v>
      </c>
      <c r="B11" s="13"/>
      <c r="C11" s="29" t="s">
        <v>19</v>
      </c>
      <c r="D11" s="15">
        <v>1575</v>
      </c>
      <c r="E11" s="16"/>
      <c r="F11" s="30">
        <v>-400</v>
      </c>
      <c r="G11" s="18">
        <f t="shared" si="0"/>
        <v>1175</v>
      </c>
      <c r="H11" s="31">
        <v>1117</v>
      </c>
      <c r="I11" s="31"/>
    </row>
    <row r="12" spans="1:9" ht="33" customHeight="1" x14ac:dyDescent="0.25">
      <c r="A12" s="32">
        <f>SUM(A7:A11)</f>
        <v>5779</v>
      </c>
      <c r="B12" s="33" t="s">
        <v>20</v>
      </c>
      <c r="C12" s="34" t="s">
        <v>21</v>
      </c>
      <c r="D12" s="35">
        <f t="shared" ref="D12:I12" si="1">SUM(D7:D11)</f>
        <v>21403</v>
      </c>
      <c r="E12" s="36">
        <f t="shared" si="1"/>
        <v>0</v>
      </c>
      <c r="F12" s="36">
        <f t="shared" si="1"/>
        <v>103400</v>
      </c>
      <c r="G12" s="35">
        <f>SUM(G7:G11)</f>
        <v>124803</v>
      </c>
      <c r="H12" s="37">
        <f t="shared" si="1"/>
        <v>124396</v>
      </c>
      <c r="I12" s="36">
        <f t="shared" si="1"/>
        <v>0</v>
      </c>
    </row>
    <row r="13" spans="1:9" ht="18.75" x14ac:dyDescent="0.3">
      <c r="A13" s="12">
        <v>425</v>
      </c>
      <c r="B13" s="38" t="s">
        <v>22</v>
      </c>
      <c r="C13" s="14" t="s">
        <v>23</v>
      </c>
      <c r="D13" s="15">
        <v>1575</v>
      </c>
      <c r="E13" s="16"/>
      <c r="F13" s="17">
        <v>-1575</v>
      </c>
      <c r="G13" s="18">
        <f t="shared" ref="G13:G52" si="2">SUM(D13:F13)</f>
        <v>0</v>
      </c>
      <c r="H13" s="19"/>
      <c r="I13" s="31"/>
    </row>
    <row r="14" spans="1:9" ht="18.75" x14ac:dyDescent="0.3">
      <c r="A14" s="12">
        <v>1063</v>
      </c>
      <c r="B14" s="38" t="s">
        <v>22</v>
      </c>
      <c r="C14" s="14" t="s">
        <v>24</v>
      </c>
      <c r="D14" s="15">
        <v>3937</v>
      </c>
      <c r="E14" s="16"/>
      <c r="F14" s="17">
        <v>1000</v>
      </c>
      <c r="G14" s="18">
        <f t="shared" si="2"/>
        <v>4937</v>
      </c>
      <c r="H14" s="19">
        <v>5012</v>
      </c>
      <c r="I14" s="31"/>
    </row>
    <row r="15" spans="1:9" ht="27" customHeight="1" x14ac:dyDescent="0.3">
      <c r="A15" s="12">
        <v>170</v>
      </c>
      <c r="B15" s="38" t="s">
        <v>25</v>
      </c>
      <c r="C15" s="39" t="s">
        <v>26</v>
      </c>
      <c r="D15" s="15">
        <v>630</v>
      </c>
      <c r="E15" s="16"/>
      <c r="F15" s="30">
        <v>-450</v>
      </c>
      <c r="G15" s="18">
        <f t="shared" si="2"/>
        <v>180</v>
      </c>
      <c r="H15" s="19">
        <v>165</v>
      </c>
      <c r="I15" s="31"/>
    </row>
    <row r="16" spans="1:9" ht="32.25" customHeight="1" x14ac:dyDescent="0.3">
      <c r="A16" s="12">
        <v>3189</v>
      </c>
      <c r="B16" s="38" t="s">
        <v>25</v>
      </c>
      <c r="C16" s="39" t="s">
        <v>27</v>
      </c>
      <c r="D16" s="15">
        <v>11811</v>
      </c>
      <c r="E16" s="16"/>
      <c r="F16" s="30">
        <v>-2400</v>
      </c>
      <c r="G16" s="18">
        <f t="shared" si="2"/>
        <v>9411</v>
      </c>
      <c r="H16" s="19">
        <v>9404</v>
      </c>
      <c r="I16" s="31"/>
    </row>
    <row r="17" spans="1:9" ht="22.5" customHeight="1" x14ac:dyDescent="0.3">
      <c r="A17" s="12">
        <v>213</v>
      </c>
      <c r="B17" s="38" t="s">
        <v>28</v>
      </c>
      <c r="C17" s="39" t="s">
        <v>29</v>
      </c>
      <c r="D17" s="15">
        <v>787</v>
      </c>
      <c r="E17" s="16"/>
      <c r="F17" s="17">
        <v>400</v>
      </c>
      <c r="G17" s="18">
        <f t="shared" si="2"/>
        <v>1187</v>
      </c>
      <c r="H17" s="19">
        <v>1189</v>
      </c>
      <c r="I17" s="31"/>
    </row>
    <row r="18" spans="1:9" ht="18.75" x14ac:dyDescent="0.3">
      <c r="A18" s="12">
        <v>213</v>
      </c>
      <c r="B18" s="38" t="s">
        <v>28</v>
      </c>
      <c r="C18" s="14" t="s">
        <v>30</v>
      </c>
      <c r="D18" s="15">
        <v>787</v>
      </c>
      <c r="E18" s="16"/>
      <c r="F18" s="30">
        <v>200</v>
      </c>
      <c r="G18" s="18">
        <f t="shared" si="2"/>
        <v>987</v>
      </c>
      <c r="H18" s="19">
        <v>975</v>
      </c>
      <c r="I18" s="31"/>
    </row>
    <row r="19" spans="1:9" ht="18.75" x14ac:dyDescent="0.3">
      <c r="A19" s="12">
        <v>213</v>
      </c>
      <c r="B19" s="38" t="s">
        <v>31</v>
      </c>
      <c r="C19" s="40" t="s">
        <v>32</v>
      </c>
      <c r="D19" s="15">
        <v>787</v>
      </c>
      <c r="E19" s="16"/>
      <c r="F19" s="17">
        <v>-787</v>
      </c>
      <c r="G19" s="18">
        <f t="shared" si="2"/>
        <v>0</v>
      </c>
      <c r="H19" s="19"/>
      <c r="I19" s="31"/>
    </row>
    <row r="20" spans="1:9" ht="18.75" x14ac:dyDescent="0.3">
      <c r="A20" s="12">
        <v>43</v>
      </c>
      <c r="B20" s="38" t="s">
        <v>33</v>
      </c>
      <c r="C20" s="40" t="s">
        <v>34</v>
      </c>
      <c r="D20" s="15">
        <v>157</v>
      </c>
      <c r="E20" s="16"/>
      <c r="F20" s="17">
        <v>-157</v>
      </c>
      <c r="G20" s="18">
        <f t="shared" si="2"/>
        <v>0</v>
      </c>
      <c r="H20" s="19"/>
      <c r="I20" s="31"/>
    </row>
    <row r="21" spans="1:9" ht="18.75" x14ac:dyDescent="0.3">
      <c r="A21" s="12">
        <v>213</v>
      </c>
      <c r="B21" s="38" t="s">
        <v>33</v>
      </c>
      <c r="C21" s="40" t="s">
        <v>35</v>
      </c>
      <c r="D21" s="15">
        <v>787</v>
      </c>
      <c r="E21" s="16"/>
      <c r="F21" s="17">
        <v>-787</v>
      </c>
      <c r="G21" s="18">
        <f t="shared" si="2"/>
        <v>0</v>
      </c>
      <c r="H21" s="19"/>
      <c r="I21" s="31"/>
    </row>
    <row r="22" spans="1:9" ht="18.75" x14ac:dyDescent="0.3">
      <c r="A22" s="12"/>
      <c r="B22" s="38"/>
      <c r="C22" s="14" t="s">
        <v>36</v>
      </c>
      <c r="D22" s="41">
        <v>2400</v>
      </c>
      <c r="E22" s="16"/>
      <c r="F22" s="17">
        <v>4000</v>
      </c>
      <c r="G22" s="18">
        <f t="shared" si="2"/>
        <v>6400</v>
      </c>
      <c r="H22" s="19">
        <v>6410</v>
      </c>
      <c r="I22" s="31"/>
    </row>
    <row r="23" spans="1:9" ht="18.75" x14ac:dyDescent="0.3">
      <c r="A23" s="12">
        <v>40500</v>
      </c>
      <c r="B23" s="38"/>
      <c r="C23" s="40" t="s">
        <v>37</v>
      </c>
      <c r="D23" s="42">
        <v>150000</v>
      </c>
      <c r="E23" s="16">
        <v>-15750</v>
      </c>
      <c r="F23" s="17">
        <v>-134250</v>
      </c>
      <c r="G23" s="18">
        <f t="shared" si="2"/>
        <v>0</v>
      </c>
      <c r="H23" s="19"/>
      <c r="I23" s="31"/>
    </row>
    <row r="24" spans="1:9" ht="18.75" x14ac:dyDescent="0.3">
      <c r="A24" s="12">
        <v>213</v>
      </c>
      <c r="B24" s="38"/>
      <c r="C24" s="40" t="s">
        <v>38</v>
      </c>
      <c r="D24" s="42">
        <v>787</v>
      </c>
      <c r="E24" s="16"/>
      <c r="F24" s="17">
        <v>-787</v>
      </c>
      <c r="G24" s="18">
        <f t="shared" si="2"/>
        <v>0</v>
      </c>
      <c r="H24" s="19"/>
      <c r="I24" s="31"/>
    </row>
    <row r="25" spans="1:9" ht="18.75" x14ac:dyDescent="0.3">
      <c r="A25" s="12">
        <v>1488</v>
      </c>
      <c r="B25" s="43"/>
      <c r="C25" s="39" t="s">
        <v>39</v>
      </c>
      <c r="D25" s="44">
        <v>5512</v>
      </c>
      <c r="E25" s="16"/>
      <c r="F25" s="17">
        <v>-5512</v>
      </c>
      <c r="G25" s="18">
        <f t="shared" si="2"/>
        <v>0</v>
      </c>
      <c r="H25" s="19"/>
      <c r="I25" s="31"/>
    </row>
    <row r="26" spans="1:9" ht="18.75" x14ac:dyDescent="0.3">
      <c r="A26" s="12">
        <v>648</v>
      </c>
      <c r="B26" s="13"/>
      <c r="C26" s="14" t="s">
        <v>40</v>
      </c>
      <c r="D26" s="44">
        <v>2398</v>
      </c>
      <c r="E26" s="16"/>
      <c r="F26" s="17">
        <v>4600</v>
      </c>
      <c r="G26" s="18">
        <f t="shared" si="2"/>
        <v>6998</v>
      </c>
      <c r="H26" s="19">
        <v>6938</v>
      </c>
      <c r="I26" s="31"/>
    </row>
    <row r="27" spans="1:9" ht="18.75" x14ac:dyDescent="0.3">
      <c r="A27" s="12"/>
      <c r="B27" s="13"/>
      <c r="C27" s="14"/>
      <c r="D27" s="45">
        <v>-6285</v>
      </c>
      <c r="E27" s="16"/>
      <c r="F27" s="17">
        <v>6285</v>
      </c>
      <c r="G27" s="18">
        <f t="shared" si="2"/>
        <v>0</v>
      </c>
      <c r="H27" s="46"/>
      <c r="I27" s="31"/>
    </row>
    <row r="28" spans="1:9" ht="18.75" x14ac:dyDescent="0.3">
      <c r="A28" s="12"/>
      <c r="B28" s="13"/>
      <c r="C28" s="47"/>
      <c r="D28" s="48"/>
      <c r="E28" s="49"/>
      <c r="F28" s="16">
        <v>675</v>
      </c>
      <c r="G28" s="18">
        <f t="shared" si="2"/>
        <v>675</v>
      </c>
      <c r="H28" s="19">
        <v>675</v>
      </c>
      <c r="I28" s="31"/>
    </row>
    <row r="29" spans="1:9" ht="18.75" x14ac:dyDescent="0.3">
      <c r="A29" s="12"/>
      <c r="B29" s="13"/>
      <c r="C29" s="50" t="s">
        <v>41</v>
      </c>
      <c r="D29" s="45"/>
      <c r="E29" s="16">
        <v>210</v>
      </c>
      <c r="F29" s="17">
        <v>-210</v>
      </c>
      <c r="G29" s="18">
        <f t="shared" si="2"/>
        <v>0</v>
      </c>
      <c r="H29" s="19"/>
      <c r="I29" s="31"/>
    </row>
    <row r="30" spans="1:9" ht="18.75" x14ac:dyDescent="0.3">
      <c r="A30" s="12"/>
      <c r="B30" s="13"/>
      <c r="C30" s="14" t="s">
        <v>42</v>
      </c>
      <c r="D30" s="44"/>
      <c r="E30" s="16">
        <v>1784</v>
      </c>
      <c r="F30" s="17">
        <v>-300</v>
      </c>
      <c r="G30" s="18">
        <f t="shared" si="2"/>
        <v>1484</v>
      </c>
      <c r="H30" s="19">
        <v>1476</v>
      </c>
      <c r="I30" s="31"/>
    </row>
    <row r="31" spans="1:9" ht="18.75" x14ac:dyDescent="0.3">
      <c r="A31" s="12"/>
      <c r="B31" s="13"/>
      <c r="C31" s="14" t="s">
        <v>43</v>
      </c>
      <c r="D31" s="44"/>
      <c r="E31" s="16">
        <v>5263</v>
      </c>
      <c r="F31" s="17">
        <v>2000</v>
      </c>
      <c r="G31" s="18">
        <f t="shared" si="2"/>
        <v>7263</v>
      </c>
      <c r="H31" s="19">
        <v>7047</v>
      </c>
      <c r="I31" s="31"/>
    </row>
    <row r="32" spans="1:9" ht="18.75" x14ac:dyDescent="0.3">
      <c r="A32" s="23">
        <f>SUM(A12:A31)</f>
        <v>54370</v>
      </c>
      <c r="B32" s="24" t="s">
        <v>44</v>
      </c>
      <c r="C32" s="51" t="s">
        <v>45</v>
      </c>
      <c r="D32" s="52">
        <f>SUM(D12:D31)</f>
        <v>197473</v>
      </c>
      <c r="E32" s="27">
        <f>SUM(E12:E31)</f>
        <v>-8493</v>
      </c>
      <c r="F32" s="27">
        <f>SUM(F12:F31)</f>
        <v>-24655</v>
      </c>
      <c r="G32" s="53">
        <f>SUM(G12:G31)</f>
        <v>164325</v>
      </c>
      <c r="H32" s="54">
        <f>SUM(H12:H31)</f>
        <v>163687</v>
      </c>
      <c r="I32" s="26">
        <f>SUM(I12:I26)</f>
        <v>0</v>
      </c>
    </row>
    <row r="33" spans="1:9" ht="18.75" x14ac:dyDescent="0.3">
      <c r="A33" s="12">
        <v>27</v>
      </c>
      <c r="B33" s="13"/>
      <c r="C33" s="55" t="s">
        <v>46</v>
      </c>
      <c r="D33" s="15">
        <v>100</v>
      </c>
      <c r="E33" s="16"/>
      <c r="F33" s="30"/>
      <c r="G33" s="18">
        <f t="shared" si="2"/>
        <v>100</v>
      </c>
      <c r="H33" s="19">
        <v>72</v>
      </c>
      <c r="I33" s="20"/>
    </row>
    <row r="34" spans="1:9" ht="18.75" x14ac:dyDescent="0.3">
      <c r="A34" s="12">
        <v>256</v>
      </c>
      <c r="B34" s="43"/>
      <c r="C34" s="14" t="s">
        <v>47</v>
      </c>
      <c r="D34" s="15">
        <v>947</v>
      </c>
      <c r="E34" s="16"/>
      <c r="F34" s="17"/>
      <c r="G34" s="18">
        <f t="shared" si="2"/>
        <v>947</v>
      </c>
      <c r="H34" s="19">
        <v>672</v>
      </c>
      <c r="I34" s="20"/>
    </row>
    <row r="35" spans="1:9" ht="18.75" x14ac:dyDescent="0.3">
      <c r="A35" s="12"/>
      <c r="B35" s="43"/>
      <c r="C35" s="56"/>
      <c r="D35" s="57"/>
      <c r="E35" s="58"/>
      <c r="F35" s="59"/>
      <c r="G35" s="18">
        <f t="shared" si="2"/>
        <v>0</v>
      </c>
      <c r="H35" s="19"/>
      <c r="I35" s="20"/>
    </row>
    <row r="36" spans="1:9" ht="15.75" x14ac:dyDescent="0.25">
      <c r="A36" s="23">
        <f>SUM(A33:A35)</f>
        <v>283</v>
      </c>
      <c r="B36" s="24" t="s">
        <v>48</v>
      </c>
      <c r="C36" s="51" t="s">
        <v>49</v>
      </c>
      <c r="D36" s="26">
        <f>SUM(D33:D35)</f>
        <v>1047</v>
      </c>
      <c r="E36" s="26">
        <f>SUM(E33:E35)</f>
        <v>0</v>
      </c>
      <c r="F36" s="27">
        <f>SUM(F33:F35)</f>
        <v>0</v>
      </c>
      <c r="G36" s="18">
        <f t="shared" si="2"/>
        <v>1047</v>
      </c>
      <c r="H36" s="60">
        <f>SUM(H33:H35)</f>
        <v>744</v>
      </c>
      <c r="I36" s="26">
        <f>SUM(I33:I35)</f>
        <v>0</v>
      </c>
    </row>
    <row r="37" spans="1:9" ht="29.25" customHeight="1" x14ac:dyDescent="0.3">
      <c r="A37" s="61">
        <v>80</v>
      </c>
      <c r="B37" s="62"/>
      <c r="C37" s="39" t="s">
        <v>50</v>
      </c>
      <c r="D37" s="48">
        <v>520</v>
      </c>
      <c r="E37" s="49"/>
      <c r="F37" s="16"/>
      <c r="G37" s="18">
        <f t="shared" si="2"/>
        <v>520</v>
      </c>
      <c r="H37" s="19">
        <v>445</v>
      </c>
      <c r="I37" s="63"/>
    </row>
    <row r="38" spans="1:9" ht="26.25" customHeight="1" x14ac:dyDescent="0.3">
      <c r="A38" s="61">
        <v>319</v>
      </c>
      <c r="B38" s="62"/>
      <c r="C38" s="64" t="s">
        <v>51</v>
      </c>
      <c r="D38" s="15">
        <v>3307</v>
      </c>
      <c r="E38" s="49"/>
      <c r="F38" s="16">
        <v>400</v>
      </c>
      <c r="G38" s="18">
        <f t="shared" si="2"/>
        <v>3707</v>
      </c>
      <c r="H38" s="19">
        <v>3631</v>
      </c>
      <c r="I38" s="63"/>
    </row>
    <row r="39" spans="1:9" ht="18.75" x14ac:dyDescent="0.3">
      <c r="A39" s="65"/>
      <c r="B39" s="62"/>
      <c r="C39" s="21"/>
      <c r="D39" s="66"/>
      <c r="E39" s="49"/>
      <c r="F39" s="16"/>
      <c r="G39" s="18"/>
      <c r="H39" s="19"/>
      <c r="I39" s="67"/>
    </row>
    <row r="40" spans="1:9" ht="18.75" x14ac:dyDescent="0.3">
      <c r="A40" s="61">
        <v>213</v>
      </c>
      <c r="B40" s="62"/>
      <c r="C40" s="47" t="s">
        <v>52</v>
      </c>
      <c r="D40" s="48">
        <v>394</v>
      </c>
      <c r="E40" s="49"/>
      <c r="F40" s="16"/>
      <c r="G40" s="18">
        <f t="shared" si="2"/>
        <v>394</v>
      </c>
      <c r="H40" s="19">
        <v>366</v>
      </c>
      <c r="I40" s="63"/>
    </row>
    <row r="41" spans="1:9" ht="18.75" x14ac:dyDescent="0.3">
      <c r="A41" s="61"/>
      <c r="B41" s="62"/>
      <c r="C41" s="47" t="s">
        <v>53</v>
      </c>
      <c r="D41" s="48">
        <v>787</v>
      </c>
      <c r="E41" s="49"/>
      <c r="F41" s="16"/>
      <c r="G41" s="18">
        <f t="shared" si="2"/>
        <v>787</v>
      </c>
      <c r="H41" s="19">
        <v>159</v>
      </c>
      <c r="I41" s="63"/>
    </row>
    <row r="42" spans="1:9" ht="18.75" x14ac:dyDescent="0.3">
      <c r="A42" s="61"/>
      <c r="B42" s="62"/>
      <c r="C42" s="47" t="s">
        <v>54</v>
      </c>
      <c r="D42" s="48"/>
      <c r="E42" s="49"/>
      <c r="F42" s="16">
        <v>750</v>
      </c>
      <c r="G42" s="18">
        <f t="shared" si="2"/>
        <v>750</v>
      </c>
      <c r="H42" s="19">
        <v>743</v>
      </c>
      <c r="I42" s="63"/>
    </row>
    <row r="43" spans="1:9" ht="18.75" x14ac:dyDescent="0.3">
      <c r="A43" s="61"/>
      <c r="B43" s="62"/>
      <c r="C43" s="47" t="s">
        <v>55</v>
      </c>
      <c r="D43" s="48">
        <v>1181</v>
      </c>
      <c r="E43" s="49"/>
      <c r="F43" s="16">
        <v>-208</v>
      </c>
      <c r="G43" s="18">
        <f>SUM(D43:F43)</f>
        <v>973</v>
      </c>
      <c r="H43" s="19">
        <v>675</v>
      </c>
      <c r="I43" s="63"/>
    </row>
    <row r="44" spans="1:9" ht="18.75" x14ac:dyDescent="0.3">
      <c r="A44" s="65" t="s">
        <v>56</v>
      </c>
      <c r="B44" s="62"/>
      <c r="C44" s="64"/>
      <c r="D44" s="66">
        <v>4157</v>
      </c>
      <c r="E44" s="49"/>
      <c r="F44" s="16">
        <v>-4157</v>
      </c>
      <c r="G44" s="18">
        <f t="shared" si="2"/>
        <v>0</v>
      </c>
      <c r="H44" s="19"/>
      <c r="I44" s="67"/>
    </row>
    <row r="45" spans="1:9" ht="22.5" customHeight="1" x14ac:dyDescent="0.3">
      <c r="A45" s="65"/>
      <c r="B45" s="62"/>
      <c r="C45" s="64" t="s">
        <v>57</v>
      </c>
      <c r="D45" s="66"/>
      <c r="E45" s="49"/>
      <c r="F45" s="16">
        <v>20</v>
      </c>
      <c r="G45" s="18">
        <f t="shared" si="2"/>
        <v>20</v>
      </c>
      <c r="H45" s="19">
        <v>18</v>
      </c>
      <c r="I45" s="67"/>
    </row>
    <row r="46" spans="1:9" ht="27.75" customHeight="1" x14ac:dyDescent="0.3">
      <c r="A46" s="65"/>
      <c r="B46" s="62"/>
      <c r="C46" s="68" t="s">
        <v>58</v>
      </c>
      <c r="D46" s="66"/>
      <c r="E46" s="49"/>
      <c r="F46" s="69">
        <v>1300</v>
      </c>
      <c r="G46" s="18">
        <f t="shared" si="2"/>
        <v>1300</v>
      </c>
      <c r="H46" s="19">
        <v>1277</v>
      </c>
      <c r="I46" s="67"/>
    </row>
    <row r="47" spans="1:9" ht="18.75" x14ac:dyDescent="0.3">
      <c r="A47" s="12"/>
      <c r="B47" s="62"/>
      <c r="C47" s="70" t="s">
        <v>59</v>
      </c>
      <c r="D47" s="15"/>
      <c r="E47" s="16">
        <v>800</v>
      </c>
      <c r="F47" s="30">
        <v>50</v>
      </c>
      <c r="G47" s="18">
        <f>SUM(D47:F47)</f>
        <v>850</v>
      </c>
      <c r="H47" s="19">
        <v>836</v>
      </c>
      <c r="I47" s="71"/>
    </row>
    <row r="48" spans="1:9" ht="18.75" x14ac:dyDescent="0.3">
      <c r="A48" s="72">
        <f>SUM(A37:A44)</f>
        <v>612</v>
      </c>
      <c r="B48" s="24" t="s">
        <v>60</v>
      </c>
      <c r="C48" s="73" t="s">
        <v>61</v>
      </c>
      <c r="D48" s="52">
        <f>SUM(D37:D47)</f>
        <v>10346</v>
      </c>
      <c r="E48" s="26">
        <f>SUM(E37:E47)</f>
        <v>800</v>
      </c>
      <c r="F48" s="26">
        <f>SUM(F37:F47)</f>
        <v>-1845</v>
      </c>
      <c r="G48" s="52">
        <f>SUM(G37:G47)</f>
        <v>9301</v>
      </c>
      <c r="H48" s="74">
        <f>SUM(H37:H47)</f>
        <v>8150</v>
      </c>
      <c r="I48" s="27">
        <f>SUM(I37:I44)</f>
        <v>0</v>
      </c>
    </row>
    <row r="49" spans="1:9" ht="18.75" x14ac:dyDescent="0.3">
      <c r="A49" s="12"/>
      <c r="B49" s="43"/>
      <c r="C49" s="40" t="s">
        <v>62</v>
      </c>
      <c r="D49" s="22"/>
      <c r="E49" s="16"/>
      <c r="F49" s="17">
        <v>1000</v>
      </c>
      <c r="G49" s="18">
        <f t="shared" si="2"/>
        <v>1000</v>
      </c>
      <c r="H49" s="19">
        <v>1000</v>
      </c>
      <c r="I49" s="20"/>
    </row>
    <row r="50" spans="1:9" ht="18.75" x14ac:dyDescent="0.3">
      <c r="A50" s="12"/>
      <c r="B50" s="43"/>
      <c r="C50" s="40"/>
      <c r="D50" s="22"/>
      <c r="E50" s="16"/>
      <c r="F50" s="17"/>
      <c r="G50" s="18">
        <f t="shared" si="2"/>
        <v>0</v>
      </c>
      <c r="H50" s="19"/>
      <c r="I50" s="20"/>
    </row>
    <row r="51" spans="1:9" ht="15.75" x14ac:dyDescent="0.25">
      <c r="A51" s="23">
        <f>SUM(A49:A50)</f>
        <v>0</v>
      </c>
      <c r="B51" s="24" t="s">
        <v>63</v>
      </c>
      <c r="C51" s="73" t="s">
        <v>64</v>
      </c>
      <c r="D51" s="26">
        <f>SUM(D49:D50)</f>
        <v>0</v>
      </c>
      <c r="E51" s="26">
        <f>SUM(E49:E50)</f>
        <v>0</v>
      </c>
      <c r="F51" s="26">
        <f>SUM(F49:F50)</f>
        <v>1000</v>
      </c>
      <c r="G51" s="18">
        <f t="shared" si="2"/>
        <v>1000</v>
      </c>
      <c r="H51" s="75">
        <f>SUM(H49:H50)</f>
        <v>1000</v>
      </c>
      <c r="I51" s="26">
        <f>SUM(I49:I50)</f>
        <v>0</v>
      </c>
    </row>
    <row r="52" spans="1:9" ht="18.75" x14ac:dyDescent="0.3">
      <c r="A52" s="23">
        <f>SUM(A32,A36,A48)</f>
        <v>55265</v>
      </c>
      <c r="B52" s="24" t="s">
        <v>65</v>
      </c>
      <c r="C52" s="73" t="s">
        <v>66</v>
      </c>
      <c r="D52" s="76">
        <v>55689</v>
      </c>
      <c r="E52" s="26">
        <v>-4050</v>
      </c>
      <c r="F52" s="18">
        <v>-10500</v>
      </c>
      <c r="G52" s="18">
        <f t="shared" si="2"/>
        <v>41139</v>
      </c>
      <c r="H52" s="77">
        <v>41102</v>
      </c>
      <c r="I52" s="26"/>
    </row>
    <row r="53" spans="1:9" ht="18.75" x14ac:dyDescent="0.3">
      <c r="A53" s="78"/>
      <c r="B53" s="79" t="s">
        <v>67</v>
      </c>
      <c r="C53" s="80" t="s">
        <v>68</v>
      </c>
      <c r="D53" s="81">
        <f t="shared" ref="D53:I53" si="3">SUM(D51,D48,D36,D32,D6,D52)</f>
        <v>264555</v>
      </c>
      <c r="E53" s="82">
        <f t="shared" si="3"/>
        <v>-11743</v>
      </c>
      <c r="F53" s="82">
        <f t="shared" si="3"/>
        <v>-36000</v>
      </c>
      <c r="G53" s="83">
        <f t="shared" si="3"/>
        <v>216812</v>
      </c>
      <c r="H53" s="81">
        <f t="shared" si="3"/>
        <v>214683</v>
      </c>
      <c r="I53" s="84">
        <f t="shared" si="3"/>
        <v>0</v>
      </c>
    </row>
    <row r="54" spans="1:9" ht="30.75" customHeight="1" x14ac:dyDescent="0.3">
      <c r="A54" s="12">
        <v>1063</v>
      </c>
      <c r="B54" s="43" t="s">
        <v>33</v>
      </c>
      <c r="C54" s="85" t="s">
        <v>69</v>
      </c>
      <c r="D54" s="42">
        <v>3937</v>
      </c>
      <c r="E54" s="86">
        <v>3900</v>
      </c>
      <c r="F54" s="17">
        <v>3200</v>
      </c>
      <c r="G54" s="18">
        <f t="shared" ref="G54:G59" si="4">SUM(D54:F54)</f>
        <v>11037</v>
      </c>
      <c r="H54" s="19">
        <v>11033</v>
      </c>
      <c r="I54" s="20"/>
    </row>
    <row r="55" spans="1:9" ht="31.5" customHeight="1" x14ac:dyDescent="0.3">
      <c r="A55" s="12">
        <v>3614</v>
      </c>
      <c r="B55" s="43"/>
      <c r="C55" s="21" t="s">
        <v>70</v>
      </c>
      <c r="D55" s="42">
        <v>13386</v>
      </c>
      <c r="E55" s="86"/>
      <c r="F55" s="17">
        <v>-12900</v>
      </c>
      <c r="G55" s="18">
        <f t="shared" si="4"/>
        <v>486</v>
      </c>
      <c r="H55" s="19">
        <v>451</v>
      </c>
      <c r="I55" s="20"/>
    </row>
    <row r="56" spans="1:9" ht="24" customHeight="1" x14ac:dyDescent="0.3">
      <c r="A56" s="87">
        <v>319</v>
      </c>
      <c r="B56" s="43"/>
      <c r="C56" s="21" t="s">
        <v>71</v>
      </c>
      <c r="D56" s="45">
        <v>1181</v>
      </c>
      <c r="E56" s="86"/>
      <c r="F56" s="17">
        <v>500</v>
      </c>
      <c r="G56" s="18">
        <f t="shared" si="4"/>
        <v>1681</v>
      </c>
      <c r="H56" s="19">
        <v>1605</v>
      </c>
      <c r="I56" s="88"/>
    </row>
    <row r="57" spans="1:9" ht="18.75" x14ac:dyDescent="0.3">
      <c r="A57" s="12"/>
      <c r="B57" s="43"/>
      <c r="C57" s="14" t="s">
        <v>72</v>
      </c>
      <c r="D57" s="42"/>
      <c r="E57" s="86">
        <v>15700</v>
      </c>
      <c r="F57" s="17">
        <v>-15700</v>
      </c>
      <c r="G57" s="18">
        <f t="shared" si="4"/>
        <v>0</v>
      </c>
      <c r="H57" s="19"/>
      <c r="I57" s="20"/>
    </row>
    <row r="58" spans="1:9" ht="18.75" x14ac:dyDescent="0.25">
      <c r="A58" s="89">
        <f>SUM(A54:A57)</f>
        <v>4996</v>
      </c>
      <c r="B58" s="24" t="s">
        <v>73</v>
      </c>
      <c r="C58" s="51" t="s">
        <v>74</v>
      </c>
      <c r="D58" s="90">
        <f>SUM(D54:D57)</f>
        <v>18504</v>
      </c>
      <c r="E58" s="91">
        <f>SUM(E54:E57)</f>
        <v>19600</v>
      </c>
      <c r="F58" s="92">
        <f>SUM(F54:F57)</f>
        <v>-24900</v>
      </c>
      <c r="G58" s="18">
        <f t="shared" si="4"/>
        <v>13204</v>
      </c>
      <c r="H58" s="93">
        <f>SUM(H54:H57)</f>
        <v>13089</v>
      </c>
      <c r="I58" s="91">
        <f>SUM(I54:I57)</f>
        <v>0</v>
      </c>
    </row>
    <row r="59" spans="1:9" ht="18.75" x14ac:dyDescent="0.3">
      <c r="A59" s="23"/>
      <c r="B59" s="24" t="s">
        <v>75</v>
      </c>
      <c r="C59" s="51" t="s">
        <v>76</v>
      </c>
      <c r="D59" s="91">
        <v>4996</v>
      </c>
      <c r="E59" s="91">
        <v>5400</v>
      </c>
      <c r="F59" s="18">
        <v>-7100</v>
      </c>
      <c r="G59" s="18">
        <f t="shared" si="4"/>
        <v>3296</v>
      </c>
      <c r="H59" s="77">
        <v>2837</v>
      </c>
      <c r="I59" s="26"/>
    </row>
    <row r="60" spans="1:9" ht="18.75" x14ac:dyDescent="0.3">
      <c r="A60" s="78">
        <f>SUM(A58,A59)</f>
        <v>4996</v>
      </c>
      <c r="B60" s="79" t="s">
        <v>77</v>
      </c>
      <c r="C60" s="94" t="s">
        <v>78</v>
      </c>
      <c r="D60" s="81">
        <f t="shared" ref="D60:I60" si="5">SUM(D58,D59)</f>
        <v>23500</v>
      </c>
      <c r="E60" s="81">
        <f t="shared" si="5"/>
        <v>25000</v>
      </c>
      <c r="F60" s="81">
        <f t="shared" si="5"/>
        <v>-32000</v>
      </c>
      <c r="G60" s="83">
        <f t="shared" si="5"/>
        <v>16500</v>
      </c>
      <c r="H60" s="95">
        <f t="shared" si="5"/>
        <v>15926</v>
      </c>
      <c r="I60" s="84">
        <f t="shared" si="5"/>
        <v>0</v>
      </c>
    </row>
    <row r="61" spans="1:9" ht="18.75" x14ac:dyDescent="0.3">
      <c r="A61" s="23"/>
      <c r="B61" s="24" t="s">
        <v>79</v>
      </c>
      <c r="C61" s="51" t="s">
        <v>80</v>
      </c>
      <c r="D61" s="76"/>
      <c r="E61" s="26"/>
      <c r="F61" s="28"/>
      <c r="G61" s="18">
        <f t="shared" ref="G61:G66" si="6">SUM(D61:F61)</f>
        <v>0</v>
      </c>
      <c r="H61" s="77"/>
      <c r="I61" s="26"/>
    </row>
    <row r="62" spans="1:9" ht="18.75" x14ac:dyDescent="0.3">
      <c r="A62" s="23"/>
      <c r="B62" s="24" t="s">
        <v>81</v>
      </c>
      <c r="C62" s="51"/>
      <c r="D62" s="26"/>
      <c r="E62" s="26"/>
      <c r="F62" s="28"/>
      <c r="G62" s="18">
        <f t="shared" si="6"/>
        <v>0</v>
      </c>
      <c r="H62" s="77"/>
      <c r="I62" s="26"/>
    </row>
    <row r="63" spans="1:9" ht="18.75" x14ac:dyDescent="0.3">
      <c r="A63" s="12"/>
      <c r="B63" s="43"/>
      <c r="C63" s="96" t="s">
        <v>82</v>
      </c>
      <c r="D63" s="22">
        <v>10954</v>
      </c>
      <c r="E63" s="16">
        <v>1046</v>
      </c>
      <c r="F63" s="17"/>
      <c r="G63" s="18">
        <f t="shared" si="6"/>
        <v>12000</v>
      </c>
      <c r="H63" s="19">
        <v>12000</v>
      </c>
      <c r="I63" s="20"/>
    </row>
    <row r="64" spans="1:9" ht="18.75" x14ac:dyDescent="0.3">
      <c r="A64" s="12"/>
      <c r="B64" s="43"/>
      <c r="C64" s="96" t="s">
        <v>83</v>
      </c>
      <c r="D64" s="22"/>
      <c r="E64" s="16">
        <v>3600</v>
      </c>
      <c r="F64" s="17"/>
      <c r="G64" s="18">
        <f t="shared" si="6"/>
        <v>3600</v>
      </c>
      <c r="H64" s="19">
        <v>3600</v>
      </c>
      <c r="I64" s="20"/>
    </row>
    <row r="65" spans="1:9" ht="18.75" x14ac:dyDescent="0.3">
      <c r="A65" s="12"/>
      <c r="B65" s="43"/>
      <c r="C65" s="96" t="s">
        <v>84</v>
      </c>
      <c r="D65" s="22"/>
      <c r="E65" s="16"/>
      <c r="F65" s="17"/>
      <c r="G65" s="18">
        <f t="shared" si="6"/>
        <v>0</v>
      </c>
      <c r="H65" s="19">
        <v>1686</v>
      </c>
      <c r="I65" s="20"/>
    </row>
    <row r="66" spans="1:9" ht="15.75" x14ac:dyDescent="0.25">
      <c r="A66" s="23">
        <f>SUM(A63:A65)</f>
        <v>0</v>
      </c>
      <c r="B66" s="24" t="s">
        <v>85</v>
      </c>
      <c r="C66" s="51" t="s">
        <v>86</v>
      </c>
      <c r="D66" s="26">
        <f>SUM(D63:D65)</f>
        <v>10954</v>
      </c>
      <c r="E66" s="26">
        <f>SUM(E63:E65)</f>
        <v>4646</v>
      </c>
      <c r="F66" s="27">
        <f>SUM(F63:F65)</f>
        <v>0</v>
      </c>
      <c r="G66" s="18">
        <f t="shared" si="6"/>
        <v>15600</v>
      </c>
      <c r="H66" s="18">
        <f>SUM(H63:H65)</f>
        <v>17286</v>
      </c>
      <c r="I66" s="26">
        <f>SUM(I63:I65)</f>
        <v>0</v>
      </c>
    </row>
    <row r="67" spans="1:9" ht="18.75" x14ac:dyDescent="0.3">
      <c r="A67" s="97">
        <f>SUM(A61:A62,A66)</f>
        <v>0</v>
      </c>
      <c r="B67" s="79" t="s">
        <v>87</v>
      </c>
      <c r="C67" s="94" t="s">
        <v>88</v>
      </c>
      <c r="D67" s="98">
        <f t="shared" ref="D67:I67" si="7">SUM(D61:D62,D66)</f>
        <v>10954</v>
      </c>
      <c r="E67" s="99">
        <f t="shared" si="7"/>
        <v>4646</v>
      </c>
      <c r="F67" s="98">
        <f t="shared" si="7"/>
        <v>0</v>
      </c>
      <c r="G67" s="100">
        <f t="shared" si="7"/>
        <v>15600</v>
      </c>
      <c r="H67" s="101">
        <f t="shared" si="7"/>
        <v>17286</v>
      </c>
      <c r="I67" s="102">
        <f t="shared" si="7"/>
        <v>0</v>
      </c>
    </row>
    <row r="68" spans="1:9" ht="32.25" customHeight="1" x14ac:dyDescent="0.25">
      <c r="A68" s="103">
        <f>SUM(A67,A60,A53)</f>
        <v>4996</v>
      </c>
      <c r="B68" s="109"/>
      <c r="C68" s="104" t="s">
        <v>1</v>
      </c>
      <c r="D68" s="105">
        <f>SUM(D67,D60,D53)</f>
        <v>299009</v>
      </c>
      <c r="E68" s="106">
        <f>SUM(E67,E60,E53)</f>
        <v>17903</v>
      </c>
      <c r="F68" s="107">
        <f>SUM(F67,F60,F53)</f>
        <v>-68000</v>
      </c>
      <c r="G68" s="110">
        <f>SUM(D68:F68)</f>
        <v>248912</v>
      </c>
      <c r="H68" s="105">
        <f>SUM(H67,H60,H53)</f>
        <v>247895</v>
      </c>
      <c r="I68" s="108">
        <f>SUM(I67,I60,I53)</f>
        <v>0</v>
      </c>
    </row>
  </sheetData>
  <mergeCells count="3">
    <mergeCell ref="B1:C3"/>
    <mergeCell ref="D1:G1"/>
    <mergeCell ref="E2:F2"/>
  </mergeCells>
  <pageMargins left="0.7" right="0.7" top="0.75" bottom="0.75" header="0.3" footer="0.3"/>
  <pageSetup paperSize="9" orientation="portrait" verticalDpi="0" r:id="rId1"/>
  <headerFooter>
    <oddHeader>&amp;C6. számú melléklet a  2014 évi Zárszámadáshoz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felhalmozás 2014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2015-05-04T08:14:46Z</dcterms:modified>
</cp:coreProperties>
</file>