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20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B21" i="20"/>
  <c r="J20"/>
  <c r="K20" s="1"/>
  <c r="H20"/>
  <c r="L20" s="1"/>
  <c r="M20" s="1"/>
  <c r="E20"/>
  <c r="C20"/>
  <c r="G20" s="1"/>
  <c r="J19"/>
  <c r="H19"/>
  <c r="F19"/>
  <c r="D19"/>
  <c r="L19" s="1"/>
  <c r="C19"/>
  <c r="J18"/>
  <c r="H18"/>
  <c r="F18"/>
  <c r="D18"/>
  <c r="L18" s="1"/>
  <c r="C18"/>
  <c r="H17"/>
  <c r="I17" s="1"/>
  <c r="D17"/>
  <c r="C17"/>
  <c r="E17" s="1"/>
  <c r="J16"/>
  <c r="K16" s="1"/>
  <c r="H16"/>
  <c r="I16" s="1"/>
  <c r="F16"/>
  <c r="G16" s="1"/>
  <c r="D16"/>
  <c r="E16" s="1"/>
  <c r="C16"/>
  <c r="J15"/>
  <c r="H15"/>
  <c r="F15"/>
  <c r="D15"/>
  <c r="C15"/>
  <c r="G15" s="1"/>
  <c r="J14"/>
  <c r="K14" s="1"/>
  <c r="H14"/>
  <c r="I14" s="1"/>
  <c r="F14"/>
  <c r="G14" s="1"/>
  <c r="D14"/>
  <c r="L14" s="1"/>
  <c r="M14" s="1"/>
  <c r="C14"/>
  <c r="J13"/>
  <c r="K13" s="1"/>
  <c r="H13"/>
  <c r="I13" s="1"/>
  <c r="F13"/>
  <c r="G13" s="1"/>
  <c r="D13"/>
  <c r="E13" s="1"/>
  <c r="C13"/>
  <c r="J12"/>
  <c r="H12"/>
  <c r="F12"/>
  <c r="D12"/>
  <c r="C12"/>
  <c r="G12" s="1"/>
  <c r="J11"/>
  <c r="H11"/>
  <c r="F11"/>
  <c r="D11"/>
  <c r="C11"/>
  <c r="K11" s="1"/>
  <c r="J10"/>
  <c r="J21" s="1"/>
  <c r="H10"/>
  <c r="H21" s="1"/>
  <c r="I21" s="1"/>
  <c r="F10"/>
  <c r="F21" s="1"/>
  <c r="D10"/>
  <c r="D21" s="1"/>
  <c r="E21" s="1"/>
  <c r="C10"/>
  <c r="C21" s="1"/>
  <c r="G21" l="1"/>
  <c r="K21"/>
  <c r="G11"/>
  <c r="E12"/>
  <c r="I12"/>
  <c r="K12"/>
  <c r="L13"/>
  <c r="E15"/>
  <c r="I15"/>
  <c r="K15"/>
  <c r="L16"/>
  <c r="M16" s="1"/>
  <c r="K17"/>
  <c r="E10"/>
  <c r="G10"/>
  <c r="I10"/>
  <c r="K10"/>
  <c r="L11"/>
  <c r="L12"/>
  <c r="M12" s="1"/>
  <c r="E14"/>
  <c r="L15"/>
  <c r="M15" s="1"/>
  <c r="G17"/>
  <c r="L17"/>
  <c r="M17" s="1"/>
  <c r="I20"/>
  <c r="L10"/>
  <c r="E11"/>
  <c r="I11"/>
  <c r="L21" l="1"/>
  <c r="M21" s="1"/>
  <c r="M10"/>
</calcChain>
</file>

<file path=xl/sharedStrings.xml><?xml version="1.0" encoding="utf-8"?>
<sst xmlns="http://schemas.openxmlformats.org/spreadsheetml/2006/main" count="28" uniqueCount="28">
  <si>
    <t>eFt</t>
  </si>
  <si>
    <t>Megnevezés</t>
  </si>
  <si>
    <t>Feladat-mutató</t>
  </si>
  <si>
    <t>Saját intézményi bevételek</t>
  </si>
  <si>
    <t>Intézményi bevételek fedezete %</t>
  </si>
  <si>
    <t>Állami támogatás + OEP finansz.</t>
  </si>
  <si>
    <t>Állami támogatás fedezete %</t>
  </si>
  <si>
    <t>Pénzmar. fedezete %</t>
  </si>
  <si>
    <t>Átvett pe.       fedezete %</t>
  </si>
  <si>
    <t>Önkormányzati hozzájárulás saját bevételből</t>
  </si>
  <si>
    <t>Önkormányzati hozzájárulás fedezete %</t>
  </si>
  <si>
    <t>Összesen:</t>
  </si>
  <si>
    <t>14. számú</t>
  </si>
  <si>
    <t>2013. Működési költségvetés  -  Önként vállalt feladatkörök</t>
  </si>
  <si>
    <t>2013. évi tervezett előirányzat 100%</t>
  </si>
  <si>
    <t>Pénz-           maradvány</t>
  </si>
  <si>
    <t>Átvett pe.</t>
  </si>
  <si>
    <t>Munkahelyi vendéglátás (Óvoda)</t>
  </si>
  <si>
    <t>Külső étkező (óvoda)</t>
  </si>
  <si>
    <t>Sportcsarnok</t>
  </si>
  <si>
    <t>Külső étkező (iskola)</t>
  </si>
  <si>
    <t>Munkahelyi vendéglátás (Iskola)</t>
  </si>
  <si>
    <t>Gyermek fül-orr-gége</t>
  </si>
  <si>
    <t>Sport</t>
  </si>
  <si>
    <t>Közfoglalkoztatás</t>
  </si>
  <si>
    <t>Önk.által nyújtott lakástámogatás</t>
  </si>
  <si>
    <t>Munkáltatói lakástámogatás</t>
  </si>
  <si>
    <t>Eseti pénzbeli ellátások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</si>
</sst>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29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Times New Roman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8"/>
      <name val="Cambria"/>
      <family val="1"/>
      <charset val="238"/>
    </font>
    <font>
      <b/>
      <sz val="10"/>
      <name val="Cambria"/>
      <family val="1"/>
      <charset val="238"/>
    </font>
    <font>
      <b/>
      <sz val="16"/>
      <name val="Cambria"/>
      <family val="1"/>
      <charset val="238"/>
    </font>
    <font>
      <b/>
      <sz val="9"/>
      <name val="Cambria"/>
      <family val="1"/>
      <charset val="238"/>
    </font>
    <font>
      <b/>
      <sz val="12"/>
      <name val="Cambria"/>
      <family val="1"/>
      <charset val="238"/>
    </font>
    <font>
      <b/>
      <sz val="10"/>
      <color indexed="10"/>
      <name val="Cambria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0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</cellStyleXfs>
  <cellXfs count="40">
    <xf numFmtId="0" fontId="0" fillId="0" borderId="0" xfId="0"/>
    <xf numFmtId="0" fontId="21" fillId="0" borderId="0" xfId="0" applyFont="1"/>
    <xf numFmtId="3" fontId="21" fillId="0" borderId="0" xfId="0" applyNumberFormat="1" applyFont="1"/>
    <xf numFmtId="0" fontId="25" fillId="24" borderId="16" xfId="0" applyFont="1" applyFill="1" applyBorder="1" applyAlignment="1">
      <alignment horizontal="center" vertical="center" wrapText="1"/>
    </xf>
    <xf numFmtId="3" fontId="26" fillId="24" borderId="11" xfId="0" applyNumberFormat="1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3" fontId="26" fillId="0" borderId="11" xfId="0" applyNumberFormat="1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vertical="center" wrapText="1" shrinkToFit="1"/>
    </xf>
    <xf numFmtId="3" fontId="21" fillId="0" borderId="13" xfId="0" applyNumberFormat="1" applyFont="1" applyBorder="1" applyAlignment="1">
      <alignment horizontal="right" vertical="center" wrapText="1"/>
    </xf>
    <xf numFmtId="3" fontId="21" fillId="0" borderId="23" xfId="0" applyNumberFormat="1" applyFont="1" applyBorder="1" applyAlignment="1">
      <alignment vertical="center" wrapText="1"/>
    </xf>
    <xf numFmtId="10" fontId="21" fillId="0" borderId="22" xfId="0" applyNumberFormat="1" applyFont="1" applyBorder="1" applyAlignment="1">
      <alignment horizontal="right" vertical="center" wrapText="1"/>
    </xf>
    <xf numFmtId="0" fontId="24" fillId="25" borderId="16" xfId="0" applyFont="1" applyFill="1" applyBorder="1" applyAlignment="1">
      <alignment vertical="center" wrapText="1" shrinkToFit="1"/>
    </xf>
    <xf numFmtId="3" fontId="24" fillId="25" borderId="17" xfId="0" applyNumberFormat="1" applyFont="1" applyFill="1" applyBorder="1" applyAlignment="1">
      <alignment vertical="center" wrapText="1"/>
    </xf>
    <xf numFmtId="3" fontId="24" fillId="25" borderId="11" xfId="0" applyNumberFormat="1" applyFont="1" applyFill="1" applyBorder="1" applyAlignment="1">
      <alignment vertical="center" wrapText="1"/>
    </xf>
    <xf numFmtId="0" fontId="21" fillId="0" borderId="0" xfId="0" applyFont="1" applyAlignment="1"/>
    <xf numFmtId="0" fontId="22" fillId="0" borderId="0" xfId="0" applyFont="1" applyAlignment="1">
      <alignment horizontal="right"/>
    </xf>
    <xf numFmtId="0" fontId="24" fillId="24" borderId="10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3" fontId="21" fillId="0" borderId="14" xfId="0" applyNumberFormat="1" applyFont="1" applyBorder="1" applyAlignment="1">
      <alignment horizontal="right" vertical="center" wrapText="1"/>
    </xf>
    <xf numFmtId="10" fontId="21" fillId="0" borderId="13" xfId="45" applyNumberFormat="1" applyFont="1" applyBorder="1" applyAlignment="1">
      <alignment horizontal="right" vertical="center" wrapText="1"/>
    </xf>
    <xf numFmtId="10" fontId="21" fillId="0" borderId="13" xfId="0" applyNumberFormat="1" applyFont="1" applyBorder="1" applyAlignment="1">
      <alignment horizontal="right" vertical="center" wrapText="1"/>
    </xf>
    <xf numFmtId="3" fontId="21" fillId="0" borderId="21" xfId="0" applyNumberFormat="1" applyFont="1" applyBorder="1" applyAlignment="1">
      <alignment horizontal="right" vertical="center" wrapText="1"/>
    </xf>
    <xf numFmtId="10" fontId="21" fillId="0" borderId="19" xfId="0" applyNumberFormat="1" applyFont="1" applyBorder="1" applyAlignment="1">
      <alignment horizontal="right" vertical="center" wrapText="1"/>
    </xf>
    <xf numFmtId="3" fontId="21" fillId="0" borderId="14" xfId="0" applyNumberFormat="1" applyFont="1" applyFill="1" applyBorder="1" applyAlignment="1">
      <alignment horizontal="right" vertical="center" wrapText="1"/>
    </xf>
    <xf numFmtId="0" fontId="21" fillId="0" borderId="19" xfId="0" applyFont="1" applyBorder="1" applyAlignment="1">
      <alignment vertical="center" wrapText="1" shrinkToFit="1"/>
    </xf>
    <xf numFmtId="3" fontId="21" fillId="0" borderId="20" xfId="0" applyNumberFormat="1" applyFont="1" applyBorder="1" applyAlignment="1">
      <alignment vertical="center" wrapText="1"/>
    </xf>
    <xf numFmtId="10" fontId="24" fillId="25" borderId="11" xfId="0" applyNumberFormat="1" applyFont="1" applyFill="1" applyBorder="1" applyAlignment="1">
      <alignment vertical="center" wrapText="1"/>
    </xf>
    <xf numFmtId="3" fontId="24" fillId="25" borderId="18" xfId="0" applyNumberFormat="1" applyFont="1" applyFill="1" applyBorder="1" applyAlignment="1">
      <alignment vertical="center" wrapText="1"/>
    </xf>
    <xf numFmtId="3" fontId="24" fillId="25" borderId="16" xfId="0" applyNumberFormat="1" applyFont="1" applyFill="1" applyBorder="1" applyAlignment="1">
      <alignment vertical="center" wrapText="1"/>
    </xf>
    <xf numFmtId="49" fontId="21" fillId="0" borderId="0" xfId="0" applyNumberFormat="1" applyFont="1"/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4" fillId="0" borderId="15" xfId="0" applyFont="1" applyBorder="1" applyAlignment="1">
      <alignment horizontal="right" vertical="justify"/>
    </xf>
    <xf numFmtId="0" fontId="28" fillId="0" borderId="0" xfId="0" applyFont="1"/>
  </cellXfs>
  <cellStyles count="48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Ezres 2" xfId="27"/>
    <cellStyle name="Ezres 2 2" xfId="46"/>
    <cellStyle name="Figyelmeztetés 2" xfId="28"/>
    <cellStyle name="Hivatkozott cella 2" xfId="29"/>
    <cellStyle name="Jegyzet 2" xfId="30"/>
    <cellStyle name="Jelölőszín (1) 2" xfId="31"/>
    <cellStyle name="Jelölőszín (2) 2" xfId="32"/>
    <cellStyle name="Jelölőszín (3) 2" xfId="33"/>
    <cellStyle name="Jelölőszín (4) 2" xfId="34"/>
    <cellStyle name="Jelölőszín (5) 2" xfId="35"/>
    <cellStyle name="Jelölőszín (6) 2" xfId="36"/>
    <cellStyle name="Jó 2" xfId="37"/>
    <cellStyle name="Kimenet 2" xfId="38"/>
    <cellStyle name="Magyarázó szöveg 2" xfId="39"/>
    <cellStyle name="Normál" xfId="0" builtinId="0"/>
    <cellStyle name="Normál 2" xfId="40"/>
    <cellStyle name="Normál 2 2" xfId="47"/>
    <cellStyle name="Normál 3" xfId="1"/>
    <cellStyle name="Összesen 2" xfId="41"/>
    <cellStyle name="Rossz 2" xfId="42"/>
    <cellStyle name="Semleges 2" xfId="43"/>
    <cellStyle name="Számítás 2" xfId="44"/>
    <cellStyle name="Százalék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3\Hivatal\Hohner%20&#201;va\2013.&#233;vi%20k&#246;lts&#233;gvet&#233;s\2013.08.05.%20k&#246;lts&#233;gvet&#233;s%20m&#243;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 1. sz. (4)"/>
      <sheetName val="kiadások 2. sz. (3)"/>
      <sheetName val="működési felhalmozási m. 3. (2)"/>
      <sheetName val="szakfeladat 6. sz. intézmények"/>
      <sheetName val="szakfeladat 7. sz. önkormányzat"/>
      <sheetName val="többéves kih. 9. sz."/>
      <sheetName val="kötelező 13. sz."/>
      <sheetName val="önként vállalt 14. sz."/>
      <sheetName val="felúj. kiad. célonként 15."/>
      <sheetName val="hitel, kölcs. alakulása 18. (2)"/>
    </sheetNames>
    <sheetDataSet>
      <sheetData sheetId="0"/>
      <sheetData sheetId="1"/>
      <sheetData sheetId="2"/>
      <sheetData sheetId="3">
        <row r="26">
          <cell r="AX26">
            <v>1430</v>
          </cell>
          <cell r="BA26">
            <v>4170</v>
          </cell>
          <cell r="BY26">
            <v>23212</v>
          </cell>
        </row>
        <row r="46">
          <cell r="AX46">
            <v>787</v>
          </cell>
          <cell r="BA46">
            <v>3622</v>
          </cell>
          <cell r="BY46">
            <v>2800</v>
          </cell>
        </row>
        <row r="48">
          <cell r="AX48">
            <v>213</v>
          </cell>
          <cell r="BA48">
            <v>978</v>
          </cell>
        </row>
        <row r="55">
          <cell r="BY55">
            <v>200</v>
          </cell>
        </row>
        <row r="69">
          <cell r="BY69">
            <v>731</v>
          </cell>
        </row>
      </sheetData>
      <sheetData sheetId="4">
        <row r="26">
          <cell r="AC26">
            <v>480</v>
          </cell>
          <cell r="AL26">
            <v>2400</v>
          </cell>
          <cell r="CH26">
            <v>3500</v>
          </cell>
          <cell r="CK26">
            <v>10764</v>
          </cell>
          <cell r="CN26">
            <v>0</v>
          </cell>
          <cell r="CQ26">
            <v>0</v>
          </cell>
          <cell r="DI26">
            <v>947</v>
          </cell>
          <cell r="DL26">
            <v>316</v>
          </cell>
        </row>
        <row r="46">
          <cell r="DI46">
            <v>709</v>
          </cell>
          <cell r="DL46">
            <v>362</v>
          </cell>
        </row>
        <row r="48">
          <cell r="DI48">
            <v>191</v>
          </cell>
          <cell r="DL48">
            <v>98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selection sqref="A1:M21"/>
    </sheetView>
  </sheetViews>
  <sheetFormatPr defaultRowHeight="15"/>
  <cols>
    <col min="10" max="10" width="10.7109375" customWidth="1"/>
    <col min="12" max="12" width="10.28515625" customWidth="1"/>
  </cols>
  <sheetData>
    <row r="1" spans="1:13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9"/>
      <c r="M1" s="20" t="s">
        <v>12</v>
      </c>
    </row>
    <row r="2" spans="1:13">
      <c r="A2" s="1"/>
      <c r="B2" s="1"/>
      <c r="C2" s="39"/>
      <c r="D2" s="1"/>
      <c r="E2" s="1"/>
      <c r="F2" s="1"/>
      <c r="G2" s="1"/>
      <c r="H2" s="2"/>
      <c r="I2" s="1"/>
      <c r="J2" s="1"/>
      <c r="K2" s="1"/>
      <c r="L2" s="1"/>
      <c r="M2" s="1"/>
    </row>
    <row r="3" spans="1:1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>
      <c r="A4" s="36" t="s">
        <v>13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15.7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ht="15.75" thickBot="1">
      <c r="A7" s="1"/>
      <c r="B7" s="1"/>
      <c r="C7" s="1"/>
      <c r="D7" s="1"/>
      <c r="E7" s="1"/>
      <c r="F7" s="1"/>
      <c r="G7" s="1"/>
      <c r="H7" s="2"/>
      <c r="I7" s="1"/>
      <c r="J7" s="1"/>
      <c r="K7" s="1"/>
      <c r="L7" s="38" t="s">
        <v>0</v>
      </c>
      <c r="M7" s="38"/>
    </row>
    <row r="8" spans="1:13" ht="72.75" thickBot="1">
      <c r="A8" s="3" t="s">
        <v>1</v>
      </c>
      <c r="B8" s="21" t="s">
        <v>2</v>
      </c>
      <c r="C8" s="5" t="s">
        <v>14</v>
      </c>
      <c r="D8" s="5" t="s">
        <v>3</v>
      </c>
      <c r="E8" s="5" t="s">
        <v>4</v>
      </c>
      <c r="F8" s="5" t="s">
        <v>5</v>
      </c>
      <c r="G8" s="5" t="s">
        <v>6</v>
      </c>
      <c r="H8" s="4" t="s">
        <v>15</v>
      </c>
      <c r="I8" s="5" t="s">
        <v>7</v>
      </c>
      <c r="J8" s="5" t="s">
        <v>16</v>
      </c>
      <c r="K8" s="5" t="s">
        <v>8</v>
      </c>
      <c r="L8" s="6" t="s">
        <v>9</v>
      </c>
      <c r="M8" s="7" t="s">
        <v>10</v>
      </c>
    </row>
    <row r="9" spans="1:13" ht="15.75" thickBot="1">
      <c r="A9" s="22">
        <v>1</v>
      </c>
      <c r="B9" s="23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8">
        <v>8</v>
      </c>
      <c r="I9" s="10">
        <v>9</v>
      </c>
      <c r="J9" s="10">
        <v>10</v>
      </c>
      <c r="K9" s="10">
        <v>11</v>
      </c>
      <c r="L9" s="9">
        <v>12</v>
      </c>
      <c r="M9" s="11">
        <v>13</v>
      </c>
    </row>
    <row r="10" spans="1:13" ht="63.75">
      <c r="A10" s="12" t="s">
        <v>17</v>
      </c>
      <c r="B10" s="14"/>
      <c r="C10" s="13">
        <f>'[1]szakfeladat 6. sz. intézmények'!AX26</f>
        <v>1430</v>
      </c>
      <c r="D10" s="24">
        <f>'[1]szakfeladat 6. sz. intézmények'!AX44+'[1]szakfeladat 6. sz. intézmények'!AX45+'[1]szakfeladat 6. sz. intézmények'!AX46+'[1]szakfeladat 6. sz. intézmények'!AX47+'[1]szakfeladat 6. sz. intézmények'!AX48+'[1]szakfeladat 6. sz. intézmények'!AX49</f>
        <v>1000</v>
      </c>
      <c r="E10" s="25">
        <f>D10/C10</f>
        <v>0.69930069930069927</v>
      </c>
      <c r="F10" s="24">
        <f>'[1]szakfeladat 6. sz. intézmények'!AX50+'[1]szakfeladat 6. sz. intézmények'!AX51+'[1]szakfeladat 6. sz. intézmények'!AX52+'[1]szakfeladat 6. sz. intézmények'!AX53+'[1]szakfeladat 6. sz. intézmények'!AX54+'[1]szakfeladat 6. sz. intézmények'!AX55</f>
        <v>0</v>
      </c>
      <c r="G10" s="25">
        <f t="shared" ref="G10:G21" si="0">+F10/C10</f>
        <v>0</v>
      </c>
      <c r="H10" s="24">
        <f>'[1]szakfeladat 6. sz. intézmények'!AV69</f>
        <v>0</v>
      </c>
      <c r="I10" s="26">
        <f t="shared" ref="I10:I21" si="1">+H10/C10</f>
        <v>0</v>
      </c>
      <c r="J10" s="24">
        <f>'[1]szakfeladat 6. sz. intézmények'!AX56+'[1]szakfeladat 6. sz. intézmények'!AX57</f>
        <v>0</v>
      </c>
      <c r="K10" s="26">
        <f t="shared" ref="K10:K21" si="2">+J10/C10</f>
        <v>0</v>
      </c>
      <c r="L10" s="27">
        <f t="shared" ref="L10:L20" si="3">C10-D10-F10-H10-J10</f>
        <v>430</v>
      </c>
      <c r="M10" s="28">
        <f t="shared" ref="M10:M21" si="4">+L10/C10</f>
        <v>0.30069930069930068</v>
      </c>
    </row>
    <row r="11" spans="1:13" ht="38.25">
      <c r="A11" s="12" t="s">
        <v>18</v>
      </c>
      <c r="B11" s="14"/>
      <c r="C11" s="13">
        <f>'[1]szakfeladat 6. sz. intézmények'!BA26</f>
        <v>4170</v>
      </c>
      <c r="D11" s="24">
        <f>'[1]szakfeladat 6. sz. intézmények'!BA45+'[1]szakfeladat 6. sz. intézmények'!BA46+'[1]szakfeladat 6. sz. intézmények'!BA47+'[1]szakfeladat 6. sz. intézmények'!BA48+'[1]szakfeladat 6. sz. intézmények'!BA49+'[1]szakfeladat 6. sz. intézmények'!BA50</f>
        <v>4600</v>
      </c>
      <c r="E11" s="25">
        <f t="shared" ref="E11:E17" si="5">D11/C11</f>
        <v>1.1031175059952039</v>
      </c>
      <c r="F11" s="24">
        <f>'[1]szakfeladat 6. sz. intézmények'!BA51+'[1]szakfeladat 6. sz. intézmények'!BA52+'[1]szakfeladat 6. sz. intézmények'!BA53+'[1]szakfeladat 6. sz. intézmények'!BA54+'[1]szakfeladat 6. sz. intézmények'!BA55+'[1]szakfeladat 6. sz. intézmények'!BA56</f>
        <v>0</v>
      </c>
      <c r="G11" s="25">
        <f t="shared" si="0"/>
        <v>0</v>
      </c>
      <c r="H11" s="24">
        <f>'[1]szakfeladat 6. sz. intézmények'!AY69</f>
        <v>0</v>
      </c>
      <c r="I11" s="26">
        <f t="shared" si="1"/>
        <v>0</v>
      </c>
      <c r="J11" s="24">
        <f>'[1]szakfeladat 6. sz. intézmények'!BA57+'[1]szakfeladat 6. sz. intézmények'!BA59</f>
        <v>0</v>
      </c>
      <c r="K11" s="26">
        <f t="shared" si="2"/>
        <v>0</v>
      </c>
      <c r="L11" s="27">
        <f t="shared" si="3"/>
        <v>-430</v>
      </c>
      <c r="M11" s="28"/>
    </row>
    <row r="12" spans="1:13" ht="25.5">
      <c r="A12" s="12" t="s">
        <v>19</v>
      </c>
      <c r="B12" s="14"/>
      <c r="C12" s="13">
        <f>'[1]szakfeladat 6. sz. intézmények'!BY26</f>
        <v>23212</v>
      </c>
      <c r="D12" s="24">
        <f>'[1]szakfeladat 6. sz. intézmények'!BY46+'[1]szakfeladat 6. sz. intézmények'!BY47+'[1]szakfeladat 6. sz. intézmények'!BY48+'[1]szakfeladat 6. sz. intézmények'!BY49+'[1]szakfeladat 6. sz. intézmények'!BY50+'[1]szakfeladat 6. sz. intézmények'!BY51</f>
        <v>2800</v>
      </c>
      <c r="E12" s="25">
        <f t="shared" si="5"/>
        <v>0.12062726176115803</v>
      </c>
      <c r="F12" s="24">
        <f>'[1]szakfeladat 6. sz. intézmények'!BY52+'[1]szakfeladat 6. sz. intézmények'!BY53+'[1]szakfeladat 6. sz. intézmények'!BY54+'[1]szakfeladat 6. sz. intézmények'!BY55+'[1]szakfeladat 6. sz. intézmények'!BY56+'[1]szakfeladat 6. sz. intézmények'!BY57</f>
        <v>200</v>
      </c>
      <c r="G12" s="25">
        <f t="shared" si="0"/>
        <v>8.6162329829398594E-3</v>
      </c>
      <c r="H12" s="24">
        <f>'[1]szakfeladat 6. sz. intézmények'!BY69</f>
        <v>731</v>
      </c>
      <c r="I12" s="26">
        <f t="shared" si="1"/>
        <v>3.1492331552645185E-2</v>
      </c>
      <c r="J12" s="24">
        <f>'[1]szakfeladat 6. sz. intézmények'!BY59+'[1]szakfeladat 6. sz. intézmények'!BY60</f>
        <v>0</v>
      </c>
      <c r="K12" s="26">
        <f t="shared" si="2"/>
        <v>0</v>
      </c>
      <c r="L12" s="27">
        <f>C12-D12-F12-H12-J12</f>
        <v>19481</v>
      </c>
      <c r="M12" s="28">
        <f>+L12/C12</f>
        <v>0.8392641737032569</v>
      </c>
    </row>
    <row r="13" spans="1:13" ht="38.25">
      <c r="A13" s="12" t="s">
        <v>20</v>
      </c>
      <c r="B13" s="14"/>
      <c r="C13" s="13">
        <f>'[1]szakfeladat 7. sz. önkormányzat'!DL26</f>
        <v>316</v>
      </c>
      <c r="D13" s="29">
        <f>'[1]szakfeladat 7. sz. önkormányzat'!DL44+'[1]szakfeladat 7. sz. önkormányzat'!DL45+'[1]szakfeladat 7. sz. önkormányzat'!DL46+'[1]szakfeladat 7. sz. önkormányzat'!DL47+'[1]szakfeladat 7. sz. önkormányzat'!DL48+'[1]szakfeladat 7. sz. önkormányzat'!DL49</f>
        <v>460</v>
      </c>
      <c r="E13" s="25">
        <f t="shared" si="5"/>
        <v>1.4556962025316456</v>
      </c>
      <c r="F13" s="24">
        <f>'[1]szakfeladat 7. sz. önkormányzat'!DL50+'[1]szakfeladat 7. sz. önkormányzat'!DL51+'[1]szakfeladat 7. sz. önkormányzat'!DL52+'[1]szakfeladat 7. sz. önkormányzat'!DL53+'[1]szakfeladat 7. sz. önkormányzat'!DL54+'[1]szakfeladat 7. sz. önkormányzat'!DL55</f>
        <v>0</v>
      </c>
      <c r="G13" s="25">
        <f t="shared" si="0"/>
        <v>0</v>
      </c>
      <c r="H13" s="24">
        <f>'[1]szakfeladat 7. sz. önkormányzat'!DJ69</f>
        <v>0</v>
      </c>
      <c r="I13" s="26">
        <f t="shared" si="1"/>
        <v>0</v>
      </c>
      <c r="J13" s="24">
        <f>'[1]szakfeladat 7. sz. önkormányzat'!DL56+'[1]szakfeladat 7. sz. önkormányzat'!DL57</f>
        <v>0</v>
      </c>
      <c r="K13" s="26">
        <f t="shared" si="2"/>
        <v>0</v>
      </c>
      <c r="L13" s="27">
        <f t="shared" si="3"/>
        <v>-144</v>
      </c>
      <c r="M13" s="15"/>
    </row>
    <row r="14" spans="1:13" ht="63.75">
      <c r="A14" s="30" t="s">
        <v>21</v>
      </c>
      <c r="B14" s="31"/>
      <c r="C14" s="13">
        <f>'[1]szakfeladat 7. sz. önkormányzat'!DI26</f>
        <v>947</v>
      </c>
      <c r="D14" s="29">
        <f>'[1]szakfeladat 7. sz. önkormányzat'!DI45+'[1]szakfeladat 7. sz. önkormányzat'!DI46+'[1]szakfeladat 7. sz. önkormányzat'!DI47+'[1]szakfeladat 7. sz. önkormányzat'!DI48+'[1]szakfeladat 7. sz. önkormányzat'!DI49+'[1]szakfeladat 7. sz. önkormányzat'!DI50</f>
        <v>900</v>
      </c>
      <c r="E14" s="25">
        <f t="shared" si="5"/>
        <v>0.9503695881731784</v>
      </c>
      <c r="F14" s="24">
        <f>'[1]szakfeladat 7. sz. önkormányzat'!DI51+'[1]szakfeladat 7. sz. önkormányzat'!DI52+'[1]szakfeladat 7. sz. önkormányzat'!DI53+'[1]szakfeladat 7. sz. önkormányzat'!DI54+'[1]szakfeladat 7. sz. önkormányzat'!DI55+'[1]szakfeladat 7. sz. önkormányzat'!DI56</f>
        <v>0</v>
      </c>
      <c r="G14" s="25">
        <f t="shared" si="0"/>
        <v>0</v>
      </c>
      <c r="H14" s="24">
        <f>'[1]szakfeladat 7. sz. önkormányzat'!DG69</f>
        <v>0</v>
      </c>
      <c r="I14" s="26">
        <f t="shared" si="1"/>
        <v>0</v>
      </c>
      <c r="J14" s="24">
        <f>'[1]szakfeladat 7. sz. önkormányzat'!DI57+'[1]szakfeladat 7. sz. önkormányzat'!DI59</f>
        <v>0</v>
      </c>
      <c r="K14" s="26">
        <f t="shared" si="2"/>
        <v>0</v>
      </c>
      <c r="L14" s="27">
        <f>C14-D14-F14-H14-J14</f>
        <v>47</v>
      </c>
      <c r="M14" s="28">
        <f>+L14/C14</f>
        <v>4.9630411826821541E-2</v>
      </c>
    </row>
    <row r="15" spans="1:13" ht="38.25">
      <c r="A15" s="12" t="s">
        <v>22</v>
      </c>
      <c r="B15" s="14"/>
      <c r="C15" s="13">
        <f>'[1]szakfeladat 7. sz. önkormányzat'!AC26</f>
        <v>480</v>
      </c>
      <c r="D15" s="29">
        <f>'[1]szakfeladat 7. sz. önkormányzat'!AC46+'[1]szakfeladat 7. sz. önkormányzat'!AC47+'[1]szakfeladat 7. sz. önkormányzat'!AC48+'[1]szakfeladat 7. sz. önkormányzat'!AC49+'[1]szakfeladat 7. sz. önkormányzat'!AC50+'[1]szakfeladat 7. sz. önkormányzat'!AC51</f>
        <v>0</v>
      </c>
      <c r="E15" s="25">
        <f t="shared" si="5"/>
        <v>0</v>
      </c>
      <c r="F15" s="24">
        <f>'[1]szakfeladat 7. sz. önkormányzat'!AC52+'[1]szakfeladat 7. sz. önkormányzat'!AC53+'[1]szakfeladat 7. sz. önkormányzat'!AC54+'[1]szakfeladat 7. sz. önkormányzat'!AC55+'[1]szakfeladat 7. sz. önkormányzat'!AC56+'[1]szakfeladat 7. sz. önkormányzat'!AC57</f>
        <v>0</v>
      </c>
      <c r="G15" s="25">
        <f t="shared" si="0"/>
        <v>0</v>
      </c>
      <c r="H15" s="24">
        <f>'[1]szakfeladat 7. sz. önkormányzat'!AA69</f>
        <v>0</v>
      </c>
      <c r="I15" s="26">
        <f t="shared" si="1"/>
        <v>0</v>
      </c>
      <c r="J15" s="24">
        <f>'[1]szakfeladat 7. sz. önkormányzat'!AC59+'[1]szakfeladat 7. sz. önkormányzat'!AC60</f>
        <v>0</v>
      </c>
      <c r="K15" s="26">
        <f t="shared" si="2"/>
        <v>0</v>
      </c>
      <c r="L15" s="27">
        <f t="shared" si="3"/>
        <v>480</v>
      </c>
      <c r="M15" s="28">
        <f t="shared" si="4"/>
        <v>1</v>
      </c>
    </row>
    <row r="16" spans="1:13">
      <c r="A16" s="12" t="s">
        <v>23</v>
      </c>
      <c r="B16" s="14"/>
      <c r="C16" s="13">
        <f>'[1]szakfeladat 7. sz. önkormányzat'!AL26</f>
        <v>2400</v>
      </c>
      <c r="D16" s="29">
        <f>'[1]szakfeladat 7. sz. önkormányzat'!AL47+'[1]szakfeladat 7. sz. önkormányzat'!AL48+'[1]szakfeladat 7. sz. önkormányzat'!AL49+'[1]szakfeladat 7. sz. önkormányzat'!AL50+'[1]szakfeladat 7. sz. önkormányzat'!AL51+'[1]szakfeladat 7. sz. önkormányzat'!AL52</f>
        <v>0</v>
      </c>
      <c r="E16" s="25">
        <f t="shared" si="5"/>
        <v>0</v>
      </c>
      <c r="F16" s="24">
        <f>'[1]szakfeladat 7. sz. önkormányzat'!AL53+'[1]szakfeladat 7. sz. önkormányzat'!AL54+'[1]szakfeladat 7. sz. önkormányzat'!AL55+'[1]szakfeladat 7. sz. önkormányzat'!AL56+'[1]szakfeladat 7. sz. önkormányzat'!AL57+'[1]szakfeladat 7. sz. önkormányzat'!AL59</f>
        <v>0</v>
      </c>
      <c r="G16" s="25">
        <f t="shared" si="0"/>
        <v>0</v>
      </c>
      <c r="H16" s="24">
        <f>'[1]szakfeladat 7. sz. önkormányzat'!AJ69</f>
        <v>0</v>
      </c>
      <c r="I16" s="26">
        <f t="shared" si="1"/>
        <v>0</v>
      </c>
      <c r="J16" s="24">
        <f>'[1]szakfeladat 7. sz. önkormányzat'!AL60+'[1]szakfeladat 7. sz. önkormányzat'!AL61</f>
        <v>0</v>
      </c>
      <c r="K16" s="26">
        <f t="shared" si="2"/>
        <v>0</v>
      </c>
      <c r="L16" s="27">
        <f t="shared" si="3"/>
        <v>2400</v>
      </c>
      <c r="M16" s="28">
        <f t="shared" si="4"/>
        <v>1</v>
      </c>
    </row>
    <row r="17" spans="1:13" ht="25.5">
      <c r="A17" s="12" t="s">
        <v>24</v>
      </c>
      <c r="B17" s="14"/>
      <c r="C17" s="13">
        <f>'[1]szakfeladat 7. sz. önkormányzat'!CK26</f>
        <v>10764</v>
      </c>
      <c r="D17" s="29">
        <f>'[1]szakfeladat 7. sz. önkormányzat'!CK48+'[1]szakfeladat 7. sz. önkormányzat'!CK49+'[1]szakfeladat 7. sz. önkormányzat'!CK50+'[1]szakfeladat 7. sz. önkormányzat'!CK51+'[1]szakfeladat 7. sz. önkormányzat'!CK52+'[1]szakfeladat 7. sz. önkormányzat'!CK53</f>
        <v>0</v>
      </c>
      <c r="E17" s="25">
        <f t="shared" si="5"/>
        <v>0</v>
      </c>
      <c r="F17" s="24"/>
      <c r="G17" s="25">
        <f t="shared" si="0"/>
        <v>0</v>
      </c>
      <c r="H17" s="24">
        <f>'[1]szakfeladat 7. sz. önkormányzat'!CI69</f>
        <v>0</v>
      </c>
      <c r="I17" s="26">
        <f t="shared" si="1"/>
        <v>0</v>
      </c>
      <c r="J17" s="24">
        <v>9545</v>
      </c>
      <c r="K17" s="26">
        <f t="shared" si="2"/>
        <v>0.88675213675213671</v>
      </c>
      <c r="L17" s="27">
        <f t="shared" si="3"/>
        <v>1219</v>
      </c>
      <c r="M17" s="28">
        <f t="shared" si="4"/>
        <v>0.11324786324786325</v>
      </c>
    </row>
    <row r="18" spans="1:13" ht="51">
      <c r="A18" s="12" t="s">
        <v>25</v>
      </c>
      <c r="B18" s="14"/>
      <c r="C18" s="13">
        <f>'[1]szakfeladat 7. sz. önkormányzat'!CN26</f>
        <v>0</v>
      </c>
      <c r="D18" s="29">
        <f>'[1]szakfeladat 7. sz. önkormányzat'!CN49+'[1]szakfeladat 7. sz. önkormányzat'!CN50+'[1]szakfeladat 7. sz. önkormányzat'!CN51+'[1]szakfeladat 7. sz. önkormányzat'!CN52+'[1]szakfeladat 7. sz. önkormányzat'!CN53+'[1]szakfeladat 7. sz. önkormányzat'!CN54</f>
        <v>0</v>
      </c>
      <c r="E18" s="25"/>
      <c r="F18" s="24">
        <f>'[1]szakfeladat 7. sz. önkormányzat'!CN55+'[1]szakfeladat 7. sz. önkormányzat'!CN56+'[1]szakfeladat 7. sz. önkormányzat'!CN57+'[1]szakfeladat 7. sz. önkormányzat'!CN59+'[1]szakfeladat 7. sz. önkormányzat'!CN60+'[1]szakfeladat 7. sz. önkormányzat'!CN61</f>
        <v>0</v>
      </c>
      <c r="G18" s="25"/>
      <c r="H18" s="24">
        <f>'[1]szakfeladat 7. sz. önkormányzat'!CL69</f>
        <v>0</v>
      </c>
      <c r="I18" s="26"/>
      <c r="J18" s="24">
        <f>'[1]szakfeladat 7. sz. önkormányzat'!CN62+'[1]szakfeladat 7. sz. önkormányzat'!CN63</f>
        <v>0</v>
      </c>
      <c r="K18" s="26"/>
      <c r="L18" s="27">
        <f t="shared" si="3"/>
        <v>0</v>
      </c>
      <c r="M18" s="28"/>
    </row>
    <row r="19" spans="1:13" ht="51">
      <c r="A19" s="12" t="s">
        <v>26</v>
      </c>
      <c r="B19" s="14"/>
      <c r="C19" s="13">
        <f>'[1]szakfeladat 7. sz. önkormányzat'!CQ26</f>
        <v>0</v>
      </c>
      <c r="D19" s="29">
        <f>'[1]szakfeladat 7. sz. önkormányzat'!CQ50+'[1]szakfeladat 7. sz. önkormányzat'!CQ51+'[1]szakfeladat 7. sz. önkormányzat'!CQ52+'[1]szakfeladat 7. sz. önkormányzat'!CQ53+'[1]szakfeladat 7. sz. önkormányzat'!CQ54+'[1]szakfeladat 7. sz. önkormányzat'!CQ55</f>
        <v>0</v>
      </c>
      <c r="E19" s="25"/>
      <c r="F19" s="24">
        <f>'[1]szakfeladat 7. sz. önkormányzat'!CQ56+'[1]szakfeladat 7. sz. önkormányzat'!CQ57+'[1]szakfeladat 7. sz. önkormányzat'!CQ59+'[1]szakfeladat 7. sz. önkormányzat'!CQ60+'[1]szakfeladat 7. sz. önkormányzat'!CQ61+'[1]szakfeladat 7. sz. önkormányzat'!CQ62</f>
        <v>0</v>
      </c>
      <c r="G19" s="25"/>
      <c r="H19" s="24">
        <f>'[1]szakfeladat 7. sz. önkormányzat'!CO69</f>
        <v>0</v>
      </c>
      <c r="I19" s="26"/>
      <c r="J19" s="24">
        <f>'[1]szakfeladat 7. sz. önkormányzat'!CQ63+'[1]szakfeladat 7. sz. önkormányzat'!CQ64</f>
        <v>0</v>
      </c>
      <c r="K19" s="26"/>
      <c r="L19" s="27">
        <f t="shared" si="3"/>
        <v>0</v>
      </c>
      <c r="M19" s="28"/>
    </row>
    <row r="20" spans="1:13" ht="39" thickBot="1">
      <c r="A20" s="12" t="s">
        <v>27</v>
      </c>
      <c r="B20" s="14"/>
      <c r="C20" s="13">
        <f>'[1]szakfeladat 7. sz. önkormányzat'!CH26</f>
        <v>3500</v>
      </c>
      <c r="D20" s="29"/>
      <c r="E20" s="25">
        <f>D20/C20</f>
        <v>0</v>
      </c>
      <c r="F20" s="24">
        <v>0</v>
      </c>
      <c r="G20" s="25">
        <f t="shared" si="0"/>
        <v>0</v>
      </c>
      <c r="H20" s="24">
        <f>'[1]szakfeladat 7. sz. önkormányzat'!CF69</f>
        <v>0</v>
      </c>
      <c r="I20" s="26">
        <f t="shared" si="1"/>
        <v>0</v>
      </c>
      <c r="J20" s="24">
        <f>'[1]szakfeladat 7. sz. önkormányzat'!CH64+'[1]szakfeladat 7. sz. önkormányzat'!CH65</f>
        <v>0</v>
      </c>
      <c r="K20" s="26">
        <f t="shared" si="2"/>
        <v>0</v>
      </c>
      <c r="L20" s="27">
        <f t="shared" si="3"/>
        <v>3500</v>
      </c>
      <c r="M20" s="28">
        <f t="shared" si="4"/>
        <v>1</v>
      </c>
    </row>
    <row r="21" spans="1:13" ht="26.25" thickBot="1">
      <c r="A21" s="16" t="s">
        <v>11</v>
      </c>
      <c r="B21" s="17">
        <f>SUM(B10:B20)</f>
        <v>0</v>
      </c>
      <c r="C21" s="18">
        <f>SUM(C10:C20)</f>
        <v>47219</v>
      </c>
      <c r="D21" s="18">
        <f>SUM(D10:D20)</f>
        <v>9760</v>
      </c>
      <c r="E21" s="32">
        <f>+D21/C21</f>
        <v>0.20669645693470848</v>
      </c>
      <c r="F21" s="18">
        <f>SUM(F10:F20)</f>
        <v>200</v>
      </c>
      <c r="G21" s="32">
        <f t="shared" si="0"/>
        <v>4.2355831339079605E-3</v>
      </c>
      <c r="H21" s="18">
        <f>SUM(H10:H20)</f>
        <v>731</v>
      </c>
      <c r="I21" s="32">
        <f t="shared" si="1"/>
        <v>1.5481056354433597E-2</v>
      </c>
      <c r="J21" s="18">
        <f>SUM(J10:J20)</f>
        <v>9545</v>
      </c>
      <c r="K21" s="32">
        <f t="shared" si="2"/>
        <v>0.20214320506575742</v>
      </c>
      <c r="L21" s="33">
        <f>SUM(L10:L20)</f>
        <v>26983</v>
      </c>
      <c r="M21" s="34">
        <f t="shared" si="4"/>
        <v>0.57144369851119248</v>
      </c>
    </row>
  </sheetData>
  <mergeCells count="4">
    <mergeCell ref="A3:M3"/>
    <mergeCell ref="A4:M5"/>
    <mergeCell ref="A6:M6"/>
    <mergeCell ref="L7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2013-08-26T10:55:08Z</dcterms:created>
  <dcterms:modified xsi:type="dcterms:W3CDTF">2013-08-26T11:29:23Z</dcterms:modified>
</cp:coreProperties>
</file>