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6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<sst xmlns="http://schemas.openxmlformats.org/spreadsheetml/2006/main" count="147" uniqueCount="80">
  <si>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</si>
  <si>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</si>
  <si>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</si>
  <si>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</si>
  <si>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</si>
  <si>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2016. XII.31-ig</t>
  </si>
  <si>
    <t>2017. évi előirányzat</t>
  </si>
  <si>
    <t xml:space="preserve">
2017. év utáni szükséglet
</t>
  </si>
  <si>
    <t>6=(2-4-5)</t>
  </si>
  <si>
    <t>Petőfi utca járda építés és tervezés</t>
  </si>
  <si>
    <t>2017</t>
  </si>
  <si>
    <t>Gyalogátkelőhely kivitelezés + megvilágítás</t>
  </si>
  <si>
    <t>Pongrátz Gergely szobor</t>
  </si>
  <si>
    <t>Kabay konyha felújítás</t>
  </si>
  <si>
    <t xml:space="preserve">Kornisné Központban fűtéskorszerüsítés </t>
  </si>
  <si>
    <t>Közlekedési táblák beszerzése</t>
  </si>
  <si>
    <t>Vadkamera beszerzés</t>
  </si>
  <si>
    <t>Zöldliget áram kiépítés</t>
  </si>
  <si>
    <t>Kamera rendszer kiépítés</t>
  </si>
  <si>
    <t>Játszótéri eszközök létesítése</t>
  </si>
  <si>
    <t>Kábítószerügyi Egyeztető Fórum egyéb tárgyi eszk. besz.</t>
  </si>
  <si>
    <t>Közvilágítási hálózat fejlesztés</t>
  </si>
  <si>
    <t>Tervek készítése</t>
  </si>
  <si>
    <t>Karácsonyi díszbeszerzés</t>
  </si>
  <si>
    <t>Tiszavasvári, Sopron u. 2. kút tervezés</t>
  </si>
  <si>
    <t>Tiszavasvári, Sopron u. 1. kút vízóra beépítés</t>
  </si>
  <si>
    <t>Tiszavasvári, Sopron u. 1. kút tervdokumentáció</t>
  </si>
  <si>
    <t>ASP pályázat - informatikai eszköz beszerzés</t>
  </si>
  <si>
    <t>Útépítés környezetvédelmi alapból+saját erő</t>
  </si>
  <si>
    <t>Belvíz rendszer kiépítése</t>
  </si>
  <si>
    <t>Nyíri mezőség progr. ker. turisztikai fejlesztés</t>
  </si>
  <si>
    <t xml:space="preserve">Komplex energetikai fejl. Tiszavasváriban </t>
  </si>
  <si>
    <t>Mezőőri szolgálat gépjárműbeszerzés</t>
  </si>
  <si>
    <t>Mezőőri szolgálat egyéb tárgyi eszköz beszerzése</t>
  </si>
  <si>
    <t>Mártírok u. 7. szennyvízrendszer csatlakoztatás</t>
  </si>
  <si>
    <t>Meghibásodott fólia+sátor pótlása Sopron u.</t>
  </si>
  <si>
    <t>Falikép vásárlása (Polg.hiv.)</t>
  </si>
  <si>
    <t>Függöny vásárlás (Polg. Hiv.)</t>
  </si>
  <si>
    <t>Klíma (Polg. Hiv.)</t>
  </si>
  <si>
    <t>Szék/Bútor (Polg. Hiv.)</t>
  </si>
  <si>
    <t>Vasajtó (Polg. Hiv.)</t>
  </si>
  <si>
    <t>Iratmegsemmisítő (Polg. Hiv.)</t>
  </si>
  <si>
    <t>Sinology NAS + 2db merevlemez (Polg. Hiv.)</t>
  </si>
  <si>
    <t>Notebook (Polg. Hiv.)</t>
  </si>
  <si>
    <t>Multif. nyomtató (Polg. Hiv.)</t>
  </si>
  <si>
    <t>Kisértékű inf.eszk. beszerzés</t>
  </si>
  <si>
    <t>Kisértékű tárgyi eszköz beszerzés</t>
  </si>
  <si>
    <t>Kis értékű tárgyi eszköz beszerzés</t>
  </si>
  <si>
    <t>- Egyesített Óvodai Intézmény</t>
  </si>
  <si>
    <t>- Városi Kincstár</t>
  </si>
  <si>
    <t>- Egyesített Közművelődési Intézmény és Könyvtár</t>
  </si>
  <si>
    <t xml:space="preserve">  ebből: könyvtári könyvek</t>
  </si>
  <si>
    <t>- Kornisné Központ</t>
  </si>
  <si>
    <t>- Tiszavasvári bölcsőde</t>
  </si>
  <si>
    <t>Udvari játéktároló beszerzés (Egyesített Óvodai Int.)</t>
  </si>
  <si>
    <t>Nyomtató beszerzés (Egyesített Óvodai Int.)</t>
  </si>
  <si>
    <t>Irattári szekrény készítés (Városi Kincstár)</t>
  </si>
  <si>
    <t>Sportcsarnok kisértékű tárgyi eszköz beszerzés</t>
  </si>
  <si>
    <t>2 db számítógép beszerzése (Városi Kincstár)</t>
  </si>
  <si>
    <t>1 db nyomtató-fénymásoló beszerzés (EKIK)</t>
  </si>
  <si>
    <t>Könyvtári érd.tám.-ból beszerzés (EKIK)</t>
  </si>
  <si>
    <t>Táborral kapcsolatos beszerzések (EKIK)</t>
  </si>
  <si>
    <t>Kisértékű tárgyieszköz beszerzés ei. emelése (EKIK)</t>
  </si>
  <si>
    <t>Plexi dobozok beszerzése (EKIK-Múzeum)</t>
  </si>
  <si>
    <t>Könyvtári könyvek beszerzése Szja 1 %-ának felajánlásából</t>
  </si>
  <si>
    <t>1 db EKG készülék vásárlás  (Kornisné Központ)</t>
  </si>
  <si>
    <t>1 db gépkocsi vásárlás fogyatékos ellátásra (Kornisné)</t>
  </si>
  <si>
    <t>Fotocellás ajtó (2016 évről áth. Beruházás Kornisné)</t>
  </si>
  <si>
    <t>2016</t>
  </si>
  <si>
    <t>8 db mobiltelefon besz. (Kornisné Központ)</t>
  </si>
  <si>
    <t>Gyakorlati képz.kis.tárgy.esz.besz (Kornisné Központ)</t>
  </si>
  <si>
    <t>2 db villanybojler (Kornisné Központ)</t>
  </si>
  <si>
    <t>EFOP-3.2.9-16 kódsz. Pály. Beruh.kiad. (Kornisné)</t>
  </si>
  <si>
    <t>Letéti pénzkezelő program beszerzés (Kornisné)</t>
  </si>
  <si>
    <t>Boldogabb Családokért Alapítvány támogatásából megvalósuló beruházások (Kornisné Központ)</t>
  </si>
  <si>
    <t>1 db elektromos sütő (Tiszavasvári Bölcsőde)</t>
  </si>
  <si>
    <t>1 db fagyasztóláda (Tiszavasvári Bölcsőde)</t>
  </si>
  <si>
    <t>Közfoglalkoztatás betuházásai</t>
  </si>
  <si>
    <t>Víziközmű rendszeren végrehajtandó beruházás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</si>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</sst>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8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color indexed="10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color indexed="8"/>
      <name val="Times New Roman CE"/>
      <family val="0"/>
    </font>
    <font>
      <b/>
      <sz val="8"/>
      <color indexed="8"/>
      <name val="Times New Roman CE"/>
      <family val="0"/>
    </font>
    <font>
      <sz val="10"/>
      <color indexed="8"/>
      <name val="Times New Roman CE"/>
      <family val="0"/>
    </font>
    <font>
      <b/>
      <sz val="8"/>
      <color indexed="10"/>
      <name val="Times New Roman CE"/>
      <family val="0"/>
    </font>
    <font>
      <sz val="12"/>
      <name val="Times New Roman CE"/>
      <family val="0"/>
    </font>
    <font>
      <b/>
      <sz val="10"/>
      <color indexed="8"/>
      <name val="Times New Roman CE"/>
      <family val="0"/>
    </font>
    <font>
      <sz val="9"/>
      <color indexed="8"/>
      <name val="Times New Roman CE"/>
      <family val="0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 CE"/>
      <family val="1"/>
    </font>
    <font>
      <i/>
      <sz val="10"/>
      <color indexed="8"/>
      <name val="Times New Roman CE"/>
      <family val="0"/>
    </font>
    <font>
      <sz val="11"/>
      <color indexed="8"/>
      <name val="Times New Roman CE"/>
      <family val="1"/>
    </font>
    <font>
      <b/>
      <sz val="11"/>
      <color indexed="10"/>
      <name val="Times New Roman CE"/>
      <family val="1"/>
    </font>
    <font>
      <sz val="10"/>
      <color indexed="10"/>
      <name val="Times New Roman CE"/>
      <family val="1"/>
    </font>
    <font>
      <b/>
      <sz val="9"/>
      <color indexed="10"/>
      <name val="Times New Roman CE"/>
      <family val="0"/>
    </font>
    <font>
      <sz val="10"/>
      <name val="MS Sans Serif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Times New Roman CE"/>
      <family val="0"/>
    </font>
    <font>
      <b/>
      <sz val="8"/>
      <color theme="1"/>
      <name val="Times New Roman CE"/>
      <family val="0"/>
    </font>
    <font>
      <sz val="10"/>
      <color theme="1"/>
      <name val="Times New Roman CE"/>
      <family val="0"/>
    </font>
    <font>
      <b/>
      <sz val="8"/>
      <color rgb="FFFF0000"/>
      <name val="Times New Roman CE"/>
      <family val="0"/>
    </font>
    <font>
      <b/>
      <sz val="10"/>
      <color theme="1"/>
      <name val="Times New Roman CE"/>
      <family val="0"/>
    </font>
    <font>
      <sz val="9"/>
      <color theme="1"/>
      <name val="Times New Roman CE"/>
      <family val="0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8"/>
      <color theme="1"/>
      <name val="Times New Roman CE"/>
      <family val="1"/>
    </font>
    <font>
      <i/>
      <sz val="10"/>
      <color theme="1"/>
      <name val="Times New Roman CE"/>
      <family val="0"/>
    </font>
    <font>
      <sz val="11"/>
      <color theme="1"/>
      <name val="Times New Roman CE"/>
      <family val="1"/>
    </font>
    <font>
      <b/>
      <sz val="11"/>
      <color rgb="FFFF0000"/>
      <name val="Times New Roman CE"/>
      <family val="1"/>
    </font>
    <font>
      <sz val="10"/>
      <color rgb="FFFF0000"/>
      <name val="Times New Roman CE"/>
      <family val="1"/>
    </font>
    <font>
      <b/>
      <sz val="10"/>
      <color rgb="FFFF0000"/>
      <name val="Times New Roman CE"/>
      <family val="0"/>
    </font>
    <font>
      <b/>
      <sz val="9"/>
      <color rgb="FFFF0000"/>
      <name val="Times New Roman CE"/>
      <family val="0"/>
    </font>
    <font>
      <b/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79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6" borderId="5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46" fillId="27" borderId="7" applyNumberFormat="0" applyFont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35" borderId="8" applyNumberFormat="0" applyAlignment="0" applyProtection="0"/>
    <xf numFmtId="0" fontId="5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8" fillId="0" borderId="0">
      <alignment/>
      <protection/>
    </xf>
    <xf numFmtId="0" fontId="59" fillId="0" borderId="9" applyNumberFormat="0" applyFill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60" fillId="36" borderId="0" applyNumberFormat="0" applyBorder="0" applyAlignment="0" applyProtection="0"/>
    <xf numFmtId="0" fontId="61" fillId="37" borderId="0" applyNumberFormat="0" applyBorder="0" applyAlignment="0" applyProtection="0"/>
    <xf numFmtId="0" fontId="62" fillId="35" borderId="1" applyNumberFormat="0" applyAlignment="0" applyProtection="0"/>
    <xf numFmtId="9" fontId="46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63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63" fillId="0" borderId="14" xfId="0" applyNumberFormat="1" applyFont="1" applyFill="1" applyBorder="1" applyAlignment="1" applyProtection="1">
      <alignment vertical="center" wrapText="1"/>
      <protection locked="0"/>
    </xf>
    <xf numFmtId="49" fontId="6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15" xfId="0" applyNumberFormat="1" applyFont="1" applyFill="1" applyBorder="1" applyAlignment="1" applyProtection="1">
      <alignment vertical="center" wrapText="1"/>
      <protection locked="0"/>
    </xf>
    <xf numFmtId="164" fontId="64" fillId="0" borderId="16" xfId="0" applyNumberFormat="1" applyFont="1" applyFill="1" applyBorder="1" applyAlignment="1" applyProtection="1">
      <alignment vertical="center" wrapText="1"/>
      <protection/>
    </xf>
    <xf numFmtId="164" fontId="65" fillId="0" borderId="0" xfId="0" applyNumberFormat="1" applyFont="1" applyFill="1" applyAlignment="1">
      <alignment vertical="center" wrapText="1"/>
    </xf>
    <xf numFmtId="164" fontId="6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63" fillId="0" borderId="18" xfId="0" applyNumberFormat="1" applyFont="1" applyFill="1" applyBorder="1" applyAlignment="1" applyProtection="1">
      <alignment vertical="center" wrapText="1"/>
      <protection locked="0"/>
    </xf>
    <xf numFmtId="49" fontId="63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19" xfId="0" applyNumberFormat="1" applyFont="1" applyFill="1" applyBorder="1" applyAlignment="1" applyProtection="1">
      <alignment vertical="center" wrapText="1"/>
      <protection locked="0"/>
    </xf>
    <xf numFmtId="164" fontId="63" fillId="0" borderId="20" xfId="0" applyNumberFormat="1" applyFont="1" applyFill="1" applyBorder="1" applyAlignment="1" applyProtection="1">
      <alignment vertical="center" wrapText="1"/>
      <protection/>
    </xf>
    <xf numFmtId="164" fontId="6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66" fillId="0" borderId="18" xfId="0" applyNumberFormat="1" applyFont="1" applyFill="1" applyBorder="1" applyAlignment="1" applyProtection="1">
      <alignment vertical="center" wrapText="1"/>
      <protection locked="0"/>
    </xf>
    <xf numFmtId="49" fontId="66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66" fillId="0" borderId="19" xfId="0" applyNumberFormat="1" applyFont="1" applyFill="1" applyBorder="1" applyAlignment="1" applyProtection="1">
      <alignment vertical="center" wrapText="1"/>
      <protection locked="0"/>
    </xf>
    <xf numFmtId="164" fontId="66" fillId="0" borderId="20" xfId="0" applyNumberFormat="1" applyFont="1" applyFill="1" applyBorder="1" applyAlignment="1" applyProtection="1">
      <alignment vertical="center" wrapText="1"/>
      <protection/>
    </xf>
    <xf numFmtId="164" fontId="63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63" fillId="0" borderId="18" xfId="71" applyFont="1" applyFill="1" applyBorder="1" applyAlignment="1" applyProtection="1">
      <alignment horizontal="left"/>
      <protection locked="0"/>
    </xf>
    <xf numFmtId="164" fontId="63" fillId="0" borderId="18" xfId="0" applyNumberFormat="1" applyFont="1" applyFill="1" applyBorder="1" applyAlignment="1" applyProtection="1">
      <alignment vertical="center" wrapText="1"/>
      <protection locked="0"/>
    </xf>
    <xf numFmtId="164" fontId="63" fillId="0" borderId="19" xfId="0" applyNumberFormat="1" applyFont="1" applyFill="1" applyBorder="1" applyAlignment="1" applyProtection="1">
      <alignment vertical="center" wrapText="1"/>
      <protection locked="0"/>
    </xf>
    <xf numFmtId="164" fontId="63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63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20" xfId="0" applyNumberFormat="1" applyFont="1" applyFill="1" applyBorder="1" applyAlignment="1" applyProtection="1">
      <alignment vertical="center" wrapText="1"/>
      <protection/>
    </xf>
    <xf numFmtId="164" fontId="67" fillId="0" borderId="0" xfId="0" applyNumberFormat="1" applyFont="1" applyFill="1" applyAlignment="1">
      <alignment vertical="center" wrapText="1"/>
    </xf>
    <xf numFmtId="0" fontId="63" fillId="0" borderId="17" xfId="71" applyFont="1" applyFill="1" applyBorder="1" applyProtection="1">
      <alignment/>
      <protection locked="0"/>
    </xf>
    <xf numFmtId="164" fontId="68" fillId="0" borderId="18" xfId="0" applyNumberFormat="1" applyFont="1" applyFill="1" applyBorder="1" applyAlignment="1" applyProtection="1">
      <alignment vertical="center" wrapText="1"/>
      <protection locked="0"/>
    </xf>
    <xf numFmtId="164" fontId="68" fillId="0" borderId="19" xfId="0" applyNumberFormat="1" applyFont="1" applyFill="1" applyBorder="1" applyAlignment="1" applyProtection="1">
      <alignment vertical="center" wrapText="1"/>
      <protection locked="0"/>
    </xf>
    <xf numFmtId="164" fontId="63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65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69" fillId="0" borderId="17" xfId="0" applyFont="1" applyFill="1" applyBorder="1" applyAlignment="1">
      <alignment vertical="center"/>
    </xf>
    <xf numFmtId="164" fontId="64" fillId="0" borderId="20" xfId="0" applyNumberFormat="1" applyFont="1" applyFill="1" applyBorder="1" applyAlignment="1" applyProtection="1">
      <alignment vertical="center" wrapText="1"/>
      <protection/>
    </xf>
    <xf numFmtId="164" fontId="63" fillId="0" borderId="22" xfId="0" applyNumberFormat="1" applyFont="1" applyFill="1" applyBorder="1" applyAlignment="1" applyProtection="1">
      <alignment vertical="center" wrapText="1"/>
      <protection locked="0"/>
    </xf>
    <xf numFmtId="0" fontId="70" fillId="0" borderId="17" xfId="0" applyFont="1" applyFill="1" applyBorder="1" applyAlignment="1">
      <alignment vertical="center"/>
    </xf>
    <xf numFmtId="164" fontId="66" fillId="0" borderId="22" xfId="0" applyNumberFormat="1" applyFont="1" applyFill="1" applyBorder="1" applyAlignment="1" applyProtection="1">
      <alignment vertical="center" wrapText="1"/>
      <protection locked="0"/>
    </xf>
    <xf numFmtId="49" fontId="66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66" fillId="0" borderId="19" xfId="0" applyNumberFormat="1" applyFont="1" applyFill="1" applyBorder="1" applyAlignment="1" applyProtection="1">
      <alignment vertical="center" wrapText="1"/>
      <protection locked="0"/>
    </xf>
    <xf numFmtId="164" fontId="66" fillId="0" borderId="20" xfId="0" applyNumberFormat="1" applyFont="1" applyFill="1" applyBorder="1" applyAlignment="1" applyProtection="1">
      <alignment vertical="center" wrapText="1"/>
      <protection/>
    </xf>
    <xf numFmtId="164" fontId="63" fillId="0" borderId="23" xfId="0" applyNumberFormat="1" applyFont="1" applyFill="1" applyBorder="1" applyAlignment="1" applyProtection="1">
      <alignment vertical="center" wrapText="1"/>
      <protection locked="0"/>
    </xf>
    <xf numFmtId="49" fontId="6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15" xfId="0" applyNumberFormat="1" applyFont="1" applyFill="1" applyBorder="1" applyAlignment="1" applyProtection="1">
      <alignment vertical="center" wrapText="1"/>
      <protection locked="0"/>
    </xf>
    <xf numFmtId="164" fontId="64" fillId="0" borderId="16" xfId="0" applyNumberFormat="1" applyFont="1" applyFill="1" applyBorder="1" applyAlignment="1" applyProtection="1">
      <alignment vertical="center" wrapText="1"/>
      <protection/>
    </xf>
    <xf numFmtId="0" fontId="69" fillId="0" borderId="13" xfId="0" applyFont="1" applyFill="1" applyBorder="1" applyAlignment="1">
      <alignment vertical="center"/>
    </xf>
    <xf numFmtId="0" fontId="69" fillId="0" borderId="24" xfId="0" applyFont="1" applyFill="1" applyBorder="1" applyAlignment="1">
      <alignment vertical="center"/>
    </xf>
    <xf numFmtId="164" fontId="63" fillId="0" borderId="25" xfId="0" applyNumberFormat="1" applyFont="1" applyFill="1" applyBorder="1" applyAlignment="1" applyProtection="1">
      <alignment vertical="center" wrapText="1"/>
      <protection locked="0"/>
    </xf>
    <xf numFmtId="49" fontId="63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26" xfId="0" applyNumberFormat="1" applyFont="1" applyFill="1" applyBorder="1" applyAlignment="1" applyProtection="1">
      <alignment vertical="center" wrapText="1"/>
      <protection locked="0"/>
    </xf>
    <xf numFmtId="164" fontId="63" fillId="0" borderId="27" xfId="0" applyNumberFormat="1" applyFont="1" applyFill="1" applyBorder="1" applyAlignment="1" applyProtection="1">
      <alignment vertical="center" wrapText="1"/>
      <protection/>
    </xf>
    <xf numFmtId="164" fontId="63" fillId="0" borderId="28" xfId="0" applyNumberFormat="1" applyFont="1" applyFill="1" applyBorder="1" applyAlignment="1" applyProtection="1">
      <alignment vertical="center" wrapText="1"/>
      <protection/>
    </xf>
    <xf numFmtId="0" fontId="69" fillId="0" borderId="29" xfId="0" applyFont="1" applyFill="1" applyBorder="1" applyAlignment="1">
      <alignment vertical="center"/>
    </xf>
    <xf numFmtId="164" fontId="63" fillId="0" borderId="30" xfId="0" applyNumberFormat="1" applyFont="1" applyFill="1" applyBorder="1" applyAlignment="1" applyProtection="1">
      <alignment vertical="center" wrapText="1"/>
      <protection locked="0"/>
    </xf>
    <xf numFmtId="49" fontId="63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31" xfId="0" applyNumberFormat="1" applyFont="1" applyFill="1" applyBorder="1" applyAlignment="1" applyProtection="1">
      <alignment vertical="center" wrapText="1"/>
      <protection locked="0"/>
    </xf>
    <xf numFmtId="164" fontId="63" fillId="0" borderId="32" xfId="0" applyNumberFormat="1" applyFont="1" applyFill="1" applyBorder="1" applyAlignment="1" applyProtection="1">
      <alignment vertical="center" wrapText="1"/>
      <protection/>
    </xf>
    <xf numFmtId="0" fontId="69" fillId="0" borderId="33" xfId="0" applyFont="1" applyFill="1" applyBorder="1" applyAlignment="1">
      <alignment vertical="center"/>
    </xf>
    <xf numFmtId="164" fontId="63" fillId="0" borderId="34" xfId="0" applyNumberFormat="1" applyFont="1" applyFill="1" applyBorder="1" applyAlignment="1" applyProtection="1">
      <alignment vertical="center" wrapText="1"/>
      <protection locked="0"/>
    </xf>
    <xf numFmtId="164" fontId="63" fillId="0" borderId="35" xfId="0" applyNumberFormat="1" applyFont="1" applyFill="1" applyBorder="1" applyAlignment="1" applyProtection="1">
      <alignment vertical="center" wrapText="1"/>
      <protection/>
    </xf>
    <xf numFmtId="0" fontId="69" fillId="0" borderId="36" xfId="0" applyFont="1" applyFill="1" applyBorder="1" applyAlignment="1" quotePrefix="1">
      <alignment vertical="center"/>
    </xf>
    <xf numFmtId="0" fontId="71" fillId="0" borderId="36" xfId="0" applyFont="1" applyFill="1" applyBorder="1" applyAlignment="1">
      <alignment vertical="center"/>
    </xf>
    <xf numFmtId="164" fontId="72" fillId="0" borderId="18" xfId="0" applyNumberFormat="1" applyFont="1" applyFill="1" applyBorder="1" applyAlignment="1" applyProtection="1">
      <alignment vertical="center" wrapText="1"/>
      <protection locked="0"/>
    </xf>
    <xf numFmtId="49" fontId="72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72" fillId="0" borderId="19" xfId="0" applyNumberFormat="1" applyFont="1" applyFill="1" applyBorder="1" applyAlignment="1" applyProtection="1">
      <alignment vertical="center" wrapText="1"/>
      <protection locked="0"/>
    </xf>
    <xf numFmtId="164" fontId="72" fillId="0" borderId="20" xfId="0" applyNumberFormat="1" applyFont="1" applyFill="1" applyBorder="1" applyAlignment="1" applyProtection="1">
      <alignment vertical="center" wrapText="1"/>
      <protection/>
    </xf>
    <xf numFmtId="164" fontId="73" fillId="0" borderId="0" xfId="0" applyNumberFormat="1" applyFont="1" applyFill="1" applyAlignment="1">
      <alignment vertical="center" wrapText="1"/>
    </xf>
    <xf numFmtId="164" fontId="74" fillId="0" borderId="36" xfId="0" applyNumberFormat="1" applyFont="1" applyFill="1" applyBorder="1" applyAlignment="1" applyProtection="1">
      <alignment horizontal="left" vertical="center" wrapText="1"/>
      <protection locked="0"/>
    </xf>
    <xf numFmtId="164" fontId="75" fillId="0" borderId="36" xfId="0" applyNumberFormat="1" applyFont="1" applyFill="1" applyBorder="1" applyAlignment="1" applyProtection="1">
      <alignment horizontal="left" vertical="center" wrapText="1"/>
      <protection locked="0"/>
    </xf>
    <xf numFmtId="164" fontId="66" fillId="0" borderId="18" xfId="0" applyNumberFormat="1" applyFont="1" applyFill="1" applyBorder="1" applyAlignment="1" applyProtection="1">
      <alignment vertical="center" wrapText="1"/>
      <protection locked="0"/>
    </xf>
    <xf numFmtId="164" fontId="76" fillId="0" borderId="0" xfId="0" applyNumberFormat="1" applyFont="1" applyFill="1" applyAlignment="1">
      <alignment vertical="center" wrapText="1"/>
    </xf>
    <xf numFmtId="0" fontId="65" fillId="0" borderId="36" xfId="71" applyFont="1" applyFill="1" applyBorder="1" applyProtection="1">
      <alignment/>
      <protection locked="0"/>
    </xf>
    <xf numFmtId="0" fontId="77" fillId="0" borderId="36" xfId="71" applyFont="1" applyFill="1" applyBorder="1" applyProtection="1">
      <alignment/>
      <protection locked="0"/>
    </xf>
    <xf numFmtId="164" fontId="78" fillId="0" borderId="18" xfId="0" applyNumberFormat="1" applyFont="1" applyFill="1" applyBorder="1" applyAlignment="1" applyProtection="1">
      <alignment vertical="center" wrapText="1"/>
      <protection locked="0"/>
    </xf>
    <xf numFmtId="164" fontId="78" fillId="0" borderId="19" xfId="0" applyNumberFormat="1" applyFont="1" applyFill="1" applyBorder="1" applyAlignment="1" applyProtection="1">
      <alignment vertical="center" wrapText="1"/>
      <protection locked="0"/>
    </xf>
    <xf numFmtId="164" fontId="76" fillId="0" borderId="0" xfId="0" applyNumberFormat="1" applyFont="1" applyFill="1" applyAlignment="1">
      <alignment vertical="center" wrapText="1"/>
    </xf>
    <xf numFmtId="0" fontId="69" fillId="0" borderId="36" xfId="0" applyFont="1" applyFill="1" applyBorder="1" applyAlignment="1">
      <alignment vertical="center"/>
    </xf>
    <xf numFmtId="0" fontId="70" fillId="0" borderId="36" xfId="0" applyFont="1" applyFill="1" applyBorder="1" applyAlignment="1">
      <alignment vertical="center"/>
    </xf>
    <xf numFmtId="164" fontId="77" fillId="0" borderId="0" xfId="0" applyNumberFormat="1" applyFont="1" applyFill="1" applyAlignment="1">
      <alignment vertical="center" wrapText="1"/>
    </xf>
    <xf numFmtId="0" fontId="69" fillId="0" borderId="36" xfId="70" applyFont="1" applyFill="1" applyBorder="1" applyAlignment="1">
      <alignment vertical="center"/>
      <protection/>
    </xf>
    <xf numFmtId="3" fontId="65" fillId="0" borderId="37" xfId="51" applyNumberFormat="1" applyFont="1" applyFill="1" applyBorder="1" applyAlignment="1">
      <alignment vertical="center" wrapText="1"/>
    </xf>
    <xf numFmtId="164" fontId="63" fillId="0" borderId="38" xfId="0" applyNumberFormat="1" applyFont="1" applyFill="1" applyBorder="1" applyAlignment="1" applyProtection="1">
      <alignment vertical="center" wrapText="1"/>
      <protection locked="0"/>
    </xf>
    <xf numFmtId="49" fontId="63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39" xfId="0" applyNumberFormat="1" applyFont="1" applyFill="1" applyBorder="1" applyAlignment="1" applyProtection="1">
      <alignment vertical="center" wrapText="1"/>
      <protection locked="0"/>
    </xf>
    <xf numFmtId="49" fontId="63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28" xfId="0" applyNumberFormat="1" applyFont="1" applyFill="1" applyBorder="1" applyAlignment="1" applyProtection="1">
      <alignment vertical="center" wrapText="1"/>
      <protection/>
    </xf>
    <xf numFmtId="3" fontId="77" fillId="0" borderId="37" xfId="51" applyNumberFormat="1" applyFont="1" applyFill="1" applyBorder="1" applyAlignment="1">
      <alignment vertical="center" wrapText="1"/>
    </xf>
    <xf numFmtId="164" fontId="66" fillId="0" borderId="38" xfId="0" applyNumberFormat="1" applyFont="1" applyFill="1" applyBorder="1" applyAlignment="1" applyProtection="1">
      <alignment vertical="center" wrapText="1"/>
      <protection locked="0"/>
    </xf>
    <xf numFmtId="49" fontId="66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66" fillId="0" borderId="39" xfId="0" applyNumberFormat="1" applyFont="1" applyFill="1" applyBorder="1" applyAlignment="1" applyProtection="1">
      <alignment vertical="center" wrapText="1"/>
      <protection locked="0"/>
    </xf>
    <xf numFmtId="164" fontId="66" fillId="0" borderId="28" xfId="0" applyNumberFormat="1" applyFont="1" applyFill="1" applyBorder="1" applyAlignment="1" applyProtection="1">
      <alignment vertical="center" wrapText="1"/>
      <protection/>
    </xf>
    <xf numFmtId="164" fontId="63" fillId="0" borderId="40" xfId="0" applyNumberFormat="1" applyFont="1" applyFill="1" applyBorder="1" applyAlignment="1" applyProtection="1">
      <alignment vertical="center" wrapText="1"/>
      <protection locked="0"/>
    </xf>
    <xf numFmtId="49" fontId="63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41" xfId="0" applyNumberFormat="1" applyFont="1" applyFill="1" applyBorder="1" applyAlignment="1" applyProtection="1">
      <alignment vertical="center" wrapText="1"/>
      <protection locked="0"/>
    </xf>
    <xf numFmtId="164" fontId="63" fillId="0" borderId="42" xfId="0" applyNumberFormat="1" applyFont="1" applyFill="1" applyBorder="1" applyAlignment="1" applyProtection="1">
      <alignment vertical="center" wrapText="1"/>
      <protection/>
    </xf>
    <xf numFmtId="17" fontId="79" fillId="0" borderId="34" xfId="0" applyNumberFormat="1" applyFont="1" applyBorder="1" applyAlignment="1">
      <alignment horizontal="left" vertical="center" wrapText="1"/>
    </xf>
    <xf numFmtId="164" fontId="66" fillId="0" borderId="43" xfId="0" applyNumberFormat="1" applyFont="1" applyFill="1" applyBorder="1" applyAlignment="1" applyProtection="1">
      <alignment vertical="center" wrapText="1"/>
      <protection locked="0"/>
    </xf>
    <xf numFmtId="49" fontId="66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66" fillId="0" borderId="45" xfId="0" applyNumberFormat="1" applyFont="1" applyFill="1" applyBorder="1" applyAlignment="1" applyProtection="1">
      <alignment vertical="center" wrapText="1"/>
      <protection locked="0"/>
    </xf>
    <xf numFmtId="164" fontId="66" fillId="0" borderId="44" xfId="0" applyNumberFormat="1" applyFont="1" applyFill="1" applyBorder="1" applyAlignment="1" applyProtection="1">
      <alignment vertical="center" wrapText="1"/>
      <protection locked="0"/>
    </xf>
    <xf numFmtId="164" fontId="66" fillId="0" borderId="27" xfId="0" applyNumberFormat="1" applyFont="1" applyFill="1" applyBorder="1" applyAlignment="1" applyProtection="1">
      <alignment vertical="center" wrapText="1"/>
      <protection/>
    </xf>
    <xf numFmtId="3" fontId="67" fillId="0" borderId="46" xfId="51" applyNumberFormat="1" applyFont="1" applyFill="1" applyBorder="1" applyAlignment="1">
      <alignment vertical="center" wrapText="1"/>
    </xf>
    <xf numFmtId="164" fontId="64" fillId="0" borderId="40" xfId="0" applyNumberFormat="1" applyFont="1" applyFill="1" applyBorder="1" applyAlignment="1" applyProtection="1">
      <alignment vertical="center" wrapText="1"/>
      <protection locked="0"/>
    </xf>
    <xf numFmtId="49" fontId="64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47" xfId="0" applyNumberFormat="1" applyFont="1" applyFill="1" applyBorder="1" applyAlignment="1" applyProtection="1">
      <alignment vertical="center" wrapText="1"/>
      <protection locked="0"/>
    </xf>
    <xf numFmtId="164" fontId="64" fillId="0" borderId="41" xfId="0" applyNumberFormat="1" applyFont="1" applyFill="1" applyBorder="1" applyAlignment="1" applyProtection="1">
      <alignment vertical="center" wrapText="1"/>
      <protection locked="0"/>
    </xf>
    <xf numFmtId="164" fontId="64" fillId="0" borderId="42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66" fillId="0" borderId="11" xfId="0" applyNumberFormat="1" applyFont="1" applyFill="1" applyBorder="1" applyAlignment="1" applyProtection="1">
      <alignment vertical="center" wrapText="1"/>
      <protection/>
    </xf>
    <xf numFmtId="164" fontId="23" fillId="38" borderId="11" xfId="0" applyNumberFormat="1" applyFont="1" applyFill="1" applyBorder="1" applyAlignment="1" applyProtection="1">
      <alignment vertical="center" wrapText="1"/>
      <protection/>
    </xf>
    <xf numFmtId="164" fontId="23" fillId="0" borderId="11" xfId="0" applyNumberFormat="1" applyFont="1" applyFill="1" applyBorder="1" applyAlignment="1" applyProtection="1">
      <alignment vertical="center" wrapText="1"/>
      <protection/>
    </xf>
    <xf numFmtId="164" fontId="23" fillId="0" borderId="12" xfId="0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74"/>
  <sheetViews>
    <sheetView tabSelected="1" view="pageLayout" workbookViewId="0" topLeftCell="A1">
      <selection activeCell="H5" sqref="H5"/>
    </sheetView>
  </sheetViews>
  <sheetFormatPr defaultColWidth="9.00390625" defaultRowHeight="12.75"/>
  <cols>
    <col min="1" max="1" width="47.125" style="123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7" s="10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6" s="4" customFormat="1" ht="12" customHeight="1" thickBo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8</v>
      </c>
    </row>
    <row r="5" spans="1:6" s="19" customFormat="1" ht="15.75" customHeight="1">
      <c r="A5" s="14" t="s">
        <v>9</v>
      </c>
      <c r="B5" s="15">
        <f>2176000-1668000</f>
        <v>508000</v>
      </c>
      <c r="C5" s="16" t="s">
        <v>10</v>
      </c>
      <c r="D5" s="17"/>
      <c r="E5" s="17">
        <f>2176000-1668000</f>
        <v>508000</v>
      </c>
      <c r="F5" s="18">
        <f aca="true" t="shared" si="0" ref="F5:F41">B5-D5-E5</f>
        <v>0</v>
      </c>
    </row>
    <row r="6" spans="1:6" s="19" customFormat="1" ht="15.75" customHeight="1">
      <c r="A6" s="20" t="s">
        <v>11</v>
      </c>
      <c r="B6" s="21">
        <v>6246000</v>
      </c>
      <c r="C6" s="22" t="s">
        <v>10</v>
      </c>
      <c r="D6" s="23"/>
      <c r="E6" s="23">
        <v>6246000</v>
      </c>
      <c r="F6" s="24">
        <f t="shared" si="0"/>
        <v>0</v>
      </c>
    </row>
    <row r="7" spans="1:6" s="19" customFormat="1" ht="12.75">
      <c r="A7" s="25" t="s">
        <v>12</v>
      </c>
      <c r="B7" s="26">
        <v>42001</v>
      </c>
      <c r="C7" s="27" t="s">
        <v>10</v>
      </c>
      <c r="D7" s="28"/>
      <c r="E7" s="28">
        <v>42001</v>
      </c>
      <c r="F7" s="29">
        <f t="shared" si="0"/>
        <v>0</v>
      </c>
    </row>
    <row r="8" spans="1:6" s="19" customFormat="1" ht="15.75" customHeight="1">
      <c r="A8" s="30" t="s">
        <v>13</v>
      </c>
      <c r="B8" s="21">
        <v>13492698</v>
      </c>
      <c r="C8" s="22" t="s">
        <v>10</v>
      </c>
      <c r="D8" s="23"/>
      <c r="E8" s="23">
        <f>14492698-1000000</f>
        <v>13492698</v>
      </c>
      <c r="F8" s="24">
        <f t="shared" si="0"/>
        <v>0</v>
      </c>
    </row>
    <row r="9" spans="1:6" s="19" customFormat="1" ht="15.75" customHeight="1">
      <c r="A9" s="31" t="s">
        <v>14</v>
      </c>
      <c r="B9" s="32"/>
      <c r="C9" s="22" t="s">
        <v>10</v>
      </c>
      <c r="D9" s="33"/>
      <c r="E9" s="33"/>
      <c r="F9" s="24">
        <f t="shared" si="0"/>
        <v>0</v>
      </c>
    </row>
    <row r="10" spans="1:6" s="37" customFormat="1" ht="25.5" customHeight="1">
      <c r="A10" s="34" t="s">
        <v>15</v>
      </c>
      <c r="B10" s="32">
        <f>529000+180000</f>
        <v>709000</v>
      </c>
      <c r="C10" s="35" t="s">
        <v>10</v>
      </c>
      <c r="D10" s="33"/>
      <c r="E10" s="33">
        <f>529000+180000</f>
        <v>709000</v>
      </c>
      <c r="F10" s="36">
        <f t="shared" si="0"/>
        <v>0</v>
      </c>
    </row>
    <row r="11" spans="1:6" s="19" customFormat="1" ht="15.75" customHeight="1">
      <c r="A11" s="38" t="s">
        <v>16</v>
      </c>
      <c r="B11" s="39">
        <v>828000</v>
      </c>
      <c r="C11" s="22" t="s">
        <v>10</v>
      </c>
      <c r="D11" s="40"/>
      <c r="E11" s="40">
        <v>828000</v>
      </c>
      <c r="F11" s="24">
        <f t="shared" si="0"/>
        <v>0</v>
      </c>
    </row>
    <row r="12" spans="1:6" s="19" customFormat="1" ht="18.75" customHeight="1">
      <c r="A12" s="20" t="s">
        <v>17</v>
      </c>
      <c r="B12" s="32">
        <v>762000</v>
      </c>
      <c r="C12" s="22" t="s">
        <v>10</v>
      </c>
      <c r="D12" s="33"/>
      <c r="E12" s="33">
        <v>762000</v>
      </c>
      <c r="F12" s="24">
        <f t="shared" si="0"/>
        <v>0</v>
      </c>
    </row>
    <row r="13" spans="1:6" s="19" customFormat="1" ht="15.75" customHeight="1">
      <c r="A13" s="20" t="s">
        <v>18</v>
      </c>
      <c r="B13" s="21">
        <v>375000</v>
      </c>
      <c r="C13" s="22" t="s">
        <v>10</v>
      </c>
      <c r="D13" s="41"/>
      <c r="E13" s="23">
        <v>375000</v>
      </c>
      <c r="F13" s="24">
        <f t="shared" si="0"/>
        <v>0</v>
      </c>
    </row>
    <row r="14" spans="1:6" s="19" customFormat="1" ht="15.75" customHeight="1">
      <c r="A14" s="20" t="s">
        <v>19</v>
      </c>
      <c r="B14" s="21">
        <v>136000</v>
      </c>
      <c r="C14" s="22" t="s">
        <v>10</v>
      </c>
      <c r="D14" s="23"/>
      <c r="E14" s="23">
        <v>136000</v>
      </c>
      <c r="F14" s="24">
        <f t="shared" si="0"/>
        <v>0</v>
      </c>
    </row>
    <row r="15" spans="1:6" s="19" customFormat="1" ht="15.75" customHeight="1">
      <c r="A15" s="20" t="s">
        <v>20</v>
      </c>
      <c r="B15" s="21">
        <v>90200</v>
      </c>
      <c r="C15" s="22" t="s">
        <v>10</v>
      </c>
      <c r="D15" s="23"/>
      <c r="E15" s="23">
        <v>90200</v>
      </c>
      <c r="F15" s="24">
        <f t="shared" si="0"/>
        <v>0</v>
      </c>
    </row>
    <row r="16" spans="1:6" s="19" customFormat="1" ht="15.75" customHeight="1">
      <c r="A16" s="42" t="s">
        <v>21</v>
      </c>
      <c r="B16" s="21">
        <v>436000</v>
      </c>
      <c r="C16" s="22" t="s">
        <v>10</v>
      </c>
      <c r="D16" s="23"/>
      <c r="E16" s="23">
        <v>436000</v>
      </c>
      <c r="F16" s="24">
        <f t="shared" si="0"/>
        <v>0</v>
      </c>
    </row>
    <row r="17" spans="1:6" s="19" customFormat="1" ht="15.75" customHeight="1">
      <c r="A17" s="20" t="s">
        <v>22</v>
      </c>
      <c r="B17" s="21">
        <v>6604000</v>
      </c>
      <c r="C17" s="22" t="s">
        <v>10</v>
      </c>
      <c r="D17" s="23"/>
      <c r="E17" s="23">
        <v>6604000</v>
      </c>
      <c r="F17" s="24">
        <f t="shared" si="0"/>
        <v>0</v>
      </c>
    </row>
    <row r="18" spans="1:6" s="19" customFormat="1" ht="15.75" customHeight="1">
      <c r="A18" s="43" t="s">
        <v>23</v>
      </c>
      <c r="B18" s="21">
        <v>301000</v>
      </c>
      <c r="C18" s="22" t="s">
        <v>10</v>
      </c>
      <c r="D18" s="23"/>
      <c r="E18" s="23">
        <v>301000</v>
      </c>
      <c r="F18" s="24">
        <f t="shared" si="0"/>
        <v>0</v>
      </c>
    </row>
    <row r="19" spans="1:6" s="19" customFormat="1" ht="15.75" customHeight="1">
      <c r="A19" s="43" t="s">
        <v>24</v>
      </c>
      <c r="B19" s="21">
        <v>0</v>
      </c>
      <c r="C19" s="22" t="s">
        <v>10</v>
      </c>
      <c r="D19" s="23"/>
      <c r="E19" s="23">
        <v>0</v>
      </c>
      <c r="F19" s="44">
        <f t="shared" si="0"/>
        <v>0</v>
      </c>
    </row>
    <row r="20" spans="1:6" s="19" customFormat="1" ht="15.75" customHeight="1">
      <c r="A20" s="43" t="s">
        <v>25</v>
      </c>
      <c r="B20" s="21">
        <v>77000</v>
      </c>
      <c r="C20" s="22" t="s">
        <v>10</v>
      </c>
      <c r="D20" s="23"/>
      <c r="E20" s="23">
        <v>77000</v>
      </c>
      <c r="F20" s="24">
        <f t="shared" si="0"/>
        <v>0</v>
      </c>
    </row>
    <row r="21" spans="1:6" s="37" customFormat="1" ht="15.75" customHeight="1">
      <c r="A21" s="43" t="s">
        <v>26</v>
      </c>
      <c r="B21" s="45">
        <v>349250</v>
      </c>
      <c r="C21" s="22" t="s">
        <v>10</v>
      </c>
      <c r="D21" s="23"/>
      <c r="E21" s="23">
        <v>349250</v>
      </c>
      <c r="F21" s="24">
        <f t="shared" si="0"/>
        <v>0</v>
      </c>
    </row>
    <row r="22" spans="1:6" s="19" customFormat="1" ht="15.75" customHeight="1">
      <c r="A22" s="43" t="s">
        <v>27</v>
      </c>
      <c r="B22" s="45">
        <v>2160000</v>
      </c>
      <c r="C22" s="22" t="s">
        <v>10</v>
      </c>
      <c r="D22" s="23"/>
      <c r="E22" s="23">
        <v>2160000</v>
      </c>
      <c r="F22" s="24">
        <f t="shared" si="0"/>
        <v>0</v>
      </c>
    </row>
    <row r="23" spans="1:6" s="37" customFormat="1" ht="15.75" customHeight="1">
      <c r="A23" s="43" t="s">
        <v>28</v>
      </c>
      <c r="B23" s="45">
        <f>4226991-2768918+1668000+2694940</f>
        <v>5821013</v>
      </c>
      <c r="C23" s="22" t="s">
        <v>10</v>
      </c>
      <c r="D23" s="23"/>
      <c r="E23" s="23">
        <f>4226991-2768918+1668000+2694940</f>
        <v>5821013</v>
      </c>
      <c r="F23" s="44">
        <f t="shared" si="0"/>
        <v>0</v>
      </c>
    </row>
    <row r="24" spans="1:6" s="19" customFormat="1" ht="15.75" customHeight="1">
      <c r="A24" s="46" t="s">
        <v>29</v>
      </c>
      <c r="B24" s="47">
        <f>71809476-1889633</f>
        <v>69919843</v>
      </c>
      <c r="C24" s="48" t="s">
        <v>10</v>
      </c>
      <c r="D24" s="49"/>
      <c r="E24" s="49">
        <f>71809476-1889633</f>
        <v>69919843</v>
      </c>
      <c r="F24" s="50">
        <f t="shared" si="0"/>
        <v>0</v>
      </c>
    </row>
    <row r="25" spans="1:6" s="19" customFormat="1" ht="15.75" customHeight="1">
      <c r="A25" s="43" t="s">
        <v>30</v>
      </c>
      <c r="B25" s="45">
        <v>15956160</v>
      </c>
      <c r="C25" s="22" t="s">
        <v>10</v>
      </c>
      <c r="D25" s="23"/>
      <c r="E25" s="23">
        <v>15956160</v>
      </c>
      <c r="F25" s="24">
        <f t="shared" si="0"/>
        <v>0</v>
      </c>
    </row>
    <row r="26" spans="1:6" s="37" customFormat="1" ht="15.75" customHeight="1">
      <c r="A26" s="43" t="s">
        <v>31</v>
      </c>
      <c r="B26" s="45">
        <v>214128350</v>
      </c>
      <c r="C26" s="22" t="s">
        <v>10</v>
      </c>
      <c r="D26" s="23"/>
      <c r="E26" s="23">
        <v>214128350</v>
      </c>
      <c r="F26" s="24">
        <f t="shared" si="0"/>
        <v>0</v>
      </c>
    </row>
    <row r="27" spans="1:6" s="37" customFormat="1" ht="15.75" customHeight="1">
      <c r="A27" s="43" t="s">
        <v>32</v>
      </c>
      <c r="B27" s="45">
        <v>800000</v>
      </c>
      <c r="C27" s="22" t="s">
        <v>10</v>
      </c>
      <c r="D27" s="23"/>
      <c r="E27" s="23">
        <v>800000</v>
      </c>
      <c r="F27" s="44">
        <f t="shared" si="0"/>
        <v>0</v>
      </c>
    </row>
    <row r="28" spans="1:6" s="37" customFormat="1" ht="15.75" customHeight="1">
      <c r="A28" s="43" t="s">
        <v>33</v>
      </c>
      <c r="B28" s="51">
        <v>1653800</v>
      </c>
      <c r="C28" s="52" t="s">
        <v>10</v>
      </c>
      <c r="D28" s="53"/>
      <c r="E28" s="53">
        <v>1653800</v>
      </c>
      <c r="F28" s="54">
        <f t="shared" si="0"/>
        <v>0</v>
      </c>
    </row>
    <row r="29" spans="1:6" s="37" customFormat="1" ht="15.75" customHeight="1">
      <c r="A29" s="55" t="s">
        <v>34</v>
      </c>
      <c r="B29" s="51">
        <v>370002</v>
      </c>
      <c r="C29" s="52" t="s">
        <v>10</v>
      </c>
      <c r="D29" s="53"/>
      <c r="E29" s="53">
        <v>370002</v>
      </c>
      <c r="F29" s="54"/>
    </row>
    <row r="30" spans="1:6" s="37" customFormat="1" ht="15.75" customHeight="1" thickBot="1">
      <c r="A30" s="55" t="s">
        <v>35</v>
      </c>
      <c r="B30" s="51">
        <v>5001260</v>
      </c>
      <c r="C30" s="52" t="s">
        <v>10</v>
      </c>
      <c r="D30" s="53"/>
      <c r="E30" s="53">
        <v>5001260</v>
      </c>
      <c r="F30" s="54">
        <f t="shared" si="0"/>
        <v>0</v>
      </c>
    </row>
    <row r="31" spans="1:6" s="19" customFormat="1" ht="15.75" customHeight="1">
      <c r="A31" s="56" t="s">
        <v>36</v>
      </c>
      <c r="B31" s="57"/>
      <c r="C31" s="58" t="s">
        <v>10</v>
      </c>
      <c r="D31" s="59"/>
      <c r="E31" s="59"/>
      <c r="F31" s="60">
        <f t="shared" si="0"/>
        <v>0</v>
      </c>
    </row>
    <row r="32" spans="1:6" s="19" customFormat="1" ht="15.75" customHeight="1">
      <c r="A32" s="43" t="s">
        <v>37</v>
      </c>
      <c r="B32" s="45"/>
      <c r="C32" s="22" t="s">
        <v>10</v>
      </c>
      <c r="D32" s="23"/>
      <c r="E32" s="23"/>
      <c r="F32" s="61">
        <f t="shared" si="0"/>
        <v>0</v>
      </c>
    </row>
    <row r="33" spans="1:6" s="37" customFormat="1" ht="15.75" customHeight="1">
      <c r="A33" s="43" t="s">
        <v>38</v>
      </c>
      <c r="B33" s="45">
        <v>490000</v>
      </c>
      <c r="C33" s="22" t="s">
        <v>10</v>
      </c>
      <c r="D33" s="23"/>
      <c r="E33" s="23">
        <v>490000</v>
      </c>
      <c r="F33" s="61">
        <f t="shared" si="0"/>
        <v>0</v>
      </c>
    </row>
    <row r="34" spans="1:6" s="19" customFormat="1" ht="15.75" customHeight="1">
      <c r="A34" s="43" t="s">
        <v>39</v>
      </c>
      <c r="B34" s="45">
        <v>0</v>
      </c>
      <c r="C34" s="22" t="s">
        <v>10</v>
      </c>
      <c r="D34" s="23"/>
      <c r="E34" s="23">
        <v>0</v>
      </c>
      <c r="F34" s="61">
        <f t="shared" si="0"/>
        <v>0</v>
      </c>
    </row>
    <row r="35" spans="1:6" s="37" customFormat="1" ht="15.75" customHeight="1">
      <c r="A35" s="43" t="s">
        <v>40</v>
      </c>
      <c r="B35" s="45">
        <v>98000</v>
      </c>
      <c r="C35" s="22" t="s">
        <v>10</v>
      </c>
      <c r="D35" s="23"/>
      <c r="E35" s="23">
        <v>98000</v>
      </c>
      <c r="F35" s="61">
        <f t="shared" si="0"/>
        <v>0</v>
      </c>
    </row>
    <row r="36" spans="1:6" s="19" customFormat="1" ht="15.75" customHeight="1">
      <c r="A36" s="43" t="s">
        <v>41</v>
      </c>
      <c r="B36" s="45"/>
      <c r="C36" s="22" t="s">
        <v>10</v>
      </c>
      <c r="D36" s="23"/>
      <c r="E36" s="23"/>
      <c r="F36" s="61">
        <f t="shared" si="0"/>
        <v>0</v>
      </c>
    </row>
    <row r="37" spans="1:6" s="37" customFormat="1" ht="15.75" customHeight="1">
      <c r="A37" s="43" t="s">
        <v>42</v>
      </c>
      <c r="B37" s="45">
        <v>279000</v>
      </c>
      <c r="C37" s="22" t="s">
        <v>10</v>
      </c>
      <c r="D37" s="23"/>
      <c r="E37" s="23">
        <v>279000</v>
      </c>
      <c r="F37" s="61">
        <f t="shared" si="0"/>
        <v>0</v>
      </c>
    </row>
    <row r="38" spans="1:6" s="19" customFormat="1" ht="15.75" customHeight="1">
      <c r="A38" s="43" t="s">
        <v>43</v>
      </c>
      <c r="B38" s="45">
        <v>150000</v>
      </c>
      <c r="C38" s="22" t="s">
        <v>10</v>
      </c>
      <c r="D38" s="23"/>
      <c r="E38" s="23">
        <v>150000</v>
      </c>
      <c r="F38" s="61">
        <f t="shared" si="0"/>
        <v>0</v>
      </c>
    </row>
    <row r="39" spans="1:6" s="37" customFormat="1" ht="15.75" customHeight="1">
      <c r="A39" s="43" t="s">
        <v>44</v>
      </c>
      <c r="B39" s="45">
        <v>91500</v>
      </c>
      <c r="C39" s="22" t="s">
        <v>10</v>
      </c>
      <c r="D39" s="23"/>
      <c r="E39" s="23">
        <v>91500</v>
      </c>
      <c r="F39" s="24">
        <f t="shared" si="0"/>
        <v>0</v>
      </c>
    </row>
    <row r="40" spans="1:6" s="37" customFormat="1" ht="15.75" customHeight="1">
      <c r="A40" s="43" t="s">
        <v>45</v>
      </c>
      <c r="B40" s="45">
        <v>482600</v>
      </c>
      <c r="C40" s="22" t="s">
        <v>10</v>
      </c>
      <c r="D40" s="23"/>
      <c r="E40" s="23">
        <v>482600</v>
      </c>
      <c r="F40" s="24">
        <f t="shared" si="0"/>
        <v>0</v>
      </c>
    </row>
    <row r="41" spans="1:6" s="37" customFormat="1" ht="15.75" customHeight="1" thickBot="1">
      <c r="A41" s="62" t="s">
        <v>46</v>
      </c>
      <c r="B41" s="63">
        <v>779800</v>
      </c>
      <c r="C41" s="64" t="s">
        <v>10</v>
      </c>
      <c r="D41" s="65"/>
      <c r="E41" s="65">
        <v>779800</v>
      </c>
      <c r="F41" s="66">
        <f t="shared" si="0"/>
        <v>0</v>
      </c>
    </row>
    <row r="42" spans="1:6" s="19" customFormat="1" ht="15.75" customHeight="1">
      <c r="A42" s="67" t="s">
        <v>47</v>
      </c>
      <c r="B42" s="68"/>
      <c r="C42" s="58"/>
      <c r="D42" s="59"/>
      <c r="E42" s="59"/>
      <c r="F42" s="69"/>
    </row>
    <row r="43" spans="1:6" s="19" customFormat="1" ht="15.75" customHeight="1">
      <c r="A43" s="70" t="s">
        <v>48</v>
      </c>
      <c r="B43" s="21">
        <v>880075</v>
      </c>
      <c r="C43" s="22" t="s">
        <v>10</v>
      </c>
      <c r="D43" s="23"/>
      <c r="E43" s="23">
        <v>880075</v>
      </c>
      <c r="F43" s="24"/>
    </row>
    <row r="44" spans="1:6" s="19" customFormat="1" ht="15.75" customHeight="1">
      <c r="A44" s="70" t="s">
        <v>49</v>
      </c>
      <c r="B44" s="21">
        <v>555298</v>
      </c>
      <c r="C44" s="22" t="s">
        <v>10</v>
      </c>
      <c r="D44" s="23"/>
      <c r="E44" s="23">
        <v>555298</v>
      </c>
      <c r="F44" s="24"/>
    </row>
    <row r="45" spans="1:6" s="19" customFormat="1" ht="15.75" customHeight="1">
      <c r="A45" s="70" t="s">
        <v>50</v>
      </c>
      <c r="B45" s="21">
        <f>2264654+11685+16200+123157</f>
        <v>2415696</v>
      </c>
      <c r="C45" s="22" t="s">
        <v>10</v>
      </c>
      <c r="D45" s="23"/>
      <c r="E45" s="23">
        <f>2264654+11685+16200+123157</f>
        <v>2415696</v>
      </c>
      <c r="F45" s="24"/>
    </row>
    <row r="46" spans="1:6" s="76" customFormat="1" ht="15.75" customHeight="1">
      <c r="A46" s="71" t="s">
        <v>51</v>
      </c>
      <c r="B46" s="72">
        <v>1860454</v>
      </c>
      <c r="C46" s="73" t="s">
        <v>10</v>
      </c>
      <c r="D46" s="74"/>
      <c r="E46" s="74">
        <v>1860454</v>
      </c>
      <c r="F46" s="75"/>
    </row>
    <row r="47" spans="1:6" s="19" customFormat="1" ht="15.75" customHeight="1">
      <c r="A47" s="70" t="s">
        <v>52</v>
      </c>
      <c r="B47" s="21">
        <v>1050200</v>
      </c>
      <c r="C47" s="22" t="s">
        <v>10</v>
      </c>
      <c r="D47" s="23"/>
      <c r="E47" s="23">
        <v>1050200</v>
      </c>
      <c r="F47" s="24"/>
    </row>
    <row r="48" spans="1:6" s="37" customFormat="1" ht="15.75" customHeight="1">
      <c r="A48" s="70" t="s">
        <v>53</v>
      </c>
      <c r="B48" s="21">
        <v>35000</v>
      </c>
      <c r="C48" s="22" t="s">
        <v>10</v>
      </c>
      <c r="D48" s="23"/>
      <c r="E48" s="23">
        <v>35000</v>
      </c>
      <c r="F48" s="24"/>
    </row>
    <row r="49" spans="1:6" s="19" customFormat="1" ht="28.5" customHeight="1">
      <c r="A49" s="77" t="s">
        <v>54</v>
      </c>
      <c r="B49" s="21">
        <v>400000</v>
      </c>
      <c r="C49" s="22" t="s">
        <v>10</v>
      </c>
      <c r="D49" s="23"/>
      <c r="E49" s="23">
        <v>400000</v>
      </c>
      <c r="F49" s="24">
        <f aca="true" t="shared" si="1" ref="F49:F72">B49-D49-E49</f>
        <v>0</v>
      </c>
    </row>
    <row r="50" spans="1:6" s="80" customFormat="1" ht="27.75" customHeight="1">
      <c r="A50" s="78" t="s">
        <v>55</v>
      </c>
      <c r="B50" s="79">
        <v>95000</v>
      </c>
      <c r="C50" s="48" t="s">
        <v>10</v>
      </c>
      <c r="D50" s="49"/>
      <c r="E50" s="49">
        <v>95000</v>
      </c>
      <c r="F50" s="50"/>
    </row>
    <row r="51" spans="1:6" s="19" customFormat="1" ht="16.5" customHeight="1">
      <c r="A51" s="81" t="s">
        <v>56</v>
      </c>
      <c r="B51" s="39">
        <v>456000</v>
      </c>
      <c r="C51" s="22" t="s">
        <v>10</v>
      </c>
      <c r="D51" s="40"/>
      <c r="E51" s="40">
        <v>456000</v>
      </c>
      <c r="F51" s="24">
        <f t="shared" si="1"/>
        <v>0</v>
      </c>
    </row>
    <row r="52" spans="1:6" s="19" customFormat="1" ht="16.5" customHeight="1">
      <c r="A52" s="81" t="s">
        <v>57</v>
      </c>
      <c r="B52" s="39">
        <v>66900</v>
      </c>
      <c r="C52" s="35" t="s">
        <v>10</v>
      </c>
      <c r="D52" s="40"/>
      <c r="E52" s="40">
        <v>66900</v>
      </c>
      <c r="F52" s="36"/>
    </row>
    <row r="53" spans="1:6" s="85" customFormat="1" ht="16.5" customHeight="1">
      <c r="A53" s="82" t="s">
        <v>58</v>
      </c>
      <c r="B53" s="83">
        <v>387000</v>
      </c>
      <c r="C53" s="27" t="s">
        <v>10</v>
      </c>
      <c r="D53" s="84"/>
      <c r="E53" s="84">
        <v>387000</v>
      </c>
      <c r="F53" s="29"/>
    </row>
    <row r="54" spans="1:6" s="19" customFormat="1" ht="22.5" customHeight="1">
      <c r="A54" s="86" t="s">
        <v>59</v>
      </c>
      <c r="B54" s="21">
        <v>381000</v>
      </c>
      <c r="C54" s="22" t="s">
        <v>10</v>
      </c>
      <c r="D54" s="23"/>
      <c r="E54" s="23">
        <v>381000</v>
      </c>
      <c r="F54" s="24">
        <f t="shared" si="1"/>
        <v>0</v>
      </c>
    </row>
    <row r="55" spans="1:6" s="37" customFormat="1" ht="22.5" customHeight="1">
      <c r="A55" s="86" t="s">
        <v>60</v>
      </c>
      <c r="B55" s="21">
        <v>1238248</v>
      </c>
      <c r="C55" s="22" t="s">
        <v>10</v>
      </c>
      <c r="D55" s="23"/>
      <c r="E55" s="23">
        <v>1238248</v>
      </c>
      <c r="F55" s="24"/>
    </row>
    <row r="56" spans="1:6" s="37" customFormat="1" ht="22.5" customHeight="1">
      <c r="A56" s="86" t="s">
        <v>61</v>
      </c>
      <c r="B56" s="21">
        <v>60000</v>
      </c>
      <c r="C56" s="22" t="s">
        <v>10</v>
      </c>
      <c r="D56" s="23"/>
      <c r="E56" s="23">
        <v>60000</v>
      </c>
      <c r="F56" s="24"/>
    </row>
    <row r="57" spans="1:6" s="37" customFormat="1" ht="22.5" customHeight="1">
      <c r="A57" s="86" t="s">
        <v>62</v>
      </c>
      <c r="B57" s="21">
        <v>11000</v>
      </c>
      <c r="C57" s="22" t="s">
        <v>10</v>
      </c>
      <c r="D57" s="23"/>
      <c r="E57" s="23">
        <v>11000</v>
      </c>
      <c r="F57" s="24"/>
    </row>
    <row r="58" spans="1:6" s="88" customFormat="1" ht="22.5" customHeight="1">
      <c r="A58" s="87" t="s">
        <v>63</v>
      </c>
      <c r="B58" s="79">
        <v>100000</v>
      </c>
      <c r="C58" s="48" t="s">
        <v>10</v>
      </c>
      <c r="D58" s="49"/>
      <c r="E58" s="49">
        <v>100000</v>
      </c>
      <c r="F58" s="50"/>
    </row>
    <row r="59" spans="1:6" s="88" customFormat="1" ht="22.5" customHeight="1">
      <c r="A59" s="87" t="s">
        <v>62</v>
      </c>
      <c r="B59" s="79">
        <v>27000</v>
      </c>
      <c r="C59" s="48" t="s">
        <v>10</v>
      </c>
      <c r="D59" s="49"/>
      <c r="E59" s="49">
        <v>27000</v>
      </c>
      <c r="F59" s="50"/>
    </row>
    <row r="60" spans="1:6" s="88" customFormat="1" ht="22.5" customHeight="1">
      <c r="A60" s="87" t="s">
        <v>64</v>
      </c>
      <c r="B60" s="79">
        <v>140433</v>
      </c>
      <c r="C60" s="48" t="s">
        <v>10</v>
      </c>
      <c r="D60" s="49"/>
      <c r="E60" s="49">
        <v>140433</v>
      </c>
      <c r="F60" s="50"/>
    </row>
    <row r="61" spans="1:6" s="19" customFormat="1" ht="21" customHeight="1">
      <c r="A61" s="89" t="s">
        <v>65</v>
      </c>
      <c r="B61" s="21">
        <v>300000</v>
      </c>
      <c r="C61" s="22" t="s">
        <v>10</v>
      </c>
      <c r="D61" s="23"/>
      <c r="E61" s="23">
        <v>300000</v>
      </c>
      <c r="F61" s="24">
        <f t="shared" si="1"/>
        <v>0</v>
      </c>
    </row>
    <row r="62" spans="1:6" s="37" customFormat="1" ht="21" customHeight="1">
      <c r="A62" s="89" t="s">
        <v>66</v>
      </c>
      <c r="B62" s="32">
        <f>1929960+310040</f>
        <v>2240000</v>
      </c>
      <c r="C62" s="22" t="s">
        <v>10</v>
      </c>
      <c r="D62" s="33"/>
      <c r="E62" s="33">
        <f>1929960+310040</f>
        <v>2240000</v>
      </c>
      <c r="F62" s="24">
        <f t="shared" si="1"/>
        <v>0</v>
      </c>
    </row>
    <row r="63" spans="1:6" s="37" customFormat="1" ht="21" customHeight="1">
      <c r="A63" s="90" t="s">
        <v>67</v>
      </c>
      <c r="B63" s="91">
        <v>973976</v>
      </c>
      <c r="C63" s="92" t="s">
        <v>68</v>
      </c>
      <c r="D63" s="93"/>
      <c r="E63" s="93">
        <v>973976</v>
      </c>
      <c r="F63" s="61">
        <f t="shared" si="1"/>
        <v>0</v>
      </c>
    </row>
    <row r="64" spans="1:6" s="37" customFormat="1" ht="21" customHeight="1">
      <c r="A64" s="90" t="s">
        <v>69</v>
      </c>
      <c r="B64" s="91">
        <v>69210</v>
      </c>
      <c r="C64" s="94" t="s">
        <v>10</v>
      </c>
      <c r="D64" s="93"/>
      <c r="E64" s="93">
        <v>69210</v>
      </c>
      <c r="F64" s="95">
        <f t="shared" si="1"/>
        <v>0</v>
      </c>
    </row>
    <row r="65" spans="1:6" s="37" customFormat="1" ht="25.5">
      <c r="A65" s="90" t="s">
        <v>70</v>
      </c>
      <c r="B65" s="91">
        <v>2665000</v>
      </c>
      <c r="C65" s="94" t="s">
        <v>10</v>
      </c>
      <c r="D65" s="93"/>
      <c r="E65" s="93">
        <v>2665000</v>
      </c>
      <c r="F65" s="95">
        <f t="shared" si="1"/>
        <v>0</v>
      </c>
    </row>
    <row r="66" spans="1:6" s="37" customFormat="1" ht="12.75">
      <c r="A66" s="90" t="s">
        <v>71</v>
      </c>
      <c r="B66" s="91">
        <v>170000</v>
      </c>
      <c r="C66" s="94" t="s">
        <v>10</v>
      </c>
      <c r="D66" s="93"/>
      <c r="E66" s="93">
        <v>170000</v>
      </c>
      <c r="F66" s="95">
        <f t="shared" si="1"/>
        <v>0</v>
      </c>
    </row>
    <row r="67" spans="1:6" s="37" customFormat="1" ht="12.75">
      <c r="A67" s="90" t="s">
        <v>72</v>
      </c>
      <c r="B67" s="91">
        <v>2430118</v>
      </c>
      <c r="C67" s="94" t="s">
        <v>10</v>
      </c>
      <c r="D67" s="93"/>
      <c r="E67" s="93">
        <v>2430118</v>
      </c>
      <c r="F67" s="95">
        <f t="shared" si="1"/>
        <v>0</v>
      </c>
    </row>
    <row r="68" spans="1:6" s="37" customFormat="1" ht="12.75">
      <c r="A68" s="90" t="s">
        <v>73</v>
      </c>
      <c r="B68" s="91">
        <v>127000</v>
      </c>
      <c r="C68" s="94" t="s">
        <v>10</v>
      </c>
      <c r="D68" s="93"/>
      <c r="E68" s="93">
        <v>127000</v>
      </c>
      <c r="F68" s="95">
        <f t="shared" si="1"/>
        <v>0</v>
      </c>
    </row>
    <row r="69" spans="1:6" s="88" customFormat="1" ht="25.5">
      <c r="A69" s="96" t="s">
        <v>74</v>
      </c>
      <c r="B69" s="97">
        <v>800000</v>
      </c>
      <c r="C69" s="98" t="s">
        <v>10</v>
      </c>
      <c r="D69" s="99"/>
      <c r="E69" s="99">
        <v>800000</v>
      </c>
      <c r="F69" s="100">
        <f t="shared" si="1"/>
        <v>0</v>
      </c>
    </row>
    <row r="70" spans="1:6" s="19" customFormat="1" ht="21" customHeight="1">
      <c r="A70" s="90" t="s">
        <v>75</v>
      </c>
      <c r="B70" s="91">
        <v>350000</v>
      </c>
      <c r="C70" s="92" t="s">
        <v>10</v>
      </c>
      <c r="D70" s="93"/>
      <c r="E70" s="93">
        <v>350000</v>
      </c>
      <c r="F70" s="61">
        <f t="shared" si="1"/>
        <v>0</v>
      </c>
    </row>
    <row r="71" spans="1:6" s="19" customFormat="1" ht="21" customHeight="1" thickBot="1">
      <c r="A71" s="90" t="s">
        <v>76</v>
      </c>
      <c r="B71" s="101">
        <v>90000</v>
      </c>
      <c r="C71" s="102" t="s">
        <v>10</v>
      </c>
      <c r="D71" s="103"/>
      <c r="E71" s="103">
        <v>90000</v>
      </c>
      <c r="F71" s="104">
        <f t="shared" si="1"/>
        <v>0</v>
      </c>
    </row>
    <row r="72" spans="1:6" s="19" customFormat="1" ht="21" customHeight="1">
      <c r="A72" s="105" t="s">
        <v>77</v>
      </c>
      <c r="B72" s="106">
        <v>284990</v>
      </c>
      <c r="C72" s="107" t="s">
        <v>10</v>
      </c>
      <c r="D72" s="108"/>
      <c r="E72" s="109">
        <v>284990</v>
      </c>
      <c r="F72" s="110">
        <f t="shared" si="1"/>
        <v>0</v>
      </c>
    </row>
    <row r="73" spans="1:6" s="19" customFormat="1" ht="21" customHeight="1" thickBot="1">
      <c r="A73" s="111" t="s">
        <v>78</v>
      </c>
      <c r="B73" s="112">
        <v>0</v>
      </c>
      <c r="C73" s="113" t="s">
        <v>10</v>
      </c>
      <c r="D73" s="114"/>
      <c r="E73" s="115">
        <v>0</v>
      </c>
      <c r="F73" s="116"/>
    </row>
    <row r="74" spans="1:6" s="122" customFormat="1" ht="18" customHeight="1" thickBot="1">
      <c r="A74" s="117" t="s">
        <v>79</v>
      </c>
      <c r="B74" s="118">
        <f>SUM(B5:B45,B47:B73)</f>
        <v>367936621</v>
      </c>
      <c r="C74" s="119"/>
      <c r="D74" s="120">
        <f>SUM(D5:D73)</f>
        <v>0</v>
      </c>
      <c r="E74" s="118">
        <f>SUM(E5:E45,E47:E73)</f>
        <v>367936621</v>
      </c>
      <c r="F74" s="121">
        <f>SUM(F5:F51)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51" r:id="rId1"/>
  <headerFooter alignWithMargins="0">
    <oddHeader>&amp;R&amp;"Times New Roman CE,Félkövér dőlt"&amp;11  6. melléklet a 28/2017.(X.27.)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2017-10-30T08:17:23Z</dcterms:created>
  <dcterms:modified xsi:type="dcterms:W3CDTF">2017-10-30T08:17:23Z</dcterms:modified>
  <cp:category/>
  <cp:version/>
  <cp:contentType/>
  <cp:contentStatus/>
</cp:coreProperties>
</file>