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6\testület\KT\szeptember 29\"/>
    </mc:Choice>
  </mc:AlternateContent>
  <bookViews>
    <workbookView xWindow="0" yWindow="0" windowWidth="20490" windowHeight="7620" activeTab="3"/>
  </bookViews>
  <sheets>
    <sheet name="összesen" sheetId="19" r:id="rId1"/>
    <sheet name="önkormányzat" sheetId="20" r:id="rId2"/>
    <sheet name="ph" sheetId="21" r:id="rId3"/>
    <sheet name="hszk" sheetId="22" r:id="rId4"/>
    <sheet name="könyvtár" sheetId="23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F18" i="20" l="1"/>
  <c r="H18" i="19" l="1"/>
  <c r="G16" i="19"/>
  <c r="G15" i="19"/>
  <c r="G13" i="19"/>
  <c r="H11" i="19"/>
  <c r="H12" i="19"/>
  <c r="G11" i="19"/>
  <c r="H8" i="19"/>
  <c r="G7" i="19"/>
  <c r="G6" i="19"/>
  <c r="I6" i="19" s="1"/>
  <c r="F20" i="20"/>
  <c r="G28" i="20"/>
  <c r="F28" i="20"/>
  <c r="G18" i="20"/>
  <c r="G20" i="20" s="1"/>
  <c r="F18" i="21"/>
  <c r="F12" i="21"/>
  <c r="G16" i="23"/>
  <c r="G10" i="23" l="1"/>
  <c r="F20" i="19"/>
  <c r="F21" i="19" l="1"/>
  <c r="G21" i="19"/>
  <c r="H21" i="19"/>
  <c r="E21" i="19"/>
  <c r="G14" i="19"/>
  <c r="H14" i="19"/>
  <c r="E14" i="19"/>
  <c r="I15" i="19"/>
  <c r="I17" i="19"/>
  <c r="I18" i="19"/>
  <c r="I20" i="19"/>
  <c r="I7" i="19"/>
  <c r="I8" i="19"/>
  <c r="I9" i="19"/>
  <c r="I11" i="19"/>
  <c r="I12" i="19"/>
  <c r="I13" i="19"/>
  <c r="F10" i="19"/>
  <c r="F14" i="19" s="1"/>
  <c r="H7" i="20"/>
  <c r="H8" i="20"/>
  <c r="H10" i="20"/>
  <c r="H11" i="20"/>
  <c r="H13" i="20"/>
  <c r="H15" i="20"/>
  <c r="H17" i="20"/>
  <c r="H18" i="20"/>
  <c r="H21" i="20"/>
  <c r="H22" i="20"/>
  <c r="H23" i="20"/>
  <c r="H24" i="20"/>
  <c r="H25" i="20"/>
  <c r="H26" i="20"/>
  <c r="H27" i="20"/>
  <c r="H5" i="20"/>
  <c r="H6" i="21"/>
  <c r="H7" i="21"/>
  <c r="H9" i="21"/>
  <c r="H10" i="21"/>
  <c r="H11" i="21"/>
  <c r="H13" i="21"/>
  <c r="H14" i="21"/>
  <c r="H15" i="21"/>
  <c r="H16" i="21"/>
  <c r="H17" i="21"/>
  <c r="H5" i="21"/>
  <c r="H6" i="22"/>
  <c r="H7" i="22"/>
  <c r="H8" i="22"/>
  <c r="H10" i="22"/>
  <c r="H11" i="22"/>
  <c r="H12" i="22"/>
  <c r="H13" i="22"/>
  <c r="H14" i="22"/>
  <c r="H5" i="22"/>
  <c r="H11" i="23"/>
  <c r="H12" i="23"/>
  <c r="H13" i="23"/>
  <c r="H14" i="23"/>
  <c r="H15" i="23"/>
  <c r="H6" i="23"/>
  <c r="H7" i="23"/>
  <c r="H8" i="23"/>
  <c r="H5" i="23"/>
  <c r="I14" i="19" l="1"/>
  <c r="I10" i="19"/>
  <c r="C16" i="23"/>
  <c r="H16" i="23" s="1"/>
  <c r="C10" i="23"/>
  <c r="H10" i="23" s="1"/>
  <c r="C15" i="22"/>
  <c r="H15" i="22" s="1"/>
  <c r="C9" i="22"/>
  <c r="H9" i="22" s="1"/>
  <c r="C18" i="21"/>
  <c r="H18" i="21" s="1"/>
  <c r="C12" i="21"/>
  <c r="H12" i="21" s="1"/>
  <c r="C28" i="20"/>
  <c r="H28" i="20" s="1"/>
  <c r="C20" i="20"/>
  <c r="H20" i="20" s="1"/>
  <c r="D19" i="19" l="1"/>
  <c r="I19" i="19" s="1"/>
  <c r="D16" i="19"/>
  <c r="I16" i="19" s="1"/>
  <c r="D21" i="19" l="1"/>
  <c r="I21" i="19" s="1"/>
  <c r="D14" i="19"/>
</calcChain>
</file>

<file path=xl/sharedStrings.xml><?xml version="1.0" encoding="utf-8"?>
<sst xmlns="http://schemas.openxmlformats.org/spreadsheetml/2006/main" count="207" uniqueCount="73">
  <si>
    <t>ezer Ft-ban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</si>
  <si>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</si>
  <si>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</si>
  <si>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</si>
  <si>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</si>
  <si>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</si>
  <si>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</si>
  <si>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</si>
  <si>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</si>
  <si>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</si>
  <si>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</si>
  <si>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</si>
  <si>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</si>
  <si>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</si>
  <si>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</si>
  <si>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</si>
  <si>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</si>
  <si>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</si>
  <si>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</si>
  <si>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</si>
  <si>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</si>
  <si>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</si>
  <si>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</si>
  <si>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</si>
  <si>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</si>
  <si>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</si>
  <si>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</si>
  <si>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</si>
  <si>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</si>
  <si>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</si>
  <si>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</si>
  <si>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</si>
  <si>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>Bevételi rovatok összesen</t>
  </si>
  <si>
    <t>ÜLLŐI VÁROS ÖSSZESEN 2016. ÉVI KÖLTSÉGVETÉS</t>
  </si>
  <si>
    <t>2016. eredeti előirányzat</t>
  </si>
  <si>
    <t xml:space="preserve">2016. évi I. előirányzat módosítás </t>
  </si>
  <si>
    <t>+</t>
  </si>
  <si>
    <t>-</t>
  </si>
  <si>
    <t xml:space="preserve">Pénzmaradvány                </t>
  </si>
  <si>
    <t>ÜLLŐ VÁROS ÖNKORMÁNYZAT 2016. ÉVI KÖLTSÉGVETÉSE</t>
  </si>
  <si>
    <t>K4</t>
  </si>
  <si>
    <t>K5</t>
  </si>
  <si>
    <t>K7</t>
  </si>
  <si>
    <t>Felújítások</t>
  </si>
  <si>
    <t>K8</t>
  </si>
  <si>
    <t>Egyéb felhalmozási célú kiadások</t>
  </si>
  <si>
    <t>K9</t>
  </si>
  <si>
    <t xml:space="preserve">Finanszírozási műveletek               </t>
  </si>
  <si>
    <t>B2</t>
  </si>
  <si>
    <t>Felhalmozási célú műveletek ÁH-on belül</t>
  </si>
  <si>
    <t>B3</t>
  </si>
  <si>
    <t>Közhatalmi bevételek</t>
  </si>
  <si>
    <t xml:space="preserve">B6        </t>
  </si>
  <si>
    <t xml:space="preserve">Működési célú átvett pénzeszközök       </t>
  </si>
  <si>
    <t>B7</t>
  </si>
  <si>
    <t>Felhalmozási célú átvett pénzeszköz</t>
  </si>
  <si>
    <t>ÜLLŐI POLGÁRMESTERI HIVATAL 2016. ÉVI KÖLTSÉGVETÉSE</t>
  </si>
  <si>
    <t>ÜLLŐ VÁROS HUMÁN SZOLGÁLTATÓ KÖZPONT 2016. ÉVI KÖLTSÉGVETÉSE</t>
  </si>
  <si>
    <t>VARGHA GYULA VÁROSI KÖNYVTÁR 2016. ÉVI KÖLTSÉGVETÉSE</t>
  </si>
  <si>
    <t>Pénzmaradvány</t>
  </si>
  <si>
    <t xml:space="preserve">Finanszírozási bevételek                 </t>
  </si>
  <si>
    <t xml:space="preserve">Finanszírozási bevételek               </t>
  </si>
  <si>
    <t xml:space="preserve">2016. évi II. előirányzat módosítás </t>
  </si>
  <si>
    <t>2016. évi II. előirányzat módosítás utáni előirányzat</t>
  </si>
  <si>
    <t xml:space="preserve"> -közfoglalkoztatás</t>
  </si>
  <si>
    <t xml:space="preserve"> -Helytörténeti Múzeum (önk)</t>
  </si>
  <si>
    <t xml:space="preserve"> -tartalékból értékpapír vásárlás</t>
  </si>
  <si>
    <t xml:space="preserve"> -felújítás, Könyvtár( Helytörténeti)</t>
  </si>
  <si>
    <t xml:space="preserve"> -beruházásra</t>
  </si>
  <si>
    <t xml:space="preserve"> -értékpapír vásárlás, finanszírozás ph, könyvtár</t>
  </si>
  <si>
    <t xml:space="preserve"> -kommunikációs szolgáltatások, közüzemi díjak (ph)</t>
  </si>
  <si>
    <t xml:space="preserve"> -kommunikációs szolgáltatások, közüzemi díjak (önk.)</t>
  </si>
  <si>
    <t>1. számú melléklet a 14 /2016. (X.08.)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</si>
</sst>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7" fillId="0" borderId="0" xfId="0" applyFont="1" applyAlignment="1">
      <alignment horizontal="right"/>
    </xf>
    <xf numFmtId="0" fontId="4" fillId="0" borderId="11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5" fillId="0" borderId="9" xfId="0" applyFont="1" applyFill="1" applyBorder="1"/>
    <xf numFmtId="3" fontId="5" fillId="0" borderId="9" xfId="0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5" fillId="0" borderId="17" xfId="0" applyFont="1" applyFill="1" applyBorder="1"/>
    <xf numFmtId="3" fontId="5" fillId="0" borderId="17" xfId="0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5" fillId="0" borderId="6" xfId="0" applyNumberFormat="1" applyFont="1" applyBorder="1"/>
    <xf numFmtId="3" fontId="4" fillId="0" borderId="12" xfId="0" applyNumberFormat="1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3" fontId="4" fillId="0" borderId="6" xfId="0" applyNumberFormat="1" applyFont="1" applyBorder="1"/>
    <xf numFmtId="3" fontId="5" fillId="0" borderId="13" xfId="0" applyNumberFormat="1" applyFont="1" applyBorder="1"/>
    <xf numFmtId="3" fontId="5" fillId="0" borderId="8" xfId="0" applyNumberFormat="1" applyFont="1" applyBorder="1"/>
    <xf numFmtId="3" fontId="5" fillId="0" borderId="1" xfId="0" applyNumberFormat="1" applyFont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4" fillId="0" borderId="7" xfId="0" applyNumberFormat="1" applyFont="1" applyBorder="1"/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9" xfId="0" applyFont="1" applyBorder="1"/>
    <xf numFmtId="0" fontId="5" fillId="0" borderId="12" xfId="0" applyFont="1" applyBorder="1"/>
    <xf numFmtId="3" fontId="5" fillId="0" borderId="5" xfId="0" applyNumberFormat="1" applyFont="1" applyBorder="1"/>
    <xf numFmtId="0" fontId="5" fillId="0" borderId="25" xfId="0" applyFont="1" applyBorder="1"/>
    <xf numFmtId="0" fontId="5" fillId="0" borderId="6" xfId="0" applyFont="1" applyBorder="1"/>
    <xf numFmtId="0" fontId="5" fillId="0" borderId="13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5" fillId="0" borderId="17" xfId="0" applyFont="1" applyBorder="1"/>
    <xf numFmtId="0" fontId="5" fillId="0" borderId="18" xfId="0" applyFont="1" applyBorder="1"/>
    <xf numFmtId="3" fontId="5" fillId="0" borderId="3" xfId="0" applyNumberFormat="1" applyFont="1" applyBorder="1"/>
    <xf numFmtId="0" fontId="5" fillId="0" borderId="3" xfId="0" applyFont="1" applyBorder="1"/>
    <xf numFmtId="0" fontId="8" fillId="0" borderId="1" xfId="0" applyFont="1" applyBorder="1"/>
    <xf numFmtId="0" fontId="8" fillId="0" borderId="10" xfId="0" applyFont="1" applyBorder="1"/>
    <xf numFmtId="3" fontId="8" fillId="0" borderId="4" xfId="0" applyNumberFormat="1" applyFont="1" applyBorder="1"/>
    <xf numFmtId="0" fontId="5" fillId="0" borderId="1" xfId="0" applyFont="1" applyBorder="1"/>
    <xf numFmtId="0" fontId="5" fillId="0" borderId="5" xfId="0" applyFont="1" applyBorder="1"/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0" borderId="27" xfId="0" applyNumberFormat="1" applyFont="1" applyBorder="1"/>
    <xf numFmtId="49" fontId="5" fillId="0" borderId="0" xfId="0" applyNumberFormat="1" applyFont="1"/>
    <xf numFmtId="0" fontId="5" fillId="0" borderId="0" xfId="0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4" xfId="0" applyFont="1" applyBorder="1"/>
    <xf numFmtId="3" fontId="5" fillId="0" borderId="4" xfId="0" applyNumberFormat="1" applyFont="1" applyBorder="1"/>
    <xf numFmtId="0" fontId="6" fillId="0" borderId="0" xfId="0" applyFont="1" applyBorder="1" applyAlignment="1">
      <alignment horizontal="right"/>
    </xf>
    <xf numFmtId="3" fontId="8" fillId="0" borderId="1" xfId="0" applyNumberFormat="1" applyFont="1" applyBorder="1"/>
    <xf numFmtId="3" fontId="5" fillId="0" borderId="26" xfId="0" applyNumberFormat="1" applyFont="1" applyBorder="1"/>
    <xf numFmtId="3" fontId="8" fillId="0" borderId="10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5" fillId="0" borderId="25" xfId="0" applyNumberFormat="1" applyFont="1" applyBorder="1"/>
    <xf numFmtId="3" fontId="8" fillId="0" borderId="27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5" fillId="0" borderId="28" xfId="0" applyFont="1" applyBorder="1"/>
    <xf numFmtId="3" fontId="8" fillId="0" borderId="12" xfId="0" applyNumberFormat="1" applyFont="1" applyBorder="1"/>
    <xf numFmtId="3" fontId="4" fillId="0" borderId="10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5" fillId="0" borderId="0" xfId="0" applyNumberFormat="1" applyFont="1" applyBorder="1"/>
    <xf numFmtId="3" fontId="4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3" fontId="0" fillId="0" borderId="0" xfId="0" applyNumberFormat="1" applyFont="1"/>
    <xf numFmtId="3" fontId="5" fillId="0" borderId="7" xfId="0" applyNumberFormat="1" applyFont="1" applyBorder="1"/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4" fillId="0" borderId="25" xfId="0" applyNumberFormat="1" applyFont="1" applyBorder="1"/>
    <xf numFmtId="3" fontId="5" fillId="0" borderId="26" xfId="0" applyNumberFormat="1" applyFont="1" applyFill="1" applyBorder="1"/>
    <xf numFmtId="3" fontId="4" fillId="0" borderId="25" xfId="0" applyNumberFormat="1" applyFont="1" applyFill="1" applyBorder="1"/>
    <xf numFmtId="3" fontId="4" fillId="0" borderId="6" xfId="0" applyNumberFormat="1" applyFont="1" applyFill="1" applyBorder="1"/>
    <xf numFmtId="3" fontId="4" fillId="0" borderId="26" xfId="0" applyNumberFormat="1" applyFont="1" applyFill="1" applyBorder="1"/>
    <xf numFmtId="0" fontId="5" fillId="0" borderId="30" xfId="0" applyFont="1" applyBorder="1"/>
    <xf numFmtId="0" fontId="5" fillId="0" borderId="31" xfId="0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0" fontId="10" fillId="0" borderId="13" xfId="0" applyFont="1" applyBorder="1"/>
    <xf numFmtId="0" fontId="5" fillId="0" borderId="29" xfId="0" applyFont="1" applyBorder="1"/>
    <xf numFmtId="0" fontId="10" fillId="0" borderId="30" xfId="0" applyFont="1" applyBorder="1"/>
    <xf numFmtId="3" fontId="5" fillId="0" borderId="8" xfId="0" applyNumberFormat="1" applyFont="1" applyFill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11" fillId="0" borderId="4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7" xfId="0" applyFont="1" applyBorder="1" applyAlignment="1">
      <alignment horizontal="right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ROVATOK_&#214;SSZ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"/>
      <sheetName val="önkorm."/>
      <sheetName val="ph"/>
      <sheetName val="könyvtár"/>
      <sheetName val="hszk"/>
      <sheetName val="roma"/>
    </sheetNames>
    <sheetDataSet>
      <sheetData sheetId="0" refreshError="1"/>
      <sheetData sheetId="1">
        <row r="29">
          <cell r="E29">
            <v>0</v>
          </cell>
        </row>
        <row r="263">
          <cell r="E263">
            <v>0</v>
          </cell>
        </row>
        <row r="314">
          <cell r="E314">
            <v>0</v>
          </cell>
        </row>
      </sheetData>
      <sheetData sheetId="2">
        <row r="34">
          <cell r="E34">
            <v>0</v>
          </cell>
        </row>
      </sheetData>
      <sheetData sheetId="3">
        <row r="17">
          <cell r="E17">
            <v>0</v>
          </cell>
        </row>
      </sheetData>
      <sheetData sheetId="4">
        <row r="33">
          <cell r="E33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9"/>
  <sheetViews>
    <sheetView topLeftCell="B1" workbookViewId="0">
      <selection activeCell="B1" sqref="B1:I1"/>
    </sheetView>
  </sheetViews>
  <sheetFormatPr defaultRowHeight="15" x14ac:dyDescent="0.25"/>
  <cols>
    <col min="1" max="1" width="9.140625" style="2"/>
    <col min="2" max="2" width="6.140625" style="2" customWidth="1"/>
    <col min="3" max="3" width="36.140625" style="2" customWidth="1"/>
    <col min="4" max="4" width="16" style="2" customWidth="1"/>
    <col min="5" max="5" width="9.5703125" style="2" customWidth="1"/>
    <col min="6" max="7" width="11.5703125" style="2" customWidth="1"/>
    <col min="8" max="8" width="9.28515625" style="2" customWidth="1"/>
    <col min="9" max="9" width="17.42578125" style="2" customWidth="1"/>
    <col min="10" max="258" width="9.140625" style="2"/>
    <col min="259" max="259" width="10.7109375" style="2" customWidth="1"/>
    <col min="260" max="260" width="40.7109375" style="2" customWidth="1"/>
    <col min="261" max="263" width="17.7109375" style="2" customWidth="1"/>
    <col min="264" max="264" width="9.85546875" style="2" bestFit="1" customWidth="1"/>
    <col min="265" max="265" width="11.42578125" style="2" customWidth="1"/>
    <col min="266" max="514" width="9.140625" style="2"/>
    <col min="515" max="515" width="10.7109375" style="2" customWidth="1"/>
    <col min="516" max="516" width="40.7109375" style="2" customWidth="1"/>
    <col min="517" max="519" width="17.7109375" style="2" customWidth="1"/>
    <col min="520" max="520" width="9.85546875" style="2" bestFit="1" customWidth="1"/>
    <col min="521" max="521" width="11.42578125" style="2" customWidth="1"/>
    <col min="522" max="770" width="9.140625" style="2"/>
    <col min="771" max="771" width="10.7109375" style="2" customWidth="1"/>
    <col min="772" max="772" width="40.7109375" style="2" customWidth="1"/>
    <col min="773" max="775" width="17.7109375" style="2" customWidth="1"/>
    <col min="776" max="776" width="9.85546875" style="2" bestFit="1" customWidth="1"/>
    <col min="777" max="777" width="11.42578125" style="2" customWidth="1"/>
    <col min="778" max="1026" width="9.140625" style="2"/>
    <col min="1027" max="1027" width="10.7109375" style="2" customWidth="1"/>
    <col min="1028" max="1028" width="40.7109375" style="2" customWidth="1"/>
    <col min="1029" max="1031" width="17.7109375" style="2" customWidth="1"/>
    <col min="1032" max="1032" width="9.85546875" style="2" bestFit="1" customWidth="1"/>
    <col min="1033" max="1033" width="11.42578125" style="2" customWidth="1"/>
    <col min="1034" max="1282" width="9.140625" style="2"/>
    <col min="1283" max="1283" width="10.7109375" style="2" customWidth="1"/>
    <col min="1284" max="1284" width="40.7109375" style="2" customWidth="1"/>
    <col min="1285" max="1287" width="17.7109375" style="2" customWidth="1"/>
    <col min="1288" max="1288" width="9.85546875" style="2" bestFit="1" customWidth="1"/>
    <col min="1289" max="1289" width="11.42578125" style="2" customWidth="1"/>
    <col min="1290" max="1538" width="9.140625" style="2"/>
    <col min="1539" max="1539" width="10.7109375" style="2" customWidth="1"/>
    <col min="1540" max="1540" width="40.7109375" style="2" customWidth="1"/>
    <col min="1541" max="1543" width="17.7109375" style="2" customWidth="1"/>
    <col min="1544" max="1544" width="9.85546875" style="2" bestFit="1" customWidth="1"/>
    <col min="1545" max="1545" width="11.42578125" style="2" customWidth="1"/>
    <col min="1546" max="1794" width="9.140625" style="2"/>
    <col min="1795" max="1795" width="10.7109375" style="2" customWidth="1"/>
    <col min="1796" max="1796" width="40.7109375" style="2" customWidth="1"/>
    <col min="1797" max="1799" width="17.7109375" style="2" customWidth="1"/>
    <col min="1800" max="1800" width="9.85546875" style="2" bestFit="1" customWidth="1"/>
    <col min="1801" max="1801" width="11.42578125" style="2" customWidth="1"/>
    <col min="1802" max="2050" width="9.140625" style="2"/>
    <col min="2051" max="2051" width="10.7109375" style="2" customWidth="1"/>
    <col min="2052" max="2052" width="40.7109375" style="2" customWidth="1"/>
    <col min="2053" max="2055" width="17.7109375" style="2" customWidth="1"/>
    <col min="2056" max="2056" width="9.85546875" style="2" bestFit="1" customWidth="1"/>
    <col min="2057" max="2057" width="11.42578125" style="2" customWidth="1"/>
    <col min="2058" max="2306" width="9.140625" style="2"/>
    <col min="2307" max="2307" width="10.7109375" style="2" customWidth="1"/>
    <col min="2308" max="2308" width="40.7109375" style="2" customWidth="1"/>
    <col min="2309" max="2311" width="17.7109375" style="2" customWidth="1"/>
    <col min="2312" max="2312" width="9.85546875" style="2" bestFit="1" customWidth="1"/>
    <col min="2313" max="2313" width="11.42578125" style="2" customWidth="1"/>
    <col min="2314" max="2562" width="9.140625" style="2"/>
    <col min="2563" max="2563" width="10.7109375" style="2" customWidth="1"/>
    <col min="2564" max="2564" width="40.7109375" style="2" customWidth="1"/>
    <col min="2565" max="2567" width="17.7109375" style="2" customWidth="1"/>
    <col min="2568" max="2568" width="9.85546875" style="2" bestFit="1" customWidth="1"/>
    <col min="2569" max="2569" width="11.42578125" style="2" customWidth="1"/>
    <col min="2570" max="2818" width="9.140625" style="2"/>
    <col min="2819" max="2819" width="10.7109375" style="2" customWidth="1"/>
    <col min="2820" max="2820" width="40.7109375" style="2" customWidth="1"/>
    <col min="2821" max="2823" width="17.7109375" style="2" customWidth="1"/>
    <col min="2824" max="2824" width="9.85546875" style="2" bestFit="1" customWidth="1"/>
    <col min="2825" max="2825" width="11.42578125" style="2" customWidth="1"/>
    <col min="2826" max="3074" width="9.140625" style="2"/>
    <col min="3075" max="3075" width="10.7109375" style="2" customWidth="1"/>
    <col min="3076" max="3076" width="40.7109375" style="2" customWidth="1"/>
    <col min="3077" max="3079" width="17.7109375" style="2" customWidth="1"/>
    <col min="3080" max="3080" width="9.85546875" style="2" bestFit="1" customWidth="1"/>
    <col min="3081" max="3081" width="11.42578125" style="2" customWidth="1"/>
    <col min="3082" max="3330" width="9.140625" style="2"/>
    <col min="3331" max="3331" width="10.7109375" style="2" customWidth="1"/>
    <col min="3332" max="3332" width="40.7109375" style="2" customWidth="1"/>
    <col min="3333" max="3335" width="17.7109375" style="2" customWidth="1"/>
    <col min="3336" max="3336" width="9.85546875" style="2" bestFit="1" customWidth="1"/>
    <col min="3337" max="3337" width="11.42578125" style="2" customWidth="1"/>
    <col min="3338" max="3586" width="9.140625" style="2"/>
    <col min="3587" max="3587" width="10.7109375" style="2" customWidth="1"/>
    <col min="3588" max="3588" width="40.7109375" style="2" customWidth="1"/>
    <col min="3589" max="3591" width="17.7109375" style="2" customWidth="1"/>
    <col min="3592" max="3592" width="9.85546875" style="2" bestFit="1" customWidth="1"/>
    <col min="3593" max="3593" width="11.42578125" style="2" customWidth="1"/>
    <col min="3594" max="3842" width="9.140625" style="2"/>
    <col min="3843" max="3843" width="10.7109375" style="2" customWidth="1"/>
    <col min="3844" max="3844" width="40.7109375" style="2" customWidth="1"/>
    <col min="3845" max="3847" width="17.7109375" style="2" customWidth="1"/>
    <col min="3848" max="3848" width="9.85546875" style="2" bestFit="1" customWidth="1"/>
    <col min="3849" max="3849" width="11.42578125" style="2" customWidth="1"/>
    <col min="3850" max="4098" width="9.140625" style="2"/>
    <col min="4099" max="4099" width="10.7109375" style="2" customWidth="1"/>
    <col min="4100" max="4100" width="40.7109375" style="2" customWidth="1"/>
    <col min="4101" max="4103" width="17.7109375" style="2" customWidth="1"/>
    <col min="4104" max="4104" width="9.85546875" style="2" bestFit="1" customWidth="1"/>
    <col min="4105" max="4105" width="11.42578125" style="2" customWidth="1"/>
    <col min="4106" max="4354" width="9.140625" style="2"/>
    <col min="4355" max="4355" width="10.7109375" style="2" customWidth="1"/>
    <col min="4356" max="4356" width="40.7109375" style="2" customWidth="1"/>
    <col min="4357" max="4359" width="17.7109375" style="2" customWidth="1"/>
    <col min="4360" max="4360" width="9.85546875" style="2" bestFit="1" customWidth="1"/>
    <col min="4361" max="4361" width="11.42578125" style="2" customWidth="1"/>
    <col min="4362" max="4610" width="9.140625" style="2"/>
    <col min="4611" max="4611" width="10.7109375" style="2" customWidth="1"/>
    <col min="4612" max="4612" width="40.7109375" style="2" customWidth="1"/>
    <col min="4613" max="4615" width="17.7109375" style="2" customWidth="1"/>
    <col min="4616" max="4616" width="9.85546875" style="2" bestFit="1" customWidth="1"/>
    <col min="4617" max="4617" width="11.42578125" style="2" customWidth="1"/>
    <col min="4618" max="4866" width="9.140625" style="2"/>
    <col min="4867" max="4867" width="10.7109375" style="2" customWidth="1"/>
    <col min="4868" max="4868" width="40.7109375" style="2" customWidth="1"/>
    <col min="4869" max="4871" width="17.7109375" style="2" customWidth="1"/>
    <col min="4872" max="4872" width="9.85546875" style="2" bestFit="1" customWidth="1"/>
    <col min="4873" max="4873" width="11.42578125" style="2" customWidth="1"/>
    <col min="4874" max="5122" width="9.140625" style="2"/>
    <col min="5123" max="5123" width="10.7109375" style="2" customWidth="1"/>
    <col min="5124" max="5124" width="40.7109375" style="2" customWidth="1"/>
    <col min="5125" max="5127" width="17.7109375" style="2" customWidth="1"/>
    <col min="5128" max="5128" width="9.85546875" style="2" bestFit="1" customWidth="1"/>
    <col min="5129" max="5129" width="11.42578125" style="2" customWidth="1"/>
    <col min="5130" max="5378" width="9.140625" style="2"/>
    <col min="5379" max="5379" width="10.7109375" style="2" customWidth="1"/>
    <col min="5380" max="5380" width="40.7109375" style="2" customWidth="1"/>
    <col min="5381" max="5383" width="17.7109375" style="2" customWidth="1"/>
    <col min="5384" max="5384" width="9.85546875" style="2" bestFit="1" customWidth="1"/>
    <col min="5385" max="5385" width="11.42578125" style="2" customWidth="1"/>
    <col min="5386" max="5634" width="9.140625" style="2"/>
    <col min="5635" max="5635" width="10.7109375" style="2" customWidth="1"/>
    <col min="5636" max="5636" width="40.7109375" style="2" customWidth="1"/>
    <col min="5637" max="5639" width="17.7109375" style="2" customWidth="1"/>
    <col min="5640" max="5640" width="9.85546875" style="2" bestFit="1" customWidth="1"/>
    <col min="5641" max="5641" width="11.42578125" style="2" customWidth="1"/>
    <col min="5642" max="5890" width="9.140625" style="2"/>
    <col min="5891" max="5891" width="10.7109375" style="2" customWidth="1"/>
    <col min="5892" max="5892" width="40.7109375" style="2" customWidth="1"/>
    <col min="5893" max="5895" width="17.7109375" style="2" customWidth="1"/>
    <col min="5896" max="5896" width="9.85546875" style="2" bestFit="1" customWidth="1"/>
    <col min="5897" max="5897" width="11.42578125" style="2" customWidth="1"/>
    <col min="5898" max="6146" width="9.140625" style="2"/>
    <col min="6147" max="6147" width="10.7109375" style="2" customWidth="1"/>
    <col min="6148" max="6148" width="40.7109375" style="2" customWidth="1"/>
    <col min="6149" max="6151" width="17.7109375" style="2" customWidth="1"/>
    <col min="6152" max="6152" width="9.85546875" style="2" bestFit="1" customWidth="1"/>
    <col min="6153" max="6153" width="11.42578125" style="2" customWidth="1"/>
    <col min="6154" max="6402" width="9.140625" style="2"/>
    <col min="6403" max="6403" width="10.7109375" style="2" customWidth="1"/>
    <col min="6404" max="6404" width="40.7109375" style="2" customWidth="1"/>
    <col min="6405" max="6407" width="17.7109375" style="2" customWidth="1"/>
    <col min="6408" max="6408" width="9.85546875" style="2" bestFit="1" customWidth="1"/>
    <col min="6409" max="6409" width="11.42578125" style="2" customWidth="1"/>
    <col min="6410" max="6658" width="9.140625" style="2"/>
    <col min="6659" max="6659" width="10.7109375" style="2" customWidth="1"/>
    <col min="6660" max="6660" width="40.7109375" style="2" customWidth="1"/>
    <col min="6661" max="6663" width="17.7109375" style="2" customWidth="1"/>
    <col min="6664" max="6664" width="9.85546875" style="2" bestFit="1" customWidth="1"/>
    <col min="6665" max="6665" width="11.42578125" style="2" customWidth="1"/>
    <col min="6666" max="6914" width="9.140625" style="2"/>
    <col min="6915" max="6915" width="10.7109375" style="2" customWidth="1"/>
    <col min="6916" max="6916" width="40.7109375" style="2" customWidth="1"/>
    <col min="6917" max="6919" width="17.7109375" style="2" customWidth="1"/>
    <col min="6920" max="6920" width="9.85546875" style="2" bestFit="1" customWidth="1"/>
    <col min="6921" max="6921" width="11.42578125" style="2" customWidth="1"/>
    <col min="6922" max="7170" width="9.140625" style="2"/>
    <col min="7171" max="7171" width="10.7109375" style="2" customWidth="1"/>
    <col min="7172" max="7172" width="40.7109375" style="2" customWidth="1"/>
    <col min="7173" max="7175" width="17.7109375" style="2" customWidth="1"/>
    <col min="7176" max="7176" width="9.85546875" style="2" bestFit="1" customWidth="1"/>
    <col min="7177" max="7177" width="11.42578125" style="2" customWidth="1"/>
    <col min="7178" max="7426" width="9.140625" style="2"/>
    <col min="7427" max="7427" width="10.7109375" style="2" customWidth="1"/>
    <col min="7428" max="7428" width="40.7109375" style="2" customWidth="1"/>
    <col min="7429" max="7431" width="17.7109375" style="2" customWidth="1"/>
    <col min="7432" max="7432" width="9.85546875" style="2" bestFit="1" customWidth="1"/>
    <col min="7433" max="7433" width="11.42578125" style="2" customWidth="1"/>
    <col min="7434" max="7682" width="9.140625" style="2"/>
    <col min="7683" max="7683" width="10.7109375" style="2" customWidth="1"/>
    <col min="7684" max="7684" width="40.7109375" style="2" customWidth="1"/>
    <col min="7685" max="7687" width="17.7109375" style="2" customWidth="1"/>
    <col min="7688" max="7688" width="9.85546875" style="2" bestFit="1" customWidth="1"/>
    <col min="7689" max="7689" width="11.42578125" style="2" customWidth="1"/>
    <col min="7690" max="7938" width="9.140625" style="2"/>
    <col min="7939" max="7939" width="10.7109375" style="2" customWidth="1"/>
    <col min="7940" max="7940" width="40.7109375" style="2" customWidth="1"/>
    <col min="7941" max="7943" width="17.7109375" style="2" customWidth="1"/>
    <col min="7944" max="7944" width="9.85546875" style="2" bestFit="1" customWidth="1"/>
    <col min="7945" max="7945" width="11.42578125" style="2" customWidth="1"/>
    <col min="7946" max="8194" width="9.140625" style="2"/>
    <col min="8195" max="8195" width="10.7109375" style="2" customWidth="1"/>
    <col min="8196" max="8196" width="40.7109375" style="2" customWidth="1"/>
    <col min="8197" max="8199" width="17.7109375" style="2" customWidth="1"/>
    <col min="8200" max="8200" width="9.85546875" style="2" bestFit="1" customWidth="1"/>
    <col min="8201" max="8201" width="11.42578125" style="2" customWidth="1"/>
    <col min="8202" max="8450" width="9.140625" style="2"/>
    <col min="8451" max="8451" width="10.7109375" style="2" customWidth="1"/>
    <col min="8452" max="8452" width="40.7109375" style="2" customWidth="1"/>
    <col min="8453" max="8455" width="17.7109375" style="2" customWidth="1"/>
    <col min="8456" max="8456" width="9.85546875" style="2" bestFit="1" customWidth="1"/>
    <col min="8457" max="8457" width="11.42578125" style="2" customWidth="1"/>
    <col min="8458" max="8706" width="9.140625" style="2"/>
    <col min="8707" max="8707" width="10.7109375" style="2" customWidth="1"/>
    <col min="8708" max="8708" width="40.7109375" style="2" customWidth="1"/>
    <col min="8709" max="8711" width="17.7109375" style="2" customWidth="1"/>
    <col min="8712" max="8712" width="9.85546875" style="2" bestFit="1" customWidth="1"/>
    <col min="8713" max="8713" width="11.42578125" style="2" customWidth="1"/>
    <col min="8714" max="8962" width="9.140625" style="2"/>
    <col min="8963" max="8963" width="10.7109375" style="2" customWidth="1"/>
    <col min="8964" max="8964" width="40.7109375" style="2" customWidth="1"/>
    <col min="8965" max="8967" width="17.7109375" style="2" customWidth="1"/>
    <col min="8968" max="8968" width="9.85546875" style="2" bestFit="1" customWidth="1"/>
    <col min="8969" max="8969" width="11.42578125" style="2" customWidth="1"/>
    <col min="8970" max="9218" width="9.140625" style="2"/>
    <col min="9219" max="9219" width="10.7109375" style="2" customWidth="1"/>
    <col min="9220" max="9220" width="40.7109375" style="2" customWidth="1"/>
    <col min="9221" max="9223" width="17.7109375" style="2" customWidth="1"/>
    <col min="9224" max="9224" width="9.85546875" style="2" bestFit="1" customWidth="1"/>
    <col min="9225" max="9225" width="11.42578125" style="2" customWidth="1"/>
    <col min="9226" max="9474" width="9.140625" style="2"/>
    <col min="9475" max="9475" width="10.7109375" style="2" customWidth="1"/>
    <col min="9476" max="9476" width="40.7109375" style="2" customWidth="1"/>
    <col min="9477" max="9479" width="17.7109375" style="2" customWidth="1"/>
    <col min="9480" max="9480" width="9.85546875" style="2" bestFit="1" customWidth="1"/>
    <col min="9481" max="9481" width="11.42578125" style="2" customWidth="1"/>
    <col min="9482" max="9730" width="9.140625" style="2"/>
    <col min="9731" max="9731" width="10.7109375" style="2" customWidth="1"/>
    <col min="9732" max="9732" width="40.7109375" style="2" customWidth="1"/>
    <col min="9733" max="9735" width="17.7109375" style="2" customWidth="1"/>
    <col min="9736" max="9736" width="9.85546875" style="2" bestFit="1" customWidth="1"/>
    <col min="9737" max="9737" width="11.42578125" style="2" customWidth="1"/>
    <col min="9738" max="9986" width="9.140625" style="2"/>
    <col min="9987" max="9987" width="10.7109375" style="2" customWidth="1"/>
    <col min="9988" max="9988" width="40.7109375" style="2" customWidth="1"/>
    <col min="9989" max="9991" width="17.7109375" style="2" customWidth="1"/>
    <col min="9992" max="9992" width="9.85546875" style="2" bestFit="1" customWidth="1"/>
    <col min="9993" max="9993" width="11.42578125" style="2" customWidth="1"/>
    <col min="9994" max="10242" width="9.140625" style="2"/>
    <col min="10243" max="10243" width="10.7109375" style="2" customWidth="1"/>
    <col min="10244" max="10244" width="40.7109375" style="2" customWidth="1"/>
    <col min="10245" max="10247" width="17.7109375" style="2" customWidth="1"/>
    <col min="10248" max="10248" width="9.85546875" style="2" bestFit="1" customWidth="1"/>
    <col min="10249" max="10249" width="11.42578125" style="2" customWidth="1"/>
    <col min="10250" max="10498" width="9.140625" style="2"/>
    <col min="10499" max="10499" width="10.7109375" style="2" customWidth="1"/>
    <col min="10500" max="10500" width="40.7109375" style="2" customWidth="1"/>
    <col min="10501" max="10503" width="17.7109375" style="2" customWidth="1"/>
    <col min="10504" max="10504" width="9.85546875" style="2" bestFit="1" customWidth="1"/>
    <col min="10505" max="10505" width="11.42578125" style="2" customWidth="1"/>
    <col min="10506" max="10754" width="9.140625" style="2"/>
    <col min="10755" max="10755" width="10.7109375" style="2" customWidth="1"/>
    <col min="10756" max="10756" width="40.7109375" style="2" customWidth="1"/>
    <col min="10757" max="10759" width="17.7109375" style="2" customWidth="1"/>
    <col min="10760" max="10760" width="9.85546875" style="2" bestFit="1" customWidth="1"/>
    <col min="10761" max="10761" width="11.42578125" style="2" customWidth="1"/>
    <col min="10762" max="11010" width="9.140625" style="2"/>
    <col min="11011" max="11011" width="10.7109375" style="2" customWidth="1"/>
    <col min="11012" max="11012" width="40.7109375" style="2" customWidth="1"/>
    <col min="11013" max="11015" width="17.7109375" style="2" customWidth="1"/>
    <col min="11016" max="11016" width="9.85546875" style="2" bestFit="1" customWidth="1"/>
    <col min="11017" max="11017" width="11.42578125" style="2" customWidth="1"/>
    <col min="11018" max="11266" width="9.140625" style="2"/>
    <col min="11267" max="11267" width="10.7109375" style="2" customWidth="1"/>
    <col min="11268" max="11268" width="40.7109375" style="2" customWidth="1"/>
    <col min="11269" max="11271" width="17.7109375" style="2" customWidth="1"/>
    <col min="11272" max="11272" width="9.85546875" style="2" bestFit="1" customWidth="1"/>
    <col min="11273" max="11273" width="11.42578125" style="2" customWidth="1"/>
    <col min="11274" max="11522" width="9.140625" style="2"/>
    <col min="11523" max="11523" width="10.7109375" style="2" customWidth="1"/>
    <col min="11524" max="11524" width="40.7109375" style="2" customWidth="1"/>
    <col min="11525" max="11527" width="17.7109375" style="2" customWidth="1"/>
    <col min="11528" max="11528" width="9.85546875" style="2" bestFit="1" customWidth="1"/>
    <col min="11529" max="11529" width="11.42578125" style="2" customWidth="1"/>
    <col min="11530" max="11778" width="9.140625" style="2"/>
    <col min="11779" max="11779" width="10.7109375" style="2" customWidth="1"/>
    <col min="11780" max="11780" width="40.7109375" style="2" customWidth="1"/>
    <col min="11781" max="11783" width="17.7109375" style="2" customWidth="1"/>
    <col min="11784" max="11784" width="9.85546875" style="2" bestFit="1" customWidth="1"/>
    <col min="11785" max="11785" width="11.42578125" style="2" customWidth="1"/>
    <col min="11786" max="12034" width="9.140625" style="2"/>
    <col min="12035" max="12035" width="10.7109375" style="2" customWidth="1"/>
    <col min="12036" max="12036" width="40.7109375" style="2" customWidth="1"/>
    <col min="12037" max="12039" width="17.7109375" style="2" customWidth="1"/>
    <col min="12040" max="12040" width="9.85546875" style="2" bestFit="1" customWidth="1"/>
    <col min="12041" max="12041" width="11.42578125" style="2" customWidth="1"/>
    <col min="12042" max="12290" width="9.140625" style="2"/>
    <col min="12291" max="12291" width="10.7109375" style="2" customWidth="1"/>
    <col min="12292" max="12292" width="40.7109375" style="2" customWidth="1"/>
    <col min="12293" max="12295" width="17.7109375" style="2" customWidth="1"/>
    <col min="12296" max="12296" width="9.85546875" style="2" bestFit="1" customWidth="1"/>
    <col min="12297" max="12297" width="11.42578125" style="2" customWidth="1"/>
    <col min="12298" max="12546" width="9.140625" style="2"/>
    <col min="12547" max="12547" width="10.7109375" style="2" customWidth="1"/>
    <col min="12548" max="12548" width="40.7109375" style="2" customWidth="1"/>
    <col min="12549" max="12551" width="17.7109375" style="2" customWidth="1"/>
    <col min="12552" max="12552" width="9.85546875" style="2" bestFit="1" customWidth="1"/>
    <col min="12553" max="12553" width="11.42578125" style="2" customWidth="1"/>
    <col min="12554" max="12802" width="9.140625" style="2"/>
    <col min="12803" max="12803" width="10.7109375" style="2" customWidth="1"/>
    <col min="12804" max="12804" width="40.7109375" style="2" customWidth="1"/>
    <col min="12805" max="12807" width="17.7109375" style="2" customWidth="1"/>
    <col min="12808" max="12808" width="9.85546875" style="2" bestFit="1" customWidth="1"/>
    <col min="12809" max="12809" width="11.42578125" style="2" customWidth="1"/>
    <col min="12810" max="13058" width="9.140625" style="2"/>
    <col min="13059" max="13059" width="10.7109375" style="2" customWidth="1"/>
    <col min="13060" max="13060" width="40.7109375" style="2" customWidth="1"/>
    <col min="13061" max="13063" width="17.7109375" style="2" customWidth="1"/>
    <col min="13064" max="13064" width="9.85546875" style="2" bestFit="1" customWidth="1"/>
    <col min="13065" max="13065" width="11.42578125" style="2" customWidth="1"/>
    <col min="13066" max="13314" width="9.140625" style="2"/>
    <col min="13315" max="13315" width="10.7109375" style="2" customWidth="1"/>
    <col min="13316" max="13316" width="40.7109375" style="2" customWidth="1"/>
    <col min="13317" max="13319" width="17.7109375" style="2" customWidth="1"/>
    <col min="13320" max="13320" width="9.85546875" style="2" bestFit="1" customWidth="1"/>
    <col min="13321" max="13321" width="11.42578125" style="2" customWidth="1"/>
    <col min="13322" max="13570" width="9.140625" style="2"/>
    <col min="13571" max="13571" width="10.7109375" style="2" customWidth="1"/>
    <col min="13572" max="13572" width="40.7109375" style="2" customWidth="1"/>
    <col min="13573" max="13575" width="17.7109375" style="2" customWidth="1"/>
    <col min="13576" max="13576" width="9.85546875" style="2" bestFit="1" customWidth="1"/>
    <col min="13577" max="13577" width="11.42578125" style="2" customWidth="1"/>
    <col min="13578" max="13826" width="9.140625" style="2"/>
    <col min="13827" max="13827" width="10.7109375" style="2" customWidth="1"/>
    <col min="13828" max="13828" width="40.7109375" style="2" customWidth="1"/>
    <col min="13829" max="13831" width="17.7109375" style="2" customWidth="1"/>
    <col min="13832" max="13832" width="9.85546875" style="2" bestFit="1" customWidth="1"/>
    <col min="13833" max="13833" width="11.42578125" style="2" customWidth="1"/>
    <col min="13834" max="14082" width="9.140625" style="2"/>
    <col min="14083" max="14083" width="10.7109375" style="2" customWidth="1"/>
    <col min="14084" max="14084" width="40.7109375" style="2" customWidth="1"/>
    <col min="14085" max="14087" width="17.7109375" style="2" customWidth="1"/>
    <col min="14088" max="14088" width="9.85546875" style="2" bestFit="1" customWidth="1"/>
    <col min="14089" max="14089" width="11.42578125" style="2" customWidth="1"/>
    <col min="14090" max="14338" width="9.140625" style="2"/>
    <col min="14339" max="14339" width="10.7109375" style="2" customWidth="1"/>
    <col min="14340" max="14340" width="40.7109375" style="2" customWidth="1"/>
    <col min="14341" max="14343" width="17.7109375" style="2" customWidth="1"/>
    <col min="14344" max="14344" width="9.85546875" style="2" bestFit="1" customWidth="1"/>
    <col min="14345" max="14345" width="11.42578125" style="2" customWidth="1"/>
    <col min="14346" max="14594" width="9.140625" style="2"/>
    <col min="14595" max="14595" width="10.7109375" style="2" customWidth="1"/>
    <col min="14596" max="14596" width="40.7109375" style="2" customWidth="1"/>
    <col min="14597" max="14599" width="17.7109375" style="2" customWidth="1"/>
    <col min="14600" max="14600" width="9.85546875" style="2" bestFit="1" customWidth="1"/>
    <col min="14601" max="14601" width="11.42578125" style="2" customWidth="1"/>
    <col min="14602" max="14850" width="9.140625" style="2"/>
    <col min="14851" max="14851" width="10.7109375" style="2" customWidth="1"/>
    <col min="14852" max="14852" width="40.7109375" style="2" customWidth="1"/>
    <col min="14853" max="14855" width="17.7109375" style="2" customWidth="1"/>
    <col min="14856" max="14856" width="9.85546875" style="2" bestFit="1" customWidth="1"/>
    <col min="14857" max="14857" width="11.42578125" style="2" customWidth="1"/>
    <col min="14858" max="15106" width="9.140625" style="2"/>
    <col min="15107" max="15107" width="10.7109375" style="2" customWidth="1"/>
    <col min="15108" max="15108" width="40.7109375" style="2" customWidth="1"/>
    <col min="15109" max="15111" width="17.7109375" style="2" customWidth="1"/>
    <col min="15112" max="15112" width="9.85546875" style="2" bestFit="1" customWidth="1"/>
    <col min="15113" max="15113" width="11.42578125" style="2" customWidth="1"/>
    <col min="15114" max="15362" width="9.140625" style="2"/>
    <col min="15363" max="15363" width="10.7109375" style="2" customWidth="1"/>
    <col min="15364" max="15364" width="40.7109375" style="2" customWidth="1"/>
    <col min="15365" max="15367" width="17.7109375" style="2" customWidth="1"/>
    <col min="15368" max="15368" width="9.85546875" style="2" bestFit="1" customWidth="1"/>
    <col min="15369" max="15369" width="11.42578125" style="2" customWidth="1"/>
    <col min="15370" max="15618" width="9.140625" style="2"/>
    <col min="15619" max="15619" width="10.7109375" style="2" customWidth="1"/>
    <col min="15620" max="15620" width="40.7109375" style="2" customWidth="1"/>
    <col min="15621" max="15623" width="17.7109375" style="2" customWidth="1"/>
    <col min="15624" max="15624" width="9.85546875" style="2" bestFit="1" customWidth="1"/>
    <col min="15625" max="15625" width="11.42578125" style="2" customWidth="1"/>
    <col min="15626" max="15874" width="9.140625" style="2"/>
    <col min="15875" max="15875" width="10.7109375" style="2" customWidth="1"/>
    <col min="15876" max="15876" width="40.7109375" style="2" customWidth="1"/>
    <col min="15877" max="15879" width="17.7109375" style="2" customWidth="1"/>
    <col min="15880" max="15880" width="9.85546875" style="2" bestFit="1" customWidth="1"/>
    <col min="15881" max="15881" width="11.42578125" style="2" customWidth="1"/>
    <col min="15882" max="16130" width="9.140625" style="2"/>
    <col min="16131" max="16131" width="10.7109375" style="2" customWidth="1"/>
    <col min="16132" max="16132" width="40.7109375" style="2" customWidth="1"/>
    <col min="16133" max="16135" width="17.7109375" style="2" customWidth="1"/>
    <col min="16136" max="16136" width="9.85546875" style="2" bestFit="1" customWidth="1"/>
    <col min="16137" max="16137" width="11.42578125" style="2" customWidth="1"/>
    <col min="16138" max="16384" width="9.140625" style="2"/>
  </cols>
  <sheetData>
    <row r="1" spans="2:9" ht="15.75" thickBot="1" x14ac:dyDescent="0.3">
      <c r="B1" s="126" t="s">
        <v>72</v>
      </c>
      <c r="C1" s="127"/>
      <c r="D1" s="127"/>
      <c r="E1" s="127"/>
      <c r="F1" s="127"/>
      <c r="G1" s="127"/>
      <c r="H1" s="127"/>
      <c r="I1" s="128"/>
    </row>
    <row r="2" spans="2:9" ht="19.5" customHeight="1" thickBot="1" x14ac:dyDescent="0.3">
      <c r="B2" s="118" t="s">
        <v>33</v>
      </c>
      <c r="C2" s="119"/>
      <c r="D2" s="119"/>
      <c r="E2" s="119"/>
      <c r="F2" s="119"/>
      <c r="G2" s="119"/>
      <c r="H2" s="119"/>
      <c r="I2" s="120"/>
    </row>
    <row r="3" spans="2:9" ht="16.5" thickBot="1" x14ac:dyDescent="0.3">
      <c r="B3" s="5"/>
      <c r="C3" s="5"/>
      <c r="D3" s="6"/>
      <c r="E3" s="5"/>
      <c r="F3" s="5"/>
      <c r="G3" s="5"/>
      <c r="H3" s="5"/>
      <c r="I3" s="12" t="s">
        <v>0</v>
      </c>
    </row>
    <row r="4" spans="2:9" s="3" customFormat="1" ht="46.5" customHeight="1" thickBot="1" x14ac:dyDescent="0.3">
      <c r="B4" s="13" t="s">
        <v>1</v>
      </c>
      <c r="C4" s="16" t="s">
        <v>2</v>
      </c>
      <c r="D4" s="112" t="s">
        <v>34</v>
      </c>
      <c r="E4" s="121" t="s">
        <v>35</v>
      </c>
      <c r="F4" s="122"/>
      <c r="G4" s="121" t="s">
        <v>62</v>
      </c>
      <c r="H4" s="122"/>
      <c r="I4" s="17" t="s">
        <v>63</v>
      </c>
    </row>
    <row r="5" spans="2:9" s="4" customFormat="1" ht="16.5" thickBot="1" x14ac:dyDescent="0.3">
      <c r="B5" s="20"/>
      <c r="C5" s="7"/>
      <c r="D5" s="7"/>
      <c r="E5" s="21" t="s">
        <v>36</v>
      </c>
      <c r="F5" s="22" t="s">
        <v>37</v>
      </c>
      <c r="G5" s="21" t="s">
        <v>36</v>
      </c>
      <c r="H5" s="22" t="s">
        <v>37</v>
      </c>
      <c r="I5" s="41"/>
    </row>
    <row r="6" spans="2:9" s="1" customFormat="1" ht="15.75" x14ac:dyDescent="0.25">
      <c r="B6" s="9" t="s">
        <v>3</v>
      </c>
      <c r="C6" s="18" t="s">
        <v>4</v>
      </c>
      <c r="D6" s="19">
        <v>535672</v>
      </c>
      <c r="E6" s="28"/>
      <c r="F6" s="29"/>
      <c r="G6" s="36">
        <f>SUM(önkormányzat!F5)</f>
        <v>14846</v>
      </c>
      <c r="H6" s="36"/>
      <c r="I6" s="19">
        <f>SUM(D6+E6-F6+G6-H6)</f>
        <v>550518</v>
      </c>
    </row>
    <row r="7" spans="2:9" s="1" customFormat="1" ht="15.75" x14ac:dyDescent="0.25">
      <c r="B7" s="8" t="s">
        <v>5</v>
      </c>
      <c r="C7" s="14" t="s">
        <v>6</v>
      </c>
      <c r="D7" s="15">
        <v>151351</v>
      </c>
      <c r="E7" s="30"/>
      <c r="F7" s="31"/>
      <c r="G7" s="27">
        <f>SUM(önkormányzat!F7)</f>
        <v>215</v>
      </c>
      <c r="H7" s="27"/>
      <c r="I7" s="19">
        <f t="shared" ref="I7:I21" si="0">SUM(D7+E7-F7+G7-H7)</f>
        <v>151566</v>
      </c>
    </row>
    <row r="8" spans="2:9" ht="15.75" x14ac:dyDescent="0.25">
      <c r="B8" s="8" t="s">
        <v>7</v>
      </c>
      <c r="C8" s="14" t="s">
        <v>8</v>
      </c>
      <c r="D8" s="15">
        <v>453430</v>
      </c>
      <c r="E8" s="32"/>
      <c r="F8" s="27"/>
      <c r="G8" s="27"/>
      <c r="H8" s="27">
        <f>SUM(önkormányzat!G8)</f>
        <v>10000</v>
      </c>
      <c r="I8" s="19">
        <f t="shared" si="0"/>
        <v>443430</v>
      </c>
    </row>
    <row r="9" spans="2:9" ht="15.75" x14ac:dyDescent="0.25">
      <c r="B9" s="8" t="s">
        <v>9</v>
      </c>
      <c r="C9" s="14" t="s">
        <v>10</v>
      </c>
      <c r="D9" s="15">
        <v>92000</v>
      </c>
      <c r="E9" s="32"/>
      <c r="F9" s="27"/>
      <c r="G9" s="27"/>
      <c r="H9" s="27"/>
      <c r="I9" s="19">
        <f t="shared" si="0"/>
        <v>92000</v>
      </c>
    </row>
    <row r="10" spans="2:9" ht="15.75" x14ac:dyDescent="0.25">
      <c r="B10" s="8" t="s">
        <v>11</v>
      </c>
      <c r="C10" s="14" t="s">
        <v>12</v>
      </c>
      <c r="D10" s="15">
        <v>576937</v>
      </c>
      <c r="E10" s="32"/>
      <c r="F10" s="27">
        <f>SUM(önkormányzat!E11)</f>
        <v>12971</v>
      </c>
      <c r="G10" s="111">
        <v>20830</v>
      </c>
      <c r="H10" s="33"/>
      <c r="I10" s="19">
        <f t="shared" si="0"/>
        <v>584796</v>
      </c>
    </row>
    <row r="11" spans="2:9" ht="15.75" x14ac:dyDescent="0.25">
      <c r="B11" s="8" t="s">
        <v>13</v>
      </c>
      <c r="C11" s="14" t="s">
        <v>14</v>
      </c>
      <c r="D11" s="15">
        <v>119903</v>
      </c>
      <c r="E11" s="32"/>
      <c r="F11" s="27"/>
      <c r="G11" s="27">
        <f>SUM(önkormányzat!F13)</f>
        <v>10480</v>
      </c>
      <c r="H11" s="27">
        <f>SUM(könyvtár!G8)</f>
        <v>2000</v>
      </c>
      <c r="I11" s="19">
        <f t="shared" si="0"/>
        <v>128383</v>
      </c>
    </row>
    <row r="12" spans="2:9" ht="15.75" x14ac:dyDescent="0.25">
      <c r="B12" s="8" t="s">
        <v>15</v>
      </c>
      <c r="C12" s="14" t="s">
        <v>16</v>
      </c>
      <c r="D12" s="15">
        <v>227700</v>
      </c>
      <c r="E12" s="32"/>
      <c r="F12" s="27"/>
      <c r="G12" s="27"/>
      <c r="H12" s="27">
        <f>SUM(önkormányzat!G15)</f>
        <v>8480</v>
      </c>
      <c r="I12" s="19">
        <f t="shared" si="0"/>
        <v>219220</v>
      </c>
    </row>
    <row r="13" spans="2:9" ht="16.5" thickBot="1" x14ac:dyDescent="0.3">
      <c r="B13" s="8" t="s">
        <v>17</v>
      </c>
      <c r="C13" s="14" t="s">
        <v>18</v>
      </c>
      <c r="D13" s="15">
        <v>3000</v>
      </c>
      <c r="E13" s="32"/>
      <c r="F13" s="27"/>
      <c r="G13" s="27">
        <f>SUM(önkormányzat!F17)</f>
        <v>300</v>
      </c>
      <c r="H13" s="27"/>
      <c r="I13" s="100">
        <f t="shared" si="0"/>
        <v>3300</v>
      </c>
    </row>
    <row r="14" spans="2:9" ht="16.5" thickBot="1" x14ac:dyDescent="0.3">
      <c r="B14" s="11" t="s">
        <v>19</v>
      </c>
      <c r="C14" s="25" t="s">
        <v>20</v>
      </c>
      <c r="D14" s="26">
        <f>SUM(D6:D13)</f>
        <v>2159993</v>
      </c>
      <c r="E14" s="85">
        <f>SUM(E6:E13)</f>
        <v>0</v>
      </c>
      <c r="F14" s="85">
        <f t="shared" ref="F14:H14" si="1">SUM(F6:F13)</f>
        <v>12971</v>
      </c>
      <c r="G14" s="85">
        <f t="shared" si="1"/>
        <v>46671</v>
      </c>
      <c r="H14" s="85">
        <f t="shared" si="1"/>
        <v>20480</v>
      </c>
      <c r="I14" s="26">
        <f>SUM(D14+E14-F14+G14-H14)</f>
        <v>2173213</v>
      </c>
    </row>
    <row r="15" spans="2:9" ht="15.75" x14ac:dyDescent="0.25">
      <c r="B15" s="9" t="s">
        <v>21</v>
      </c>
      <c r="C15" s="18" t="s">
        <v>22</v>
      </c>
      <c r="D15" s="19">
        <v>381714</v>
      </c>
      <c r="E15" s="35"/>
      <c r="F15" s="36"/>
      <c r="G15" s="36">
        <f>SUM(önkormányzat!F21)</f>
        <v>26116</v>
      </c>
      <c r="H15" s="36"/>
      <c r="I15" s="101">
        <f t="shared" si="0"/>
        <v>407830</v>
      </c>
    </row>
    <row r="16" spans="2:9" ht="15.75" x14ac:dyDescent="0.25">
      <c r="B16" s="8" t="s">
        <v>23</v>
      </c>
      <c r="C16" s="14" t="s">
        <v>24</v>
      </c>
      <c r="D16" s="15">
        <f>SUM([1]önkorm.!E263)</f>
        <v>0</v>
      </c>
      <c r="E16" s="32"/>
      <c r="F16" s="27"/>
      <c r="G16" s="27">
        <f>SUM(önkormányzat!F22)</f>
        <v>75</v>
      </c>
      <c r="H16" s="27"/>
      <c r="I16" s="102">
        <f t="shared" si="0"/>
        <v>75</v>
      </c>
    </row>
    <row r="17" spans="2:9" ht="15.75" x14ac:dyDescent="0.25">
      <c r="B17" s="8" t="s">
        <v>25</v>
      </c>
      <c r="C17" s="14" t="s">
        <v>26</v>
      </c>
      <c r="D17" s="15">
        <v>1052900</v>
      </c>
      <c r="E17" s="32"/>
      <c r="F17" s="27"/>
      <c r="G17" s="27"/>
      <c r="H17" s="27"/>
      <c r="I17" s="102">
        <f t="shared" si="0"/>
        <v>1052900</v>
      </c>
    </row>
    <row r="18" spans="2:9" ht="15.75" x14ac:dyDescent="0.25">
      <c r="B18" s="8" t="s">
        <v>27</v>
      </c>
      <c r="C18" s="14" t="s">
        <v>28</v>
      </c>
      <c r="D18" s="15">
        <v>91771</v>
      </c>
      <c r="E18" s="32"/>
      <c r="F18" s="27"/>
      <c r="G18" s="27"/>
      <c r="H18" s="27">
        <f>SUM(önkormányzat!G24)</f>
        <v>0</v>
      </c>
      <c r="I18" s="102">
        <f t="shared" si="0"/>
        <v>91771</v>
      </c>
    </row>
    <row r="19" spans="2:9" ht="15.75" x14ac:dyDescent="0.25">
      <c r="B19" s="8" t="s">
        <v>29</v>
      </c>
      <c r="C19" s="14" t="s">
        <v>30</v>
      </c>
      <c r="D19" s="15">
        <f>SUM([1]önkorm.!E314)</f>
        <v>0</v>
      </c>
      <c r="E19" s="32"/>
      <c r="F19" s="27"/>
      <c r="G19" s="27"/>
      <c r="H19" s="27"/>
      <c r="I19" s="102">
        <f t="shared" si="0"/>
        <v>0</v>
      </c>
    </row>
    <row r="20" spans="2:9" ht="16.5" thickBot="1" x14ac:dyDescent="0.3">
      <c r="B20" s="10" t="s">
        <v>31</v>
      </c>
      <c r="C20" s="23" t="s">
        <v>38</v>
      </c>
      <c r="D20" s="24">
        <v>633608</v>
      </c>
      <c r="E20" s="37"/>
      <c r="F20" s="38">
        <f>SUM(önkormányzat!E27-ph!E16-hszk!E13-könyvtár!E14)</f>
        <v>12971</v>
      </c>
      <c r="G20" s="39"/>
      <c r="H20" s="39"/>
      <c r="I20" s="103">
        <f t="shared" si="0"/>
        <v>620637</v>
      </c>
    </row>
    <row r="21" spans="2:9" ht="16.5" thickBot="1" x14ac:dyDescent="0.3">
      <c r="B21" s="11" t="s">
        <v>19</v>
      </c>
      <c r="C21" s="25" t="s">
        <v>32</v>
      </c>
      <c r="D21" s="26">
        <f>SUM(D15:D20)</f>
        <v>2159993</v>
      </c>
      <c r="E21" s="85">
        <f>SUM(E15:E20)</f>
        <v>0</v>
      </c>
      <c r="F21" s="85">
        <f t="shared" ref="F21:H21" si="2">SUM(F15:F20)</f>
        <v>12971</v>
      </c>
      <c r="G21" s="85">
        <f t="shared" si="2"/>
        <v>26191</v>
      </c>
      <c r="H21" s="85">
        <f t="shared" si="2"/>
        <v>0</v>
      </c>
      <c r="I21" s="26">
        <f t="shared" si="0"/>
        <v>2173213</v>
      </c>
    </row>
    <row r="22" spans="2:9" ht="15.75" x14ac:dyDescent="0.25">
      <c r="B22" s="89"/>
      <c r="C22" s="89"/>
      <c r="D22" s="90"/>
      <c r="E22" s="91"/>
      <c r="F22" s="92"/>
      <c r="G22" s="92"/>
      <c r="H22" s="92"/>
      <c r="I22" s="92"/>
    </row>
    <row r="23" spans="2:9" ht="15.75" x14ac:dyDescent="0.25">
      <c r="B23" s="89"/>
      <c r="C23" s="89"/>
      <c r="D23" s="90"/>
      <c r="E23" s="91"/>
      <c r="F23" s="92"/>
      <c r="G23" s="92"/>
      <c r="H23" s="92"/>
      <c r="I23" s="92"/>
    </row>
    <row r="24" spans="2:9" ht="15.75" x14ac:dyDescent="0.25">
      <c r="B24" s="89"/>
      <c r="C24" s="89"/>
      <c r="D24" s="90"/>
      <c r="E24" s="91"/>
      <c r="F24" s="92"/>
      <c r="G24" s="92"/>
      <c r="H24" s="92"/>
      <c r="I24" s="92"/>
    </row>
    <row r="25" spans="2:9" ht="15.75" x14ac:dyDescent="0.25">
      <c r="B25" s="89"/>
      <c r="C25" s="89"/>
      <c r="D25" s="90"/>
      <c r="E25" s="91"/>
      <c r="F25" s="92"/>
      <c r="G25" s="92"/>
      <c r="H25" s="92"/>
      <c r="I25" s="92"/>
    </row>
    <row r="26" spans="2:9" ht="15.75" x14ac:dyDescent="0.25">
      <c r="B26" s="89"/>
      <c r="C26" s="89"/>
      <c r="D26" s="90"/>
      <c r="E26" s="91"/>
      <c r="F26" s="92"/>
      <c r="G26" s="92"/>
      <c r="H26" s="92"/>
      <c r="I26" s="92"/>
    </row>
    <row r="27" spans="2:9" ht="15.75" x14ac:dyDescent="0.25">
      <c r="B27" s="89"/>
      <c r="C27" s="89"/>
      <c r="D27" s="90"/>
      <c r="E27" s="91"/>
      <c r="F27" s="92"/>
      <c r="G27" s="92"/>
      <c r="H27" s="92"/>
      <c r="I27" s="92"/>
    </row>
    <row r="28" spans="2:9" ht="15.75" x14ac:dyDescent="0.25">
      <c r="B28" s="89"/>
      <c r="C28" s="89"/>
      <c r="D28" s="90"/>
      <c r="E28" s="91"/>
      <c r="F28" s="92"/>
      <c r="G28" s="92"/>
      <c r="H28" s="92"/>
      <c r="I28" s="92"/>
    </row>
    <row r="29" spans="2:9" ht="15.75" x14ac:dyDescent="0.25">
      <c r="B29" s="89"/>
      <c r="C29" s="89"/>
      <c r="D29" s="90"/>
      <c r="E29" s="91"/>
      <c r="F29" s="92"/>
      <c r="G29" s="92"/>
      <c r="H29" s="92"/>
      <c r="I29" s="92"/>
    </row>
    <row r="30" spans="2:9" ht="15.75" x14ac:dyDescent="0.25">
      <c r="B30" s="89"/>
      <c r="C30" s="89"/>
      <c r="D30" s="90"/>
      <c r="E30" s="91"/>
      <c r="F30" s="92"/>
      <c r="G30" s="92"/>
      <c r="H30" s="92"/>
      <c r="I30" s="92"/>
    </row>
    <row r="31" spans="2:9" ht="15.75" x14ac:dyDescent="0.25">
      <c r="B31" s="5"/>
      <c r="C31" s="5"/>
      <c r="D31" s="5"/>
      <c r="E31" s="5"/>
      <c r="F31" s="5"/>
      <c r="G31" s="5"/>
      <c r="H31" s="5"/>
      <c r="I31" s="5"/>
    </row>
    <row r="32" spans="2:9" ht="15.75" x14ac:dyDescent="0.25">
      <c r="B32" s="93"/>
      <c r="C32" s="93"/>
      <c r="D32" s="94"/>
      <c r="E32" s="91"/>
      <c r="F32" s="92"/>
      <c r="G32" s="92"/>
      <c r="H32" s="92"/>
      <c r="I32" s="92"/>
    </row>
    <row r="33" spans="2:9" ht="15.75" x14ac:dyDescent="0.25">
      <c r="B33" s="93"/>
      <c r="C33" s="93"/>
      <c r="D33" s="94"/>
      <c r="E33" s="91"/>
      <c r="F33" s="92"/>
      <c r="G33" s="92"/>
      <c r="H33" s="92"/>
      <c r="I33" s="92"/>
    </row>
    <row r="34" spans="2:9" ht="15.75" x14ac:dyDescent="0.25">
      <c r="B34" s="93"/>
      <c r="C34" s="93"/>
      <c r="D34" s="94"/>
      <c r="E34" s="91"/>
      <c r="F34" s="92"/>
      <c r="G34" s="92"/>
      <c r="H34" s="92"/>
      <c r="I34" s="92"/>
    </row>
    <row r="35" spans="2:9" ht="15.75" x14ac:dyDescent="0.25">
      <c r="B35" s="93"/>
      <c r="C35" s="93"/>
      <c r="D35" s="94"/>
      <c r="E35" s="91"/>
      <c r="F35" s="92"/>
      <c r="G35" s="92"/>
      <c r="H35" s="92"/>
      <c r="I35" s="92"/>
    </row>
    <row r="36" spans="2:9" ht="15.75" x14ac:dyDescent="0.25">
      <c r="B36" s="93"/>
      <c r="C36" s="93"/>
      <c r="D36" s="94"/>
      <c r="E36" s="91"/>
      <c r="F36" s="92"/>
      <c r="G36" s="92"/>
      <c r="H36" s="92"/>
      <c r="I36" s="92"/>
    </row>
    <row r="37" spans="2:9" ht="15.75" x14ac:dyDescent="0.25">
      <c r="B37" s="93"/>
      <c r="C37" s="93"/>
      <c r="D37" s="94"/>
      <c r="E37" s="91"/>
      <c r="F37" s="92"/>
      <c r="G37" s="92"/>
      <c r="H37" s="92"/>
      <c r="I37" s="92"/>
    </row>
    <row r="38" spans="2:9" ht="15.75" x14ac:dyDescent="0.25">
      <c r="B38" s="93"/>
      <c r="C38" s="93"/>
      <c r="D38" s="94"/>
      <c r="E38" s="91"/>
      <c r="F38" s="92"/>
      <c r="G38" s="92"/>
      <c r="H38" s="92"/>
      <c r="I38" s="92"/>
    </row>
    <row r="39" spans="2:9" ht="15.75" x14ac:dyDescent="0.25">
      <c r="B39" s="93"/>
      <c r="C39" s="93"/>
      <c r="D39" s="94"/>
      <c r="E39" s="91"/>
      <c r="F39" s="92"/>
      <c r="G39" s="92"/>
      <c r="H39" s="92"/>
      <c r="I39" s="92"/>
    </row>
    <row r="40" spans="2:9" ht="15.75" x14ac:dyDescent="0.25">
      <c r="B40" s="5"/>
      <c r="C40" s="5"/>
      <c r="D40" s="5"/>
      <c r="E40" s="5"/>
      <c r="F40" s="5"/>
      <c r="G40" s="5"/>
      <c r="H40" s="5"/>
      <c r="I40" s="5"/>
    </row>
    <row r="41" spans="2:9" ht="15.75" x14ac:dyDescent="0.25">
      <c r="B41" s="93"/>
      <c r="C41" s="93"/>
      <c r="D41" s="94"/>
      <c r="E41" s="94"/>
      <c r="F41" s="92"/>
      <c r="G41" s="92"/>
      <c r="H41" s="92"/>
      <c r="I41" s="92"/>
    </row>
    <row r="42" spans="2:9" ht="15.75" x14ac:dyDescent="0.25">
      <c r="B42" s="93"/>
      <c r="C42" s="93"/>
      <c r="D42" s="94"/>
      <c r="E42" s="94"/>
      <c r="F42" s="92"/>
      <c r="G42" s="92"/>
      <c r="H42" s="92"/>
      <c r="I42" s="92"/>
    </row>
    <row r="43" spans="2:9" ht="15.75" x14ac:dyDescent="0.25">
      <c r="B43" s="93"/>
      <c r="C43" s="93"/>
      <c r="D43" s="94"/>
      <c r="E43" s="94"/>
      <c r="F43" s="92"/>
      <c r="G43" s="92"/>
      <c r="H43" s="92"/>
      <c r="I43" s="92"/>
    </row>
    <row r="44" spans="2:9" ht="15.75" x14ac:dyDescent="0.25">
      <c r="B44" s="93"/>
      <c r="C44" s="93"/>
      <c r="D44" s="94"/>
      <c r="E44" s="94"/>
      <c r="F44" s="92"/>
      <c r="G44" s="92"/>
      <c r="H44" s="92"/>
      <c r="I44" s="92"/>
    </row>
    <row r="45" spans="2:9" ht="15.75" x14ac:dyDescent="0.25">
      <c r="B45" s="93"/>
      <c r="C45" s="93"/>
      <c r="D45" s="94"/>
      <c r="E45" s="94"/>
      <c r="F45" s="92"/>
      <c r="G45" s="92"/>
      <c r="H45" s="92"/>
      <c r="I45" s="92"/>
    </row>
    <row r="46" spans="2:9" ht="15.75" x14ac:dyDescent="0.25">
      <c r="B46" s="93"/>
      <c r="C46" s="93"/>
      <c r="D46" s="94"/>
      <c r="E46" s="94"/>
      <c r="F46" s="92"/>
      <c r="G46" s="92"/>
      <c r="H46" s="92"/>
      <c r="I46" s="92"/>
    </row>
    <row r="47" spans="2:9" ht="15.75" x14ac:dyDescent="0.25">
      <c r="B47" s="93"/>
      <c r="C47" s="93"/>
      <c r="D47" s="94"/>
      <c r="E47" s="94"/>
      <c r="F47" s="92"/>
      <c r="G47" s="92"/>
      <c r="H47" s="92"/>
      <c r="I47" s="92"/>
    </row>
    <row r="48" spans="2:9" ht="15.75" x14ac:dyDescent="0.25">
      <c r="B48" s="93"/>
      <c r="C48" s="93"/>
      <c r="D48" s="94"/>
      <c r="E48" s="94"/>
      <c r="F48" s="92"/>
      <c r="G48" s="92"/>
      <c r="H48" s="92"/>
      <c r="I48" s="92"/>
    </row>
    <row r="49" spans="2:9" ht="15.75" x14ac:dyDescent="0.25">
      <c r="B49" s="93"/>
      <c r="C49" s="93"/>
      <c r="D49" s="94"/>
      <c r="E49" s="94"/>
      <c r="F49" s="92"/>
      <c r="G49" s="92"/>
      <c r="H49" s="92"/>
      <c r="I49" s="92"/>
    </row>
    <row r="50" spans="2:9" ht="15.75" x14ac:dyDescent="0.25">
      <c r="B50" s="93"/>
      <c r="C50" s="93"/>
      <c r="D50" s="94"/>
      <c r="E50" s="94"/>
      <c r="F50" s="92"/>
      <c r="G50" s="92"/>
      <c r="H50" s="92"/>
      <c r="I50" s="92"/>
    </row>
    <row r="51" spans="2:9" ht="15.75" x14ac:dyDescent="0.25">
      <c r="B51" s="93"/>
      <c r="C51" s="93"/>
      <c r="D51" s="94"/>
      <c r="E51" s="94"/>
      <c r="F51" s="92"/>
      <c r="G51" s="92"/>
      <c r="H51" s="92"/>
      <c r="I51" s="92"/>
    </row>
    <row r="52" spans="2:9" ht="15.75" x14ac:dyDescent="0.25">
      <c r="B52" s="93"/>
      <c r="C52" s="93"/>
      <c r="D52" s="94"/>
      <c r="E52" s="94"/>
      <c r="F52" s="92"/>
      <c r="G52" s="92"/>
      <c r="H52" s="92"/>
      <c r="I52" s="92"/>
    </row>
    <row r="53" spans="2:9" ht="15.75" x14ac:dyDescent="0.25">
      <c r="B53" s="5"/>
      <c r="C53" s="5"/>
      <c r="D53" s="5"/>
      <c r="E53" s="5"/>
      <c r="F53" s="5"/>
      <c r="G53" s="5"/>
      <c r="H53" s="5"/>
      <c r="I53" s="5"/>
    </row>
    <row r="54" spans="2:9" ht="15.75" x14ac:dyDescent="0.25">
      <c r="B54" s="93"/>
      <c r="C54" s="93"/>
      <c r="D54" s="94"/>
      <c r="E54" s="92"/>
      <c r="F54" s="92"/>
      <c r="G54" s="92"/>
      <c r="H54" s="92"/>
      <c r="I54" s="92"/>
    </row>
    <row r="55" spans="2:9" ht="15.75" x14ac:dyDescent="0.25">
      <c r="B55" s="93"/>
      <c r="C55" s="93"/>
      <c r="D55" s="94"/>
      <c r="E55" s="92"/>
      <c r="F55" s="92"/>
      <c r="G55" s="92"/>
      <c r="H55" s="92"/>
      <c r="I55" s="92"/>
    </row>
    <row r="56" spans="2:9" ht="15.75" x14ac:dyDescent="0.25">
      <c r="B56" s="93"/>
      <c r="C56" s="93"/>
      <c r="D56" s="94"/>
      <c r="E56" s="92"/>
      <c r="F56" s="92"/>
      <c r="G56" s="92"/>
      <c r="H56" s="92"/>
      <c r="I56" s="92"/>
    </row>
    <row r="57" spans="2:9" ht="15.75" x14ac:dyDescent="0.25">
      <c r="B57" s="93"/>
      <c r="C57" s="93"/>
      <c r="D57" s="94"/>
      <c r="E57" s="92"/>
      <c r="F57" s="92"/>
      <c r="G57" s="92"/>
      <c r="H57" s="92"/>
      <c r="I57" s="92"/>
    </row>
    <row r="58" spans="2:9" ht="15.75" x14ac:dyDescent="0.25">
      <c r="B58" s="93"/>
      <c r="C58" s="93"/>
      <c r="D58" s="94"/>
      <c r="E58" s="92"/>
      <c r="F58" s="92"/>
      <c r="G58" s="92"/>
      <c r="H58" s="92"/>
      <c r="I58" s="92"/>
    </row>
    <row r="59" spans="2:9" ht="15.75" x14ac:dyDescent="0.25">
      <c r="B59" s="93"/>
      <c r="C59" s="93"/>
      <c r="D59" s="94"/>
      <c r="E59" s="92"/>
      <c r="F59" s="92"/>
      <c r="G59" s="92"/>
      <c r="H59" s="92"/>
      <c r="I59" s="92"/>
    </row>
    <row r="60" spans="2:9" ht="15.75" x14ac:dyDescent="0.25">
      <c r="B60" s="93"/>
      <c r="C60" s="93"/>
      <c r="D60" s="94"/>
      <c r="E60" s="92"/>
      <c r="F60" s="92"/>
      <c r="G60" s="92"/>
      <c r="H60" s="92"/>
      <c r="I60" s="92"/>
    </row>
    <row r="61" spans="2:9" ht="15.75" x14ac:dyDescent="0.25">
      <c r="B61" s="93"/>
      <c r="C61" s="93"/>
      <c r="D61" s="94"/>
      <c r="E61" s="92"/>
      <c r="F61" s="92"/>
      <c r="G61" s="92"/>
      <c r="H61" s="92"/>
      <c r="I61" s="92"/>
    </row>
    <row r="62" spans="2:9" ht="15.75" x14ac:dyDescent="0.25">
      <c r="B62" s="93"/>
      <c r="C62" s="93"/>
      <c r="D62" s="94"/>
      <c r="E62" s="92"/>
      <c r="F62" s="92"/>
      <c r="G62" s="92"/>
      <c r="H62" s="92"/>
      <c r="I62" s="92"/>
    </row>
    <row r="63" spans="2:9" ht="15.75" x14ac:dyDescent="0.25">
      <c r="B63" s="93"/>
      <c r="C63" s="93"/>
      <c r="D63" s="94"/>
      <c r="E63" s="92"/>
      <c r="F63" s="92"/>
      <c r="G63" s="92"/>
      <c r="H63" s="92"/>
      <c r="I63" s="92"/>
    </row>
    <row r="64" spans="2:9" ht="15.75" x14ac:dyDescent="0.25">
      <c r="B64" s="93"/>
      <c r="C64" s="93"/>
      <c r="D64" s="94"/>
      <c r="E64" s="92"/>
      <c r="F64" s="92"/>
      <c r="G64" s="92"/>
      <c r="H64" s="92"/>
      <c r="I64" s="92"/>
    </row>
    <row r="65" spans="2:9" ht="15.75" x14ac:dyDescent="0.25">
      <c r="B65" s="93"/>
      <c r="C65" s="93"/>
      <c r="D65" s="94"/>
      <c r="E65" s="92"/>
      <c r="F65" s="92"/>
      <c r="G65" s="92"/>
      <c r="H65" s="92"/>
      <c r="I65" s="92"/>
    </row>
    <row r="66" spans="2:9" ht="15.75" x14ac:dyDescent="0.25">
      <c r="B66" s="93"/>
      <c r="C66" s="93"/>
      <c r="D66" s="94"/>
      <c r="E66" s="92"/>
      <c r="F66" s="92"/>
      <c r="G66" s="92"/>
      <c r="H66" s="92"/>
      <c r="I66" s="92"/>
    </row>
    <row r="67" spans="2:9" ht="15.75" x14ac:dyDescent="0.25">
      <c r="B67" s="93"/>
      <c r="C67" s="93"/>
      <c r="D67" s="94"/>
      <c r="E67" s="92"/>
      <c r="F67" s="92"/>
      <c r="G67" s="92"/>
      <c r="H67" s="92"/>
      <c r="I67" s="92"/>
    </row>
    <row r="68" spans="2:9" ht="15.75" x14ac:dyDescent="0.25">
      <c r="B68" s="93"/>
      <c r="C68" s="93"/>
      <c r="D68" s="94"/>
      <c r="E68" s="92"/>
      <c r="F68" s="92"/>
      <c r="G68" s="92"/>
      <c r="H68" s="92"/>
      <c r="I68" s="92"/>
    </row>
    <row r="69" spans="2:9" ht="15.75" x14ac:dyDescent="0.25">
      <c r="B69" s="5"/>
      <c r="C69" s="5"/>
      <c r="D69" s="5"/>
      <c r="E69" s="5"/>
      <c r="F69" s="5"/>
      <c r="G69" s="5"/>
      <c r="H69" s="5"/>
      <c r="I69" s="5"/>
    </row>
  </sheetData>
  <mergeCells count="4">
    <mergeCell ref="B1:I1"/>
    <mergeCell ref="B2:I2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3" sqref="C3"/>
    </sheetView>
  </sheetViews>
  <sheetFormatPr defaultRowHeight="15" x14ac:dyDescent="0.25"/>
  <cols>
    <col min="1" max="1" width="8.42578125" bestFit="1" customWidth="1"/>
    <col min="2" max="2" width="37" customWidth="1"/>
    <col min="3" max="3" width="15.5703125" customWidth="1"/>
    <col min="4" max="4" width="9.5703125" customWidth="1"/>
    <col min="5" max="7" width="10.28515625" customWidth="1"/>
    <col min="8" max="8" width="22" bestFit="1" customWidth="1"/>
  </cols>
  <sheetData>
    <row r="1" spans="1:8" s="2" customFormat="1" ht="16.5" thickBot="1" x14ac:dyDescent="0.3">
      <c r="A1" s="115" t="s">
        <v>39</v>
      </c>
      <c r="B1" s="116"/>
      <c r="C1" s="116"/>
      <c r="D1" s="116"/>
      <c r="E1" s="116"/>
      <c r="F1" s="116"/>
      <c r="G1" s="116"/>
      <c r="H1" s="117"/>
    </row>
    <row r="2" spans="1:8" s="2" customFormat="1" ht="16.5" thickBot="1" x14ac:dyDescent="0.3">
      <c r="A2" s="5"/>
      <c r="B2" s="5"/>
      <c r="C2" s="43"/>
      <c r="D2" s="5"/>
      <c r="E2" s="5"/>
      <c r="F2" s="5"/>
      <c r="G2" s="5"/>
      <c r="H2" s="81" t="s">
        <v>0</v>
      </c>
    </row>
    <row r="3" spans="1:8" s="2" customFormat="1" ht="48.75" customHeight="1" thickBot="1" x14ac:dyDescent="0.3">
      <c r="A3" s="44" t="s">
        <v>1</v>
      </c>
      <c r="B3" s="45" t="s">
        <v>2</v>
      </c>
      <c r="C3" s="113" t="s">
        <v>34</v>
      </c>
      <c r="D3" s="123" t="s">
        <v>35</v>
      </c>
      <c r="E3" s="124"/>
      <c r="F3" s="123" t="s">
        <v>62</v>
      </c>
      <c r="G3" s="124"/>
      <c r="H3" s="42" t="s">
        <v>63</v>
      </c>
    </row>
    <row r="4" spans="1:8" s="2" customFormat="1" ht="16.5" thickBot="1" x14ac:dyDescent="0.3">
      <c r="A4" s="44"/>
      <c r="B4" s="45"/>
      <c r="C4" s="7"/>
      <c r="D4" s="46" t="s">
        <v>36</v>
      </c>
      <c r="E4" s="46" t="s">
        <v>37</v>
      </c>
      <c r="F4" s="21" t="s">
        <v>36</v>
      </c>
      <c r="G4" s="22" t="s">
        <v>37</v>
      </c>
      <c r="H4" s="63"/>
    </row>
    <row r="5" spans="1:8" s="2" customFormat="1" ht="15.75" x14ac:dyDescent="0.25">
      <c r="A5" s="48" t="s">
        <v>3</v>
      </c>
      <c r="B5" s="49" t="s">
        <v>4</v>
      </c>
      <c r="C5" s="50">
        <v>54864</v>
      </c>
      <c r="D5" s="70"/>
      <c r="E5" s="83"/>
      <c r="F5" s="83">
        <v>14846</v>
      </c>
      <c r="G5" s="83"/>
      <c r="H5" s="83">
        <f>SUM(C5+D5-E5+F5-G5)</f>
        <v>69710</v>
      </c>
    </row>
    <row r="6" spans="1:8" s="2" customFormat="1" ht="15.75" x14ac:dyDescent="0.25">
      <c r="A6" s="55"/>
      <c r="B6" s="53" t="s">
        <v>64</v>
      </c>
      <c r="C6" s="32"/>
      <c r="D6" s="32"/>
      <c r="E6" s="32"/>
      <c r="F6" s="32"/>
      <c r="G6" s="32"/>
      <c r="H6" s="33"/>
    </row>
    <row r="7" spans="1:8" s="2" customFormat="1" ht="15.75" x14ac:dyDescent="0.25">
      <c r="A7" s="52" t="s">
        <v>5</v>
      </c>
      <c r="B7" s="53" t="s">
        <v>6</v>
      </c>
      <c r="C7" s="54">
        <v>14178</v>
      </c>
      <c r="D7" s="54"/>
      <c r="E7" s="27"/>
      <c r="F7" s="27">
        <v>215</v>
      </c>
      <c r="G7" s="27"/>
      <c r="H7" s="27">
        <f t="shared" ref="H7:H28" si="0">SUM(C7+D7-E7+F7-G7)</f>
        <v>14393</v>
      </c>
    </row>
    <row r="8" spans="1:8" s="2" customFormat="1" ht="15.75" x14ac:dyDescent="0.25">
      <c r="A8" s="52" t="s">
        <v>7</v>
      </c>
      <c r="B8" s="53" t="s">
        <v>8</v>
      </c>
      <c r="C8" s="54">
        <v>378042</v>
      </c>
      <c r="D8" s="54"/>
      <c r="E8" s="27"/>
      <c r="F8" s="27"/>
      <c r="G8" s="27">
        <v>10000</v>
      </c>
      <c r="H8" s="27">
        <f t="shared" si="0"/>
        <v>368042</v>
      </c>
    </row>
    <row r="9" spans="1:8" s="2" customFormat="1" ht="15.75" x14ac:dyDescent="0.25">
      <c r="A9" s="55"/>
      <c r="B9" s="108" t="s">
        <v>70</v>
      </c>
      <c r="C9" s="32"/>
      <c r="D9" s="32"/>
      <c r="E9" s="32"/>
      <c r="F9" s="32"/>
      <c r="G9" s="32"/>
      <c r="H9" s="33"/>
    </row>
    <row r="10" spans="1:8" s="2" customFormat="1" ht="15.75" x14ac:dyDescent="0.25">
      <c r="A10" s="52" t="s">
        <v>40</v>
      </c>
      <c r="B10" s="53" t="s">
        <v>10</v>
      </c>
      <c r="C10" s="54">
        <v>92000</v>
      </c>
      <c r="D10" s="54"/>
      <c r="E10" s="27"/>
      <c r="F10" s="27"/>
      <c r="G10" s="27"/>
      <c r="H10" s="27">
        <f t="shared" si="0"/>
        <v>92000</v>
      </c>
    </row>
    <row r="11" spans="1:8" s="2" customFormat="1" ht="15.75" x14ac:dyDescent="0.25">
      <c r="A11" s="52" t="s">
        <v>41</v>
      </c>
      <c r="B11" s="53" t="s">
        <v>12</v>
      </c>
      <c r="C11" s="54">
        <v>576937</v>
      </c>
      <c r="D11" s="54"/>
      <c r="E11" s="27">
        <v>12971</v>
      </c>
      <c r="F11" s="27"/>
      <c r="G11" s="27">
        <v>300000</v>
      </c>
      <c r="H11" s="27">
        <f t="shared" si="0"/>
        <v>263966</v>
      </c>
    </row>
    <row r="12" spans="1:8" s="2" customFormat="1" ht="15.75" x14ac:dyDescent="0.25">
      <c r="A12" s="55"/>
      <c r="B12" s="108" t="s">
        <v>66</v>
      </c>
      <c r="C12" s="32"/>
      <c r="D12" s="32"/>
      <c r="E12" s="32"/>
      <c r="F12" s="32"/>
      <c r="G12" s="32"/>
      <c r="H12" s="33"/>
    </row>
    <row r="13" spans="1:8" s="2" customFormat="1" ht="15.75" x14ac:dyDescent="0.25">
      <c r="A13" s="52" t="s">
        <v>13</v>
      </c>
      <c r="B13" s="53" t="s">
        <v>14</v>
      </c>
      <c r="C13" s="54">
        <v>104280</v>
      </c>
      <c r="D13" s="54"/>
      <c r="E13" s="27"/>
      <c r="F13" s="27">
        <v>10480</v>
      </c>
      <c r="G13" s="27"/>
      <c r="H13" s="27">
        <f t="shared" si="0"/>
        <v>114760</v>
      </c>
    </row>
    <row r="14" spans="1:8" s="2" customFormat="1" ht="15.75" x14ac:dyDescent="0.25">
      <c r="A14" s="55"/>
      <c r="B14" s="108" t="s">
        <v>67</v>
      </c>
      <c r="C14" s="32"/>
      <c r="D14" s="32"/>
      <c r="E14" s="32"/>
      <c r="F14" s="32"/>
      <c r="G14" s="32"/>
      <c r="H14" s="33"/>
    </row>
    <row r="15" spans="1:8" s="2" customFormat="1" ht="15.75" x14ac:dyDescent="0.25">
      <c r="A15" s="52" t="s">
        <v>42</v>
      </c>
      <c r="B15" s="53" t="s">
        <v>43</v>
      </c>
      <c r="C15" s="54">
        <v>227700</v>
      </c>
      <c r="D15" s="54"/>
      <c r="E15" s="27"/>
      <c r="F15" s="27"/>
      <c r="G15" s="27">
        <v>8480</v>
      </c>
      <c r="H15" s="27">
        <f t="shared" si="0"/>
        <v>219220</v>
      </c>
    </row>
    <row r="16" spans="1:8" s="2" customFormat="1" ht="15.75" x14ac:dyDescent="0.25">
      <c r="A16" s="52"/>
      <c r="B16" s="108" t="s">
        <v>68</v>
      </c>
      <c r="C16" s="54"/>
      <c r="D16" s="54"/>
      <c r="E16" s="27"/>
      <c r="F16" s="27"/>
      <c r="G16" s="27"/>
      <c r="H16" s="27"/>
    </row>
    <row r="17" spans="1:8" s="2" customFormat="1" ht="15.75" x14ac:dyDescent="0.25">
      <c r="A17" s="52" t="s">
        <v>44</v>
      </c>
      <c r="B17" s="53" t="s">
        <v>45</v>
      </c>
      <c r="C17" s="54">
        <v>3000</v>
      </c>
      <c r="D17" s="54"/>
      <c r="E17" s="27"/>
      <c r="F17" s="27">
        <v>300</v>
      </c>
      <c r="G17" s="27"/>
      <c r="H17" s="27">
        <f t="shared" si="0"/>
        <v>3300</v>
      </c>
    </row>
    <row r="18" spans="1:8" s="2" customFormat="1" ht="15.75" x14ac:dyDescent="0.25">
      <c r="A18" s="56" t="s">
        <v>46</v>
      </c>
      <c r="B18" s="57" t="s">
        <v>47</v>
      </c>
      <c r="C18" s="58">
        <v>677135</v>
      </c>
      <c r="D18" s="58"/>
      <c r="E18" s="38">
        <v>4626</v>
      </c>
      <c r="F18" s="38">
        <f>SUM(ph!F16)+310830</f>
        <v>320830</v>
      </c>
      <c r="G18" s="38">
        <f>SUM(könyvtár!G14)</f>
        <v>2000</v>
      </c>
      <c r="H18" s="38">
        <f t="shared" si="0"/>
        <v>991339</v>
      </c>
    </row>
    <row r="19" spans="1:8" s="2" customFormat="1" ht="16.5" thickBot="1" x14ac:dyDescent="0.3">
      <c r="A19" s="109"/>
      <c r="B19" s="110" t="s">
        <v>69</v>
      </c>
      <c r="C19" s="106"/>
      <c r="D19" s="106"/>
      <c r="E19" s="106"/>
      <c r="F19" s="106"/>
      <c r="G19" s="106"/>
      <c r="H19" s="107"/>
    </row>
    <row r="20" spans="1:8" s="2" customFormat="1" ht="16.5" thickBot="1" x14ac:dyDescent="0.3">
      <c r="A20" s="60" t="s">
        <v>19</v>
      </c>
      <c r="B20" s="61" t="s">
        <v>20</v>
      </c>
      <c r="C20" s="62">
        <f>SUM(C5:C18)</f>
        <v>2128136</v>
      </c>
      <c r="D20" s="76"/>
      <c r="E20" s="85">
        <v>17597</v>
      </c>
      <c r="F20" s="40">
        <f>SUM(F5:F18)</f>
        <v>346671</v>
      </c>
      <c r="G20" s="40">
        <f>SUM(G5:G18)</f>
        <v>320480</v>
      </c>
      <c r="H20" s="99">
        <f t="shared" si="0"/>
        <v>2136730</v>
      </c>
    </row>
    <row r="21" spans="1:8" s="2" customFormat="1" ht="15.75" x14ac:dyDescent="0.25">
      <c r="A21" s="48" t="s">
        <v>21</v>
      </c>
      <c r="B21" s="49" t="s">
        <v>22</v>
      </c>
      <c r="C21" s="50">
        <v>357714</v>
      </c>
      <c r="D21" s="50"/>
      <c r="E21" s="36"/>
      <c r="F21" s="36">
        <v>26116</v>
      </c>
      <c r="G21" s="36"/>
      <c r="H21" s="83">
        <f t="shared" si="0"/>
        <v>383830</v>
      </c>
    </row>
    <row r="22" spans="1:8" s="2" customFormat="1" ht="15.75" x14ac:dyDescent="0.25">
      <c r="A22" s="52" t="s">
        <v>48</v>
      </c>
      <c r="B22" s="53" t="s">
        <v>49</v>
      </c>
      <c r="C22" s="54">
        <v>0</v>
      </c>
      <c r="D22" s="54"/>
      <c r="E22" s="27"/>
      <c r="F22" s="27">
        <v>75</v>
      </c>
      <c r="G22" s="27"/>
      <c r="H22" s="27">
        <f t="shared" si="0"/>
        <v>75</v>
      </c>
    </row>
    <row r="23" spans="1:8" s="2" customFormat="1" ht="15.75" x14ac:dyDescent="0.25">
      <c r="A23" s="52" t="s">
        <v>50</v>
      </c>
      <c r="B23" s="53" t="s">
        <v>51</v>
      </c>
      <c r="C23" s="54">
        <v>1052900</v>
      </c>
      <c r="D23" s="54"/>
      <c r="E23" s="27"/>
      <c r="F23" s="27"/>
      <c r="G23" s="27"/>
      <c r="H23" s="27">
        <f t="shared" si="0"/>
        <v>1052900</v>
      </c>
    </row>
    <row r="24" spans="1:8" s="2" customFormat="1" ht="15.75" x14ac:dyDescent="0.25">
      <c r="A24" s="52" t="s">
        <v>27</v>
      </c>
      <c r="B24" s="53" t="s">
        <v>28</v>
      </c>
      <c r="C24" s="54">
        <v>87771</v>
      </c>
      <c r="D24" s="54"/>
      <c r="E24" s="27"/>
      <c r="F24" s="27"/>
      <c r="G24" s="27"/>
      <c r="H24" s="27">
        <f t="shared" si="0"/>
        <v>87771</v>
      </c>
    </row>
    <row r="25" spans="1:8" s="2" customFormat="1" ht="15.75" x14ac:dyDescent="0.25">
      <c r="A25" s="52" t="s">
        <v>52</v>
      </c>
      <c r="B25" s="53" t="s">
        <v>53</v>
      </c>
      <c r="C25" s="54">
        <v>0</v>
      </c>
      <c r="D25" s="54"/>
      <c r="E25" s="27"/>
      <c r="F25" s="27"/>
      <c r="G25" s="27"/>
      <c r="H25" s="27">
        <f t="shared" si="0"/>
        <v>0</v>
      </c>
    </row>
    <row r="26" spans="1:8" s="2" customFormat="1" ht="15.75" x14ac:dyDescent="0.25">
      <c r="A26" s="52" t="s">
        <v>54</v>
      </c>
      <c r="B26" s="53" t="s">
        <v>55</v>
      </c>
      <c r="C26" s="54">
        <v>0</v>
      </c>
      <c r="D26" s="54"/>
      <c r="E26" s="27"/>
      <c r="F26" s="27"/>
      <c r="G26" s="27"/>
      <c r="H26" s="27">
        <f t="shared" si="0"/>
        <v>0</v>
      </c>
    </row>
    <row r="27" spans="1:8" s="2" customFormat="1" ht="16.5" thickBot="1" x14ac:dyDescent="0.3">
      <c r="A27" s="56" t="s">
        <v>31</v>
      </c>
      <c r="B27" s="23" t="s">
        <v>38</v>
      </c>
      <c r="C27" s="58">
        <v>629751</v>
      </c>
      <c r="D27" s="58"/>
      <c r="E27" s="38">
        <v>17597</v>
      </c>
      <c r="F27" s="38"/>
      <c r="G27" s="38"/>
      <c r="H27" s="79">
        <f t="shared" si="0"/>
        <v>612154</v>
      </c>
    </row>
    <row r="28" spans="1:8" s="2" customFormat="1" ht="16.5" thickBot="1" x14ac:dyDescent="0.3">
      <c r="A28" s="60" t="s">
        <v>19</v>
      </c>
      <c r="B28" s="61" t="s">
        <v>32</v>
      </c>
      <c r="C28" s="62">
        <f>SUM(C21:C27)</f>
        <v>2128136</v>
      </c>
      <c r="D28" s="76"/>
      <c r="E28" s="85">
        <v>17597</v>
      </c>
      <c r="F28" s="40">
        <f>SUM(F21:F27)</f>
        <v>26191</v>
      </c>
      <c r="G28" s="40">
        <f>SUM(G21:G27)</f>
        <v>0</v>
      </c>
      <c r="H28" s="85">
        <f t="shared" si="0"/>
        <v>2136730</v>
      </c>
    </row>
  </sheetData>
  <mergeCells count="3">
    <mergeCell ref="A1:H1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C3" sqref="C3"/>
    </sheetView>
  </sheetViews>
  <sheetFormatPr defaultRowHeight="15" x14ac:dyDescent="0.25"/>
  <cols>
    <col min="1" max="1" width="7" customWidth="1"/>
    <col min="2" max="2" width="36.28515625" customWidth="1"/>
    <col min="3" max="3" width="18.85546875" customWidth="1"/>
    <col min="8" max="8" width="22" bestFit="1" customWidth="1"/>
  </cols>
  <sheetData>
    <row r="1" spans="1:10" s="2" customFormat="1" ht="16.5" thickBot="1" x14ac:dyDescent="0.3">
      <c r="A1" s="115" t="s">
        <v>56</v>
      </c>
      <c r="B1" s="116"/>
      <c r="C1" s="116"/>
      <c r="D1" s="116"/>
      <c r="E1" s="116"/>
      <c r="F1" s="116"/>
      <c r="G1" s="116"/>
      <c r="H1" s="117"/>
    </row>
    <row r="2" spans="1:10" s="2" customFormat="1" ht="16.5" thickBot="1" x14ac:dyDescent="0.3">
      <c r="A2" s="5"/>
      <c r="B2" s="5"/>
      <c r="C2" s="6"/>
      <c r="D2" s="6"/>
      <c r="E2" s="5"/>
      <c r="F2" s="5"/>
      <c r="G2" s="5"/>
      <c r="H2" s="12" t="s">
        <v>0</v>
      </c>
    </row>
    <row r="3" spans="1:10" s="2" customFormat="1" ht="48.75" customHeight="1" thickBot="1" x14ac:dyDescent="0.3">
      <c r="A3" s="65" t="s">
        <v>1</v>
      </c>
      <c r="B3" s="66" t="s">
        <v>2</v>
      </c>
      <c r="C3" s="112" t="s">
        <v>34</v>
      </c>
      <c r="D3" s="125" t="s">
        <v>35</v>
      </c>
      <c r="E3" s="122"/>
      <c r="F3" s="125" t="s">
        <v>62</v>
      </c>
      <c r="G3" s="122"/>
      <c r="H3" s="17" t="s">
        <v>63</v>
      </c>
    </row>
    <row r="4" spans="1:10" s="2" customFormat="1" ht="16.5" thickBot="1" x14ac:dyDescent="0.3">
      <c r="A4" s="67"/>
      <c r="B4" s="44"/>
      <c r="C4" s="7"/>
      <c r="D4" s="68" t="s">
        <v>36</v>
      </c>
      <c r="E4" s="69" t="s">
        <v>37</v>
      </c>
      <c r="F4" s="21" t="s">
        <v>36</v>
      </c>
      <c r="G4" s="22" t="s">
        <v>37</v>
      </c>
      <c r="H4" s="47"/>
    </row>
    <row r="5" spans="1:10" s="2" customFormat="1" ht="15.75" x14ac:dyDescent="0.25">
      <c r="A5" s="51" t="s">
        <v>3</v>
      </c>
      <c r="B5" s="49" t="s">
        <v>4</v>
      </c>
      <c r="C5" s="70">
        <v>152085</v>
      </c>
      <c r="D5" s="70"/>
      <c r="E5" s="83"/>
      <c r="F5" s="83"/>
      <c r="G5" s="83"/>
      <c r="H5" s="83">
        <f>SUM(C5+D5-E5+F5-G5)</f>
        <v>152085</v>
      </c>
      <c r="I5" s="95"/>
      <c r="J5" s="95"/>
    </row>
    <row r="6" spans="1:10" s="2" customFormat="1" ht="15.75" x14ac:dyDescent="0.25">
      <c r="A6" s="52" t="s">
        <v>5</v>
      </c>
      <c r="B6" s="53" t="s">
        <v>6</v>
      </c>
      <c r="C6" s="54">
        <v>43341</v>
      </c>
      <c r="D6" s="54"/>
      <c r="E6" s="27"/>
      <c r="F6" s="27"/>
      <c r="G6" s="27"/>
      <c r="H6" s="27">
        <f t="shared" ref="H6:H18" si="0">SUM(C6+D6-E6+F6-G6)</f>
        <v>43341</v>
      </c>
    </row>
    <row r="7" spans="1:10" s="2" customFormat="1" ht="15.75" x14ac:dyDescent="0.25">
      <c r="A7" s="52" t="s">
        <v>7</v>
      </c>
      <c r="B7" s="53" t="s">
        <v>8</v>
      </c>
      <c r="C7" s="54">
        <v>44090</v>
      </c>
      <c r="D7" s="54"/>
      <c r="E7" s="27"/>
      <c r="F7" s="27">
        <v>10000</v>
      </c>
      <c r="G7" s="27"/>
      <c r="H7" s="27">
        <f t="shared" si="0"/>
        <v>54090</v>
      </c>
    </row>
    <row r="8" spans="1:10" s="2" customFormat="1" ht="15.75" x14ac:dyDescent="0.25">
      <c r="A8" s="55"/>
      <c r="B8" s="53" t="s">
        <v>71</v>
      </c>
      <c r="C8" s="32"/>
      <c r="D8" s="32"/>
      <c r="E8" s="32"/>
      <c r="F8" s="32"/>
      <c r="G8" s="32"/>
      <c r="H8" s="33"/>
    </row>
    <row r="9" spans="1:10" s="2" customFormat="1" ht="15.75" x14ac:dyDescent="0.25">
      <c r="A9" s="52" t="s">
        <v>9</v>
      </c>
      <c r="B9" s="53" t="s">
        <v>10</v>
      </c>
      <c r="C9" s="54">
        <v>0</v>
      </c>
      <c r="D9" s="54"/>
      <c r="E9" s="27"/>
      <c r="F9" s="27"/>
      <c r="G9" s="27"/>
      <c r="H9" s="27">
        <f t="shared" si="0"/>
        <v>0</v>
      </c>
    </row>
    <row r="10" spans="1:10" s="2" customFormat="1" ht="15.75" x14ac:dyDescent="0.25">
      <c r="A10" s="52" t="s">
        <v>13</v>
      </c>
      <c r="B10" s="53" t="s">
        <v>14</v>
      </c>
      <c r="C10" s="54">
        <v>8255</v>
      </c>
      <c r="D10" s="54"/>
      <c r="E10" s="27"/>
      <c r="F10" s="27"/>
      <c r="G10" s="27"/>
      <c r="H10" s="27">
        <f t="shared" si="0"/>
        <v>8255</v>
      </c>
    </row>
    <row r="11" spans="1:10" s="2" customFormat="1" ht="16.5" thickBot="1" x14ac:dyDescent="0.3">
      <c r="A11" s="56" t="s">
        <v>15</v>
      </c>
      <c r="B11" s="57" t="s">
        <v>16</v>
      </c>
      <c r="C11" s="58">
        <v>0</v>
      </c>
      <c r="D11" s="58"/>
      <c r="E11" s="38"/>
      <c r="F11" s="38"/>
      <c r="G11" s="38"/>
      <c r="H11" s="79">
        <f t="shared" si="0"/>
        <v>0</v>
      </c>
    </row>
    <row r="12" spans="1:10" s="2" customFormat="1" ht="16.5" thickBot="1" x14ac:dyDescent="0.3">
      <c r="A12" s="60" t="s">
        <v>19</v>
      </c>
      <c r="B12" s="61" t="s">
        <v>20</v>
      </c>
      <c r="C12" s="62">
        <f>SUM(C5:C11)</f>
        <v>247771</v>
      </c>
      <c r="D12" s="62"/>
      <c r="E12" s="34"/>
      <c r="F12" s="96">
        <f>SUM(F5:F11)</f>
        <v>10000</v>
      </c>
      <c r="G12" s="96"/>
      <c r="H12" s="99">
        <f t="shared" si="0"/>
        <v>257771</v>
      </c>
    </row>
    <row r="13" spans="1:10" s="2" customFormat="1" ht="15.75" x14ac:dyDescent="0.25">
      <c r="A13" s="51" t="s">
        <v>21</v>
      </c>
      <c r="B13" s="49" t="s">
        <v>22</v>
      </c>
      <c r="C13" s="83">
        <v>0</v>
      </c>
      <c r="D13" s="35"/>
      <c r="E13" s="83"/>
      <c r="F13" s="83"/>
      <c r="G13" s="83"/>
      <c r="H13" s="83">
        <f t="shared" si="0"/>
        <v>0</v>
      </c>
    </row>
    <row r="14" spans="1:10" s="2" customFormat="1" ht="15.75" x14ac:dyDescent="0.25">
      <c r="A14" s="52" t="s">
        <v>27</v>
      </c>
      <c r="B14" s="53" t="s">
        <v>28</v>
      </c>
      <c r="C14" s="27">
        <v>500</v>
      </c>
      <c r="D14" s="32"/>
      <c r="E14" s="27"/>
      <c r="F14" s="27"/>
      <c r="G14" s="27"/>
      <c r="H14" s="27">
        <f t="shared" si="0"/>
        <v>500</v>
      </c>
    </row>
    <row r="15" spans="1:10" s="2" customFormat="1" ht="15.75" x14ac:dyDescent="0.25">
      <c r="A15" s="52" t="s">
        <v>52</v>
      </c>
      <c r="B15" s="53" t="s">
        <v>53</v>
      </c>
      <c r="C15" s="27">
        <v>0</v>
      </c>
      <c r="D15" s="32"/>
      <c r="E15" s="27"/>
      <c r="F15" s="27"/>
      <c r="G15" s="27"/>
      <c r="H15" s="27">
        <f t="shared" si="0"/>
        <v>0</v>
      </c>
    </row>
    <row r="16" spans="1:10" s="2" customFormat="1" ht="15.75" x14ac:dyDescent="0.25">
      <c r="A16" s="52" t="s">
        <v>31</v>
      </c>
      <c r="B16" s="53" t="s">
        <v>60</v>
      </c>
      <c r="C16" s="27">
        <v>245822</v>
      </c>
      <c r="D16" s="32"/>
      <c r="E16" s="27">
        <v>2230</v>
      </c>
      <c r="F16" s="27">
        <v>10000</v>
      </c>
      <c r="G16" s="27"/>
      <c r="H16" s="27">
        <f t="shared" si="0"/>
        <v>253592</v>
      </c>
    </row>
    <row r="17" spans="1:8" s="2" customFormat="1" ht="16.5" thickBot="1" x14ac:dyDescent="0.3">
      <c r="A17" s="56" t="s">
        <v>31</v>
      </c>
      <c r="B17" s="57" t="s">
        <v>59</v>
      </c>
      <c r="C17" s="38">
        <v>1449</v>
      </c>
      <c r="D17" s="37">
        <v>2230</v>
      </c>
      <c r="E17" s="38"/>
      <c r="F17" s="38"/>
      <c r="G17" s="38"/>
      <c r="H17" s="79">
        <f t="shared" si="0"/>
        <v>3679</v>
      </c>
    </row>
    <row r="18" spans="1:8" s="2" customFormat="1" ht="16.5" thickBot="1" x14ac:dyDescent="0.3">
      <c r="A18" s="60" t="s">
        <v>19</v>
      </c>
      <c r="B18" s="61" t="s">
        <v>32</v>
      </c>
      <c r="C18" s="78">
        <f>SUM(C13:C17)</f>
        <v>247771</v>
      </c>
      <c r="D18" s="80">
        <v>2230</v>
      </c>
      <c r="E18" s="85">
        <v>2230</v>
      </c>
      <c r="F18" s="40">
        <f>SUM(F13:F17)</f>
        <v>10000</v>
      </c>
      <c r="G18" s="40"/>
      <c r="H18" s="85">
        <f t="shared" si="0"/>
        <v>257771</v>
      </c>
    </row>
  </sheetData>
  <mergeCells count="3">
    <mergeCell ref="A1:H1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3" sqref="C3"/>
    </sheetView>
  </sheetViews>
  <sheetFormatPr defaultRowHeight="15" x14ac:dyDescent="0.25"/>
  <cols>
    <col min="1" max="1" width="6.140625" customWidth="1"/>
    <col min="2" max="2" width="36.85546875" customWidth="1"/>
    <col min="3" max="3" width="18.140625" customWidth="1"/>
    <col min="8" max="8" width="22" bestFit="1" customWidth="1"/>
  </cols>
  <sheetData>
    <row r="1" spans="1:8" s="2" customFormat="1" ht="15" customHeight="1" thickBot="1" x14ac:dyDescent="0.3">
      <c r="A1" s="118" t="s">
        <v>57</v>
      </c>
      <c r="B1" s="119"/>
      <c r="C1" s="119"/>
      <c r="D1" s="119"/>
      <c r="E1" s="119"/>
      <c r="F1" s="119"/>
      <c r="G1" s="119"/>
      <c r="H1" s="120"/>
    </row>
    <row r="2" spans="1:8" s="2" customFormat="1" ht="16.5" thickBot="1" x14ac:dyDescent="0.3">
      <c r="A2" s="71"/>
      <c r="B2" s="5"/>
      <c r="C2" s="72"/>
      <c r="D2" s="5"/>
      <c r="E2" s="5"/>
      <c r="F2" s="5"/>
      <c r="G2" s="5"/>
      <c r="H2" s="82" t="s">
        <v>0</v>
      </c>
    </row>
    <row r="3" spans="1:8" s="2" customFormat="1" ht="47.25" customHeight="1" thickBot="1" x14ac:dyDescent="0.3">
      <c r="A3" s="65" t="s">
        <v>1</v>
      </c>
      <c r="B3" s="66" t="s">
        <v>2</v>
      </c>
      <c r="C3" s="112" t="s">
        <v>34</v>
      </c>
      <c r="D3" s="125" t="s">
        <v>35</v>
      </c>
      <c r="E3" s="122"/>
      <c r="F3" s="125" t="s">
        <v>62</v>
      </c>
      <c r="G3" s="122"/>
      <c r="H3" s="17" t="s">
        <v>63</v>
      </c>
    </row>
    <row r="4" spans="1:8" s="2" customFormat="1" ht="16.5" thickBot="1" x14ac:dyDescent="0.3">
      <c r="A4" s="67"/>
      <c r="B4" s="44"/>
      <c r="C4" s="7"/>
      <c r="D4" s="73" t="s">
        <v>36</v>
      </c>
      <c r="E4" s="74" t="s">
        <v>37</v>
      </c>
      <c r="F4" s="21" t="s">
        <v>36</v>
      </c>
      <c r="G4" s="22" t="s">
        <v>37</v>
      </c>
      <c r="H4" s="47"/>
    </row>
    <row r="5" spans="1:8" s="2" customFormat="1" ht="15.75" x14ac:dyDescent="0.25">
      <c r="A5" s="64" t="s">
        <v>3</v>
      </c>
      <c r="B5" s="48" t="s">
        <v>4</v>
      </c>
      <c r="C5" s="50">
        <v>320836</v>
      </c>
      <c r="D5" s="84"/>
      <c r="E5" s="83"/>
      <c r="F5" s="83"/>
      <c r="G5" s="83"/>
      <c r="H5" s="83">
        <f>SUM(C5+D5-E5+F5-G5)</f>
        <v>320836</v>
      </c>
    </row>
    <row r="6" spans="1:8" s="2" customFormat="1" ht="15.75" x14ac:dyDescent="0.25">
      <c r="A6" s="55" t="s">
        <v>5</v>
      </c>
      <c r="B6" s="52" t="s">
        <v>6</v>
      </c>
      <c r="C6" s="54">
        <v>91418</v>
      </c>
      <c r="D6" s="54"/>
      <c r="E6" s="27"/>
      <c r="F6" s="27"/>
      <c r="G6" s="27"/>
      <c r="H6" s="27">
        <f t="shared" ref="H6:H15" si="0">SUM(C6+D6-E6+F6-G6)</f>
        <v>91418</v>
      </c>
    </row>
    <row r="7" spans="1:8" s="2" customFormat="1" ht="15.75" x14ac:dyDescent="0.25">
      <c r="A7" s="55" t="s">
        <v>7</v>
      </c>
      <c r="B7" s="52" t="s">
        <v>8</v>
      </c>
      <c r="C7" s="54">
        <v>28238</v>
      </c>
      <c r="D7" s="54"/>
      <c r="E7" s="27"/>
      <c r="F7" s="27"/>
      <c r="G7" s="27"/>
      <c r="H7" s="27">
        <f t="shared" si="0"/>
        <v>28238</v>
      </c>
    </row>
    <row r="8" spans="1:8" s="2" customFormat="1" ht="16.5" thickBot="1" x14ac:dyDescent="0.3">
      <c r="A8" s="59" t="s">
        <v>13</v>
      </c>
      <c r="B8" s="56" t="s">
        <v>14</v>
      </c>
      <c r="C8" s="58">
        <v>3367</v>
      </c>
      <c r="D8" s="58"/>
      <c r="E8" s="38"/>
      <c r="F8" s="38"/>
      <c r="G8" s="38"/>
      <c r="H8" s="79">
        <f t="shared" si="0"/>
        <v>3367</v>
      </c>
    </row>
    <row r="9" spans="1:8" s="2" customFormat="1" ht="16.5" thickBot="1" x14ac:dyDescent="0.3">
      <c r="A9" s="75" t="s">
        <v>19</v>
      </c>
      <c r="B9" s="60" t="s">
        <v>20</v>
      </c>
      <c r="C9" s="62">
        <f>SUM(C5:C8)</f>
        <v>443859</v>
      </c>
      <c r="D9" s="76"/>
      <c r="E9" s="34"/>
      <c r="F9" s="34"/>
      <c r="G9" s="34"/>
      <c r="H9" s="99">
        <f t="shared" si="0"/>
        <v>443859</v>
      </c>
    </row>
    <row r="10" spans="1:8" s="2" customFormat="1" ht="15.75" x14ac:dyDescent="0.25">
      <c r="A10" s="51" t="s">
        <v>21</v>
      </c>
      <c r="B10" s="86" t="s">
        <v>22</v>
      </c>
      <c r="C10" s="83">
        <v>24000</v>
      </c>
      <c r="D10" s="87"/>
      <c r="E10" s="83"/>
      <c r="F10" s="83"/>
      <c r="G10" s="83"/>
      <c r="H10" s="83">
        <f t="shared" si="0"/>
        <v>24000</v>
      </c>
    </row>
    <row r="11" spans="1:8" s="2" customFormat="1" ht="15.75" x14ac:dyDescent="0.25">
      <c r="A11" s="52" t="s">
        <v>27</v>
      </c>
      <c r="B11" s="53" t="s">
        <v>28</v>
      </c>
      <c r="C11" s="27">
        <v>3200</v>
      </c>
      <c r="D11" s="32"/>
      <c r="E11" s="27"/>
      <c r="F11" s="27"/>
      <c r="G11" s="27"/>
      <c r="H11" s="27">
        <f t="shared" si="0"/>
        <v>3200</v>
      </c>
    </row>
    <row r="12" spans="1:8" s="2" customFormat="1" ht="15.75" x14ac:dyDescent="0.25">
      <c r="A12" s="52" t="s">
        <v>52</v>
      </c>
      <c r="B12" s="53" t="s">
        <v>53</v>
      </c>
      <c r="C12" s="27">
        <v>0</v>
      </c>
      <c r="D12" s="32"/>
      <c r="E12" s="27"/>
      <c r="F12" s="27"/>
      <c r="G12" s="27"/>
      <c r="H12" s="27">
        <f t="shared" si="0"/>
        <v>0</v>
      </c>
    </row>
    <row r="13" spans="1:8" s="2" customFormat="1" ht="15.75" x14ac:dyDescent="0.25">
      <c r="A13" s="52" t="s">
        <v>31</v>
      </c>
      <c r="B13" s="53" t="s">
        <v>61</v>
      </c>
      <c r="C13" s="27">
        <v>414572</v>
      </c>
      <c r="D13" s="32"/>
      <c r="E13" s="27">
        <v>2357</v>
      </c>
      <c r="F13" s="27"/>
      <c r="G13" s="27"/>
      <c r="H13" s="27">
        <f t="shared" si="0"/>
        <v>412215</v>
      </c>
    </row>
    <row r="14" spans="1:8" s="2" customFormat="1" ht="16.5" thickBot="1" x14ac:dyDescent="0.3">
      <c r="A14" s="56" t="s">
        <v>31</v>
      </c>
      <c r="B14" s="57" t="s">
        <v>59</v>
      </c>
      <c r="C14" s="38">
        <v>2087</v>
      </c>
      <c r="D14" s="37">
        <v>2357</v>
      </c>
      <c r="E14" s="38"/>
      <c r="F14" s="38"/>
      <c r="G14" s="38"/>
      <c r="H14" s="79">
        <f t="shared" si="0"/>
        <v>4444</v>
      </c>
    </row>
    <row r="15" spans="1:8" s="2" customFormat="1" ht="16.5" thickBot="1" x14ac:dyDescent="0.3">
      <c r="A15" s="60" t="s">
        <v>19</v>
      </c>
      <c r="B15" s="61" t="s">
        <v>32</v>
      </c>
      <c r="C15" s="78">
        <f>SUM(C10:C14)</f>
        <v>443859</v>
      </c>
      <c r="D15" s="88">
        <v>2357</v>
      </c>
      <c r="E15" s="85">
        <v>2357</v>
      </c>
      <c r="F15" s="40"/>
      <c r="G15" s="40"/>
      <c r="H15" s="85">
        <f t="shared" si="0"/>
        <v>443859</v>
      </c>
    </row>
  </sheetData>
  <mergeCells count="3">
    <mergeCell ref="A1:H1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3" sqref="G13"/>
    </sheetView>
  </sheetViews>
  <sheetFormatPr defaultRowHeight="15" x14ac:dyDescent="0.25"/>
  <cols>
    <col min="1" max="1" width="7" customWidth="1"/>
    <col min="2" max="2" width="36.7109375" customWidth="1"/>
    <col min="3" max="3" width="16.5703125" customWidth="1"/>
    <col min="8" max="8" width="22" bestFit="1" customWidth="1"/>
  </cols>
  <sheetData>
    <row r="1" spans="1:8" s="2" customFormat="1" ht="16.5" thickBot="1" x14ac:dyDescent="0.3">
      <c r="A1" s="115" t="s">
        <v>58</v>
      </c>
      <c r="B1" s="116"/>
      <c r="C1" s="116"/>
      <c r="D1" s="116"/>
      <c r="E1" s="116"/>
      <c r="F1" s="116"/>
      <c r="G1" s="116"/>
      <c r="H1" s="117"/>
    </row>
    <row r="2" spans="1:8" s="2" customFormat="1" ht="16.5" thickBot="1" x14ac:dyDescent="0.3">
      <c r="A2" s="5"/>
      <c r="B2" s="71"/>
      <c r="C2" s="6"/>
      <c r="D2" s="77"/>
      <c r="E2" s="5"/>
      <c r="F2" s="5"/>
      <c r="G2" s="5"/>
      <c r="H2" s="12" t="s">
        <v>0</v>
      </c>
    </row>
    <row r="3" spans="1:8" s="2" customFormat="1" ht="49.5" customHeight="1" thickBot="1" x14ac:dyDescent="0.3">
      <c r="A3" s="67" t="s">
        <v>1</v>
      </c>
      <c r="B3" s="44" t="s">
        <v>2</v>
      </c>
      <c r="C3" s="114" t="s">
        <v>34</v>
      </c>
      <c r="D3" s="125" t="s">
        <v>35</v>
      </c>
      <c r="E3" s="122"/>
      <c r="F3" s="125" t="s">
        <v>62</v>
      </c>
      <c r="G3" s="122"/>
      <c r="H3" s="17" t="s">
        <v>63</v>
      </c>
    </row>
    <row r="4" spans="1:8" s="2" customFormat="1" ht="16.5" thickBot="1" x14ac:dyDescent="0.3">
      <c r="A4" s="67"/>
      <c r="B4" s="44"/>
      <c r="C4" s="97"/>
      <c r="D4" s="67" t="s">
        <v>36</v>
      </c>
      <c r="E4" s="98" t="s">
        <v>37</v>
      </c>
      <c r="F4" s="21" t="s">
        <v>36</v>
      </c>
      <c r="G4" s="22" t="s">
        <v>37</v>
      </c>
      <c r="H4" s="63"/>
    </row>
    <row r="5" spans="1:8" s="2" customFormat="1" ht="15.75" x14ac:dyDescent="0.25">
      <c r="A5" s="64" t="s">
        <v>3</v>
      </c>
      <c r="B5" s="48" t="s">
        <v>4</v>
      </c>
      <c r="C5" s="35">
        <v>8308</v>
      </c>
      <c r="D5" s="50"/>
      <c r="E5" s="36"/>
      <c r="F5" s="36"/>
      <c r="G5" s="36"/>
      <c r="H5" s="36">
        <f>SUM(C5+D5-E5+F5-G5)</f>
        <v>8308</v>
      </c>
    </row>
    <row r="6" spans="1:8" s="2" customFormat="1" ht="15.75" x14ac:dyDescent="0.25">
      <c r="A6" s="55" t="s">
        <v>5</v>
      </c>
      <c r="B6" s="52" t="s">
        <v>6</v>
      </c>
      <c r="C6" s="32">
        <v>2414</v>
      </c>
      <c r="D6" s="54"/>
      <c r="E6" s="27"/>
      <c r="F6" s="27"/>
      <c r="G6" s="27"/>
      <c r="H6" s="36">
        <f t="shared" ref="H6:H16" si="0">SUM(C6+D6-E6+F6-G6)</f>
        <v>2414</v>
      </c>
    </row>
    <row r="7" spans="1:8" s="2" customFormat="1" ht="15.75" x14ac:dyDescent="0.25">
      <c r="A7" s="55" t="s">
        <v>7</v>
      </c>
      <c r="B7" s="52" t="s">
        <v>8</v>
      </c>
      <c r="C7" s="32">
        <v>3060</v>
      </c>
      <c r="D7" s="54"/>
      <c r="E7" s="27"/>
      <c r="F7" s="27"/>
      <c r="G7" s="27"/>
      <c r="H7" s="36">
        <f t="shared" si="0"/>
        <v>3060</v>
      </c>
    </row>
    <row r="8" spans="1:8" s="2" customFormat="1" ht="15.75" x14ac:dyDescent="0.25">
      <c r="A8" s="59" t="s">
        <v>13</v>
      </c>
      <c r="B8" s="56" t="s">
        <v>14</v>
      </c>
      <c r="C8" s="37">
        <v>4001</v>
      </c>
      <c r="D8" s="58"/>
      <c r="E8" s="38"/>
      <c r="F8" s="38"/>
      <c r="G8" s="38">
        <v>2000</v>
      </c>
      <c r="H8" s="38">
        <f t="shared" si="0"/>
        <v>2001</v>
      </c>
    </row>
    <row r="9" spans="1:8" s="2" customFormat="1" ht="16.5" thickBot="1" x14ac:dyDescent="0.3">
      <c r="A9" s="104"/>
      <c r="B9" s="105" t="s">
        <v>65</v>
      </c>
      <c r="C9" s="106"/>
      <c r="D9" s="106"/>
      <c r="E9" s="106"/>
      <c r="F9" s="106"/>
      <c r="G9" s="106"/>
      <c r="H9" s="107"/>
    </row>
    <row r="10" spans="1:8" s="2" customFormat="1" ht="16.5" thickBot="1" x14ac:dyDescent="0.3">
      <c r="A10" s="75" t="s">
        <v>19</v>
      </c>
      <c r="B10" s="75" t="s">
        <v>20</v>
      </c>
      <c r="C10" s="78">
        <f>SUM(C5:C8)</f>
        <v>17783</v>
      </c>
      <c r="D10" s="62"/>
      <c r="E10" s="34"/>
      <c r="F10" s="34"/>
      <c r="G10" s="34">
        <f>SUM(G5:G8)</f>
        <v>2000</v>
      </c>
      <c r="H10" s="34">
        <f t="shared" si="0"/>
        <v>15783</v>
      </c>
    </row>
    <row r="11" spans="1:8" s="2" customFormat="1" ht="15.75" x14ac:dyDescent="0.25">
      <c r="A11" s="51" t="s">
        <v>21</v>
      </c>
      <c r="B11" s="49" t="s">
        <v>22</v>
      </c>
      <c r="C11" s="83">
        <v>0</v>
      </c>
      <c r="D11" s="35"/>
      <c r="E11" s="83"/>
      <c r="F11" s="83"/>
      <c r="G11" s="83"/>
      <c r="H11" s="36">
        <f t="shared" si="0"/>
        <v>0</v>
      </c>
    </row>
    <row r="12" spans="1:8" s="2" customFormat="1" ht="15.75" x14ac:dyDescent="0.25">
      <c r="A12" s="52" t="s">
        <v>27</v>
      </c>
      <c r="B12" s="53" t="s">
        <v>28</v>
      </c>
      <c r="C12" s="27">
        <v>300</v>
      </c>
      <c r="D12" s="32"/>
      <c r="E12" s="27"/>
      <c r="F12" s="27"/>
      <c r="G12" s="27"/>
      <c r="H12" s="36">
        <f t="shared" si="0"/>
        <v>300</v>
      </c>
    </row>
    <row r="13" spans="1:8" s="2" customFormat="1" ht="15.75" x14ac:dyDescent="0.25">
      <c r="A13" s="52" t="s">
        <v>52</v>
      </c>
      <c r="B13" s="57" t="s">
        <v>53</v>
      </c>
      <c r="C13" s="27">
        <v>0</v>
      </c>
      <c r="D13" s="32"/>
      <c r="E13" s="27"/>
      <c r="F13" s="27"/>
      <c r="G13" s="27"/>
      <c r="H13" s="36">
        <f t="shared" si="0"/>
        <v>0</v>
      </c>
    </row>
    <row r="14" spans="1:8" s="2" customFormat="1" ht="15.75" x14ac:dyDescent="0.25">
      <c r="A14" s="52" t="s">
        <v>31</v>
      </c>
      <c r="B14" s="53" t="s">
        <v>60</v>
      </c>
      <c r="C14" s="27">
        <v>17162</v>
      </c>
      <c r="D14" s="32"/>
      <c r="E14" s="27">
        <v>39</v>
      </c>
      <c r="F14" s="27"/>
      <c r="G14" s="27">
        <v>2000</v>
      </c>
      <c r="H14" s="36">
        <f t="shared" si="0"/>
        <v>15123</v>
      </c>
    </row>
    <row r="15" spans="1:8" s="2" customFormat="1" ht="16.5" thickBot="1" x14ac:dyDescent="0.3">
      <c r="A15" s="56" t="s">
        <v>31</v>
      </c>
      <c r="B15" s="57" t="s">
        <v>59</v>
      </c>
      <c r="C15" s="38">
        <v>321</v>
      </c>
      <c r="D15" s="37">
        <v>39</v>
      </c>
      <c r="E15" s="38"/>
      <c r="F15" s="38"/>
      <c r="G15" s="38"/>
      <c r="H15" s="79">
        <f t="shared" si="0"/>
        <v>360</v>
      </c>
    </row>
    <row r="16" spans="1:8" s="2" customFormat="1" ht="16.5" thickBot="1" x14ac:dyDescent="0.3">
      <c r="A16" s="60" t="s">
        <v>19</v>
      </c>
      <c r="B16" s="61" t="s">
        <v>32</v>
      </c>
      <c r="C16" s="78">
        <f>SUM(C11:C15)</f>
        <v>17783</v>
      </c>
      <c r="D16" s="80">
        <v>39</v>
      </c>
      <c r="E16" s="85">
        <v>39</v>
      </c>
      <c r="F16" s="85"/>
      <c r="G16" s="85">
        <f>SUM(G11:G15)</f>
        <v>2000</v>
      </c>
      <c r="H16" s="34">
        <f t="shared" si="0"/>
        <v>15783</v>
      </c>
    </row>
  </sheetData>
  <mergeCells count="3">
    <mergeCell ref="A1:H1"/>
    <mergeCell ref="D3:E3"/>
    <mergeCell ref="F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összesen</vt:lpstr>
      <vt:lpstr>önkormányzat</vt:lpstr>
      <vt:lpstr>ph</vt:lpstr>
      <vt:lpstr>hszk</vt:lpstr>
      <vt:lpstr>könyvtár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AlmasiA</cp:lastModifiedBy>
  <cp:lastPrinted>2016-10-12T09:15:01Z</cp:lastPrinted>
  <dcterms:created xsi:type="dcterms:W3CDTF">2013-02-12T14:58:30Z</dcterms:created>
  <dcterms:modified xsi:type="dcterms:W3CDTF">2016-10-12T09:15:05Z</dcterms:modified>
</cp:coreProperties>
</file>