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6230" yWindow="-225" windowWidth="12660" windowHeight="12900" tabRatio="727" firstSheet="1" activeTab="1"/>
  </bookViews>
  <sheets>
    <sheet name="ÖSSZEFÜGGÉSEK" sheetId="75" r:id="rId1"/>
    <sheet name="1. melléklet" sheetId="1" r:id="rId2"/>
    <sheet name="ELLENŐRZÉS-1.sz.2.a.sz.2.b.sz." sheetId="76" r:id="rId3"/>
    <sheet name="Munka1" sheetId="94" r:id="rId4"/>
  </sheets>
  <definedNames>
    <definedName name="_xlnm.Print_Area" localSheetId="1">'1. melléklet'!$A$1:$E$161</definedName>
  </definedNames>
  <calcPr calcId="145621"/>
</workbook>
</file>

<file path=xl/calcChain.xml><?xml version="1.0" encoding="utf-8"?>
<calcChain xmlns="http://schemas.openxmlformats.org/spreadsheetml/2006/main">
  <c r="D37" i="76" l="1"/>
  <c r="D24" i="76"/>
  <c r="E37" i="76"/>
  <c r="A4" i="76"/>
  <c r="A37" i="75"/>
  <c r="A34" i="76"/>
  <c r="A19" i="75"/>
  <c r="A31" i="75"/>
  <c r="A25" i="75"/>
  <c r="A13" i="75"/>
  <c r="A10" i="76"/>
  <c r="A22" i="76"/>
  <c r="A28" i="76"/>
  <c r="A16" i="76"/>
  <c r="D30" i="76"/>
  <c r="D36" i="76"/>
  <c r="D31" i="76"/>
  <c r="D32" i="76"/>
  <c r="D38" i="76"/>
  <c r="D12" i="76"/>
  <c r="D18" i="76"/>
  <c r="D13" i="76"/>
  <c r="D19" i="76"/>
  <c r="D14" i="76"/>
  <c r="D20" i="76"/>
  <c r="D95" i="1"/>
  <c r="E95" i="1"/>
  <c r="D116" i="1"/>
  <c r="D131" i="1"/>
  <c r="E131" i="1"/>
  <c r="D135" i="1"/>
  <c r="E135" i="1"/>
  <c r="D142" i="1"/>
  <c r="E142" i="1"/>
  <c r="D147" i="1"/>
  <c r="E147" i="1"/>
  <c r="D155" i="1"/>
  <c r="B31" i="76"/>
  <c r="E31" i="76"/>
  <c r="E155" i="1"/>
  <c r="B37" i="76"/>
  <c r="D6" i="1"/>
  <c r="E6" i="1"/>
  <c r="D13" i="1"/>
  <c r="E13" i="1"/>
  <c r="D20" i="1"/>
  <c r="E20" i="1"/>
  <c r="D27" i="1"/>
  <c r="E27" i="1"/>
  <c r="D35" i="1"/>
  <c r="D47" i="1"/>
  <c r="E47" i="1"/>
  <c r="D53" i="1"/>
  <c r="E53" i="1"/>
  <c r="D58" i="1"/>
  <c r="E58" i="1"/>
  <c r="D64" i="1"/>
  <c r="E64" i="1"/>
  <c r="D68" i="1"/>
  <c r="E68" i="1"/>
  <c r="E73" i="1"/>
  <c r="D76" i="1"/>
  <c r="E76" i="1"/>
  <c r="D80" i="1"/>
  <c r="E80" i="1"/>
  <c r="D87" i="1"/>
  <c r="B13" i="76" s="1"/>
  <c r="E13" i="76" s="1"/>
  <c r="E87" i="1"/>
  <c r="B19" i="76"/>
  <c r="E19" i="76"/>
  <c r="D25" i="76"/>
  <c r="E25" i="76"/>
  <c r="C147" i="1"/>
  <c r="C135" i="1"/>
  <c r="C95" i="1"/>
  <c r="C27" i="1"/>
  <c r="C142" i="1"/>
  <c r="C131" i="1"/>
  <c r="C116" i="1"/>
  <c r="C80" i="1"/>
  <c r="C76" i="1"/>
  <c r="B7" i="76"/>
  <c r="E7" i="76" s="1"/>
  <c r="C68" i="1"/>
  <c r="C64" i="1"/>
  <c r="C58" i="1"/>
  <c r="C53" i="1"/>
  <c r="C47" i="1"/>
  <c r="C35" i="1"/>
  <c r="C20" i="1"/>
  <c r="C13" i="1"/>
  <c r="C6" i="1"/>
  <c r="C155" i="1"/>
  <c r="B25" i="76"/>
  <c r="D7" i="76"/>
  <c r="D26" i="76"/>
  <c r="D6" i="76"/>
  <c r="E161" i="1"/>
  <c r="D8" i="76"/>
  <c r="E63" i="1"/>
  <c r="B18" i="76" s="1"/>
  <c r="E18" i="76" s="1"/>
  <c r="E130" i="1"/>
  <c r="B36" i="76" s="1"/>
  <c r="E36" i="76" s="1"/>
  <c r="D130" i="1" l="1"/>
  <c r="D156" i="1" s="1"/>
  <c r="B32" i="76" s="1"/>
  <c r="E32" i="76" s="1"/>
  <c r="C130" i="1"/>
  <c r="C156" i="1" s="1"/>
  <c r="B26" i="76" s="1"/>
  <c r="E26" i="76" s="1"/>
  <c r="E156" i="1"/>
  <c r="B38" i="76" s="1"/>
  <c r="E38" i="76" s="1"/>
  <c r="D63" i="1"/>
  <c r="B12" i="76" s="1"/>
  <c r="E12" i="76" s="1"/>
  <c r="C63" i="1"/>
  <c r="B6" i="76" s="1"/>
  <c r="E6" i="76" s="1"/>
  <c r="E88" i="1"/>
  <c r="B20" i="76" s="1"/>
  <c r="E20" i="76" s="1"/>
  <c r="E160" i="1"/>
  <c r="B24" i="76" l="1"/>
  <c r="E24" i="76" s="1"/>
  <c r="B30" i="76"/>
  <c r="E30" i="76" s="1"/>
  <c r="D88" i="1"/>
  <c r="B14" i="76" s="1"/>
  <c r="E14" i="76" s="1"/>
  <c r="C88" i="1"/>
  <c r="B8" i="76" s="1"/>
  <c r="E8" i="76" s="1"/>
</calcChain>
</file>

<file path=xl/sharedStrings.xml><?xml version="1.0" encoding="utf-8"?>
<sst xmlns="http://schemas.openxmlformats.org/spreadsheetml/2006/main" count="397" uniqueCount="316">
  <si>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</si>
  <si>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</si>
  <si>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</si>
  <si>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</si>
  <si>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</si>
  <si>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</si>
  <si>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</si>
  <si>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</si>
  <si>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</si>
  <si>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</si>
  <si>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</si>
  <si>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</si>
  <si>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</si>
  <si>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 I A D Á S O K</t>
  </si>
  <si>
    <t>Személyi  juttatások</t>
  </si>
  <si>
    <t>Tartalékok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</si>
  <si>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</si>
  <si>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</si>
  <si>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</si>
  <si>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</si>
  <si>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</si>
  <si>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</si>
  <si>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</si>
  <si>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</si>
  <si>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</si>
  <si>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</si>
  <si>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</si>
  <si>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</si>
  <si>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</si>
  <si>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</si>
  <si>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</si>
  <si>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</si>
  <si>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</si>
  <si>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</si>
  <si>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</si>
  <si>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</si>
  <si>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</si>
  <si>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</si>
  <si>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</si>
  <si>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</si>
  <si>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</si>
  <si>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</si>
  <si>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</si>
  <si>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</si>
  <si>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</si>
  <si>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</si>
  <si>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</si>
  <si>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</si>
  <si>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</si>
  <si>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</si>
  <si>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</si>
  <si>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</si>
  <si>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</si>
  <si>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</si>
  <si>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</si>
  <si>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</si>
  <si>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</si>
  <si>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</si>
  <si>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</si>
  <si>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</si>
  <si>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</si>
  <si>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</si>
  <si>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</si>
  <si>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</si>
  <si>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</si>
  <si>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</si>
  <si>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</si>
  <si>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</si>
  <si>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</si>
  <si>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</si>
  <si>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</si>
  <si>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</si>
  <si>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</si>
  <si>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</si>
  <si>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</si>
  <si>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Beruházások</t>
  </si>
  <si>
    <t>Ezer forintban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</si>
  <si>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</si>
  <si>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</si>
  <si>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</si>
  <si>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</si>
  <si>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</si>
  <si>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</si>
  <si>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</si>
  <si>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</si>
  <si>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</si>
  <si>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</si>
  <si>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</si>
  <si>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</si>
  <si>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</si>
  <si>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</si>
  <si>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</si>
  <si>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</si>
  <si>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</si>
  <si>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</si>
  <si>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</si>
  <si>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</si>
  <si>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</si>
  <si>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</si>
  <si>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</si>
  <si>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</si>
  <si>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</si>
  <si>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</si>
  <si>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</si>
  <si>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</si>
  <si>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</si>
  <si>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</si>
  <si>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</si>
  <si>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</si>
  <si>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</si>
  <si>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</si>
  <si>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</si>
  <si>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</si>
  <si>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</si>
  <si>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</si>
  <si>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</si>
  <si>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</si>
  <si>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</si>
  <si>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</si>
  <si>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</si>
  <si>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</si>
  <si>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</si>
  <si>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</si>
  <si>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</si>
  <si>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</si>
  <si>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</si>
  <si>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</si>
  <si>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</si>
  <si>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</si>
  <si>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</si>
  <si>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</si>
  <si>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</si>
  <si>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</si>
  <si>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</si>
  <si>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</si>
  <si>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</si>
  <si>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</si>
  <si>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</si>
  <si>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</si>
  <si>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</si>
  <si>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</si>
  <si>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</si>
  <si>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</si>
  <si>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</si>
  <si>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</si>
  <si>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</si>
  <si>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</si>
  <si>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</si>
  <si>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</si>
  <si>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</si>
  <si>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</si>
  <si>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</si>
  <si>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</si>
  <si>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</si>
  <si>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</si>
  <si>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</si>
  <si>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</si>
  <si>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</si>
  <si>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</si>
  <si>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</si>
  <si>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</si>
  <si>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</si>
  <si>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</si>
  <si>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</si>
  <si>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</si>
  <si>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</si>
  <si>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</si>
  <si>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</si>
  <si>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</si>
  <si>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</si>
  <si>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</si>
  <si>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</si>
  <si>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</si>
  <si>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</si>
  <si>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</si>
  <si>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</si>
  <si>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</si>
  <si>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</si>
  <si>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</si>
  <si>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</si>
  <si>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</si>
  <si>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</si>
  <si>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</si>
  <si>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</si>
  <si>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</si>
  <si>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</si>
  <si>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</si>
  <si>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</si>
  <si>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</si>
  <si>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</si>
  <si>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</si>
  <si>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</si>
  <si>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</si>
  <si>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</si>
  <si>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</si>
  <si>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</si>
  <si>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</si>
  <si>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</si>
  <si>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</si>
  <si>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</si>
  <si>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</si>
  <si>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</si>
  <si>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</si>
  <si>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</si>
  <si>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</si>
  <si>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</si>
  <si>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Pénzügyi lízing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</si>
  <si>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</si>
  <si>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</si>
  <si>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</si>
  <si>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</si>
  <si>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</si>
  <si>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</si>
  <si>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</si>
  <si>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</si>
  <si>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</si>
  <si>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</si>
  <si>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</si>
  <si>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</si>
  <si>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</si>
  <si>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</si>
  <si>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</si>
  <si>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</si>
  <si>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</si>
  <si>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</si>
  <si>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</si>
  <si>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</si>
  <si>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</si>
  <si>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</si>
  <si>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</si>
  <si>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</si>
  <si>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</si>
  <si>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</si>
  <si>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</si>
  <si>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</si>
  <si>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</si>
  <si>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</si>
  <si>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</si>
  <si>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</si>
  <si>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</si>
  <si>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</si>
  <si>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</si>
  <si>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</si>
  <si>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</si>
  <si>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</si>
  <si>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</si>
  <si>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</si>
  <si>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</si>
  <si>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</si>
  <si>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</si>
  <si>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</si>
  <si>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</si>
  <si>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</si>
  <si>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</si>
  <si>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</si>
  <si>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</si>
  <si>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</si>
  <si>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</si>
  <si>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</si>
  <si>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</si>
  <si>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</si>
  <si>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</si>
  <si>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</si>
  <si>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</si>
  <si>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</si>
  <si>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A</t>
  </si>
  <si>
    <t>B</t>
  </si>
  <si>
    <t>C</t>
  </si>
  <si>
    <t>E</t>
  </si>
  <si>
    <t>D</t>
  </si>
  <si>
    <t>Eredeti
előirányzat</t>
  </si>
  <si>
    <t>Módosított
előirányzat</t>
  </si>
  <si>
    <t>Kiadási jogcím</t>
  </si>
  <si>
    <t>Hitel-, kölcsöntörlesztés államházt-on kívülre (4.1. + … + 4.3.)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</si>
  <si>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</si>
  <si>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</si>
  <si>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</si>
  <si>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</si>
  <si>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</si>
  <si>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</si>
  <si>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2015. évi eredeti előirányzat BEVÉTELEK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</si>
  <si>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</si>
  <si>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</si>
  <si>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</si>
  <si>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</si>
  <si>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</si>
  <si>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</si>
  <si>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</si>
  <si>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</si>
  <si>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</si>
  <si>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</si>
  <si>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</si>
  <si>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</si>
  <si>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</si>
  <si>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</si>
  <si>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</si>
  <si>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</si>
  <si>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</si>
  <si>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</si>
  <si>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</si>
  <si>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</si>
  <si>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</si>
  <si>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</si>
  <si>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</si>
  <si>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</si>
  <si>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</si>
  <si>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</si>
  <si>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</si>
  <si>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</si>
  <si>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</si>
  <si>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</si>
  <si>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</si>
  <si>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</si>
  <si>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</si>
  <si>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</si>
  <si>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2016. évi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</si>
</sst>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#,###"/>
  </numFmts>
  <fonts count="25" x14ac:knownFonts="1"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36">
    <xf numFmtId="0" fontId="0" fillId="0" borderId="0" xfId="0"/>
    <xf numFmtId="0" fontId="2" fillId="0" borderId="0" xfId="5" applyFont="1" applyFill="1" applyBorder="1" applyAlignment="1" applyProtection="1">
      <alignment horizontal="center" vertical="center" wrapText="1"/>
    </xf>
    <xf numFmtId="0" fontId="2" fillId="0" borderId="0" xfId="5" applyFont="1" applyFill="1" applyBorder="1" applyAlignment="1" applyProtection="1">
      <alignment vertical="center" wrapText="1"/>
    </xf>
    <xf numFmtId="0" fontId="10" fillId="0" borderId="1" xfId="5" applyFont="1" applyFill="1" applyBorder="1" applyAlignment="1" applyProtection="1">
      <alignment horizontal="left" vertical="center" wrapText="1" indent="1"/>
    </xf>
    <xf numFmtId="0" fontId="10" fillId="0" borderId="2" xfId="5" applyFont="1" applyFill="1" applyBorder="1" applyAlignment="1" applyProtection="1">
      <alignment horizontal="left" vertical="center" wrapText="1" indent="1"/>
    </xf>
    <xf numFmtId="0" fontId="10" fillId="0" borderId="3" xfId="5" applyFont="1" applyFill="1" applyBorder="1" applyAlignment="1" applyProtection="1">
      <alignment horizontal="left" vertical="center" wrapText="1" indent="1"/>
    </xf>
    <xf numFmtId="0" fontId="10" fillId="0" borderId="4" xfId="5" applyFont="1" applyFill="1" applyBorder="1" applyAlignment="1" applyProtection="1">
      <alignment horizontal="left" vertical="center" wrapText="1" indent="1"/>
    </xf>
    <xf numFmtId="0" fontId="10" fillId="0" borderId="5" xfId="5" applyFont="1" applyFill="1" applyBorder="1" applyAlignment="1" applyProtection="1">
      <alignment horizontal="left" vertical="center" wrapText="1" indent="1"/>
    </xf>
    <xf numFmtId="0" fontId="10" fillId="0" borderId="6" xfId="5" applyFont="1" applyFill="1" applyBorder="1" applyAlignment="1" applyProtection="1">
      <alignment horizontal="left" vertical="center" wrapText="1" indent="1"/>
    </xf>
    <xf numFmtId="49" fontId="10" fillId="0" borderId="7" xfId="5" applyNumberFormat="1" applyFont="1" applyFill="1" applyBorder="1" applyAlignment="1" applyProtection="1">
      <alignment horizontal="left" vertical="center" wrapText="1" indent="1"/>
    </xf>
    <xf numFmtId="49" fontId="10" fillId="0" borderId="8" xfId="5" applyNumberFormat="1" applyFont="1" applyFill="1" applyBorder="1" applyAlignment="1" applyProtection="1">
      <alignment horizontal="left" vertical="center" wrapText="1" indent="1"/>
    </xf>
    <xf numFmtId="49" fontId="10" fillId="0" borderId="9" xfId="5" applyNumberFormat="1" applyFont="1" applyFill="1" applyBorder="1" applyAlignment="1" applyProtection="1">
      <alignment horizontal="left" vertical="center" wrapText="1" indent="1"/>
    </xf>
    <xf numFmtId="49" fontId="10" fillId="0" borderId="10" xfId="5" applyNumberFormat="1" applyFont="1" applyFill="1" applyBorder="1" applyAlignment="1" applyProtection="1">
      <alignment horizontal="left" vertical="center" wrapText="1" indent="1"/>
    </xf>
    <xf numFmtId="49" fontId="10" fillId="0" borderId="11" xfId="5" applyNumberFormat="1" applyFont="1" applyFill="1" applyBorder="1" applyAlignment="1" applyProtection="1">
      <alignment horizontal="left" vertical="center" wrapText="1" indent="1"/>
    </xf>
    <xf numFmtId="49" fontId="10" fillId="0" borderId="12" xfId="5" applyNumberFormat="1" applyFont="1" applyFill="1" applyBorder="1" applyAlignment="1" applyProtection="1">
      <alignment horizontal="left" vertical="center" wrapText="1" indent="1"/>
    </xf>
    <xf numFmtId="0" fontId="10" fillId="0" borderId="0" xfId="5" applyFont="1" applyFill="1" applyBorder="1" applyAlignment="1" applyProtection="1">
      <alignment horizontal="left" vertical="center" wrapText="1" indent="1"/>
    </xf>
    <xf numFmtId="0" fontId="9" fillId="0" borderId="13" xfId="5" applyFont="1" applyFill="1" applyBorder="1" applyAlignment="1" applyProtection="1">
      <alignment horizontal="left" vertical="center" wrapText="1" indent="1"/>
    </xf>
    <xf numFmtId="0" fontId="9" fillId="0" borderId="14" xfId="5" applyFont="1" applyFill="1" applyBorder="1" applyAlignment="1" applyProtection="1">
      <alignment horizontal="left" vertical="center" wrapText="1" indent="1"/>
    </xf>
    <xf numFmtId="0" fontId="9" fillId="0" borderId="15" xfId="5" applyFont="1" applyFill="1" applyBorder="1" applyAlignment="1" applyProtection="1">
      <alignment horizontal="left" vertical="center" wrapText="1" indent="1"/>
    </xf>
    <xf numFmtId="0" fontId="9" fillId="0" borderId="14" xfId="5" applyFont="1" applyFill="1" applyBorder="1" applyAlignment="1" applyProtection="1">
      <alignment vertical="center" wrapText="1"/>
    </xf>
    <xf numFmtId="0" fontId="9" fillId="0" borderId="16" xfId="5" applyFont="1" applyFill="1" applyBorder="1" applyAlignment="1" applyProtection="1">
      <alignment vertical="center" wrapText="1"/>
    </xf>
    <xf numFmtId="0" fontId="9" fillId="0" borderId="13" xfId="5" applyFont="1" applyFill="1" applyBorder="1" applyAlignment="1" applyProtection="1">
      <alignment horizontal="center" vertical="center" wrapText="1"/>
    </xf>
    <xf numFmtId="0" fontId="9" fillId="0" borderId="14" xfId="5" applyFont="1" applyFill="1" applyBorder="1" applyAlignment="1" applyProtection="1">
      <alignment horizontal="center" vertical="center" wrapText="1"/>
    </xf>
    <xf numFmtId="0" fontId="16" fillId="0" borderId="14" xfId="5" applyFont="1" applyFill="1" applyBorder="1" applyAlignment="1" applyProtection="1">
      <alignment horizontal="left" vertical="center" wrapText="1" indent="1"/>
    </xf>
    <xf numFmtId="0" fontId="1" fillId="0" borderId="17" xfId="0" applyFont="1" applyFill="1" applyBorder="1" applyAlignment="1" applyProtection="1">
      <alignment horizontal="right"/>
    </xf>
    <xf numFmtId="0" fontId="10" fillId="0" borderId="2" xfId="5" applyFont="1" applyFill="1" applyBorder="1" applyAlignment="1" applyProtection="1">
      <alignment horizontal="left" indent="6"/>
    </xf>
    <xf numFmtId="0" fontId="10" fillId="0" borderId="2" xfId="5" applyFont="1" applyFill="1" applyBorder="1" applyAlignment="1" applyProtection="1">
      <alignment horizontal="left" vertical="center" wrapText="1" indent="6"/>
    </xf>
    <xf numFmtId="0" fontId="10" fillId="0" borderId="6" xfId="5" applyFont="1" applyFill="1" applyBorder="1" applyAlignment="1" applyProtection="1">
      <alignment horizontal="left" vertical="center" wrapText="1" indent="6"/>
    </xf>
    <xf numFmtId="0" fontId="24" fillId="0" borderId="0" xfId="0" applyFont="1"/>
    <xf numFmtId="0" fontId="0" fillId="0" borderId="0" xfId="0" applyProtection="1"/>
    <xf numFmtId="0" fontId="0" fillId="0" borderId="0" xfId="0" applyFill="1" applyProtection="1"/>
    <xf numFmtId="0" fontId="11" fillId="0" borderId="0" xfId="0" applyFont="1" applyFill="1" applyProtection="1"/>
    <xf numFmtId="165" fontId="9" fillId="0" borderId="18" xfId="5" applyNumberFormat="1" applyFont="1" applyFill="1" applyBorder="1" applyAlignment="1" applyProtection="1">
      <alignment horizontal="right" vertical="center" wrapText="1" indent="1"/>
    </xf>
    <xf numFmtId="165" fontId="10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4" xfId="0" applyFont="1" applyBorder="1" applyAlignment="1" applyProtection="1">
      <alignment horizontal="left" vertical="center" wrapText="1" indent="1"/>
    </xf>
    <xf numFmtId="0" fontId="14" fillId="0" borderId="2" xfId="0" applyFont="1" applyBorder="1" applyAlignment="1" applyProtection="1">
      <alignment horizontal="left" vertical="center" wrapText="1" indent="1"/>
    </xf>
    <xf numFmtId="0" fontId="14" fillId="0" borderId="6" xfId="0" applyFont="1" applyBorder="1" applyAlignment="1" applyProtection="1">
      <alignment horizontal="left" vertical="center" wrapText="1" indent="1"/>
    </xf>
    <xf numFmtId="0" fontId="15" fillId="0" borderId="22" xfId="0" applyFont="1" applyBorder="1" applyAlignment="1" applyProtection="1">
      <alignment horizontal="left" vertical="center" wrapText="1" indent="1"/>
    </xf>
    <xf numFmtId="165" fontId="2" fillId="0" borderId="0" xfId="5" applyNumberFormat="1" applyFont="1" applyFill="1" applyBorder="1" applyAlignment="1" applyProtection="1">
      <alignment horizontal="right" vertical="center" wrapText="1" indent="1"/>
    </xf>
    <xf numFmtId="0" fontId="1" fillId="0" borderId="17" xfId="0" applyFont="1" applyFill="1" applyBorder="1" applyAlignment="1" applyProtection="1">
      <alignment horizontal="right" vertical="center"/>
    </xf>
    <xf numFmtId="0" fontId="13" fillId="0" borderId="23" xfId="0" applyFont="1" applyBorder="1" applyAlignment="1" applyProtection="1">
      <alignment horizontal="left" vertical="center" wrapText="1" indent="1"/>
    </xf>
    <xf numFmtId="0" fontId="4" fillId="0" borderId="0" xfId="5" applyFont="1" applyFill="1" applyProtection="1"/>
    <xf numFmtId="0" fontId="4" fillId="0" borderId="0" xfId="5" applyFont="1" applyFill="1" applyAlignment="1" applyProtection="1">
      <alignment horizontal="right" vertical="center" indent="1"/>
    </xf>
    <xf numFmtId="165" fontId="9" fillId="0" borderId="16" xfId="5" applyNumberFormat="1" applyFont="1" applyFill="1" applyBorder="1" applyAlignment="1" applyProtection="1">
      <alignment horizontal="right" vertical="center" wrapText="1" indent="1"/>
    </xf>
    <xf numFmtId="165" fontId="9" fillId="0" borderId="14" xfId="5" applyNumberFormat="1" applyFont="1" applyFill="1" applyBorder="1" applyAlignment="1" applyProtection="1">
      <alignment horizontal="right" vertical="center" wrapText="1" indent="1"/>
    </xf>
    <xf numFmtId="165" fontId="10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4" xfId="5" applyNumberFormat="1" applyFont="1" applyFill="1" applyBorder="1" applyAlignment="1" applyProtection="1">
      <alignment horizontal="right" vertical="center" wrapText="1" indent="1"/>
    </xf>
    <xf numFmtId="0" fontId="9" fillId="0" borderId="15" xfId="5" applyFont="1" applyFill="1" applyBorder="1" applyAlignment="1" applyProtection="1">
      <alignment horizontal="center" vertical="center" wrapText="1"/>
    </xf>
    <xf numFmtId="0" fontId="9" fillId="0" borderId="16" xfId="5" applyFont="1" applyFill="1" applyBorder="1" applyAlignment="1" applyProtection="1">
      <alignment horizontal="center" vertical="center" wrapText="1"/>
    </xf>
    <xf numFmtId="0" fontId="10" fillId="0" borderId="3" xfId="5" applyFont="1" applyFill="1" applyBorder="1" applyAlignment="1" applyProtection="1">
      <alignment horizontal="left" vertical="center" wrapText="1" indent="6"/>
    </xf>
    <xf numFmtId="0" fontId="4" fillId="0" borderId="0" xfId="5" applyFill="1" applyProtection="1"/>
    <xf numFmtId="0" fontId="10" fillId="0" borderId="0" xfId="5" applyFont="1" applyFill="1" applyProtection="1"/>
    <xf numFmtId="0" fontId="7" fillId="0" borderId="0" xfId="5" applyFont="1" applyFill="1" applyProtection="1"/>
    <xf numFmtId="0" fontId="14" fillId="0" borderId="3" xfId="0" applyFont="1" applyBorder="1" applyAlignment="1" applyProtection="1">
      <alignment horizontal="left" wrapText="1" indent="1"/>
    </xf>
    <xf numFmtId="0" fontId="14" fillId="0" borderId="2" xfId="0" applyFont="1" applyBorder="1" applyAlignment="1" applyProtection="1">
      <alignment horizontal="left" wrapText="1" indent="1"/>
    </xf>
    <xf numFmtId="0" fontId="14" fillId="0" borderId="6" xfId="0" applyFont="1" applyBorder="1" applyAlignment="1" applyProtection="1">
      <alignment horizontal="left" wrapText="1" indent="1"/>
    </xf>
    <xf numFmtId="0" fontId="14" fillId="0" borderId="9" xfId="0" applyFont="1" applyBorder="1" applyAlignment="1" applyProtection="1">
      <alignment wrapText="1"/>
    </xf>
    <xf numFmtId="0" fontId="14" fillId="0" borderId="8" xfId="0" applyFont="1" applyBorder="1" applyAlignment="1" applyProtection="1">
      <alignment wrapText="1"/>
    </xf>
    <xf numFmtId="0" fontId="14" fillId="0" borderId="10" xfId="0" applyFont="1" applyBorder="1" applyAlignment="1" applyProtection="1">
      <alignment wrapText="1"/>
    </xf>
    <xf numFmtId="0" fontId="15" fillId="0" borderId="14" xfId="0" applyFont="1" applyBorder="1" applyAlignment="1" applyProtection="1">
      <alignment wrapText="1"/>
    </xf>
    <xf numFmtId="0" fontId="15" fillId="0" borderId="23" xfId="0" applyFont="1" applyBorder="1" applyAlignment="1" applyProtection="1">
      <alignment wrapText="1"/>
    </xf>
    <xf numFmtId="0" fontId="4" fillId="0" borderId="0" xfId="5" applyFill="1" applyAlignment="1" applyProtection="1"/>
    <xf numFmtId="0" fontId="12" fillId="0" borderId="0" xfId="5" applyFont="1" applyFill="1" applyProtection="1"/>
    <xf numFmtId="0" fontId="11" fillId="0" borderId="0" xfId="5" applyFont="1" applyFill="1" applyProtection="1"/>
    <xf numFmtId="165" fontId="16" fillId="0" borderId="18" xfId="5" applyNumberFormat="1" applyFont="1" applyFill="1" applyBorder="1" applyAlignment="1" applyProtection="1">
      <alignment horizontal="right" vertical="center" wrapText="1" indent="1"/>
    </xf>
    <xf numFmtId="165" fontId="10" fillId="0" borderId="20" xfId="5" applyNumberFormat="1" applyFont="1" applyFill="1" applyBorder="1" applyAlignment="1" applyProtection="1">
      <alignment horizontal="right" vertical="center" wrapText="1" indent="1"/>
    </xf>
    <xf numFmtId="165" fontId="10" fillId="0" borderId="3" xfId="5" applyNumberFormat="1" applyFont="1" applyFill="1" applyBorder="1" applyAlignment="1" applyProtection="1">
      <alignment horizontal="right" vertical="center" wrapText="1" indent="1"/>
    </xf>
    <xf numFmtId="165" fontId="17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3" xfId="0" applyFont="1" applyBorder="1" applyAlignment="1" applyProtection="1">
      <alignment vertical="center" wrapText="1"/>
    </xf>
    <xf numFmtId="0" fontId="15" fillId="0" borderId="22" xfId="0" applyFont="1" applyBorder="1" applyAlignment="1" applyProtection="1">
      <alignment vertical="center" wrapText="1"/>
    </xf>
    <xf numFmtId="165" fontId="9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" xfId="0" quotePrefix="1" applyFont="1" applyBorder="1" applyAlignment="1" applyProtection="1">
      <alignment horizontal="left" wrapText="1" indent="1"/>
    </xf>
    <xf numFmtId="0" fontId="14" fillId="0" borderId="6" xfId="0" applyFont="1" applyBorder="1" applyAlignment="1" applyProtection="1">
      <alignment vertical="center" wrapText="1"/>
    </xf>
    <xf numFmtId="0" fontId="9" fillId="0" borderId="22" xfId="5" applyFont="1" applyFill="1" applyBorder="1" applyAlignment="1" applyProtection="1">
      <alignment horizontal="left" vertical="center" wrapText="1" indent="1"/>
    </xf>
    <xf numFmtId="0" fontId="9" fillId="0" borderId="23" xfId="5" applyFont="1" applyFill="1" applyBorder="1" applyAlignment="1" applyProtection="1">
      <alignment vertical="center" wrapText="1"/>
    </xf>
    <xf numFmtId="0" fontId="10" fillId="0" borderId="24" xfId="5" applyFont="1" applyFill="1" applyBorder="1" applyAlignment="1" applyProtection="1">
      <alignment horizontal="left" vertical="center" wrapText="1" indent="7"/>
    </xf>
    <xf numFmtId="0" fontId="9" fillId="0" borderId="13" xfId="5" applyFont="1" applyFill="1" applyBorder="1" applyAlignment="1" applyProtection="1">
      <alignment horizontal="left" vertical="center" wrapText="1"/>
    </xf>
    <xf numFmtId="165" fontId="9" fillId="0" borderId="25" xfId="5" applyNumberFormat="1" applyFont="1" applyFill="1" applyBorder="1" applyAlignment="1" applyProtection="1">
      <alignment horizontal="right" vertical="center" wrapText="1" indent="1"/>
    </xf>
    <xf numFmtId="165" fontId="10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28" xfId="5" applyNumberFormat="1" applyFont="1" applyFill="1" applyBorder="1" applyAlignment="1" applyProtection="1">
      <alignment horizontal="right" vertical="center" wrapText="1" indent="1"/>
    </xf>
    <xf numFmtId="165" fontId="15" fillId="0" borderId="18" xfId="0" applyNumberFormat="1" applyFont="1" applyBorder="1" applyAlignment="1" applyProtection="1">
      <alignment horizontal="right" vertical="center" wrapText="1" indent="1"/>
    </xf>
    <xf numFmtId="165" fontId="15" fillId="0" borderId="18" xfId="0" applyNumberFormat="1" applyFont="1" applyBorder="1" applyAlignment="1" applyProtection="1">
      <alignment horizontal="right" vertical="center" wrapText="1" indent="1"/>
      <protection locked="0"/>
    </xf>
    <xf numFmtId="165" fontId="13" fillId="0" borderId="18" xfId="0" quotePrefix="1" applyNumberFormat="1" applyFont="1" applyBorder="1" applyAlignment="1" applyProtection="1">
      <alignment horizontal="right" vertical="center" wrapText="1" indent="1"/>
    </xf>
    <xf numFmtId="165" fontId="10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23" xfId="5" applyNumberFormat="1" applyFont="1" applyFill="1" applyBorder="1" applyAlignment="1" applyProtection="1">
      <alignment horizontal="right" vertical="center" wrapText="1" indent="1"/>
    </xf>
    <xf numFmtId="165" fontId="15" fillId="0" borderId="14" xfId="0" applyNumberFormat="1" applyFont="1" applyBorder="1" applyAlignment="1" applyProtection="1">
      <alignment horizontal="right" vertical="center" wrapText="1" indent="1"/>
    </xf>
    <xf numFmtId="165" fontId="15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13" fillId="0" borderId="14" xfId="0" quotePrefix="1" applyNumberFormat="1" applyFont="1" applyBorder="1" applyAlignment="1" applyProtection="1">
      <alignment horizontal="right" vertical="center" wrapText="1" indent="1"/>
    </xf>
    <xf numFmtId="0" fontId="1" fillId="0" borderId="0" xfId="0" applyFont="1" applyFill="1" applyBorder="1" applyAlignment="1" applyProtection="1">
      <alignment horizontal="right" vertical="center"/>
    </xf>
    <xf numFmtId="0" fontId="3" fillId="0" borderId="24" xfId="5" applyFont="1" applyFill="1" applyBorder="1" applyAlignment="1" applyProtection="1">
      <alignment horizontal="center" vertical="center" wrapText="1"/>
    </xf>
    <xf numFmtId="0" fontId="3" fillId="0" borderId="29" xfId="5" applyFont="1" applyFill="1" applyBorder="1" applyAlignment="1" applyProtection="1">
      <alignment horizontal="center" vertical="center" wrapText="1"/>
    </xf>
    <xf numFmtId="0" fontId="3" fillId="0" borderId="30" xfId="5" applyFont="1" applyFill="1" applyBorder="1" applyAlignment="1" applyProtection="1">
      <alignment horizontal="center" vertical="center" wrapText="1"/>
    </xf>
    <xf numFmtId="0" fontId="9" fillId="0" borderId="31" xfId="5" applyFont="1" applyFill="1" applyBorder="1" applyAlignment="1" applyProtection="1">
      <alignment horizontal="center" vertical="center" wrapText="1"/>
    </xf>
    <xf numFmtId="165" fontId="9" fillId="0" borderId="32" xfId="5" applyNumberFormat="1" applyFont="1" applyFill="1" applyBorder="1" applyAlignment="1" applyProtection="1">
      <alignment horizontal="right" vertical="center" wrapText="1" indent="1"/>
    </xf>
    <xf numFmtId="165" fontId="9" fillId="0" borderId="33" xfId="5" applyNumberFormat="1" applyFont="1" applyFill="1" applyBorder="1" applyAlignment="1" applyProtection="1">
      <alignment horizontal="right" vertical="center" wrapText="1" indent="1"/>
    </xf>
    <xf numFmtId="165" fontId="10" fillId="0" borderId="34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33" xfId="5" applyNumberFormat="1" applyFont="1" applyFill="1" applyBorder="1" applyAlignment="1" applyProtection="1">
      <alignment horizontal="right" vertical="center" wrapText="1" indent="1"/>
    </xf>
    <xf numFmtId="165" fontId="15" fillId="0" borderId="33" xfId="0" applyNumberFormat="1" applyFont="1" applyBorder="1" applyAlignment="1" applyProtection="1">
      <alignment horizontal="right" vertical="center" wrapText="1" indent="1"/>
    </xf>
    <xf numFmtId="165" fontId="15" fillId="0" borderId="33" xfId="0" applyNumberFormat="1" applyFont="1" applyBorder="1" applyAlignment="1" applyProtection="1">
      <alignment horizontal="right" vertical="center" wrapText="1" indent="1"/>
      <protection locked="0"/>
    </xf>
    <xf numFmtId="165" fontId="13" fillId="0" borderId="33" xfId="0" quotePrefix="1" applyNumberFormat="1" applyFont="1" applyBorder="1" applyAlignment="1" applyProtection="1">
      <alignment horizontal="right" vertical="center" wrapText="1" indent="1"/>
    </xf>
    <xf numFmtId="0" fontId="9" fillId="0" borderId="33" xfId="5" applyFont="1" applyFill="1" applyBorder="1" applyAlignment="1" applyProtection="1">
      <alignment horizontal="center" vertical="center" wrapText="1"/>
    </xf>
    <xf numFmtId="0" fontId="21" fillId="0" borderId="0" xfId="0" applyFont="1" applyProtection="1"/>
    <xf numFmtId="0" fontId="12" fillId="0" borderId="0" xfId="0" applyFont="1" applyAlignment="1" applyProtection="1">
      <alignment horizontal="center"/>
    </xf>
    <xf numFmtId="0" fontId="22" fillId="0" borderId="0" xfId="0" applyFont="1" applyFill="1" applyProtection="1"/>
    <xf numFmtId="3" fontId="22" fillId="0" borderId="0" xfId="0" applyNumberFormat="1" applyFont="1" applyFill="1" applyAlignment="1" applyProtection="1">
      <alignment horizontal="right" indent="1"/>
    </xf>
    <xf numFmtId="0" fontId="22" fillId="0" borderId="0" xfId="0" applyFont="1" applyFill="1" applyAlignment="1" applyProtection="1">
      <alignment horizontal="right" indent="1"/>
    </xf>
    <xf numFmtId="3" fontId="18" fillId="0" borderId="0" xfId="0" applyNumberFormat="1" applyFont="1" applyFill="1" applyAlignment="1" applyProtection="1">
      <alignment horizontal="right" indent="1"/>
    </xf>
    <xf numFmtId="0" fontId="23" fillId="0" borderId="0" xfId="0" applyFont="1" applyFill="1" applyProtection="1"/>
    <xf numFmtId="0" fontId="19" fillId="0" borderId="0" xfId="0" applyFont="1" applyFill="1" applyProtection="1"/>
    <xf numFmtId="0" fontId="11" fillId="0" borderId="0" xfId="0" applyFont="1" applyProtection="1"/>
    <xf numFmtId="0" fontId="19" fillId="0" borderId="0" xfId="0" applyFont="1" applyProtection="1"/>
    <xf numFmtId="165" fontId="2" fillId="0" borderId="0" xfId="5" applyNumberFormat="1" applyFont="1" applyFill="1" applyBorder="1" applyAlignment="1" applyProtection="1">
      <alignment horizontal="center" vertical="center"/>
    </xf>
    <xf numFmtId="165" fontId="20" fillId="0" borderId="17" xfId="5" applyNumberFormat="1" applyFont="1" applyFill="1" applyBorder="1" applyAlignment="1" applyProtection="1">
      <alignment horizontal="left" vertical="center"/>
    </xf>
    <xf numFmtId="165" fontId="20" fillId="0" borderId="17" xfId="5" applyNumberFormat="1" applyFont="1" applyFill="1" applyBorder="1" applyAlignment="1" applyProtection="1">
      <alignment horizontal="left"/>
    </xf>
    <xf numFmtId="0" fontId="3" fillId="0" borderId="15" xfId="5" applyFont="1" applyFill="1" applyBorder="1" applyAlignment="1" applyProtection="1">
      <alignment horizontal="center" vertical="center" wrapText="1"/>
    </xf>
    <xf numFmtId="0" fontId="3" fillId="0" borderId="22" xfId="5" applyFont="1" applyFill="1" applyBorder="1" applyAlignment="1" applyProtection="1">
      <alignment horizontal="center" vertical="center" wrapText="1"/>
    </xf>
    <xf numFmtId="0" fontId="3" fillId="0" borderId="16" xfId="5" applyFont="1" applyFill="1" applyBorder="1" applyAlignment="1" applyProtection="1">
      <alignment horizontal="center" vertical="center" wrapText="1"/>
    </xf>
    <xf numFmtId="0" fontId="3" fillId="0" borderId="23" xfId="5" applyFont="1" applyFill="1" applyBorder="1" applyAlignment="1" applyProtection="1">
      <alignment horizontal="center" vertical="center" wrapText="1"/>
    </xf>
    <xf numFmtId="0" fontId="3" fillId="0" borderId="36" xfId="5" applyFont="1" applyFill="1" applyBorder="1" applyAlignment="1" applyProtection="1">
      <alignment horizontal="center" vertical="center" wrapText="1"/>
    </xf>
    <xf numFmtId="0" fontId="3" fillId="0" borderId="4" xfId="5" applyFont="1" applyFill="1" applyBorder="1" applyAlignment="1" applyProtection="1">
      <alignment horizontal="center" vertical="center" wrapText="1"/>
    </xf>
    <xf numFmtId="0" fontId="3" fillId="0" borderId="37" xfId="5" applyFont="1" applyFill="1" applyBorder="1" applyAlignment="1" applyProtection="1">
      <alignment horizontal="center" vertical="center" wrapText="1"/>
    </xf>
    <xf numFmtId="0" fontId="11" fillId="0" borderId="0" xfId="5" applyFont="1" applyFill="1" applyAlignment="1" applyProtection="1">
      <alignment horizont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Normal="100" workbookViewId="0">
      <selection activeCell="C36" sqref="C36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115" t="s">
        <v>51</v>
      </c>
      <c r="B1" s="29"/>
    </row>
    <row r="2" spans="1:2" x14ac:dyDescent="0.2">
      <c r="A2" s="29"/>
      <c r="B2" s="29"/>
    </row>
    <row r="3" spans="1:2" x14ac:dyDescent="0.2">
      <c r="A3" s="117"/>
      <c r="B3" s="117"/>
    </row>
    <row r="4" spans="1:2" ht="15.75" x14ac:dyDescent="0.25">
      <c r="A4" s="31"/>
      <c r="B4" s="121"/>
    </row>
    <row r="5" spans="1:2" ht="15.75" x14ac:dyDescent="0.25">
      <c r="A5" s="31"/>
      <c r="B5" s="121"/>
    </row>
    <row r="6" spans="1:2" s="28" customFormat="1" ht="15.75" x14ac:dyDescent="0.25">
      <c r="A6" s="31" t="s">
        <v>280</v>
      </c>
      <c r="B6" s="117"/>
    </row>
    <row r="7" spans="1:2" s="28" customFormat="1" x14ac:dyDescent="0.2">
      <c r="A7" s="117"/>
      <c r="B7" s="117"/>
    </row>
    <row r="8" spans="1:2" s="28" customFormat="1" x14ac:dyDescent="0.2">
      <c r="A8" s="117"/>
      <c r="B8" s="117"/>
    </row>
    <row r="9" spans="1:2" x14ac:dyDescent="0.2">
      <c r="A9" s="117" t="s">
        <v>295</v>
      </c>
      <c r="B9" s="117" t="s">
        <v>274</v>
      </c>
    </row>
    <row r="10" spans="1:2" x14ac:dyDescent="0.2">
      <c r="A10" s="117" t="s">
        <v>293</v>
      </c>
      <c r="B10" s="117" t="s">
        <v>281</v>
      </c>
    </row>
    <row r="11" spans="1:2" x14ac:dyDescent="0.2">
      <c r="A11" s="117" t="s">
        <v>294</v>
      </c>
      <c r="B11" s="117" t="s">
        <v>282</v>
      </c>
    </row>
    <row r="12" spans="1:2" x14ac:dyDescent="0.2">
      <c r="A12" s="117"/>
      <c r="B12" s="117"/>
    </row>
    <row r="13" spans="1:2" ht="15.75" x14ac:dyDescent="0.25">
      <c r="A13" s="31" t="str">
        <f>+CONCATENATE(LEFT(A6,4),". évi módosított előirányzat BEVÉTELEK")</f>
        <v>2015. évi módosított előirányzat BEVÉTELEK</v>
      </c>
      <c r="B13" s="121"/>
    </row>
    <row r="14" spans="1:2" x14ac:dyDescent="0.2">
      <c r="A14" s="117"/>
      <c r="B14" s="117"/>
    </row>
    <row r="15" spans="1:2" s="28" customFormat="1" x14ac:dyDescent="0.2">
      <c r="A15" s="117" t="s">
        <v>296</v>
      </c>
      <c r="B15" s="117" t="s">
        <v>275</v>
      </c>
    </row>
    <row r="16" spans="1:2" x14ac:dyDescent="0.2">
      <c r="A16" s="117" t="s">
        <v>297</v>
      </c>
      <c r="B16" s="117" t="s">
        <v>283</v>
      </c>
    </row>
    <row r="17" spans="1:2" x14ac:dyDescent="0.2">
      <c r="A17" s="117" t="s">
        <v>298</v>
      </c>
      <c r="B17" s="117" t="s">
        <v>284</v>
      </c>
    </row>
    <row r="18" spans="1:2" x14ac:dyDescent="0.2">
      <c r="A18" s="117"/>
      <c r="B18" s="117"/>
    </row>
    <row r="19" spans="1:2" ht="14.25" x14ac:dyDescent="0.2">
      <c r="A19" s="124" t="str">
        <f>+CONCATENATE(LEFT(A6,4),". I. félévi (I-II. negyedévi) teljesítés BEVÉTELEK")</f>
        <v>2015. I. félévi (I-II. negyedévi) teljesítés BEVÉTELEK</v>
      </c>
      <c r="B19" s="121"/>
    </row>
    <row r="20" spans="1:2" x14ac:dyDescent="0.2">
      <c r="A20" s="117"/>
      <c r="B20" s="117"/>
    </row>
    <row r="21" spans="1:2" x14ac:dyDescent="0.2">
      <c r="A21" s="117" t="s">
        <v>299</v>
      </c>
      <c r="B21" s="117" t="s">
        <v>276</v>
      </c>
    </row>
    <row r="22" spans="1:2" x14ac:dyDescent="0.2">
      <c r="A22" s="117" t="s">
        <v>300</v>
      </c>
      <c r="B22" s="117" t="s">
        <v>285</v>
      </c>
    </row>
    <row r="23" spans="1:2" x14ac:dyDescent="0.2">
      <c r="A23" s="117" t="s">
        <v>301</v>
      </c>
      <c r="B23" s="117" t="s">
        <v>286</v>
      </c>
    </row>
    <row r="24" spans="1:2" x14ac:dyDescent="0.2">
      <c r="A24" s="117"/>
      <c r="B24" s="117"/>
    </row>
    <row r="25" spans="1:2" ht="15.75" x14ac:dyDescent="0.25">
      <c r="A25" s="31" t="str">
        <f>+CONCATENATE(LEFT(A6,4),". évi eredeti előirányzat KIADÁSOK")</f>
        <v>2015. évi eredeti előirányzat KIADÁSOK</v>
      </c>
      <c r="B25" s="121"/>
    </row>
    <row r="26" spans="1:2" x14ac:dyDescent="0.2">
      <c r="A26" s="117"/>
      <c r="B26" s="117"/>
    </row>
    <row r="27" spans="1:2" x14ac:dyDescent="0.2">
      <c r="A27" s="117" t="s">
        <v>302</v>
      </c>
      <c r="B27" s="117" t="s">
        <v>277</v>
      </c>
    </row>
    <row r="28" spans="1:2" x14ac:dyDescent="0.2">
      <c r="A28" s="117" t="s">
        <v>303</v>
      </c>
      <c r="B28" s="117" t="s">
        <v>287</v>
      </c>
    </row>
    <row r="29" spans="1:2" x14ac:dyDescent="0.2">
      <c r="A29" s="117" t="s">
        <v>304</v>
      </c>
      <c r="B29" s="117" t="s">
        <v>288</v>
      </c>
    </row>
    <row r="30" spans="1:2" x14ac:dyDescent="0.2">
      <c r="A30" s="117"/>
      <c r="B30" s="117"/>
    </row>
    <row r="31" spans="1:2" ht="15.75" x14ac:dyDescent="0.25">
      <c r="A31" s="31" t="str">
        <f>+CONCATENATE(LEFT(A6,4),". évi módosított előirányzat KIADÁSOK")</f>
        <v>2015. évi módosított előirányzat KIADÁSOK</v>
      </c>
      <c r="B31" s="121"/>
    </row>
    <row r="32" spans="1:2" x14ac:dyDescent="0.2">
      <c r="A32" s="117"/>
      <c r="B32" s="117"/>
    </row>
    <row r="33" spans="1:2" x14ac:dyDescent="0.2">
      <c r="A33" s="117" t="s">
        <v>305</v>
      </c>
      <c r="B33" s="117" t="s">
        <v>278</v>
      </c>
    </row>
    <row r="34" spans="1:2" x14ac:dyDescent="0.2">
      <c r="A34" s="117" t="s">
        <v>306</v>
      </c>
      <c r="B34" s="117" t="s">
        <v>289</v>
      </c>
    </row>
    <row r="35" spans="1:2" x14ac:dyDescent="0.2">
      <c r="A35" s="117" t="s">
        <v>307</v>
      </c>
      <c r="B35" s="117" t="s">
        <v>290</v>
      </c>
    </row>
    <row r="36" spans="1:2" x14ac:dyDescent="0.2">
      <c r="A36" s="117"/>
      <c r="B36" s="117"/>
    </row>
    <row r="37" spans="1:2" ht="15.75" x14ac:dyDescent="0.25">
      <c r="A37" s="123" t="str">
        <f>+CONCATENATE(LEFT(A6,4),". I. félévi (I-II. negyedévi) teljesítés KIADÁSOK")</f>
        <v>2015. I. félévi (I-II. negyedévi) teljesítés KIADÁSOK</v>
      </c>
      <c r="B37" s="121"/>
    </row>
    <row r="38" spans="1:2" x14ac:dyDescent="0.2">
      <c r="A38" s="117"/>
      <c r="B38" s="117"/>
    </row>
    <row r="39" spans="1:2" x14ac:dyDescent="0.2">
      <c r="A39" s="117" t="s">
        <v>308</v>
      </c>
      <c r="B39" s="117" t="s">
        <v>279</v>
      </c>
    </row>
    <row r="40" spans="1:2" x14ac:dyDescent="0.2">
      <c r="A40" s="117" t="s">
        <v>309</v>
      </c>
      <c r="B40" s="117" t="s">
        <v>291</v>
      </c>
    </row>
    <row r="41" spans="1:2" x14ac:dyDescent="0.2">
      <c r="A41" s="117" t="s">
        <v>310</v>
      </c>
      <c r="B41" s="117" t="s">
        <v>292</v>
      </c>
    </row>
  </sheetData>
  <sheetProtection sheet="1"/>
  <phoneticPr fontId="17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1"/>
  <sheetViews>
    <sheetView tabSelected="1" view="pageLayout" zoomScaleNormal="130" zoomScaleSheetLayoutView="100" workbookViewId="0">
      <selection activeCell="A90" sqref="A90:E90"/>
    </sheetView>
  </sheetViews>
  <sheetFormatPr defaultRowHeight="15.75" x14ac:dyDescent="0.25"/>
  <cols>
    <col min="1" max="1" width="9.5" style="46" customWidth="1"/>
    <col min="2" max="2" width="59.6640625" style="46" customWidth="1"/>
    <col min="3" max="3" width="17.33203125" style="47" customWidth="1"/>
    <col min="4" max="5" width="17.33203125" style="59" customWidth="1"/>
    <col min="6" max="16384" width="9.33203125" style="59"/>
  </cols>
  <sheetData>
    <row r="1" spans="1:5" ht="15.95" customHeight="1" x14ac:dyDescent="0.25">
      <c r="A1" s="125" t="s">
        <v>0</v>
      </c>
      <c r="B1" s="125"/>
      <c r="C1" s="125"/>
      <c r="D1" s="125"/>
      <c r="E1" s="125"/>
    </row>
    <row r="2" spans="1:5" ht="15.95" customHeight="1" thickBot="1" x14ac:dyDescent="0.3">
      <c r="A2" s="126" t="s">
        <v>52</v>
      </c>
      <c r="B2" s="126"/>
      <c r="C2" s="100"/>
      <c r="E2" s="100" t="s">
        <v>76</v>
      </c>
    </row>
    <row r="3" spans="1:5" x14ac:dyDescent="0.25">
      <c r="A3" s="128" t="s">
        <v>16</v>
      </c>
      <c r="B3" s="130" t="s">
        <v>1</v>
      </c>
      <c r="C3" s="132" t="s">
        <v>315</v>
      </c>
      <c r="D3" s="133"/>
      <c r="E3" s="134"/>
    </row>
    <row r="4" spans="1:5" ht="24.75" thickBot="1" x14ac:dyDescent="0.3">
      <c r="A4" s="129"/>
      <c r="B4" s="131"/>
      <c r="C4" s="103" t="s">
        <v>270</v>
      </c>
      <c r="D4" s="101" t="s">
        <v>271</v>
      </c>
      <c r="E4" s="102"/>
    </row>
    <row r="5" spans="1:5" s="60" customFormat="1" ht="12" customHeight="1" thickBot="1" x14ac:dyDescent="0.25">
      <c r="A5" s="56" t="s">
        <v>265</v>
      </c>
      <c r="B5" s="57" t="s">
        <v>266</v>
      </c>
      <c r="C5" s="57" t="s">
        <v>267</v>
      </c>
      <c r="D5" s="57" t="s">
        <v>269</v>
      </c>
      <c r="E5" s="104" t="s">
        <v>268</v>
      </c>
    </row>
    <row r="6" spans="1:5" s="61" customFormat="1" ht="12" customHeight="1" thickBot="1" x14ac:dyDescent="0.25">
      <c r="A6" s="16" t="s">
        <v>2</v>
      </c>
      <c r="B6" s="17" t="s">
        <v>79</v>
      </c>
      <c r="C6" s="49">
        <f>+C7+C8+C9+C10+C11+C12</f>
        <v>27161</v>
      </c>
      <c r="D6" s="49">
        <f>+D7+D8+D9+D10+D11+D12</f>
        <v>27161</v>
      </c>
      <c r="E6" s="32">
        <f>+E7+E8+E9+E10+E11+E12</f>
        <v>0</v>
      </c>
    </row>
    <row r="7" spans="1:5" s="61" customFormat="1" ht="12" customHeight="1" x14ac:dyDescent="0.2">
      <c r="A7" s="11" t="s">
        <v>28</v>
      </c>
      <c r="B7" s="62" t="s">
        <v>80</v>
      </c>
      <c r="C7" s="51">
        <v>7623</v>
      </c>
      <c r="D7" s="51">
        <v>7623</v>
      </c>
      <c r="E7" s="34"/>
    </row>
    <row r="8" spans="1:5" s="61" customFormat="1" ht="12" customHeight="1" x14ac:dyDescent="0.2">
      <c r="A8" s="10" t="s">
        <v>29</v>
      </c>
      <c r="B8" s="63" t="s">
        <v>81</v>
      </c>
      <c r="C8" s="50"/>
      <c r="D8" s="50"/>
      <c r="E8" s="33"/>
    </row>
    <row r="9" spans="1:5" s="61" customFormat="1" ht="12" customHeight="1" x14ac:dyDescent="0.2">
      <c r="A9" s="10" t="s">
        <v>30</v>
      </c>
      <c r="B9" s="63" t="s">
        <v>82</v>
      </c>
      <c r="C9" s="50">
        <v>18338</v>
      </c>
      <c r="D9" s="50">
        <v>18338</v>
      </c>
      <c r="E9" s="33"/>
    </row>
    <row r="10" spans="1:5" s="61" customFormat="1" ht="12" customHeight="1" x14ac:dyDescent="0.2">
      <c r="A10" s="10" t="s">
        <v>31</v>
      </c>
      <c r="B10" s="63" t="s">
        <v>83</v>
      </c>
      <c r="C10" s="50">
        <v>1200</v>
      </c>
      <c r="D10" s="50">
        <v>1200</v>
      </c>
      <c r="E10" s="33"/>
    </row>
    <row r="11" spans="1:5" s="61" customFormat="1" ht="12" customHeight="1" x14ac:dyDescent="0.2">
      <c r="A11" s="10" t="s">
        <v>48</v>
      </c>
      <c r="B11" s="40" t="s">
        <v>214</v>
      </c>
      <c r="C11" s="50"/>
      <c r="D11" s="50"/>
      <c r="E11" s="33"/>
    </row>
    <row r="12" spans="1:5" s="61" customFormat="1" ht="12" customHeight="1" thickBot="1" x14ac:dyDescent="0.25">
      <c r="A12" s="12" t="s">
        <v>32</v>
      </c>
      <c r="B12" s="41" t="s">
        <v>215</v>
      </c>
      <c r="C12" s="50"/>
      <c r="D12" s="50"/>
      <c r="E12" s="33"/>
    </row>
    <row r="13" spans="1:5" s="61" customFormat="1" ht="12" customHeight="1" thickBot="1" x14ac:dyDescent="0.25">
      <c r="A13" s="16" t="s">
        <v>3</v>
      </c>
      <c r="B13" s="39" t="s">
        <v>84</v>
      </c>
      <c r="C13" s="49">
        <f>+C14+C15+C16+C17+C18</f>
        <v>37667</v>
      </c>
      <c r="D13" s="49">
        <f>+D14+D15+D16+D17+D18</f>
        <v>48369</v>
      </c>
      <c r="E13" s="32">
        <f>+E14+E15+E16+E17+E18</f>
        <v>0</v>
      </c>
    </row>
    <row r="14" spans="1:5" s="61" customFormat="1" ht="12" customHeight="1" x14ac:dyDescent="0.2">
      <c r="A14" s="11" t="s">
        <v>34</v>
      </c>
      <c r="B14" s="62" t="s">
        <v>85</v>
      </c>
      <c r="C14" s="51"/>
      <c r="D14" s="51"/>
      <c r="E14" s="34"/>
    </row>
    <row r="15" spans="1:5" s="61" customFormat="1" ht="12" customHeight="1" x14ac:dyDescent="0.2">
      <c r="A15" s="10" t="s">
        <v>35</v>
      </c>
      <c r="B15" s="63" t="s">
        <v>86</v>
      </c>
      <c r="C15" s="50"/>
      <c r="D15" s="50"/>
      <c r="E15" s="33"/>
    </row>
    <row r="16" spans="1:5" s="61" customFormat="1" ht="12" customHeight="1" x14ac:dyDescent="0.2">
      <c r="A16" s="10" t="s">
        <v>36</v>
      </c>
      <c r="B16" s="63" t="s">
        <v>207</v>
      </c>
      <c r="C16" s="50"/>
      <c r="D16" s="50"/>
      <c r="E16" s="33"/>
    </row>
    <row r="17" spans="1:5" s="61" customFormat="1" ht="12" customHeight="1" x14ac:dyDescent="0.2">
      <c r="A17" s="10" t="s">
        <v>37</v>
      </c>
      <c r="B17" s="63" t="s">
        <v>208</v>
      </c>
      <c r="C17" s="50"/>
      <c r="D17" s="50"/>
      <c r="E17" s="33"/>
    </row>
    <row r="18" spans="1:5" s="61" customFormat="1" ht="12" customHeight="1" x14ac:dyDescent="0.2">
      <c r="A18" s="10" t="s">
        <v>38</v>
      </c>
      <c r="B18" s="63" t="s">
        <v>87</v>
      </c>
      <c r="C18" s="50">
        <v>37667</v>
      </c>
      <c r="D18" s="50">
        <v>48369</v>
      </c>
      <c r="E18" s="33"/>
    </row>
    <row r="19" spans="1:5" s="61" customFormat="1" ht="12" customHeight="1" thickBot="1" x14ac:dyDescent="0.25">
      <c r="A19" s="12" t="s">
        <v>44</v>
      </c>
      <c r="B19" s="41" t="s">
        <v>88</v>
      </c>
      <c r="C19" s="52"/>
      <c r="D19" s="52"/>
      <c r="E19" s="35"/>
    </row>
    <row r="20" spans="1:5" s="61" customFormat="1" ht="12" customHeight="1" thickBot="1" x14ac:dyDescent="0.25">
      <c r="A20" s="16" t="s">
        <v>4</v>
      </c>
      <c r="B20" s="17" t="s">
        <v>89</v>
      </c>
      <c r="C20" s="49">
        <f>+C21+C22+C23+C24+C25</f>
        <v>2200</v>
      </c>
      <c r="D20" s="49">
        <f>+D21+D22+D23+D24+D25</f>
        <v>7716</v>
      </c>
      <c r="E20" s="32">
        <f>+E21+E22+E23+E24+E25</f>
        <v>0</v>
      </c>
    </row>
    <row r="21" spans="1:5" s="61" customFormat="1" ht="12" customHeight="1" x14ac:dyDescent="0.2">
      <c r="A21" s="11" t="s">
        <v>17</v>
      </c>
      <c r="B21" s="62" t="s">
        <v>90</v>
      </c>
      <c r="C21" s="51"/>
      <c r="D21" s="51"/>
      <c r="E21" s="34"/>
    </row>
    <row r="22" spans="1:5" s="61" customFormat="1" ht="12" customHeight="1" x14ac:dyDescent="0.2">
      <c r="A22" s="10" t="s">
        <v>18</v>
      </c>
      <c r="B22" s="63" t="s">
        <v>91</v>
      </c>
      <c r="C22" s="50"/>
      <c r="D22" s="50"/>
      <c r="E22" s="33"/>
    </row>
    <row r="23" spans="1:5" s="61" customFormat="1" ht="12" customHeight="1" x14ac:dyDescent="0.2">
      <c r="A23" s="10" t="s">
        <v>19</v>
      </c>
      <c r="B23" s="63" t="s">
        <v>209</v>
      </c>
      <c r="C23" s="50"/>
      <c r="D23" s="50"/>
      <c r="E23" s="33"/>
    </row>
    <row r="24" spans="1:5" s="61" customFormat="1" ht="12" customHeight="1" x14ac:dyDescent="0.2">
      <c r="A24" s="10" t="s">
        <v>20</v>
      </c>
      <c r="B24" s="63" t="s">
        <v>210</v>
      </c>
      <c r="C24" s="50"/>
      <c r="D24" s="50"/>
      <c r="E24" s="33"/>
    </row>
    <row r="25" spans="1:5" s="61" customFormat="1" ht="12" customHeight="1" x14ac:dyDescent="0.2">
      <c r="A25" s="10" t="s">
        <v>56</v>
      </c>
      <c r="B25" s="63" t="s">
        <v>92</v>
      </c>
      <c r="C25" s="50">
        <v>2200</v>
      </c>
      <c r="D25" s="50">
        <v>7716</v>
      </c>
      <c r="E25" s="33">
        <v>0</v>
      </c>
    </row>
    <row r="26" spans="1:5" s="61" customFormat="1" ht="12" customHeight="1" thickBot="1" x14ac:dyDescent="0.25">
      <c r="A26" s="12" t="s">
        <v>57</v>
      </c>
      <c r="B26" s="64" t="s">
        <v>93</v>
      </c>
      <c r="C26" s="52"/>
      <c r="D26" s="52"/>
      <c r="E26" s="35"/>
    </row>
    <row r="27" spans="1:5" s="61" customFormat="1" ht="12" customHeight="1" thickBot="1" x14ac:dyDescent="0.25">
      <c r="A27" s="16" t="s">
        <v>58</v>
      </c>
      <c r="B27" s="17" t="s">
        <v>94</v>
      </c>
      <c r="C27" s="55">
        <f>+C28+C32+C33+C34</f>
        <v>2326</v>
      </c>
      <c r="D27" s="55">
        <f>+D28+D32+D33+D34</f>
        <v>2326</v>
      </c>
      <c r="E27" s="73">
        <f>+E28+E32+E33+E34</f>
        <v>0</v>
      </c>
    </row>
    <row r="28" spans="1:5" s="61" customFormat="1" ht="12" customHeight="1" x14ac:dyDescent="0.2">
      <c r="A28" s="11" t="s">
        <v>95</v>
      </c>
      <c r="B28" s="62" t="s">
        <v>221</v>
      </c>
      <c r="C28" s="75">
        <v>50</v>
      </c>
      <c r="D28" s="75">
        <v>50</v>
      </c>
      <c r="E28" s="74"/>
    </row>
    <row r="29" spans="1:5" s="61" customFormat="1" ht="12" customHeight="1" x14ac:dyDescent="0.2">
      <c r="A29" s="10" t="s">
        <v>96</v>
      </c>
      <c r="B29" s="63" t="s">
        <v>101</v>
      </c>
      <c r="C29" s="50"/>
      <c r="D29" s="50"/>
      <c r="E29" s="33"/>
    </row>
    <row r="30" spans="1:5" s="61" customFormat="1" ht="12" customHeight="1" x14ac:dyDescent="0.2">
      <c r="A30" s="10" t="s">
        <v>97</v>
      </c>
      <c r="B30" s="63" t="s">
        <v>102</v>
      </c>
      <c r="C30" s="50"/>
      <c r="D30" s="50"/>
      <c r="E30" s="33"/>
    </row>
    <row r="31" spans="1:5" s="61" customFormat="1" ht="12" customHeight="1" x14ac:dyDescent="0.2">
      <c r="A31" s="10" t="s">
        <v>219</v>
      </c>
      <c r="B31" s="81" t="s">
        <v>220</v>
      </c>
      <c r="C31" s="50"/>
      <c r="D31" s="50"/>
      <c r="E31" s="33"/>
    </row>
    <row r="32" spans="1:5" s="61" customFormat="1" ht="12" customHeight="1" x14ac:dyDescent="0.2">
      <c r="A32" s="10" t="s">
        <v>98</v>
      </c>
      <c r="B32" s="63" t="s">
        <v>103</v>
      </c>
      <c r="C32" s="50">
        <v>1266</v>
      </c>
      <c r="D32" s="50">
        <v>1266</v>
      </c>
      <c r="E32" s="33"/>
    </row>
    <row r="33" spans="1:5" s="61" customFormat="1" ht="12" customHeight="1" x14ac:dyDescent="0.2">
      <c r="A33" s="10" t="s">
        <v>99</v>
      </c>
      <c r="B33" s="63" t="s">
        <v>104</v>
      </c>
      <c r="C33" s="50"/>
      <c r="D33" s="50"/>
      <c r="E33" s="33"/>
    </row>
    <row r="34" spans="1:5" s="61" customFormat="1" ht="12" customHeight="1" thickBot="1" x14ac:dyDescent="0.25">
      <c r="A34" s="12" t="s">
        <v>100</v>
      </c>
      <c r="B34" s="64" t="s">
        <v>105</v>
      </c>
      <c r="C34" s="52">
        <v>1010</v>
      </c>
      <c r="D34" s="52">
        <v>1010</v>
      </c>
      <c r="E34" s="35"/>
    </row>
    <row r="35" spans="1:5" s="61" customFormat="1" ht="12" customHeight="1" thickBot="1" x14ac:dyDescent="0.25">
      <c r="A35" s="16" t="s">
        <v>6</v>
      </c>
      <c r="B35" s="17" t="s">
        <v>216</v>
      </c>
      <c r="C35" s="49">
        <f>SUM(C36:C46)</f>
        <v>290</v>
      </c>
      <c r="D35" s="49">
        <f>SUM(D36:D46)</f>
        <v>290</v>
      </c>
      <c r="E35" s="32"/>
    </row>
    <row r="36" spans="1:5" s="61" customFormat="1" ht="12" customHeight="1" x14ac:dyDescent="0.2">
      <c r="A36" s="11" t="s">
        <v>21</v>
      </c>
      <c r="B36" s="62" t="s">
        <v>108</v>
      </c>
      <c r="C36" s="51"/>
      <c r="D36" s="51"/>
      <c r="E36" s="34"/>
    </row>
    <row r="37" spans="1:5" s="61" customFormat="1" ht="12" customHeight="1" x14ac:dyDescent="0.2">
      <c r="A37" s="10" t="s">
        <v>22</v>
      </c>
      <c r="B37" s="63" t="s">
        <v>109</v>
      </c>
      <c r="C37" s="50">
        <v>50</v>
      </c>
      <c r="D37" s="50">
        <v>50</v>
      </c>
      <c r="E37" s="33"/>
    </row>
    <row r="38" spans="1:5" s="61" customFormat="1" ht="12" customHeight="1" x14ac:dyDescent="0.2">
      <c r="A38" s="10" t="s">
        <v>23</v>
      </c>
      <c r="B38" s="63" t="s">
        <v>110</v>
      </c>
      <c r="C38" s="50"/>
      <c r="D38" s="50"/>
      <c r="E38" s="33"/>
    </row>
    <row r="39" spans="1:5" s="61" customFormat="1" ht="12" customHeight="1" x14ac:dyDescent="0.2">
      <c r="A39" s="10" t="s">
        <v>59</v>
      </c>
      <c r="B39" s="63" t="s">
        <v>111</v>
      </c>
      <c r="C39" s="50">
        <v>240</v>
      </c>
      <c r="D39" s="50">
        <v>240</v>
      </c>
      <c r="E39" s="33"/>
    </row>
    <row r="40" spans="1:5" s="61" customFormat="1" ht="12" customHeight="1" x14ac:dyDescent="0.2">
      <c r="A40" s="10" t="s">
        <v>60</v>
      </c>
      <c r="B40" s="63" t="s">
        <v>112</v>
      </c>
      <c r="C40" s="50"/>
      <c r="D40" s="50"/>
      <c r="E40" s="33"/>
    </row>
    <row r="41" spans="1:5" s="61" customFormat="1" ht="12" customHeight="1" x14ac:dyDescent="0.2">
      <c r="A41" s="10" t="s">
        <v>61</v>
      </c>
      <c r="B41" s="63" t="s">
        <v>113</v>
      </c>
      <c r="C41" s="50"/>
      <c r="D41" s="50"/>
      <c r="E41" s="33"/>
    </row>
    <row r="42" spans="1:5" s="61" customFormat="1" ht="12" customHeight="1" x14ac:dyDescent="0.2">
      <c r="A42" s="10" t="s">
        <v>62</v>
      </c>
      <c r="B42" s="63" t="s">
        <v>114</v>
      </c>
      <c r="C42" s="50"/>
      <c r="D42" s="50"/>
      <c r="E42" s="33"/>
    </row>
    <row r="43" spans="1:5" s="61" customFormat="1" ht="12" customHeight="1" x14ac:dyDescent="0.2">
      <c r="A43" s="10" t="s">
        <v>63</v>
      </c>
      <c r="B43" s="63" t="s">
        <v>115</v>
      </c>
      <c r="C43" s="50"/>
      <c r="D43" s="50"/>
      <c r="E43" s="33">
        <v>0</v>
      </c>
    </row>
    <row r="44" spans="1:5" s="61" customFormat="1" ht="12" customHeight="1" x14ac:dyDescent="0.2">
      <c r="A44" s="10" t="s">
        <v>106</v>
      </c>
      <c r="B44" s="63" t="s">
        <v>116</v>
      </c>
      <c r="C44" s="53"/>
      <c r="D44" s="53"/>
      <c r="E44" s="36"/>
    </row>
    <row r="45" spans="1:5" s="61" customFormat="1" ht="12" customHeight="1" x14ac:dyDescent="0.2">
      <c r="A45" s="12" t="s">
        <v>107</v>
      </c>
      <c r="B45" s="64" t="s">
        <v>218</v>
      </c>
      <c r="C45" s="54"/>
      <c r="D45" s="54"/>
      <c r="E45" s="37"/>
    </row>
    <row r="46" spans="1:5" s="61" customFormat="1" ht="12" customHeight="1" thickBot="1" x14ac:dyDescent="0.25">
      <c r="A46" s="12" t="s">
        <v>217</v>
      </c>
      <c r="B46" s="41" t="s">
        <v>117</v>
      </c>
      <c r="C46" s="54"/>
      <c r="D46" s="54"/>
      <c r="E46" s="37"/>
    </row>
    <row r="47" spans="1:5" s="61" customFormat="1" ht="12" customHeight="1" thickBot="1" x14ac:dyDescent="0.25">
      <c r="A47" s="16" t="s">
        <v>7</v>
      </c>
      <c r="B47" s="17" t="s">
        <v>118</v>
      </c>
      <c r="C47" s="49">
        <f>SUM(C48:C52)</f>
        <v>0</v>
      </c>
      <c r="D47" s="49">
        <f>SUM(D48:D52)</f>
        <v>0</v>
      </c>
      <c r="E47" s="32">
        <f>SUM(E48:E52)</f>
        <v>0</v>
      </c>
    </row>
    <row r="48" spans="1:5" s="61" customFormat="1" ht="12" customHeight="1" x14ac:dyDescent="0.2">
      <c r="A48" s="11" t="s">
        <v>24</v>
      </c>
      <c r="B48" s="62" t="s">
        <v>122</v>
      </c>
      <c r="C48" s="76"/>
      <c r="D48" s="76"/>
      <c r="E48" s="38"/>
    </row>
    <row r="49" spans="1:5" s="61" customFormat="1" ht="12" customHeight="1" x14ac:dyDescent="0.2">
      <c r="A49" s="10" t="s">
        <v>25</v>
      </c>
      <c r="B49" s="63" t="s">
        <v>123</v>
      </c>
      <c r="C49" s="53"/>
      <c r="D49" s="53"/>
      <c r="E49" s="36"/>
    </row>
    <row r="50" spans="1:5" s="61" customFormat="1" ht="12" customHeight="1" x14ac:dyDescent="0.2">
      <c r="A50" s="10" t="s">
        <v>119</v>
      </c>
      <c r="B50" s="63" t="s">
        <v>124</v>
      </c>
      <c r="C50" s="53"/>
      <c r="D50" s="53"/>
      <c r="E50" s="36"/>
    </row>
    <row r="51" spans="1:5" s="61" customFormat="1" ht="12" customHeight="1" x14ac:dyDescent="0.2">
      <c r="A51" s="10" t="s">
        <v>120</v>
      </c>
      <c r="B51" s="63" t="s">
        <v>125</v>
      </c>
      <c r="C51" s="53"/>
      <c r="D51" s="53"/>
      <c r="E51" s="36"/>
    </row>
    <row r="52" spans="1:5" s="61" customFormat="1" ht="12" customHeight="1" thickBot="1" x14ac:dyDescent="0.25">
      <c r="A52" s="12" t="s">
        <v>121</v>
      </c>
      <c r="B52" s="41" t="s">
        <v>126</v>
      </c>
      <c r="C52" s="54"/>
      <c r="D52" s="54"/>
      <c r="E52" s="37"/>
    </row>
    <row r="53" spans="1:5" s="61" customFormat="1" ht="12" customHeight="1" thickBot="1" x14ac:dyDescent="0.25">
      <c r="A53" s="16" t="s">
        <v>64</v>
      </c>
      <c r="B53" s="17" t="s">
        <v>127</v>
      </c>
      <c r="C53" s="49">
        <f>SUM(C54:C56)</f>
        <v>0</v>
      </c>
      <c r="D53" s="49">
        <f>SUM(D54:D56)</f>
        <v>0</v>
      </c>
      <c r="E53" s="32">
        <f>SUM(E54:E56)</f>
        <v>0</v>
      </c>
    </row>
    <row r="54" spans="1:5" s="61" customFormat="1" ht="12" customHeight="1" x14ac:dyDescent="0.2">
      <c r="A54" s="11" t="s">
        <v>26</v>
      </c>
      <c r="B54" s="62" t="s">
        <v>128</v>
      </c>
      <c r="C54" s="51"/>
      <c r="D54" s="51"/>
      <c r="E54" s="34"/>
    </row>
    <row r="55" spans="1:5" s="61" customFormat="1" ht="12" customHeight="1" x14ac:dyDescent="0.2">
      <c r="A55" s="10" t="s">
        <v>27</v>
      </c>
      <c r="B55" s="63" t="s">
        <v>211</v>
      </c>
      <c r="C55" s="50"/>
      <c r="D55" s="50"/>
      <c r="E55" s="33"/>
    </row>
    <row r="56" spans="1:5" s="61" customFormat="1" ht="12" customHeight="1" x14ac:dyDescent="0.2">
      <c r="A56" s="10" t="s">
        <v>131</v>
      </c>
      <c r="B56" s="63" t="s">
        <v>129</v>
      </c>
      <c r="C56" s="50"/>
      <c r="D56" s="50"/>
      <c r="E56" s="33"/>
    </row>
    <row r="57" spans="1:5" s="61" customFormat="1" ht="12" customHeight="1" thickBot="1" x14ac:dyDescent="0.25">
      <c r="A57" s="12" t="s">
        <v>132</v>
      </c>
      <c r="B57" s="41" t="s">
        <v>130</v>
      </c>
      <c r="C57" s="52"/>
      <c r="D57" s="52"/>
      <c r="E57" s="35"/>
    </row>
    <row r="58" spans="1:5" s="61" customFormat="1" ht="12" customHeight="1" thickBot="1" x14ac:dyDescent="0.25">
      <c r="A58" s="16" t="s">
        <v>9</v>
      </c>
      <c r="B58" s="39" t="s">
        <v>133</v>
      </c>
      <c r="C58" s="49">
        <f>SUM(C59:C61)</f>
        <v>0</v>
      </c>
      <c r="D58" s="49">
        <f>SUM(D59:D61)</f>
        <v>0</v>
      </c>
      <c r="E58" s="32">
        <f>SUM(E59:E61)</f>
        <v>0</v>
      </c>
    </row>
    <row r="59" spans="1:5" s="61" customFormat="1" ht="12" customHeight="1" x14ac:dyDescent="0.2">
      <c r="A59" s="11" t="s">
        <v>65</v>
      </c>
      <c r="B59" s="62" t="s">
        <v>135</v>
      </c>
      <c r="C59" s="53"/>
      <c r="D59" s="53"/>
      <c r="E59" s="36"/>
    </row>
    <row r="60" spans="1:5" s="61" customFormat="1" ht="12" customHeight="1" x14ac:dyDescent="0.2">
      <c r="A60" s="10" t="s">
        <v>66</v>
      </c>
      <c r="B60" s="63" t="s">
        <v>212</v>
      </c>
      <c r="C60" s="53"/>
      <c r="D60" s="53"/>
      <c r="E60" s="36"/>
    </row>
    <row r="61" spans="1:5" s="61" customFormat="1" ht="12" customHeight="1" x14ac:dyDescent="0.2">
      <c r="A61" s="10" t="s">
        <v>77</v>
      </c>
      <c r="B61" s="63" t="s">
        <v>136</v>
      </c>
      <c r="C61" s="53"/>
      <c r="D61" s="53"/>
      <c r="E61" s="36"/>
    </row>
    <row r="62" spans="1:5" s="61" customFormat="1" ht="12" customHeight="1" thickBot="1" x14ac:dyDescent="0.25">
      <c r="A62" s="12" t="s">
        <v>134</v>
      </c>
      <c r="B62" s="41" t="s">
        <v>137</v>
      </c>
      <c r="C62" s="53"/>
      <c r="D62" s="53"/>
      <c r="E62" s="36"/>
    </row>
    <row r="63" spans="1:5" s="61" customFormat="1" ht="12" customHeight="1" thickBot="1" x14ac:dyDescent="0.25">
      <c r="A63" s="86" t="s">
        <v>260</v>
      </c>
      <c r="B63" s="17" t="s">
        <v>138</v>
      </c>
      <c r="C63" s="55">
        <f>+C6+C13+C20+C27+C35+C47+C53+C58</f>
        <v>69644</v>
      </c>
      <c r="D63" s="55">
        <f>+D6+D13+D20+D27+D35+D47+D53+D58</f>
        <v>85862</v>
      </c>
      <c r="E63" s="73">
        <f>+E6+E13+E20+E27+E35+E47+E53+E58</f>
        <v>0</v>
      </c>
    </row>
    <row r="64" spans="1:5" s="61" customFormat="1" ht="12" customHeight="1" thickBot="1" x14ac:dyDescent="0.25">
      <c r="A64" s="77" t="s">
        <v>139</v>
      </c>
      <c r="B64" s="39" t="s">
        <v>140</v>
      </c>
      <c r="C64" s="49">
        <f>SUM(C65:C67)</f>
        <v>0</v>
      </c>
      <c r="D64" s="49">
        <f>SUM(D65:D67)</f>
        <v>0</v>
      </c>
      <c r="E64" s="32">
        <f>SUM(E65:E67)</f>
        <v>0</v>
      </c>
    </row>
    <row r="65" spans="1:5" s="61" customFormat="1" ht="12" customHeight="1" x14ac:dyDescent="0.2">
      <c r="A65" s="11" t="s">
        <v>169</v>
      </c>
      <c r="B65" s="62" t="s">
        <v>141</v>
      </c>
      <c r="C65" s="53"/>
      <c r="D65" s="53"/>
      <c r="E65" s="36"/>
    </row>
    <row r="66" spans="1:5" s="61" customFormat="1" ht="12" customHeight="1" x14ac:dyDescent="0.2">
      <c r="A66" s="10" t="s">
        <v>178</v>
      </c>
      <c r="B66" s="63" t="s">
        <v>142</v>
      </c>
      <c r="C66" s="53"/>
      <c r="D66" s="53"/>
      <c r="E66" s="36"/>
    </row>
    <row r="67" spans="1:5" s="61" customFormat="1" ht="12" customHeight="1" thickBot="1" x14ac:dyDescent="0.25">
      <c r="A67" s="12" t="s">
        <v>179</v>
      </c>
      <c r="B67" s="82" t="s">
        <v>245</v>
      </c>
      <c r="C67" s="53"/>
      <c r="D67" s="53"/>
      <c r="E67" s="36"/>
    </row>
    <row r="68" spans="1:5" s="61" customFormat="1" ht="12" customHeight="1" thickBot="1" x14ac:dyDescent="0.25">
      <c r="A68" s="77" t="s">
        <v>143</v>
      </c>
      <c r="B68" s="39" t="s">
        <v>144</v>
      </c>
      <c r="C68" s="49">
        <f>SUM(C69:C72)</f>
        <v>0</v>
      </c>
      <c r="D68" s="49">
        <f>SUM(D69:D72)</f>
        <v>0</v>
      </c>
      <c r="E68" s="32">
        <f>SUM(E69:E72)</f>
        <v>0</v>
      </c>
    </row>
    <row r="69" spans="1:5" s="61" customFormat="1" ht="12" customHeight="1" x14ac:dyDescent="0.2">
      <c r="A69" s="11" t="s">
        <v>49</v>
      </c>
      <c r="B69" s="62" t="s">
        <v>145</v>
      </c>
      <c r="C69" s="53"/>
      <c r="D69" s="53"/>
      <c r="E69" s="36"/>
    </row>
    <row r="70" spans="1:5" s="61" customFormat="1" ht="12" customHeight="1" x14ac:dyDescent="0.2">
      <c r="A70" s="10" t="s">
        <v>50</v>
      </c>
      <c r="B70" s="63" t="s">
        <v>146</v>
      </c>
      <c r="C70" s="53"/>
      <c r="D70" s="53"/>
      <c r="E70" s="36"/>
    </row>
    <row r="71" spans="1:5" s="61" customFormat="1" ht="12" customHeight="1" x14ac:dyDescent="0.2">
      <c r="A71" s="10" t="s">
        <v>170</v>
      </c>
      <c r="B71" s="63" t="s">
        <v>147</v>
      </c>
      <c r="C71" s="53"/>
      <c r="D71" s="53"/>
      <c r="E71" s="36"/>
    </row>
    <row r="72" spans="1:5" s="61" customFormat="1" ht="12" customHeight="1" thickBot="1" x14ac:dyDescent="0.25">
      <c r="A72" s="12" t="s">
        <v>171</v>
      </c>
      <c r="B72" s="41" t="s">
        <v>148</v>
      </c>
      <c r="C72" s="53"/>
      <c r="D72" s="53"/>
      <c r="E72" s="36"/>
    </row>
    <row r="73" spans="1:5" s="61" customFormat="1" ht="12" customHeight="1" thickBot="1" x14ac:dyDescent="0.25">
      <c r="A73" s="77" t="s">
        <v>149</v>
      </c>
      <c r="B73" s="39" t="s">
        <v>150</v>
      </c>
      <c r="C73" s="49">
        <v>25165</v>
      </c>
      <c r="D73" s="49">
        <v>25165</v>
      </c>
      <c r="E73" s="32">
        <f>SUM(E74:E75)</f>
        <v>0</v>
      </c>
    </row>
    <row r="74" spans="1:5" s="61" customFormat="1" ht="12" customHeight="1" x14ac:dyDescent="0.2">
      <c r="A74" s="11" t="s">
        <v>172</v>
      </c>
      <c r="B74" s="62"/>
      <c r="C74" s="53"/>
      <c r="D74" s="53"/>
      <c r="E74" s="36"/>
    </row>
    <row r="75" spans="1:5" s="61" customFormat="1" ht="12" customHeight="1" thickBot="1" x14ac:dyDescent="0.25">
      <c r="A75" s="12" t="s">
        <v>173</v>
      </c>
      <c r="B75" s="41" t="s">
        <v>151</v>
      </c>
      <c r="C75" s="53">
        <v>25165</v>
      </c>
      <c r="D75" s="53">
        <v>25165</v>
      </c>
      <c r="E75" s="36"/>
    </row>
    <row r="76" spans="1:5" s="61" customFormat="1" ht="12" customHeight="1" thickBot="1" x14ac:dyDescent="0.25">
      <c r="A76" s="77" t="s">
        <v>152</v>
      </c>
      <c r="B76" s="39" t="s">
        <v>153</v>
      </c>
      <c r="C76" s="49">
        <f>SUM(C77:C79)</f>
        <v>0</v>
      </c>
      <c r="D76" s="49">
        <f>SUM(D77:D79)</f>
        <v>0</v>
      </c>
      <c r="E76" s="32">
        <f>SUM(E77:E79)</f>
        <v>0</v>
      </c>
    </row>
    <row r="77" spans="1:5" s="61" customFormat="1" ht="12" customHeight="1" x14ac:dyDescent="0.2">
      <c r="A77" s="11" t="s">
        <v>174</v>
      </c>
      <c r="B77" s="62" t="s">
        <v>154</v>
      </c>
      <c r="C77" s="53"/>
      <c r="D77" s="53"/>
      <c r="E77" s="36"/>
    </row>
    <row r="78" spans="1:5" s="61" customFormat="1" ht="12" customHeight="1" x14ac:dyDescent="0.2">
      <c r="A78" s="10" t="s">
        <v>175</v>
      </c>
      <c r="B78" s="63" t="s">
        <v>155</v>
      </c>
      <c r="C78" s="53"/>
      <c r="D78" s="53"/>
      <c r="E78" s="36"/>
    </row>
    <row r="79" spans="1:5" s="61" customFormat="1" ht="12" customHeight="1" thickBot="1" x14ac:dyDescent="0.25">
      <c r="A79" s="12" t="s">
        <v>176</v>
      </c>
      <c r="B79" s="41" t="s">
        <v>156</v>
      </c>
      <c r="C79" s="53"/>
      <c r="D79" s="53"/>
      <c r="E79" s="36"/>
    </row>
    <row r="80" spans="1:5" s="61" customFormat="1" ht="12" customHeight="1" thickBot="1" x14ac:dyDescent="0.25">
      <c r="A80" s="77" t="s">
        <v>157</v>
      </c>
      <c r="B80" s="39" t="s">
        <v>177</v>
      </c>
      <c r="C80" s="49">
        <f>SUM(C81:C84)</f>
        <v>0</v>
      </c>
      <c r="D80" s="49">
        <f>SUM(D81:D84)</f>
        <v>0</v>
      </c>
      <c r="E80" s="32">
        <f>SUM(E81:E84)</f>
        <v>0</v>
      </c>
    </row>
    <row r="81" spans="1:5" s="61" customFormat="1" ht="12" customHeight="1" x14ac:dyDescent="0.2">
      <c r="A81" s="65" t="s">
        <v>158</v>
      </c>
      <c r="B81" s="62" t="s">
        <v>159</v>
      </c>
      <c r="C81" s="53"/>
      <c r="D81" s="53"/>
      <c r="E81" s="36"/>
    </row>
    <row r="82" spans="1:5" s="61" customFormat="1" ht="12" customHeight="1" x14ac:dyDescent="0.2">
      <c r="A82" s="66" t="s">
        <v>160</v>
      </c>
      <c r="B82" s="63" t="s">
        <v>161</v>
      </c>
      <c r="C82" s="53"/>
      <c r="D82" s="53"/>
      <c r="E82" s="36"/>
    </row>
    <row r="83" spans="1:5" s="61" customFormat="1" ht="12" customHeight="1" x14ac:dyDescent="0.2">
      <c r="A83" s="66" t="s">
        <v>162</v>
      </c>
      <c r="B83" s="63" t="s">
        <v>163</v>
      </c>
      <c r="C83" s="53"/>
      <c r="D83" s="53"/>
      <c r="E83" s="36"/>
    </row>
    <row r="84" spans="1:5" s="61" customFormat="1" ht="12" customHeight="1" thickBot="1" x14ac:dyDescent="0.25">
      <c r="A84" s="67" t="s">
        <v>164</v>
      </c>
      <c r="B84" s="41" t="s">
        <v>165</v>
      </c>
      <c r="C84" s="53"/>
      <c r="D84" s="53"/>
      <c r="E84" s="36"/>
    </row>
    <row r="85" spans="1:5" s="61" customFormat="1" ht="12" customHeight="1" thickBot="1" x14ac:dyDescent="0.25">
      <c r="A85" s="77" t="s">
        <v>166</v>
      </c>
      <c r="B85" s="39" t="s">
        <v>259</v>
      </c>
      <c r="C85" s="79"/>
      <c r="D85" s="79"/>
      <c r="E85" s="80"/>
    </row>
    <row r="86" spans="1:5" s="61" customFormat="1" ht="13.5" customHeight="1" thickBot="1" x14ac:dyDescent="0.25">
      <c r="A86" s="77" t="s">
        <v>168</v>
      </c>
      <c r="B86" s="39" t="s">
        <v>167</v>
      </c>
      <c r="C86" s="79"/>
      <c r="D86" s="79"/>
      <c r="E86" s="80"/>
    </row>
    <row r="87" spans="1:5" s="61" customFormat="1" ht="15.75" customHeight="1" thickBot="1" x14ac:dyDescent="0.25">
      <c r="A87" s="77" t="s">
        <v>180</v>
      </c>
      <c r="B87" s="68" t="s">
        <v>262</v>
      </c>
      <c r="C87" s="55">
        <v>25165</v>
      </c>
      <c r="D87" s="55">
        <f>+D64+D68+D73+D76+D80+D86+D85</f>
        <v>25165</v>
      </c>
      <c r="E87" s="73">
        <f>+E64+E68+E73+E76+E80+E86+E85</f>
        <v>0</v>
      </c>
    </row>
    <row r="88" spans="1:5" s="61" customFormat="1" ht="25.5" customHeight="1" thickBot="1" x14ac:dyDescent="0.25">
      <c r="A88" s="78" t="s">
        <v>261</v>
      </c>
      <c r="B88" s="69" t="s">
        <v>263</v>
      </c>
      <c r="C88" s="55">
        <f>+C63+C87</f>
        <v>94809</v>
      </c>
      <c r="D88" s="55">
        <f>+D63+D87</f>
        <v>111027</v>
      </c>
      <c r="E88" s="73">
        <f>+E63+E87</f>
        <v>0</v>
      </c>
    </row>
    <row r="89" spans="1:5" s="61" customFormat="1" ht="30.75" customHeight="1" x14ac:dyDescent="0.2">
      <c r="A89" s="1"/>
      <c r="B89" s="2"/>
      <c r="C89" s="43"/>
    </row>
    <row r="90" spans="1:5" ht="16.5" customHeight="1" x14ac:dyDescent="0.25">
      <c r="A90" s="125" t="s">
        <v>13</v>
      </c>
      <c r="B90" s="125"/>
      <c r="C90" s="125"/>
      <c r="D90" s="125"/>
      <c r="E90" s="125"/>
    </row>
    <row r="91" spans="1:5" s="70" customFormat="1" ht="16.5" customHeight="1" thickBot="1" x14ac:dyDescent="0.3">
      <c r="A91" s="127" t="s">
        <v>53</v>
      </c>
      <c r="B91" s="127"/>
      <c r="C91" s="24"/>
      <c r="E91" s="24" t="s">
        <v>76</v>
      </c>
    </row>
    <row r="92" spans="1:5" x14ac:dyDescent="0.25">
      <c r="A92" s="128" t="s">
        <v>16</v>
      </c>
      <c r="B92" s="130" t="s">
        <v>272</v>
      </c>
      <c r="C92" s="132" t="s">
        <v>315</v>
      </c>
      <c r="D92" s="133"/>
      <c r="E92" s="134"/>
    </row>
    <row r="93" spans="1:5" ht="24.75" thickBot="1" x14ac:dyDescent="0.3">
      <c r="A93" s="129"/>
      <c r="B93" s="131"/>
      <c r="C93" s="103" t="s">
        <v>270</v>
      </c>
      <c r="D93" s="101" t="s">
        <v>271</v>
      </c>
      <c r="E93" s="102"/>
    </row>
    <row r="94" spans="1:5" s="60" customFormat="1" ht="12" customHeight="1" thickBot="1" x14ac:dyDescent="0.25">
      <c r="A94" s="21" t="s">
        <v>265</v>
      </c>
      <c r="B94" s="22" t="s">
        <v>266</v>
      </c>
      <c r="C94" s="22" t="s">
        <v>267</v>
      </c>
      <c r="D94" s="22" t="s">
        <v>269</v>
      </c>
      <c r="E94" s="114" t="s">
        <v>268</v>
      </c>
    </row>
    <row r="95" spans="1:5" ht="12" customHeight="1" thickBot="1" x14ac:dyDescent="0.3">
      <c r="A95" s="18" t="s">
        <v>2</v>
      </c>
      <c r="B95" s="20" t="s">
        <v>222</v>
      </c>
      <c r="C95" s="48">
        <f>C96+C97+C98+C99+C100+C113</f>
        <v>69326</v>
      </c>
      <c r="D95" s="48">
        <f>D96+D97+D98+D99+D100+D113</f>
        <v>80028</v>
      </c>
      <c r="E95" s="87">
        <f>E96+E97+E98+E99+E100+E113</f>
        <v>0</v>
      </c>
    </row>
    <row r="96" spans="1:5" ht="12" customHeight="1" x14ac:dyDescent="0.25">
      <c r="A96" s="13" t="s">
        <v>28</v>
      </c>
      <c r="B96" s="6" t="s">
        <v>14</v>
      </c>
      <c r="C96" s="94">
        <v>33223</v>
      </c>
      <c r="D96" s="94">
        <v>39738</v>
      </c>
      <c r="E96" s="88"/>
    </row>
    <row r="97" spans="1:5" ht="12" customHeight="1" x14ac:dyDescent="0.25">
      <c r="A97" s="10" t="s">
        <v>29</v>
      </c>
      <c r="B97" s="4" t="s">
        <v>67</v>
      </c>
      <c r="C97" s="50">
        <v>5630</v>
      </c>
      <c r="D97" s="50">
        <v>6588</v>
      </c>
      <c r="E97" s="33"/>
    </row>
    <row r="98" spans="1:5" ht="12" customHeight="1" x14ac:dyDescent="0.25">
      <c r="A98" s="10" t="s">
        <v>30</v>
      </c>
      <c r="B98" s="4" t="s">
        <v>47</v>
      </c>
      <c r="C98" s="52">
        <v>19529</v>
      </c>
      <c r="D98" s="52">
        <v>22758</v>
      </c>
      <c r="E98" s="35"/>
    </row>
    <row r="99" spans="1:5" ht="12" customHeight="1" x14ac:dyDescent="0.25">
      <c r="A99" s="10" t="s">
        <v>31</v>
      </c>
      <c r="B99" s="7" t="s">
        <v>68</v>
      </c>
      <c r="C99" s="52">
        <v>9407</v>
      </c>
      <c r="D99" s="52">
        <v>9407</v>
      </c>
      <c r="E99" s="35"/>
    </row>
    <row r="100" spans="1:5" ht="12" customHeight="1" x14ac:dyDescent="0.25">
      <c r="A100" s="10" t="s">
        <v>39</v>
      </c>
      <c r="B100" s="15" t="s">
        <v>69</v>
      </c>
      <c r="C100" s="52">
        <v>1537</v>
      </c>
      <c r="D100" s="52">
        <v>1537</v>
      </c>
      <c r="E100" s="35"/>
    </row>
    <row r="101" spans="1:5" ht="12" customHeight="1" x14ac:dyDescent="0.25">
      <c r="A101" s="10" t="s">
        <v>32</v>
      </c>
      <c r="B101" s="4" t="s">
        <v>227</v>
      </c>
      <c r="C101" s="52"/>
      <c r="D101" s="52"/>
      <c r="E101" s="35"/>
    </row>
    <row r="102" spans="1:5" ht="12" customHeight="1" x14ac:dyDescent="0.25">
      <c r="A102" s="10" t="s">
        <v>33</v>
      </c>
      <c r="B102" s="27" t="s">
        <v>226</v>
      </c>
      <c r="C102" s="52"/>
      <c r="D102" s="52"/>
      <c r="E102" s="35"/>
    </row>
    <row r="103" spans="1:5" ht="12" customHeight="1" x14ac:dyDescent="0.25">
      <c r="A103" s="10" t="s">
        <v>40</v>
      </c>
      <c r="B103" s="27" t="s">
        <v>225</v>
      </c>
      <c r="C103" s="52"/>
      <c r="D103" s="52"/>
      <c r="E103" s="35"/>
    </row>
    <row r="104" spans="1:5" ht="12" customHeight="1" x14ac:dyDescent="0.25">
      <c r="A104" s="10" t="s">
        <v>41</v>
      </c>
      <c r="B104" s="25" t="s">
        <v>183</v>
      </c>
      <c r="C104" s="52"/>
      <c r="D104" s="52"/>
      <c r="E104" s="35"/>
    </row>
    <row r="105" spans="1:5" ht="12" customHeight="1" x14ac:dyDescent="0.25">
      <c r="A105" s="10" t="s">
        <v>42</v>
      </c>
      <c r="B105" s="26" t="s">
        <v>184</v>
      </c>
      <c r="C105" s="52"/>
      <c r="D105" s="52"/>
      <c r="E105" s="35"/>
    </row>
    <row r="106" spans="1:5" ht="12" customHeight="1" x14ac:dyDescent="0.25">
      <c r="A106" s="10" t="s">
        <v>43</v>
      </c>
      <c r="B106" s="26" t="s">
        <v>185</v>
      </c>
      <c r="C106" s="52"/>
      <c r="D106" s="52"/>
      <c r="E106" s="35"/>
    </row>
    <row r="107" spans="1:5" ht="12" customHeight="1" x14ac:dyDescent="0.25">
      <c r="A107" s="10" t="s">
        <v>45</v>
      </c>
      <c r="B107" s="25" t="s">
        <v>186</v>
      </c>
      <c r="C107" s="52">
        <v>1051</v>
      </c>
      <c r="D107" s="52">
        <v>1051</v>
      </c>
      <c r="E107" s="35">
        <v>0</v>
      </c>
    </row>
    <row r="108" spans="1:5" ht="12" customHeight="1" x14ac:dyDescent="0.25">
      <c r="A108" s="10" t="s">
        <v>70</v>
      </c>
      <c r="B108" s="25" t="s">
        <v>187</v>
      </c>
      <c r="C108" s="52"/>
      <c r="D108" s="52"/>
      <c r="E108" s="35"/>
    </row>
    <row r="109" spans="1:5" ht="12" customHeight="1" x14ac:dyDescent="0.25">
      <c r="A109" s="10" t="s">
        <v>181</v>
      </c>
      <c r="B109" s="26" t="s">
        <v>188</v>
      </c>
      <c r="C109" s="52"/>
      <c r="D109" s="52"/>
      <c r="E109" s="35"/>
    </row>
    <row r="110" spans="1:5" ht="12" customHeight="1" x14ac:dyDescent="0.25">
      <c r="A110" s="9" t="s">
        <v>182</v>
      </c>
      <c r="B110" s="27" t="s">
        <v>189</v>
      </c>
      <c r="C110" s="52"/>
      <c r="D110" s="52"/>
      <c r="E110" s="35"/>
    </row>
    <row r="111" spans="1:5" ht="12" customHeight="1" x14ac:dyDescent="0.25">
      <c r="A111" s="10" t="s">
        <v>223</v>
      </c>
      <c r="B111" s="27" t="s">
        <v>190</v>
      </c>
      <c r="C111" s="52"/>
      <c r="D111" s="52"/>
      <c r="E111" s="35"/>
    </row>
    <row r="112" spans="1:5" ht="12" customHeight="1" x14ac:dyDescent="0.25">
      <c r="A112" s="12" t="s">
        <v>224</v>
      </c>
      <c r="B112" s="27" t="s">
        <v>191</v>
      </c>
      <c r="C112" s="52">
        <v>486</v>
      </c>
      <c r="D112" s="52">
        <v>486</v>
      </c>
      <c r="E112" s="35">
        <v>0</v>
      </c>
    </row>
    <row r="113" spans="1:5" ht="12" customHeight="1" x14ac:dyDescent="0.25">
      <c r="A113" s="10" t="s">
        <v>228</v>
      </c>
      <c r="B113" s="7" t="s">
        <v>15</v>
      </c>
      <c r="C113" s="50"/>
      <c r="D113" s="50"/>
      <c r="E113" s="33"/>
    </row>
    <row r="114" spans="1:5" ht="12" customHeight="1" x14ac:dyDescent="0.25">
      <c r="A114" s="10" t="s">
        <v>229</v>
      </c>
      <c r="B114" s="4" t="s">
        <v>231</v>
      </c>
      <c r="C114" s="50"/>
      <c r="D114" s="50"/>
      <c r="E114" s="33"/>
    </row>
    <row r="115" spans="1:5" ht="12" customHeight="1" thickBot="1" x14ac:dyDescent="0.3">
      <c r="A115" s="14" t="s">
        <v>230</v>
      </c>
      <c r="B115" s="85" t="s">
        <v>232</v>
      </c>
      <c r="C115" s="95"/>
      <c r="D115" s="95"/>
      <c r="E115" s="89"/>
    </row>
    <row r="116" spans="1:5" ht="12" customHeight="1" thickBot="1" x14ac:dyDescent="0.3">
      <c r="A116" s="83" t="s">
        <v>3</v>
      </c>
      <c r="B116" s="84" t="s">
        <v>192</v>
      </c>
      <c r="C116" s="96">
        <f>+C117+C119+C121</f>
        <v>25483</v>
      </c>
      <c r="D116" s="49">
        <f>+D117+D119+D121</f>
        <v>30999</v>
      </c>
      <c r="E116" s="90"/>
    </row>
    <row r="117" spans="1:5" ht="12" customHeight="1" x14ac:dyDescent="0.25">
      <c r="A117" s="11" t="s">
        <v>34</v>
      </c>
      <c r="B117" s="4" t="s">
        <v>75</v>
      </c>
      <c r="C117" s="51"/>
      <c r="D117" s="107"/>
      <c r="E117" s="34"/>
    </row>
    <row r="118" spans="1:5" ht="12" customHeight="1" x14ac:dyDescent="0.25">
      <c r="A118" s="11" t="s">
        <v>35</v>
      </c>
      <c r="B118" s="8" t="s">
        <v>196</v>
      </c>
      <c r="C118" s="51"/>
      <c r="D118" s="107"/>
      <c r="E118" s="34"/>
    </row>
    <row r="119" spans="1:5" ht="12" customHeight="1" x14ac:dyDescent="0.25">
      <c r="A119" s="11" t="s">
        <v>36</v>
      </c>
      <c r="B119" s="8" t="s">
        <v>71</v>
      </c>
      <c r="C119" s="50">
        <v>23283</v>
      </c>
      <c r="D119" s="108">
        <v>23283</v>
      </c>
      <c r="E119" s="33"/>
    </row>
    <row r="120" spans="1:5" ht="12" customHeight="1" x14ac:dyDescent="0.25">
      <c r="A120" s="11" t="s">
        <v>37</v>
      </c>
      <c r="B120" s="8" t="s">
        <v>197</v>
      </c>
      <c r="C120" s="50"/>
      <c r="D120" s="108"/>
      <c r="E120" s="33"/>
    </row>
    <row r="121" spans="1:5" ht="12" customHeight="1" x14ac:dyDescent="0.25">
      <c r="A121" s="11" t="s">
        <v>38</v>
      </c>
      <c r="B121" s="41" t="s">
        <v>78</v>
      </c>
      <c r="C121" s="50">
        <v>2200</v>
      </c>
      <c r="D121" s="108">
        <v>7716</v>
      </c>
      <c r="E121" s="33"/>
    </row>
    <row r="122" spans="1:5" ht="12" customHeight="1" x14ac:dyDescent="0.25">
      <c r="A122" s="11" t="s">
        <v>44</v>
      </c>
      <c r="B122" s="40" t="s">
        <v>213</v>
      </c>
      <c r="C122" s="50"/>
      <c r="D122" s="108"/>
      <c r="E122" s="33"/>
    </row>
    <row r="123" spans="1:5" ht="12" customHeight="1" x14ac:dyDescent="0.25">
      <c r="A123" s="11" t="s">
        <v>46</v>
      </c>
      <c r="B123" s="58" t="s">
        <v>202</v>
      </c>
      <c r="C123" s="50"/>
      <c r="D123" s="108"/>
      <c r="E123" s="33"/>
    </row>
    <row r="124" spans="1:5" ht="22.5" x14ac:dyDescent="0.25">
      <c r="A124" s="11" t="s">
        <v>72</v>
      </c>
      <c r="B124" s="26" t="s">
        <v>185</v>
      </c>
      <c r="C124" s="50"/>
      <c r="D124" s="108"/>
      <c r="E124" s="33"/>
    </row>
    <row r="125" spans="1:5" ht="12" customHeight="1" x14ac:dyDescent="0.25">
      <c r="A125" s="11" t="s">
        <v>73</v>
      </c>
      <c r="B125" s="26" t="s">
        <v>201</v>
      </c>
      <c r="C125" s="50">
        <v>2200</v>
      </c>
      <c r="D125" s="108">
        <v>7716</v>
      </c>
      <c r="E125" s="33"/>
    </row>
    <row r="126" spans="1:5" ht="12" customHeight="1" x14ac:dyDescent="0.25">
      <c r="A126" s="11" t="s">
        <v>74</v>
      </c>
      <c r="B126" s="26" t="s">
        <v>200</v>
      </c>
      <c r="C126" s="50"/>
      <c r="D126" s="108"/>
      <c r="E126" s="33"/>
    </row>
    <row r="127" spans="1:5" ht="12" customHeight="1" x14ac:dyDescent="0.25">
      <c r="A127" s="11" t="s">
        <v>193</v>
      </c>
      <c r="B127" s="26" t="s">
        <v>188</v>
      </c>
      <c r="C127" s="50"/>
      <c r="D127" s="108"/>
      <c r="E127" s="33"/>
    </row>
    <row r="128" spans="1:5" ht="12" customHeight="1" x14ac:dyDescent="0.25">
      <c r="A128" s="11" t="s">
        <v>194</v>
      </c>
      <c r="B128" s="26" t="s">
        <v>199</v>
      </c>
      <c r="C128" s="50"/>
      <c r="D128" s="108"/>
      <c r="E128" s="33"/>
    </row>
    <row r="129" spans="1:5" ht="23.25" thickBot="1" x14ac:dyDescent="0.3">
      <c r="A129" s="9" t="s">
        <v>195</v>
      </c>
      <c r="B129" s="26" t="s">
        <v>198</v>
      </c>
      <c r="C129" s="52"/>
      <c r="D129" s="109"/>
      <c r="E129" s="35"/>
    </row>
    <row r="130" spans="1:5" ht="12" customHeight="1" thickBot="1" x14ac:dyDescent="0.3">
      <c r="A130" s="16" t="s">
        <v>4</v>
      </c>
      <c r="B130" s="23" t="s">
        <v>233</v>
      </c>
      <c r="C130" s="49">
        <f>+C95+C116</f>
        <v>94809</v>
      </c>
      <c r="D130" s="106">
        <f>+D95+D116</f>
        <v>111027</v>
      </c>
      <c r="E130" s="32">
        <f>+E95+E116</f>
        <v>0</v>
      </c>
    </row>
    <row r="131" spans="1:5" ht="12" customHeight="1" thickBot="1" x14ac:dyDescent="0.3">
      <c r="A131" s="16" t="s">
        <v>5</v>
      </c>
      <c r="B131" s="23" t="s">
        <v>273</v>
      </c>
      <c r="C131" s="49">
        <f>+C132+C133+C134</f>
        <v>0</v>
      </c>
      <c r="D131" s="106">
        <f>+D132+D133+D134</f>
        <v>0</v>
      </c>
      <c r="E131" s="32">
        <f>+E132+E133+E134</f>
        <v>0</v>
      </c>
    </row>
    <row r="132" spans="1:5" ht="12" customHeight="1" x14ac:dyDescent="0.25">
      <c r="A132" s="11" t="s">
        <v>95</v>
      </c>
      <c r="B132" s="8" t="s">
        <v>240</v>
      </c>
      <c r="C132" s="50"/>
      <c r="D132" s="108"/>
      <c r="E132" s="33"/>
    </row>
    <row r="133" spans="1:5" ht="12" customHeight="1" x14ac:dyDescent="0.25">
      <c r="A133" s="11" t="s">
        <v>98</v>
      </c>
      <c r="B133" s="8" t="s">
        <v>241</v>
      </c>
      <c r="C133" s="50"/>
      <c r="D133" s="108"/>
      <c r="E133" s="33"/>
    </row>
    <row r="134" spans="1:5" ht="12" customHeight="1" thickBot="1" x14ac:dyDescent="0.3">
      <c r="A134" s="9" t="s">
        <v>99</v>
      </c>
      <c r="B134" s="8" t="s">
        <v>242</v>
      </c>
      <c r="C134" s="50"/>
      <c r="D134" s="108"/>
      <c r="E134" s="33"/>
    </row>
    <row r="135" spans="1:5" ht="12" customHeight="1" thickBot="1" x14ac:dyDescent="0.3">
      <c r="A135" s="16" t="s">
        <v>6</v>
      </c>
      <c r="B135" s="23" t="s">
        <v>234</v>
      </c>
      <c r="C135" s="49">
        <f>SUM(C136:C141)</f>
        <v>0</v>
      </c>
      <c r="D135" s="106">
        <f>SUM(D136:D141)</f>
        <v>0</v>
      </c>
      <c r="E135" s="32">
        <f>SUM(E136:E141)</f>
        <v>0</v>
      </c>
    </row>
    <row r="136" spans="1:5" ht="12" customHeight="1" x14ac:dyDescent="0.25">
      <c r="A136" s="11" t="s">
        <v>21</v>
      </c>
      <c r="B136" s="5" t="s">
        <v>243</v>
      </c>
      <c r="C136" s="50"/>
      <c r="D136" s="108"/>
      <c r="E136" s="33"/>
    </row>
    <row r="137" spans="1:5" ht="12" customHeight="1" x14ac:dyDescent="0.25">
      <c r="A137" s="11" t="s">
        <v>22</v>
      </c>
      <c r="B137" s="5" t="s">
        <v>235</v>
      </c>
      <c r="C137" s="50"/>
      <c r="D137" s="108"/>
      <c r="E137" s="33"/>
    </row>
    <row r="138" spans="1:5" ht="12" customHeight="1" x14ac:dyDescent="0.25">
      <c r="A138" s="11" t="s">
        <v>23</v>
      </c>
      <c r="B138" s="5" t="s">
        <v>236</v>
      </c>
      <c r="C138" s="50"/>
      <c r="D138" s="108"/>
      <c r="E138" s="33"/>
    </row>
    <row r="139" spans="1:5" ht="12" customHeight="1" x14ac:dyDescent="0.25">
      <c r="A139" s="11" t="s">
        <v>59</v>
      </c>
      <c r="B139" s="5" t="s">
        <v>237</v>
      </c>
      <c r="C139" s="50"/>
      <c r="D139" s="108"/>
      <c r="E139" s="33"/>
    </row>
    <row r="140" spans="1:5" ht="12" customHeight="1" x14ac:dyDescent="0.25">
      <c r="A140" s="11" t="s">
        <v>60</v>
      </c>
      <c r="B140" s="5" t="s">
        <v>238</v>
      </c>
      <c r="C140" s="50"/>
      <c r="D140" s="108"/>
      <c r="E140" s="33"/>
    </row>
    <row r="141" spans="1:5" ht="12" customHeight="1" thickBot="1" x14ac:dyDescent="0.3">
      <c r="A141" s="9" t="s">
        <v>61</v>
      </c>
      <c r="B141" s="5" t="s">
        <v>239</v>
      </c>
      <c r="C141" s="50"/>
      <c r="D141" s="108"/>
      <c r="E141" s="33"/>
    </row>
    <row r="142" spans="1:5" ht="12" customHeight="1" thickBot="1" x14ac:dyDescent="0.3">
      <c r="A142" s="16" t="s">
        <v>7</v>
      </c>
      <c r="B142" s="23" t="s">
        <v>247</v>
      </c>
      <c r="C142" s="55">
        <f>+C143+C144+C145+C146</f>
        <v>0</v>
      </c>
      <c r="D142" s="110">
        <f>+D143+D144+D145+D146</f>
        <v>0</v>
      </c>
      <c r="E142" s="73">
        <f>+E143+E144+E145+E146</f>
        <v>0</v>
      </c>
    </row>
    <row r="143" spans="1:5" ht="12" customHeight="1" x14ac:dyDescent="0.25">
      <c r="A143" s="11" t="s">
        <v>24</v>
      </c>
      <c r="B143" s="5" t="s">
        <v>203</v>
      </c>
      <c r="C143" s="50"/>
      <c r="D143" s="108"/>
      <c r="E143" s="33"/>
    </row>
    <row r="144" spans="1:5" ht="12" customHeight="1" x14ac:dyDescent="0.25">
      <c r="A144" s="11" t="s">
        <v>25</v>
      </c>
      <c r="B144" s="5" t="s">
        <v>204</v>
      </c>
      <c r="C144" s="50"/>
      <c r="D144" s="108"/>
      <c r="E144" s="33"/>
    </row>
    <row r="145" spans="1:9" ht="12" customHeight="1" x14ac:dyDescent="0.25">
      <c r="A145" s="11" t="s">
        <v>119</v>
      </c>
      <c r="B145" s="5" t="s">
        <v>248</v>
      </c>
      <c r="C145" s="50"/>
      <c r="D145" s="108"/>
      <c r="E145" s="33"/>
    </row>
    <row r="146" spans="1:9" ht="12" customHeight="1" thickBot="1" x14ac:dyDescent="0.3">
      <c r="A146" s="9" t="s">
        <v>120</v>
      </c>
      <c r="B146" s="3" t="s">
        <v>206</v>
      </c>
      <c r="C146" s="50"/>
      <c r="D146" s="108"/>
      <c r="E146" s="33"/>
    </row>
    <row r="147" spans="1:9" ht="12" customHeight="1" thickBot="1" x14ac:dyDescent="0.3">
      <c r="A147" s="16" t="s">
        <v>8</v>
      </c>
      <c r="B147" s="23" t="s">
        <v>249</v>
      </c>
      <c r="C147" s="97">
        <f>SUM(C148:C152)</f>
        <v>0</v>
      </c>
      <c r="D147" s="111">
        <f>SUM(D148:D152)</f>
        <v>0</v>
      </c>
      <c r="E147" s="91">
        <f>SUM(E148:E152)</f>
        <v>0</v>
      </c>
    </row>
    <row r="148" spans="1:9" ht="12" customHeight="1" x14ac:dyDescent="0.25">
      <c r="A148" s="11" t="s">
        <v>26</v>
      </c>
      <c r="B148" s="5" t="s">
        <v>244</v>
      </c>
      <c r="C148" s="50"/>
      <c r="D148" s="108"/>
      <c r="E148" s="33"/>
    </row>
    <row r="149" spans="1:9" ht="12" customHeight="1" x14ac:dyDescent="0.25">
      <c r="A149" s="11" t="s">
        <v>27</v>
      </c>
      <c r="B149" s="5" t="s">
        <v>251</v>
      </c>
      <c r="C149" s="50"/>
      <c r="D149" s="108"/>
      <c r="E149" s="33"/>
    </row>
    <row r="150" spans="1:9" ht="12" customHeight="1" x14ac:dyDescent="0.25">
      <c r="A150" s="11" t="s">
        <v>131</v>
      </c>
      <c r="B150" s="5" t="s">
        <v>246</v>
      </c>
      <c r="C150" s="50"/>
      <c r="D150" s="108"/>
      <c r="E150" s="33"/>
    </row>
    <row r="151" spans="1:9" ht="12" customHeight="1" x14ac:dyDescent="0.25">
      <c r="A151" s="11" t="s">
        <v>132</v>
      </c>
      <c r="B151" s="5" t="s">
        <v>252</v>
      </c>
      <c r="C151" s="50"/>
      <c r="D151" s="108"/>
      <c r="E151" s="33"/>
    </row>
    <row r="152" spans="1:9" ht="12" customHeight="1" thickBot="1" x14ac:dyDescent="0.3">
      <c r="A152" s="11" t="s">
        <v>250</v>
      </c>
      <c r="B152" s="5" t="s">
        <v>253</v>
      </c>
      <c r="C152" s="50"/>
      <c r="D152" s="108"/>
      <c r="E152" s="33"/>
    </row>
    <row r="153" spans="1:9" ht="12" customHeight="1" thickBot="1" x14ac:dyDescent="0.3">
      <c r="A153" s="16" t="s">
        <v>9</v>
      </c>
      <c r="B153" s="23" t="s">
        <v>254</v>
      </c>
      <c r="C153" s="98"/>
      <c r="D153" s="112"/>
      <c r="E153" s="92"/>
    </row>
    <row r="154" spans="1:9" ht="12" customHeight="1" thickBot="1" x14ac:dyDescent="0.3">
      <c r="A154" s="16" t="s">
        <v>10</v>
      </c>
      <c r="B154" s="23" t="s">
        <v>255</v>
      </c>
      <c r="C154" s="98"/>
      <c r="D154" s="112"/>
      <c r="E154" s="92"/>
    </row>
    <row r="155" spans="1:9" ht="15" customHeight="1" thickBot="1" x14ac:dyDescent="0.3">
      <c r="A155" s="16" t="s">
        <v>11</v>
      </c>
      <c r="B155" s="23" t="s">
        <v>257</v>
      </c>
      <c r="C155" s="99">
        <f>+C131+C135+C142+C147+C153+C154</f>
        <v>0</v>
      </c>
      <c r="D155" s="113">
        <f>+D131+D135+D142+D147+D153+D154</f>
        <v>0</v>
      </c>
      <c r="E155" s="93">
        <f>+E131+E135+E142+E147+E153+E154</f>
        <v>0</v>
      </c>
      <c r="F155" s="71"/>
      <c r="G155" s="72"/>
      <c r="H155" s="72"/>
      <c r="I155" s="72"/>
    </row>
    <row r="156" spans="1:9" s="61" customFormat="1" ht="12.95" customHeight="1" thickBot="1" x14ac:dyDescent="0.25">
      <c r="A156" s="42" t="s">
        <v>12</v>
      </c>
      <c r="B156" s="45" t="s">
        <v>256</v>
      </c>
      <c r="C156" s="99">
        <f>+C130+C155</f>
        <v>94809</v>
      </c>
      <c r="D156" s="113">
        <f>+D130+D155</f>
        <v>111027</v>
      </c>
      <c r="E156" s="93">
        <f>+E130+E155</f>
        <v>0</v>
      </c>
    </row>
    <row r="157" spans="1:9" ht="7.5" customHeight="1" x14ac:dyDescent="0.25"/>
    <row r="158" spans="1:9" x14ac:dyDescent="0.25">
      <c r="A158" s="135" t="s">
        <v>205</v>
      </c>
      <c r="B158" s="135"/>
      <c r="C158" s="135"/>
      <c r="D158" s="135"/>
      <c r="E158" s="135"/>
    </row>
    <row r="159" spans="1:9" ht="15" customHeight="1" thickBot="1" x14ac:dyDescent="0.3">
      <c r="A159" s="126" t="s">
        <v>54</v>
      </c>
      <c r="B159" s="126"/>
      <c r="C159" s="44"/>
      <c r="E159" s="44" t="s">
        <v>76</v>
      </c>
    </row>
    <row r="160" spans="1:9" ht="25.5" customHeight="1" thickBot="1" x14ac:dyDescent="0.3">
      <c r="A160" s="16">
        <v>1</v>
      </c>
      <c r="B160" s="19" t="s">
        <v>258</v>
      </c>
      <c r="C160" s="105">
        <v>0</v>
      </c>
      <c r="D160" s="49">
        <v>-16218</v>
      </c>
      <c r="E160" s="32">
        <f>+E63-E130</f>
        <v>0</v>
      </c>
    </row>
    <row r="161" spans="1:5" ht="32.25" customHeight="1" thickBot="1" x14ac:dyDescent="0.3">
      <c r="A161" s="16" t="s">
        <v>3</v>
      </c>
      <c r="B161" s="19" t="s">
        <v>264</v>
      </c>
      <c r="C161" s="49"/>
      <c r="D161" s="49">
        <v>25165</v>
      </c>
      <c r="E161" s="32">
        <f>+E87-E155</f>
        <v>0</v>
      </c>
    </row>
  </sheetData>
  <mergeCells count="12">
    <mergeCell ref="A1:E1"/>
    <mergeCell ref="A90:E90"/>
    <mergeCell ref="A2:B2"/>
    <mergeCell ref="A91:B91"/>
    <mergeCell ref="A159:B159"/>
    <mergeCell ref="A3:A4"/>
    <mergeCell ref="B3:B4"/>
    <mergeCell ref="C3:E3"/>
    <mergeCell ref="A92:A93"/>
    <mergeCell ref="B92:B93"/>
    <mergeCell ref="C92:E92"/>
    <mergeCell ref="A158:E158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differentOddEven="1" differentFirst="1" alignWithMargins="0">
    <oddHeader>&amp;L
1/2016. (II.11.) önkormányzati rendelet&amp;CBalajt Község Önkormányzat
2016. évi költségvetésének összevont mérlege&amp;R1. melléklet 
a 7/2016.(VI.30.) önkormányzati rendelethez</oddHeader>
    <firstHeader>&amp;L
1/2016. (II.11.) önkormányzati rendelet&amp;CBalajt Község Önkormányzat 
2016. évi költségvetésének összevont mérlege&amp;R1. melléklet
a 7/2016. (VI.30.) önkormányzati rendelethez</firstHeader>
  </headerFooter>
  <rowBreaks count="2" manualBreakCount="2">
    <brk id="75" max="4" man="1"/>
    <brk id="8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workbookViewId="0">
      <selection activeCell="A39" sqref="A39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15" t="s">
        <v>51</v>
      </c>
      <c r="B1" s="29"/>
      <c r="C1" s="29"/>
      <c r="D1" s="29"/>
      <c r="E1" s="116" t="s">
        <v>55</v>
      </c>
    </row>
    <row r="2" spans="1:5" x14ac:dyDescent="0.2">
      <c r="A2" s="29"/>
      <c r="B2" s="29"/>
      <c r="C2" s="29"/>
      <c r="D2" s="29"/>
      <c r="E2" s="29"/>
    </row>
    <row r="3" spans="1:5" x14ac:dyDescent="0.2">
      <c r="A3" s="117"/>
      <c r="B3" s="118"/>
      <c r="C3" s="117"/>
      <c r="D3" s="119"/>
      <c r="E3" s="118"/>
    </row>
    <row r="4" spans="1:5" ht="15.75" x14ac:dyDescent="0.25">
      <c r="A4" s="31" t="str">
        <f>+ÖSSZEFÜGGÉSEK!A6</f>
        <v>2015. évi eredeti előirányzat BEVÉTELEK</v>
      </c>
      <c r="B4" s="120"/>
      <c r="C4" s="121"/>
      <c r="D4" s="119"/>
      <c r="E4" s="118"/>
    </row>
    <row r="5" spans="1:5" x14ac:dyDescent="0.2">
      <c r="A5" s="117"/>
      <c r="B5" s="118"/>
      <c r="C5" s="117"/>
      <c r="D5" s="119"/>
      <c r="E5" s="118"/>
    </row>
    <row r="6" spans="1:5" x14ac:dyDescent="0.2">
      <c r="A6" s="117" t="s">
        <v>295</v>
      </c>
      <c r="B6" s="118">
        <f>+'1. melléklet'!C63</f>
        <v>69644</v>
      </c>
      <c r="C6" s="117" t="s">
        <v>274</v>
      </c>
      <c r="D6" s="119" t="e">
        <f>+#REF!+#REF!</f>
        <v>#REF!</v>
      </c>
      <c r="E6" s="118" t="e">
        <f>+B6-D6</f>
        <v>#REF!</v>
      </c>
    </row>
    <row r="7" spans="1:5" x14ac:dyDescent="0.2">
      <c r="A7" s="117" t="s">
        <v>311</v>
      </c>
      <c r="B7" s="118">
        <f>+'1. melléklet'!C87</f>
        <v>25165</v>
      </c>
      <c r="C7" s="117" t="s">
        <v>281</v>
      </c>
      <c r="D7" s="119" t="e">
        <f>+#REF!+#REF!</f>
        <v>#REF!</v>
      </c>
      <c r="E7" s="118" t="e">
        <f>+B7-D7</f>
        <v>#REF!</v>
      </c>
    </row>
    <row r="8" spans="1:5" x14ac:dyDescent="0.2">
      <c r="A8" s="117" t="s">
        <v>312</v>
      </c>
      <c r="B8" s="118">
        <f>+'1. melléklet'!C88</f>
        <v>94809</v>
      </c>
      <c r="C8" s="117" t="s">
        <v>282</v>
      </c>
      <c r="D8" s="119" t="e">
        <f>+#REF!+#REF!</f>
        <v>#REF!</v>
      </c>
      <c r="E8" s="118" t="e">
        <f>+B8-D8</f>
        <v>#REF!</v>
      </c>
    </row>
    <row r="9" spans="1:5" x14ac:dyDescent="0.2">
      <c r="A9" s="117"/>
      <c r="B9" s="118"/>
      <c r="C9" s="117"/>
      <c r="D9" s="119"/>
      <c r="E9" s="118"/>
    </row>
    <row r="10" spans="1:5" ht="15.75" x14ac:dyDescent="0.25">
      <c r="A10" s="31" t="str">
        <f>+ÖSSZEFÜGGÉSEK!A13</f>
        <v>2015. évi módosított előirányzat BEVÉTELEK</v>
      </c>
      <c r="B10" s="120"/>
      <c r="C10" s="121"/>
      <c r="D10" s="119"/>
      <c r="E10" s="118"/>
    </row>
    <row r="11" spans="1:5" x14ac:dyDescent="0.2">
      <c r="A11" s="117"/>
      <c r="B11" s="118"/>
      <c r="C11" s="117"/>
      <c r="D11" s="119"/>
      <c r="E11" s="118"/>
    </row>
    <row r="12" spans="1:5" x14ac:dyDescent="0.2">
      <c r="A12" s="117" t="s">
        <v>296</v>
      </c>
      <c r="B12" s="118">
        <f>+'1. melléklet'!D63</f>
        <v>85862</v>
      </c>
      <c r="C12" s="117" t="s">
        <v>275</v>
      </c>
      <c r="D12" s="119" t="e">
        <f>+#REF!+#REF!</f>
        <v>#REF!</v>
      </c>
      <c r="E12" s="118" t="e">
        <f>+B12-D12</f>
        <v>#REF!</v>
      </c>
    </row>
    <row r="13" spans="1:5" x14ac:dyDescent="0.2">
      <c r="A13" s="117" t="s">
        <v>297</v>
      </c>
      <c r="B13" s="118">
        <f>+'1. melléklet'!D87</f>
        <v>25165</v>
      </c>
      <c r="C13" s="117" t="s">
        <v>283</v>
      </c>
      <c r="D13" s="119" t="e">
        <f>+#REF!+#REF!</f>
        <v>#REF!</v>
      </c>
      <c r="E13" s="118" t="e">
        <f>+B13-D13</f>
        <v>#REF!</v>
      </c>
    </row>
    <row r="14" spans="1:5" x14ac:dyDescent="0.2">
      <c r="A14" s="117" t="s">
        <v>298</v>
      </c>
      <c r="B14" s="118">
        <f>+'1. melléklet'!D88</f>
        <v>111027</v>
      </c>
      <c r="C14" s="117" t="s">
        <v>284</v>
      </c>
      <c r="D14" s="119" t="e">
        <f>+#REF!+#REF!</f>
        <v>#REF!</v>
      </c>
      <c r="E14" s="118" t="e">
        <f>+B14-D14</f>
        <v>#REF!</v>
      </c>
    </row>
    <row r="15" spans="1:5" x14ac:dyDescent="0.2">
      <c r="A15" s="117"/>
      <c r="B15" s="118"/>
      <c r="C15" s="117"/>
      <c r="D15" s="119"/>
      <c r="E15" s="118"/>
    </row>
    <row r="16" spans="1:5" ht="14.25" x14ac:dyDescent="0.2">
      <c r="A16" s="122" t="str">
        <f>+ÖSSZEFÜGGÉSEK!A19</f>
        <v>2015. I. félévi (I-II. negyedévi) teljesítés BEVÉTELEK</v>
      </c>
      <c r="B16" s="30"/>
      <c r="C16" s="121"/>
      <c r="D16" s="119"/>
      <c r="E16" s="118"/>
    </row>
    <row r="17" spans="1:5" x14ac:dyDescent="0.2">
      <c r="A17" s="117"/>
      <c r="B17" s="118"/>
      <c r="C17" s="117"/>
      <c r="D17" s="119"/>
      <c r="E17" s="118"/>
    </row>
    <row r="18" spans="1:5" x14ac:dyDescent="0.2">
      <c r="A18" s="117" t="s">
        <v>299</v>
      </c>
      <c r="B18" s="118">
        <f>+'1. melléklet'!E63</f>
        <v>0</v>
      </c>
      <c r="C18" s="117" t="s">
        <v>276</v>
      </c>
      <c r="D18" s="119" t="e">
        <f>+#REF!+#REF!</f>
        <v>#REF!</v>
      </c>
      <c r="E18" s="118" t="e">
        <f>+B18-D18</f>
        <v>#REF!</v>
      </c>
    </row>
    <row r="19" spans="1:5" x14ac:dyDescent="0.2">
      <c r="A19" s="117" t="s">
        <v>300</v>
      </c>
      <c r="B19" s="118">
        <f>+'1. melléklet'!E87</f>
        <v>0</v>
      </c>
      <c r="C19" s="117" t="s">
        <v>285</v>
      </c>
      <c r="D19" s="119" t="e">
        <f>+#REF!+#REF!</f>
        <v>#REF!</v>
      </c>
      <c r="E19" s="118" t="e">
        <f>+B19-D19</f>
        <v>#REF!</v>
      </c>
    </row>
    <row r="20" spans="1:5" x14ac:dyDescent="0.2">
      <c r="A20" s="117" t="s">
        <v>301</v>
      </c>
      <c r="B20" s="118">
        <f>+'1. melléklet'!E88</f>
        <v>0</v>
      </c>
      <c r="C20" s="117" t="s">
        <v>286</v>
      </c>
      <c r="D20" s="119" t="e">
        <f>+#REF!+#REF!</f>
        <v>#REF!</v>
      </c>
      <c r="E20" s="118" t="e">
        <f>+B20-D20</f>
        <v>#REF!</v>
      </c>
    </row>
    <row r="21" spans="1:5" x14ac:dyDescent="0.2">
      <c r="A21" s="117"/>
      <c r="B21" s="118"/>
      <c r="C21" s="117"/>
      <c r="D21" s="119"/>
      <c r="E21" s="118"/>
    </row>
    <row r="22" spans="1:5" ht="15.75" x14ac:dyDescent="0.25">
      <c r="A22" s="31" t="str">
        <f>+ÖSSZEFÜGGÉSEK!A25</f>
        <v>2015. évi eredeti előirányzat KIADÁSOK</v>
      </c>
      <c r="B22" s="120"/>
      <c r="C22" s="121"/>
      <c r="D22" s="119"/>
      <c r="E22" s="118"/>
    </row>
    <row r="23" spans="1:5" x14ac:dyDescent="0.2">
      <c r="A23" s="117"/>
      <c r="B23" s="118"/>
      <c r="C23" s="117"/>
      <c r="D23" s="119"/>
      <c r="E23" s="118"/>
    </row>
    <row r="24" spans="1:5" x14ac:dyDescent="0.2">
      <c r="A24" s="117" t="s">
        <v>313</v>
      </c>
      <c r="B24" s="118">
        <f>+'1. melléklet'!C130</f>
        <v>94809</v>
      </c>
      <c r="C24" s="117" t="s">
        <v>277</v>
      </c>
      <c r="D24" s="119" t="e">
        <f>+#REF!+#REF!</f>
        <v>#REF!</v>
      </c>
      <c r="E24" s="118" t="e">
        <f>+B24-D24</f>
        <v>#REF!</v>
      </c>
    </row>
    <row r="25" spans="1:5" x14ac:dyDescent="0.2">
      <c r="A25" s="117" t="s">
        <v>303</v>
      </c>
      <c r="B25" s="118">
        <f>+'1. melléklet'!C155</f>
        <v>0</v>
      </c>
      <c r="C25" s="117" t="s">
        <v>287</v>
      </c>
      <c r="D25" s="119" t="e">
        <f>+#REF!+#REF!</f>
        <v>#REF!</v>
      </c>
      <c r="E25" s="118" t="e">
        <f>+B25-D25</f>
        <v>#REF!</v>
      </c>
    </row>
    <row r="26" spans="1:5" x14ac:dyDescent="0.2">
      <c r="A26" s="117" t="s">
        <v>304</v>
      </c>
      <c r="B26" s="118">
        <f>+'1. melléklet'!C156</f>
        <v>94809</v>
      </c>
      <c r="C26" s="117" t="s">
        <v>288</v>
      </c>
      <c r="D26" s="119" t="e">
        <f>+#REF!+#REF!</f>
        <v>#REF!</v>
      </c>
      <c r="E26" s="118" t="e">
        <f>+B26-D26</f>
        <v>#REF!</v>
      </c>
    </row>
    <row r="27" spans="1:5" x14ac:dyDescent="0.2">
      <c r="A27" s="117"/>
      <c r="B27" s="118"/>
      <c r="C27" s="117"/>
      <c r="D27" s="119"/>
      <c r="E27" s="118"/>
    </row>
    <row r="28" spans="1:5" ht="15.75" x14ac:dyDescent="0.25">
      <c r="A28" s="31" t="str">
        <f>+ÖSSZEFÜGGÉSEK!A31</f>
        <v>2015. évi módosított előirányzat KIADÁSOK</v>
      </c>
      <c r="B28" s="120"/>
      <c r="C28" s="121"/>
      <c r="D28" s="119"/>
      <c r="E28" s="118"/>
    </row>
    <row r="29" spans="1:5" x14ac:dyDescent="0.2">
      <c r="A29" s="117"/>
      <c r="B29" s="118"/>
      <c r="C29" s="117"/>
      <c r="D29" s="119"/>
      <c r="E29" s="118"/>
    </row>
    <row r="30" spans="1:5" x14ac:dyDescent="0.2">
      <c r="A30" s="117" t="s">
        <v>305</v>
      </c>
      <c r="B30" s="118">
        <f>+'1. melléklet'!D130</f>
        <v>111027</v>
      </c>
      <c r="C30" s="117" t="s">
        <v>278</v>
      </c>
      <c r="D30" s="119" t="e">
        <f>+#REF!+#REF!</f>
        <v>#REF!</v>
      </c>
      <c r="E30" s="118" t="e">
        <f>+B30-D30</f>
        <v>#REF!</v>
      </c>
    </row>
    <row r="31" spans="1:5" x14ac:dyDescent="0.2">
      <c r="A31" s="117" t="s">
        <v>306</v>
      </c>
      <c r="B31" s="118">
        <f>+'1. melléklet'!D155</f>
        <v>0</v>
      </c>
      <c r="C31" s="117" t="s">
        <v>289</v>
      </c>
      <c r="D31" s="119" t="e">
        <f>+#REF!+#REF!</f>
        <v>#REF!</v>
      </c>
      <c r="E31" s="118" t="e">
        <f>+B31-D31</f>
        <v>#REF!</v>
      </c>
    </row>
    <row r="32" spans="1:5" x14ac:dyDescent="0.2">
      <c r="A32" s="117" t="s">
        <v>307</v>
      </c>
      <c r="B32" s="118">
        <f>+'1. melléklet'!D156</f>
        <v>111027</v>
      </c>
      <c r="C32" s="117" t="s">
        <v>290</v>
      </c>
      <c r="D32" s="119" t="e">
        <f>+#REF!+#REF!</f>
        <v>#REF!</v>
      </c>
      <c r="E32" s="118" t="e">
        <f>+B32-D32</f>
        <v>#REF!</v>
      </c>
    </row>
    <row r="33" spans="1:5" x14ac:dyDescent="0.2">
      <c r="A33" s="117"/>
      <c r="B33" s="118"/>
      <c r="C33" s="117"/>
      <c r="D33" s="119"/>
      <c r="E33" s="118"/>
    </row>
    <row r="34" spans="1:5" ht="15.75" x14ac:dyDescent="0.25">
      <c r="A34" s="123" t="str">
        <f>+ÖSSZEFÜGGÉSEK!A37</f>
        <v>2015. I. félévi (I-II. negyedévi) teljesítés KIADÁSOK</v>
      </c>
      <c r="B34" s="120"/>
      <c r="C34" s="121"/>
      <c r="D34" s="119"/>
      <c r="E34" s="118"/>
    </row>
    <row r="35" spans="1:5" x14ac:dyDescent="0.2">
      <c r="A35" s="117"/>
      <c r="B35" s="118"/>
      <c r="C35" s="117"/>
      <c r="D35" s="119"/>
      <c r="E35" s="118"/>
    </row>
    <row r="36" spans="1:5" x14ac:dyDescent="0.2">
      <c r="A36" s="117" t="s">
        <v>308</v>
      </c>
      <c r="B36" s="118">
        <f>+'1. melléklet'!E130</f>
        <v>0</v>
      </c>
      <c r="C36" s="117" t="s">
        <v>279</v>
      </c>
      <c r="D36" s="119" t="e">
        <f>+#REF!+#REF!</f>
        <v>#REF!</v>
      </c>
      <c r="E36" s="118" t="e">
        <f>+B36-D36</f>
        <v>#REF!</v>
      </c>
    </row>
    <row r="37" spans="1:5" x14ac:dyDescent="0.2">
      <c r="A37" s="117" t="s">
        <v>309</v>
      </c>
      <c r="B37" s="118">
        <f>+'1. melléklet'!E155</f>
        <v>0</v>
      </c>
      <c r="C37" s="117" t="s">
        <v>291</v>
      </c>
      <c r="D37" s="119" t="e">
        <f>+#REF!+#REF!</f>
        <v>#REF!</v>
      </c>
      <c r="E37" s="118" t="e">
        <f>+B37-D37</f>
        <v>#REF!</v>
      </c>
    </row>
    <row r="38" spans="1:5" x14ac:dyDescent="0.2">
      <c r="A38" s="117" t="s">
        <v>314</v>
      </c>
      <c r="B38" s="118">
        <f>+'1. melléklet'!E156</f>
        <v>0</v>
      </c>
      <c r="C38" s="117" t="s">
        <v>292</v>
      </c>
      <c r="D38" s="119" t="e">
        <f>+#REF!+#REF!</f>
        <v>#REF!</v>
      </c>
      <c r="E38" s="118" t="e">
        <f>+B38-D38</f>
        <v>#REF!</v>
      </c>
    </row>
  </sheetData>
  <phoneticPr fontId="17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44" sqref="K44"/>
    </sheetView>
  </sheetViews>
  <sheetFormatPr defaultRowHeight="12.75" x14ac:dyDescent="0.2"/>
  <sheetData/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ÖSSZEFÜGGÉSEK</vt:lpstr>
      <vt:lpstr>1. melléklet</vt:lpstr>
      <vt:lpstr>ELLENŐRZÉS-1.sz.2.a.sz.2.b.sz.</vt:lpstr>
      <vt:lpstr>Munka1</vt:lpstr>
      <vt:lpstr>'1.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Mariann</cp:lastModifiedBy>
  <cp:lastPrinted>2016-07-04T12:59:17Z</cp:lastPrinted>
  <dcterms:created xsi:type="dcterms:W3CDTF">1999-10-30T10:30:45Z</dcterms:created>
  <dcterms:modified xsi:type="dcterms:W3CDTF">2016-07-04T13:18:39Z</dcterms:modified>
</cp:coreProperties>
</file>